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cesal\Documents\Kašperské Hory - muzeum\Etapa III\Podetapa C a D\"/>
    </mc:Choice>
  </mc:AlternateContent>
  <bookViews>
    <workbookView xWindow="0" yWindow="0" windowWidth="0" windowHeight="0"/>
  </bookViews>
  <sheets>
    <sheet name="Rekapitulace stavby" sheetId="1" r:id="rId1"/>
    <sheet name="podetapa C a D - Fasáda d..."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'podetapa C a D - Fasáda d...'!$C$167:$K$2763</definedName>
    <definedName name="_xlnm.Print_Area" localSheetId="1">'podetapa C a D - Fasáda d...'!$C$4:$J$76,'podetapa C a D - Fasáda d...'!$C$82:$J$149,'podetapa C a D - Fasáda d...'!$C$155:$J$2763</definedName>
    <definedName name="_xlnm.Print_Titles" localSheetId="1">'podetapa C a D - Fasáda d...'!$167:$167</definedName>
  </definedNames>
  <calcPr/>
</workbook>
</file>

<file path=xl/calcChain.xml><?xml version="1.0" encoding="utf-8"?>
<calcChain xmlns="http://schemas.openxmlformats.org/spreadsheetml/2006/main">
  <c i="2" l="1" r="J37"/>
  <c r="J36"/>
  <c i="1" r="AY95"/>
  <c i="2" r="J35"/>
  <c i="1" r="AX95"/>
  <c i="2" r="BI2763"/>
  <c r="BH2763"/>
  <c r="BG2763"/>
  <c r="BF2763"/>
  <c r="T2763"/>
  <c r="R2763"/>
  <c r="P2763"/>
  <c r="BI2762"/>
  <c r="BH2762"/>
  <c r="BG2762"/>
  <c r="BF2762"/>
  <c r="T2762"/>
  <c r="R2762"/>
  <c r="P2762"/>
  <c r="BI2761"/>
  <c r="BH2761"/>
  <c r="BG2761"/>
  <c r="BF2761"/>
  <c r="T2761"/>
  <c r="R2761"/>
  <c r="P2761"/>
  <c r="BI2760"/>
  <c r="BH2760"/>
  <c r="BG2760"/>
  <c r="BF2760"/>
  <c r="T2760"/>
  <c r="R2760"/>
  <c r="P2760"/>
  <c r="BI2755"/>
  <c r="BH2755"/>
  <c r="BG2755"/>
  <c r="BF2755"/>
  <c r="T2755"/>
  <c r="R2755"/>
  <c r="P2755"/>
  <c r="BI2749"/>
  <c r="BH2749"/>
  <c r="BG2749"/>
  <c r="BF2749"/>
  <c r="T2749"/>
  <c r="R2749"/>
  <c r="P2749"/>
  <c r="BI2746"/>
  <c r="BH2746"/>
  <c r="BG2746"/>
  <c r="BF2746"/>
  <c r="T2746"/>
  <c r="R2746"/>
  <c r="P2746"/>
  <c r="BI2738"/>
  <c r="BH2738"/>
  <c r="BG2738"/>
  <c r="BF2738"/>
  <c r="T2738"/>
  <c r="R2738"/>
  <c r="P2738"/>
  <c r="BI2730"/>
  <c r="BH2730"/>
  <c r="BG2730"/>
  <c r="BF2730"/>
  <c r="T2730"/>
  <c r="R2730"/>
  <c r="P2730"/>
  <c r="BI2723"/>
  <c r="BH2723"/>
  <c r="BG2723"/>
  <c r="BF2723"/>
  <c r="T2723"/>
  <c r="R2723"/>
  <c r="P2723"/>
  <c r="BI2718"/>
  <c r="BH2718"/>
  <c r="BG2718"/>
  <c r="BF2718"/>
  <c r="T2718"/>
  <c r="R2718"/>
  <c r="P2718"/>
  <c r="BI2712"/>
  <c r="BH2712"/>
  <c r="BG2712"/>
  <c r="BF2712"/>
  <c r="T2712"/>
  <c r="R2712"/>
  <c r="P2712"/>
  <c r="BI2705"/>
  <c r="BH2705"/>
  <c r="BG2705"/>
  <c r="BF2705"/>
  <c r="T2705"/>
  <c r="R2705"/>
  <c r="P2705"/>
  <c r="BI2699"/>
  <c r="BH2699"/>
  <c r="BG2699"/>
  <c r="BF2699"/>
  <c r="T2699"/>
  <c r="R2699"/>
  <c r="P2699"/>
  <c r="BI2688"/>
  <c r="BH2688"/>
  <c r="BG2688"/>
  <c r="BF2688"/>
  <c r="T2688"/>
  <c r="R2688"/>
  <c r="P2688"/>
  <c r="BI2685"/>
  <c r="BH2685"/>
  <c r="BG2685"/>
  <c r="BF2685"/>
  <c r="T2685"/>
  <c r="R2685"/>
  <c r="P2685"/>
  <c r="BI2682"/>
  <c r="BH2682"/>
  <c r="BG2682"/>
  <c r="BF2682"/>
  <c r="T2682"/>
  <c r="R2682"/>
  <c r="P2682"/>
  <c r="BI2671"/>
  <c r="BH2671"/>
  <c r="BG2671"/>
  <c r="BF2671"/>
  <c r="T2671"/>
  <c r="R2671"/>
  <c r="P2671"/>
  <c r="BI2660"/>
  <c r="BH2660"/>
  <c r="BG2660"/>
  <c r="BF2660"/>
  <c r="T2660"/>
  <c r="R2660"/>
  <c r="P2660"/>
  <c r="BI2647"/>
  <c r="BH2647"/>
  <c r="BG2647"/>
  <c r="BF2647"/>
  <c r="T2647"/>
  <c r="R2647"/>
  <c r="P2647"/>
  <c r="BI2635"/>
  <c r="BH2635"/>
  <c r="BG2635"/>
  <c r="BF2635"/>
  <c r="T2635"/>
  <c r="R2635"/>
  <c r="P2635"/>
  <c r="BI2625"/>
  <c r="BH2625"/>
  <c r="BG2625"/>
  <c r="BF2625"/>
  <c r="T2625"/>
  <c r="R2625"/>
  <c r="P2625"/>
  <c r="BI2623"/>
  <c r="BH2623"/>
  <c r="BG2623"/>
  <c r="BF2623"/>
  <c r="T2623"/>
  <c r="R2623"/>
  <c r="P2623"/>
  <c r="BI2621"/>
  <c r="BH2621"/>
  <c r="BG2621"/>
  <c r="BF2621"/>
  <c r="T2621"/>
  <c r="R2621"/>
  <c r="P2621"/>
  <c r="BI2611"/>
  <c r="BH2611"/>
  <c r="BG2611"/>
  <c r="BF2611"/>
  <c r="T2611"/>
  <c r="R2611"/>
  <c r="P2611"/>
  <c r="BI2601"/>
  <c r="BH2601"/>
  <c r="BG2601"/>
  <c r="BF2601"/>
  <c r="T2601"/>
  <c r="R2601"/>
  <c r="P2601"/>
  <c r="BI2589"/>
  <c r="BH2589"/>
  <c r="BG2589"/>
  <c r="BF2589"/>
  <c r="T2589"/>
  <c r="R2589"/>
  <c r="P2589"/>
  <c r="BI2586"/>
  <c r="BH2586"/>
  <c r="BG2586"/>
  <c r="BF2586"/>
  <c r="T2586"/>
  <c r="R2586"/>
  <c r="P2586"/>
  <c r="BI2579"/>
  <c r="BH2579"/>
  <c r="BG2579"/>
  <c r="BF2579"/>
  <c r="T2579"/>
  <c r="R2579"/>
  <c r="P2579"/>
  <c r="BI2572"/>
  <c r="BH2572"/>
  <c r="BG2572"/>
  <c r="BF2572"/>
  <c r="T2572"/>
  <c r="R2572"/>
  <c r="P2572"/>
  <c r="BI2565"/>
  <c r="BH2565"/>
  <c r="BG2565"/>
  <c r="BF2565"/>
  <c r="T2565"/>
  <c r="R2565"/>
  <c r="P2565"/>
  <c r="BI2558"/>
  <c r="BH2558"/>
  <c r="BG2558"/>
  <c r="BF2558"/>
  <c r="T2558"/>
  <c r="R2558"/>
  <c r="P2558"/>
  <c r="BI2556"/>
  <c r="BH2556"/>
  <c r="BG2556"/>
  <c r="BF2556"/>
  <c r="T2556"/>
  <c r="R2556"/>
  <c r="P2556"/>
  <c r="BI2550"/>
  <c r="BH2550"/>
  <c r="BG2550"/>
  <c r="BF2550"/>
  <c r="T2550"/>
  <c r="R2550"/>
  <c r="P2550"/>
  <c r="BI2525"/>
  <c r="BH2525"/>
  <c r="BG2525"/>
  <c r="BF2525"/>
  <c r="T2525"/>
  <c r="R2525"/>
  <c r="P2525"/>
  <c r="BI2499"/>
  <c r="BH2499"/>
  <c r="BG2499"/>
  <c r="BF2499"/>
  <c r="T2499"/>
  <c r="R2499"/>
  <c r="P2499"/>
  <c r="BI2494"/>
  <c r="BH2494"/>
  <c r="BG2494"/>
  <c r="BF2494"/>
  <c r="T2494"/>
  <c r="R2494"/>
  <c r="P2494"/>
  <c r="BI2491"/>
  <c r="BH2491"/>
  <c r="BG2491"/>
  <c r="BF2491"/>
  <c r="T2491"/>
  <c r="R2491"/>
  <c r="P2491"/>
  <c r="BI2485"/>
  <c r="BH2485"/>
  <c r="BG2485"/>
  <c r="BF2485"/>
  <c r="T2485"/>
  <c r="R2485"/>
  <c r="P2485"/>
  <c r="BI2480"/>
  <c r="BH2480"/>
  <c r="BG2480"/>
  <c r="BF2480"/>
  <c r="T2480"/>
  <c r="R2480"/>
  <c r="P2480"/>
  <c r="BI2477"/>
  <c r="BH2477"/>
  <c r="BG2477"/>
  <c r="BF2477"/>
  <c r="T2477"/>
  <c r="R2477"/>
  <c r="P2477"/>
  <c r="BI2474"/>
  <c r="BH2474"/>
  <c r="BG2474"/>
  <c r="BF2474"/>
  <c r="T2474"/>
  <c r="R2474"/>
  <c r="P2474"/>
  <c r="BI2471"/>
  <c r="BH2471"/>
  <c r="BG2471"/>
  <c r="BF2471"/>
  <c r="T2471"/>
  <c r="R2471"/>
  <c r="P2471"/>
  <c r="BI2466"/>
  <c r="BH2466"/>
  <c r="BG2466"/>
  <c r="BF2466"/>
  <c r="T2466"/>
  <c r="R2466"/>
  <c r="P2466"/>
  <c r="BI2463"/>
  <c r="BH2463"/>
  <c r="BG2463"/>
  <c r="BF2463"/>
  <c r="T2463"/>
  <c r="R2463"/>
  <c r="P2463"/>
  <c r="BI2461"/>
  <c r="BH2461"/>
  <c r="BG2461"/>
  <c r="BF2461"/>
  <c r="T2461"/>
  <c r="R2461"/>
  <c r="P2461"/>
  <c r="BI2452"/>
  <c r="BH2452"/>
  <c r="BG2452"/>
  <c r="BF2452"/>
  <c r="T2452"/>
  <c r="R2452"/>
  <c r="P2452"/>
  <c r="BI2447"/>
  <c r="BH2447"/>
  <c r="BG2447"/>
  <c r="BF2447"/>
  <c r="T2447"/>
  <c r="R2447"/>
  <c r="P2447"/>
  <c r="BI2443"/>
  <c r="BH2443"/>
  <c r="BG2443"/>
  <c r="BF2443"/>
  <c r="T2443"/>
  <c r="R2443"/>
  <c r="P2443"/>
  <c r="BI2438"/>
  <c r="BH2438"/>
  <c r="BG2438"/>
  <c r="BF2438"/>
  <c r="T2438"/>
  <c r="R2438"/>
  <c r="P2438"/>
  <c r="BI2433"/>
  <c r="BH2433"/>
  <c r="BG2433"/>
  <c r="BF2433"/>
  <c r="T2433"/>
  <c r="R2433"/>
  <c r="P2433"/>
  <c r="BI2429"/>
  <c r="BH2429"/>
  <c r="BG2429"/>
  <c r="BF2429"/>
  <c r="T2429"/>
  <c r="R2429"/>
  <c r="P2429"/>
  <c r="BI2426"/>
  <c r="BH2426"/>
  <c r="BG2426"/>
  <c r="BF2426"/>
  <c r="T2426"/>
  <c r="R2426"/>
  <c r="P2426"/>
  <c r="BI2417"/>
  <c r="BH2417"/>
  <c r="BG2417"/>
  <c r="BF2417"/>
  <c r="T2417"/>
  <c r="R2417"/>
  <c r="P2417"/>
  <c r="BI2414"/>
  <c r="BH2414"/>
  <c r="BG2414"/>
  <c r="BF2414"/>
  <c r="T2414"/>
  <c r="R2414"/>
  <c r="P2414"/>
  <c r="BI2411"/>
  <c r="BH2411"/>
  <c r="BG2411"/>
  <c r="BF2411"/>
  <c r="T2411"/>
  <c r="R2411"/>
  <c r="P2411"/>
  <c r="BI2408"/>
  <c r="BH2408"/>
  <c r="BG2408"/>
  <c r="BF2408"/>
  <c r="T2408"/>
  <c r="R2408"/>
  <c r="P2408"/>
  <c r="BI2403"/>
  <c r="BH2403"/>
  <c r="BG2403"/>
  <c r="BF2403"/>
  <c r="T2403"/>
  <c r="R2403"/>
  <c r="P2403"/>
  <c r="BI2398"/>
  <c r="BH2398"/>
  <c r="BG2398"/>
  <c r="BF2398"/>
  <c r="T2398"/>
  <c r="R2398"/>
  <c r="P2398"/>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8"/>
  <c r="BH2378"/>
  <c r="BG2378"/>
  <c r="BF2378"/>
  <c r="T2378"/>
  <c r="R2378"/>
  <c r="P2378"/>
  <c r="BI2377"/>
  <c r="BH2377"/>
  <c r="BG2377"/>
  <c r="BF2377"/>
  <c r="T2377"/>
  <c r="R2377"/>
  <c r="P2377"/>
  <c r="BI2376"/>
  <c r="BH2376"/>
  <c r="BG2376"/>
  <c r="BF2376"/>
  <c r="T2376"/>
  <c r="R2376"/>
  <c r="P2376"/>
  <c r="BI2375"/>
  <c r="BH2375"/>
  <c r="BG2375"/>
  <c r="BF2375"/>
  <c r="T2375"/>
  <c r="R2375"/>
  <c r="P2375"/>
  <c r="BI2374"/>
  <c r="BH2374"/>
  <c r="BG2374"/>
  <c r="BF2374"/>
  <c r="T2374"/>
  <c r="R2374"/>
  <c r="P2374"/>
  <c r="BI2373"/>
  <c r="BH2373"/>
  <c r="BG2373"/>
  <c r="BF2373"/>
  <c r="T2373"/>
  <c r="R2373"/>
  <c r="P2373"/>
  <c r="BI2372"/>
  <c r="BH2372"/>
  <c r="BG2372"/>
  <c r="BF2372"/>
  <c r="T2372"/>
  <c r="R2372"/>
  <c r="P2372"/>
  <c r="BI2371"/>
  <c r="BH2371"/>
  <c r="BG2371"/>
  <c r="BF2371"/>
  <c r="T2371"/>
  <c r="R2371"/>
  <c r="P2371"/>
  <c r="BI2370"/>
  <c r="BH2370"/>
  <c r="BG2370"/>
  <c r="BF2370"/>
  <c r="T2370"/>
  <c r="R2370"/>
  <c r="P2370"/>
  <c r="BI2369"/>
  <c r="BH2369"/>
  <c r="BG2369"/>
  <c r="BF2369"/>
  <c r="T2369"/>
  <c r="R2369"/>
  <c r="P2369"/>
  <c r="BI2368"/>
  <c r="BH2368"/>
  <c r="BG2368"/>
  <c r="BF2368"/>
  <c r="T2368"/>
  <c r="R2368"/>
  <c r="P2368"/>
  <c r="BI2367"/>
  <c r="BH2367"/>
  <c r="BG2367"/>
  <c r="BF2367"/>
  <c r="T2367"/>
  <c r="R2367"/>
  <c r="P2367"/>
  <c r="BI2366"/>
  <c r="BH2366"/>
  <c r="BG2366"/>
  <c r="BF2366"/>
  <c r="T2366"/>
  <c r="R2366"/>
  <c r="P2366"/>
  <c r="BI2365"/>
  <c r="BH2365"/>
  <c r="BG2365"/>
  <c r="BF2365"/>
  <c r="T2365"/>
  <c r="R2365"/>
  <c r="P2365"/>
  <c r="BI2364"/>
  <c r="BH2364"/>
  <c r="BG2364"/>
  <c r="BF2364"/>
  <c r="T2364"/>
  <c r="R2364"/>
  <c r="P2364"/>
  <c r="BI2363"/>
  <c r="BH2363"/>
  <c r="BG2363"/>
  <c r="BF2363"/>
  <c r="T2363"/>
  <c r="R2363"/>
  <c r="P2363"/>
  <c r="BI2362"/>
  <c r="BH2362"/>
  <c r="BG2362"/>
  <c r="BF2362"/>
  <c r="T2362"/>
  <c r="R2362"/>
  <c r="P2362"/>
  <c r="BI2361"/>
  <c r="BH2361"/>
  <c r="BG2361"/>
  <c r="BF2361"/>
  <c r="T2361"/>
  <c r="R2361"/>
  <c r="P2361"/>
  <c r="BI2360"/>
  <c r="BH2360"/>
  <c r="BG2360"/>
  <c r="BF2360"/>
  <c r="T2360"/>
  <c r="R2360"/>
  <c r="P2360"/>
  <c r="BI2359"/>
  <c r="BH2359"/>
  <c r="BG2359"/>
  <c r="BF2359"/>
  <c r="T2359"/>
  <c r="R2359"/>
  <c r="P2359"/>
  <c r="BI2358"/>
  <c r="BH2358"/>
  <c r="BG2358"/>
  <c r="BF2358"/>
  <c r="T2358"/>
  <c r="R2358"/>
  <c r="P2358"/>
  <c r="BI2357"/>
  <c r="BH2357"/>
  <c r="BG2357"/>
  <c r="BF2357"/>
  <c r="T2357"/>
  <c r="R2357"/>
  <c r="P2357"/>
  <c r="BI2356"/>
  <c r="BH2356"/>
  <c r="BG2356"/>
  <c r="BF2356"/>
  <c r="T2356"/>
  <c r="R2356"/>
  <c r="P2356"/>
  <c r="BI2355"/>
  <c r="BH2355"/>
  <c r="BG2355"/>
  <c r="BF2355"/>
  <c r="T2355"/>
  <c r="R2355"/>
  <c r="P2355"/>
  <c r="BI2354"/>
  <c r="BH2354"/>
  <c r="BG2354"/>
  <c r="BF2354"/>
  <c r="T2354"/>
  <c r="R2354"/>
  <c r="P2354"/>
  <c r="BI2353"/>
  <c r="BH2353"/>
  <c r="BG2353"/>
  <c r="BF2353"/>
  <c r="T2353"/>
  <c r="R2353"/>
  <c r="P2353"/>
  <c r="BI2352"/>
  <c r="BH2352"/>
  <c r="BG2352"/>
  <c r="BF2352"/>
  <c r="T2352"/>
  <c r="R2352"/>
  <c r="P2352"/>
  <c r="BI2351"/>
  <c r="BH2351"/>
  <c r="BG2351"/>
  <c r="BF2351"/>
  <c r="T2351"/>
  <c r="R2351"/>
  <c r="P2351"/>
  <c r="BI2350"/>
  <c r="BH2350"/>
  <c r="BG2350"/>
  <c r="BF2350"/>
  <c r="T2350"/>
  <c r="R2350"/>
  <c r="P2350"/>
  <c r="BI2349"/>
  <c r="BH2349"/>
  <c r="BG2349"/>
  <c r="BF2349"/>
  <c r="T2349"/>
  <c r="R2349"/>
  <c r="P2349"/>
  <c r="BI2348"/>
  <c r="BH2348"/>
  <c r="BG2348"/>
  <c r="BF2348"/>
  <c r="T2348"/>
  <c r="R2348"/>
  <c r="P2348"/>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42"/>
  <c r="BH2342"/>
  <c r="BG2342"/>
  <c r="BF2342"/>
  <c r="T2342"/>
  <c r="R2342"/>
  <c r="P2342"/>
  <c r="BI2341"/>
  <c r="BH2341"/>
  <c r="BG2341"/>
  <c r="BF2341"/>
  <c r="T2341"/>
  <c r="R2341"/>
  <c r="P2341"/>
  <c r="BI2340"/>
  <c r="BH2340"/>
  <c r="BG2340"/>
  <c r="BF2340"/>
  <c r="T2340"/>
  <c r="R2340"/>
  <c r="P2340"/>
  <c r="BI2339"/>
  <c r="BH2339"/>
  <c r="BG2339"/>
  <c r="BF2339"/>
  <c r="T2339"/>
  <c r="R2339"/>
  <c r="P2339"/>
  <c r="BI2338"/>
  <c r="BH2338"/>
  <c r="BG2338"/>
  <c r="BF2338"/>
  <c r="T2338"/>
  <c r="R2338"/>
  <c r="P2338"/>
  <c r="BI2337"/>
  <c r="BH2337"/>
  <c r="BG2337"/>
  <c r="BF2337"/>
  <c r="T2337"/>
  <c r="R2337"/>
  <c r="P2337"/>
  <c r="BI2336"/>
  <c r="BH2336"/>
  <c r="BG2336"/>
  <c r="BF2336"/>
  <c r="T2336"/>
  <c r="R2336"/>
  <c r="P2336"/>
  <c r="BI2335"/>
  <c r="BH2335"/>
  <c r="BG2335"/>
  <c r="BF2335"/>
  <c r="T2335"/>
  <c r="R2335"/>
  <c r="P2335"/>
  <c r="BI2334"/>
  <c r="BH2334"/>
  <c r="BG2334"/>
  <c r="BF2334"/>
  <c r="T2334"/>
  <c r="R2334"/>
  <c r="P2334"/>
  <c r="BI2332"/>
  <c r="BH2332"/>
  <c r="BG2332"/>
  <c r="BF2332"/>
  <c r="T2332"/>
  <c r="R2332"/>
  <c r="P2332"/>
  <c r="BI2331"/>
  <c r="BH2331"/>
  <c r="BG2331"/>
  <c r="BF2331"/>
  <c r="T2331"/>
  <c r="R2331"/>
  <c r="P2331"/>
  <c r="BI2330"/>
  <c r="BH2330"/>
  <c r="BG2330"/>
  <c r="BF2330"/>
  <c r="T2330"/>
  <c r="R2330"/>
  <c r="P2330"/>
  <c r="BI2329"/>
  <c r="BH2329"/>
  <c r="BG2329"/>
  <c r="BF2329"/>
  <c r="T2329"/>
  <c r="R2329"/>
  <c r="P2329"/>
  <c r="BI2328"/>
  <c r="BH2328"/>
  <c r="BG2328"/>
  <c r="BF2328"/>
  <c r="T2328"/>
  <c r="R2328"/>
  <c r="P2328"/>
  <c r="BI2327"/>
  <c r="BH2327"/>
  <c r="BG2327"/>
  <c r="BF2327"/>
  <c r="T2327"/>
  <c r="R2327"/>
  <c r="P2327"/>
  <c r="BI2320"/>
  <c r="BH2320"/>
  <c r="BG2320"/>
  <c r="BF2320"/>
  <c r="T2320"/>
  <c r="T2319"/>
  <c r="R2320"/>
  <c r="R2319"/>
  <c r="P2320"/>
  <c r="P2319"/>
  <c r="BI2313"/>
  <c r="BH2313"/>
  <c r="BG2313"/>
  <c r="BF2313"/>
  <c r="T2313"/>
  <c r="T2312"/>
  <c r="R2313"/>
  <c r="R2312"/>
  <c r="P2313"/>
  <c r="P2312"/>
  <c r="BI2310"/>
  <c r="BH2310"/>
  <c r="BG2310"/>
  <c r="BF2310"/>
  <c r="T2310"/>
  <c r="R2310"/>
  <c r="P2310"/>
  <c r="BI2307"/>
  <c r="BH2307"/>
  <c r="BG2307"/>
  <c r="BF2307"/>
  <c r="T2307"/>
  <c r="R2307"/>
  <c r="P2307"/>
  <c r="BI2305"/>
  <c r="BH2305"/>
  <c r="BG2305"/>
  <c r="BF2305"/>
  <c r="T2305"/>
  <c r="R2305"/>
  <c r="P2305"/>
  <c r="BI2303"/>
  <c r="BH2303"/>
  <c r="BG2303"/>
  <c r="BF2303"/>
  <c r="T2303"/>
  <c r="R2303"/>
  <c r="P2303"/>
  <c r="BI2301"/>
  <c r="BH2301"/>
  <c r="BG2301"/>
  <c r="BF2301"/>
  <c r="T2301"/>
  <c r="R2301"/>
  <c r="P2301"/>
  <c r="BI2299"/>
  <c r="BH2299"/>
  <c r="BG2299"/>
  <c r="BF2299"/>
  <c r="T2299"/>
  <c r="R2299"/>
  <c r="P2299"/>
  <c r="BI2297"/>
  <c r="BH2297"/>
  <c r="BG2297"/>
  <c r="BF2297"/>
  <c r="T2297"/>
  <c r="R2297"/>
  <c r="P2297"/>
  <c r="BI2294"/>
  <c r="BH2294"/>
  <c r="BG2294"/>
  <c r="BF2294"/>
  <c r="T2294"/>
  <c r="R2294"/>
  <c r="P2294"/>
  <c r="BI2291"/>
  <c r="BH2291"/>
  <c r="BG2291"/>
  <c r="BF2291"/>
  <c r="T2291"/>
  <c r="R2291"/>
  <c r="P2291"/>
  <c r="BI2288"/>
  <c r="BH2288"/>
  <c r="BG2288"/>
  <c r="BF2288"/>
  <c r="T2288"/>
  <c r="R2288"/>
  <c r="P2288"/>
  <c r="BI2285"/>
  <c r="BH2285"/>
  <c r="BG2285"/>
  <c r="BF2285"/>
  <c r="T2285"/>
  <c r="R2285"/>
  <c r="P2285"/>
  <c r="BI2282"/>
  <c r="BH2282"/>
  <c r="BG2282"/>
  <c r="BF2282"/>
  <c r="T2282"/>
  <c r="R2282"/>
  <c r="P2282"/>
  <c r="BI2281"/>
  <c r="BH2281"/>
  <c r="BG2281"/>
  <c r="BF2281"/>
  <c r="T2281"/>
  <c r="R2281"/>
  <c r="P2281"/>
  <c r="BI2279"/>
  <c r="BH2279"/>
  <c r="BG2279"/>
  <c r="BF2279"/>
  <c r="T2279"/>
  <c r="R2279"/>
  <c r="P2279"/>
  <c r="BI2276"/>
  <c r="BH2276"/>
  <c r="BG2276"/>
  <c r="BF2276"/>
  <c r="T2276"/>
  <c r="R2276"/>
  <c r="P2276"/>
  <c r="BI2271"/>
  <c r="BH2271"/>
  <c r="BG2271"/>
  <c r="BF2271"/>
  <c r="T2271"/>
  <c r="R2271"/>
  <c r="P2271"/>
  <c r="BI2268"/>
  <c r="BH2268"/>
  <c r="BG2268"/>
  <c r="BF2268"/>
  <c r="T2268"/>
  <c r="R2268"/>
  <c r="P2268"/>
  <c r="BI2265"/>
  <c r="BH2265"/>
  <c r="BG2265"/>
  <c r="BF2265"/>
  <c r="T2265"/>
  <c r="R2265"/>
  <c r="P2265"/>
  <c r="BI2262"/>
  <c r="BH2262"/>
  <c r="BG2262"/>
  <c r="BF2262"/>
  <c r="T2262"/>
  <c r="R2262"/>
  <c r="P2262"/>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5"/>
  <c r="BH2245"/>
  <c r="BG2245"/>
  <c r="BF2245"/>
  <c r="T2245"/>
  <c r="R2245"/>
  <c r="P2245"/>
  <c r="BI2243"/>
  <c r="BH2243"/>
  <c r="BG2243"/>
  <c r="BF2243"/>
  <c r="T2243"/>
  <c r="R2243"/>
  <c r="P2243"/>
  <c r="BI2241"/>
  <c r="BH2241"/>
  <c r="BG2241"/>
  <c r="BF2241"/>
  <c r="T2241"/>
  <c r="R2241"/>
  <c r="P2241"/>
  <c r="BI2235"/>
  <c r="BH2235"/>
  <c r="BG2235"/>
  <c r="BF2235"/>
  <c r="T2235"/>
  <c r="R2235"/>
  <c r="P2235"/>
  <c r="BI2227"/>
  <c r="BH2227"/>
  <c r="BG2227"/>
  <c r="BF2227"/>
  <c r="T2227"/>
  <c r="R2227"/>
  <c r="P2227"/>
  <c r="BI2220"/>
  <c r="BH2220"/>
  <c r="BG2220"/>
  <c r="BF2220"/>
  <c r="T2220"/>
  <c r="R2220"/>
  <c r="P2220"/>
  <c r="BI2211"/>
  <c r="BH2211"/>
  <c r="BG2211"/>
  <c r="BF2211"/>
  <c r="T2211"/>
  <c r="R2211"/>
  <c r="P2211"/>
  <c r="BI2204"/>
  <c r="BH2204"/>
  <c r="BG2204"/>
  <c r="BF2204"/>
  <c r="T2204"/>
  <c r="R2204"/>
  <c r="P2204"/>
  <c r="BI2201"/>
  <c r="BH2201"/>
  <c r="BG2201"/>
  <c r="BF2201"/>
  <c r="T2201"/>
  <c r="R2201"/>
  <c r="P2201"/>
  <c r="BI2196"/>
  <c r="BH2196"/>
  <c r="BG2196"/>
  <c r="BF2196"/>
  <c r="T2196"/>
  <c r="R2196"/>
  <c r="P2196"/>
  <c r="BI2193"/>
  <c r="BH2193"/>
  <c r="BG2193"/>
  <c r="BF2193"/>
  <c r="T2193"/>
  <c r="R2193"/>
  <c r="P2193"/>
  <c r="BI2190"/>
  <c r="BH2190"/>
  <c r="BG2190"/>
  <c r="BF2190"/>
  <c r="T2190"/>
  <c r="R2190"/>
  <c r="P2190"/>
  <c r="BI2189"/>
  <c r="BH2189"/>
  <c r="BG2189"/>
  <c r="BF2189"/>
  <c r="T2189"/>
  <c r="R2189"/>
  <c r="P2189"/>
  <c r="BI2186"/>
  <c r="BH2186"/>
  <c r="BG2186"/>
  <c r="BF2186"/>
  <c r="T2186"/>
  <c r="R2186"/>
  <c r="P2186"/>
  <c r="BI2183"/>
  <c r="BH2183"/>
  <c r="BG2183"/>
  <c r="BF2183"/>
  <c r="T2183"/>
  <c r="R2183"/>
  <c r="P2183"/>
  <c r="BI2180"/>
  <c r="BH2180"/>
  <c r="BG2180"/>
  <c r="BF2180"/>
  <c r="T2180"/>
  <c r="R2180"/>
  <c r="P2180"/>
  <c r="BI2176"/>
  <c r="BH2176"/>
  <c r="BG2176"/>
  <c r="BF2176"/>
  <c r="T2176"/>
  <c r="R2176"/>
  <c r="P2176"/>
  <c r="BI2173"/>
  <c r="BH2173"/>
  <c r="BG2173"/>
  <c r="BF2173"/>
  <c r="T2173"/>
  <c r="R2173"/>
  <c r="P2173"/>
  <c r="BI2170"/>
  <c r="BH2170"/>
  <c r="BG2170"/>
  <c r="BF2170"/>
  <c r="T2170"/>
  <c r="R2170"/>
  <c r="P2170"/>
  <c r="BI2167"/>
  <c r="BH2167"/>
  <c r="BG2167"/>
  <c r="BF2167"/>
  <c r="T2167"/>
  <c r="R2167"/>
  <c r="P2167"/>
  <c r="BI2162"/>
  <c r="BH2162"/>
  <c r="BG2162"/>
  <c r="BF2162"/>
  <c r="T2162"/>
  <c r="R2162"/>
  <c r="P2162"/>
  <c r="BI2159"/>
  <c r="BH2159"/>
  <c r="BG2159"/>
  <c r="BF2159"/>
  <c r="T2159"/>
  <c r="R2159"/>
  <c r="P2159"/>
  <c r="BI2155"/>
  <c r="BH2155"/>
  <c r="BG2155"/>
  <c r="BF2155"/>
  <c r="T2155"/>
  <c r="R2155"/>
  <c r="P2155"/>
  <c r="BI2152"/>
  <c r="BH2152"/>
  <c r="BG2152"/>
  <c r="BF2152"/>
  <c r="T2152"/>
  <c r="R2152"/>
  <c r="P2152"/>
  <c r="BI2148"/>
  <c r="BH2148"/>
  <c r="BG2148"/>
  <c r="BF2148"/>
  <c r="T2148"/>
  <c r="R2148"/>
  <c r="P2148"/>
  <c r="BI2145"/>
  <c r="BH2145"/>
  <c r="BG2145"/>
  <c r="BF2145"/>
  <c r="T2145"/>
  <c r="R2145"/>
  <c r="P2145"/>
  <c r="BI2142"/>
  <c r="BH2142"/>
  <c r="BG2142"/>
  <c r="BF2142"/>
  <c r="T2142"/>
  <c r="R2142"/>
  <c r="P2142"/>
  <c r="BI2139"/>
  <c r="BH2139"/>
  <c r="BG2139"/>
  <c r="BF2139"/>
  <c r="T2139"/>
  <c r="R2139"/>
  <c r="P2139"/>
  <c r="BI2136"/>
  <c r="BH2136"/>
  <c r="BG2136"/>
  <c r="BF2136"/>
  <c r="T2136"/>
  <c r="R2136"/>
  <c r="P2136"/>
  <c r="BI2133"/>
  <c r="BH2133"/>
  <c r="BG2133"/>
  <c r="BF2133"/>
  <c r="T2133"/>
  <c r="R2133"/>
  <c r="P2133"/>
  <c r="BI2131"/>
  <c r="BH2131"/>
  <c r="BG2131"/>
  <c r="BF2131"/>
  <c r="T2131"/>
  <c r="R2131"/>
  <c r="P2131"/>
  <c r="BI2129"/>
  <c r="BH2129"/>
  <c r="BG2129"/>
  <c r="BF2129"/>
  <c r="T2129"/>
  <c r="R2129"/>
  <c r="P2129"/>
  <c r="BI2128"/>
  <c r="BH2128"/>
  <c r="BG2128"/>
  <c r="BF2128"/>
  <c r="T2128"/>
  <c r="R2128"/>
  <c r="P2128"/>
  <c r="BI2125"/>
  <c r="BH2125"/>
  <c r="BG2125"/>
  <c r="BF2125"/>
  <c r="T2125"/>
  <c r="R2125"/>
  <c r="P2125"/>
  <c r="BI2123"/>
  <c r="BH2123"/>
  <c r="BG2123"/>
  <c r="BF2123"/>
  <c r="T2123"/>
  <c r="R2123"/>
  <c r="P2123"/>
  <c r="BI2121"/>
  <c r="BH2121"/>
  <c r="BG2121"/>
  <c r="BF2121"/>
  <c r="T2121"/>
  <c r="R2121"/>
  <c r="P2121"/>
  <c r="BI2118"/>
  <c r="BH2118"/>
  <c r="BG2118"/>
  <c r="BF2118"/>
  <c r="T2118"/>
  <c r="R2118"/>
  <c r="P2118"/>
  <c r="BI2116"/>
  <c r="BH2116"/>
  <c r="BG2116"/>
  <c r="BF2116"/>
  <c r="T2116"/>
  <c r="R2116"/>
  <c r="P2116"/>
  <c r="BI2114"/>
  <c r="BH2114"/>
  <c r="BG2114"/>
  <c r="BF2114"/>
  <c r="T2114"/>
  <c r="R2114"/>
  <c r="P2114"/>
  <c r="BI2112"/>
  <c r="BH2112"/>
  <c r="BG2112"/>
  <c r="BF2112"/>
  <c r="T2112"/>
  <c r="R2112"/>
  <c r="P2112"/>
  <c r="BI2110"/>
  <c r="BH2110"/>
  <c r="BG2110"/>
  <c r="BF2110"/>
  <c r="T2110"/>
  <c r="R2110"/>
  <c r="P2110"/>
  <c r="BI2108"/>
  <c r="BH2108"/>
  <c r="BG2108"/>
  <c r="BF2108"/>
  <c r="T2108"/>
  <c r="R2108"/>
  <c r="P2108"/>
  <c r="BI2106"/>
  <c r="BH2106"/>
  <c r="BG2106"/>
  <c r="BF2106"/>
  <c r="T2106"/>
  <c r="R2106"/>
  <c r="P2106"/>
  <c r="BI2104"/>
  <c r="BH2104"/>
  <c r="BG2104"/>
  <c r="BF2104"/>
  <c r="T2104"/>
  <c r="R2104"/>
  <c r="P2104"/>
  <c r="BI2102"/>
  <c r="BH2102"/>
  <c r="BG2102"/>
  <c r="BF2102"/>
  <c r="T2102"/>
  <c r="R2102"/>
  <c r="P2102"/>
  <c r="BI2100"/>
  <c r="BH2100"/>
  <c r="BG2100"/>
  <c r="BF2100"/>
  <c r="T2100"/>
  <c r="R2100"/>
  <c r="P2100"/>
  <c r="BI2098"/>
  <c r="BH2098"/>
  <c r="BG2098"/>
  <c r="BF2098"/>
  <c r="T2098"/>
  <c r="R2098"/>
  <c r="P2098"/>
  <c r="BI2096"/>
  <c r="BH2096"/>
  <c r="BG2096"/>
  <c r="BF2096"/>
  <c r="T2096"/>
  <c r="R2096"/>
  <c r="P2096"/>
  <c r="BI2094"/>
  <c r="BH2094"/>
  <c r="BG2094"/>
  <c r="BF2094"/>
  <c r="T2094"/>
  <c r="R2094"/>
  <c r="P2094"/>
  <c r="BI2092"/>
  <c r="BH2092"/>
  <c r="BG2092"/>
  <c r="BF2092"/>
  <c r="T2092"/>
  <c r="R2092"/>
  <c r="P2092"/>
  <c r="BI2090"/>
  <c r="BH2090"/>
  <c r="BG2090"/>
  <c r="BF2090"/>
  <c r="T2090"/>
  <c r="R2090"/>
  <c r="P2090"/>
  <c r="BI2088"/>
  <c r="BH2088"/>
  <c r="BG2088"/>
  <c r="BF2088"/>
  <c r="T2088"/>
  <c r="R2088"/>
  <c r="P2088"/>
  <c r="BI2086"/>
  <c r="BH2086"/>
  <c r="BG2086"/>
  <c r="BF2086"/>
  <c r="T2086"/>
  <c r="R2086"/>
  <c r="P2086"/>
  <c r="BI2084"/>
  <c r="BH2084"/>
  <c r="BG2084"/>
  <c r="BF2084"/>
  <c r="T2084"/>
  <c r="R2084"/>
  <c r="P2084"/>
  <c r="BI2082"/>
  <c r="BH2082"/>
  <c r="BG2082"/>
  <c r="BF2082"/>
  <c r="T2082"/>
  <c r="R2082"/>
  <c r="P2082"/>
  <c r="BI2080"/>
  <c r="BH2080"/>
  <c r="BG2080"/>
  <c r="BF2080"/>
  <c r="T2080"/>
  <c r="R2080"/>
  <c r="P2080"/>
  <c r="BI2078"/>
  <c r="BH2078"/>
  <c r="BG2078"/>
  <c r="BF2078"/>
  <c r="T2078"/>
  <c r="R2078"/>
  <c r="P2078"/>
  <c r="BI2076"/>
  <c r="BH2076"/>
  <c r="BG2076"/>
  <c r="BF2076"/>
  <c r="T2076"/>
  <c r="R2076"/>
  <c r="P2076"/>
  <c r="BI2074"/>
  <c r="BH2074"/>
  <c r="BG2074"/>
  <c r="BF2074"/>
  <c r="T2074"/>
  <c r="R2074"/>
  <c r="P2074"/>
  <c r="BI2072"/>
  <c r="BH2072"/>
  <c r="BG2072"/>
  <c r="BF2072"/>
  <c r="T2072"/>
  <c r="R2072"/>
  <c r="P2072"/>
  <c r="BI2070"/>
  <c r="BH2070"/>
  <c r="BG2070"/>
  <c r="BF2070"/>
  <c r="T2070"/>
  <c r="R2070"/>
  <c r="P2070"/>
  <c r="BI2068"/>
  <c r="BH2068"/>
  <c r="BG2068"/>
  <c r="BF2068"/>
  <c r="T2068"/>
  <c r="R2068"/>
  <c r="P2068"/>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2"/>
  <c r="BH2052"/>
  <c r="BG2052"/>
  <c r="BF2052"/>
  <c r="T2052"/>
  <c r="R2052"/>
  <c r="P2052"/>
  <c r="BI2049"/>
  <c r="BH2049"/>
  <c r="BG2049"/>
  <c r="BF2049"/>
  <c r="T2049"/>
  <c r="R2049"/>
  <c r="P2049"/>
  <c r="BI2047"/>
  <c r="BH2047"/>
  <c r="BG2047"/>
  <c r="BF2047"/>
  <c r="T2047"/>
  <c r="R2047"/>
  <c r="P2047"/>
  <c r="BI2045"/>
  <c r="BH2045"/>
  <c r="BG2045"/>
  <c r="BF2045"/>
  <c r="T2045"/>
  <c r="R2045"/>
  <c r="P2045"/>
  <c r="BI2043"/>
  <c r="BH2043"/>
  <c r="BG2043"/>
  <c r="BF2043"/>
  <c r="T2043"/>
  <c r="R2043"/>
  <c r="P2043"/>
  <c r="BI2041"/>
  <c r="BH2041"/>
  <c r="BG2041"/>
  <c r="BF2041"/>
  <c r="T2041"/>
  <c r="R2041"/>
  <c r="P2041"/>
  <c r="BI2039"/>
  <c r="BH2039"/>
  <c r="BG2039"/>
  <c r="BF2039"/>
  <c r="T2039"/>
  <c r="R2039"/>
  <c r="P2039"/>
  <c r="BI2037"/>
  <c r="BH2037"/>
  <c r="BG2037"/>
  <c r="BF2037"/>
  <c r="T2037"/>
  <c r="R2037"/>
  <c r="P2037"/>
  <c r="BI2035"/>
  <c r="BH2035"/>
  <c r="BG2035"/>
  <c r="BF2035"/>
  <c r="T2035"/>
  <c r="R2035"/>
  <c r="P2035"/>
  <c r="BI2033"/>
  <c r="BH2033"/>
  <c r="BG2033"/>
  <c r="BF2033"/>
  <c r="T2033"/>
  <c r="R2033"/>
  <c r="P2033"/>
  <c r="BI2031"/>
  <c r="BH2031"/>
  <c r="BG2031"/>
  <c r="BF2031"/>
  <c r="T2031"/>
  <c r="R2031"/>
  <c r="P2031"/>
  <c r="BI2029"/>
  <c r="BH2029"/>
  <c r="BG2029"/>
  <c r="BF2029"/>
  <c r="T2029"/>
  <c r="R2029"/>
  <c r="P2029"/>
  <c r="BI2027"/>
  <c r="BH2027"/>
  <c r="BG2027"/>
  <c r="BF2027"/>
  <c r="T2027"/>
  <c r="R2027"/>
  <c r="P2027"/>
  <c r="BI2025"/>
  <c r="BH2025"/>
  <c r="BG2025"/>
  <c r="BF2025"/>
  <c r="T2025"/>
  <c r="R2025"/>
  <c r="P2025"/>
  <c r="BI2023"/>
  <c r="BH2023"/>
  <c r="BG2023"/>
  <c r="BF2023"/>
  <c r="T2023"/>
  <c r="R2023"/>
  <c r="P2023"/>
  <c r="BI2021"/>
  <c r="BH2021"/>
  <c r="BG2021"/>
  <c r="BF2021"/>
  <c r="T2021"/>
  <c r="R2021"/>
  <c r="P2021"/>
  <c r="BI2017"/>
  <c r="BH2017"/>
  <c r="BG2017"/>
  <c r="BF2017"/>
  <c r="T2017"/>
  <c r="R2017"/>
  <c r="P2017"/>
  <c r="BI2015"/>
  <c r="BH2015"/>
  <c r="BG2015"/>
  <c r="BF2015"/>
  <c r="T2015"/>
  <c r="R2015"/>
  <c r="P2015"/>
  <c r="BI2013"/>
  <c r="BH2013"/>
  <c r="BG2013"/>
  <c r="BF2013"/>
  <c r="T2013"/>
  <c r="R2013"/>
  <c r="P2013"/>
  <c r="BI2011"/>
  <c r="BH2011"/>
  <c r="BG2011"/>
  <c r="BF2011"/>
  <c r="T2011"/>
  <c r="R2011"/>
  <c r="P2011"/>
  <c r="BI2009"/>
  <c r="BH2009"/>
  <c r="BG2009"/>
  <c r="BF2009"/>
  <c r="T2009"/>
  <c r="R2009"/>
  <c r="P2009"/>
  <c r="BI2007"/>
  <c r="BH2007"/>
  <c r="BG2007"/>
  <c r="BF2007"/>
  <c r="T2007"/>
  <c r="R2007"/>
  <c r="P2007"/>
  <c r="BI2005"/>
  <c r="BH2005"/>
  <c r="BG2005"/>
  <c r="BF2005"/>
  <c r="T2005"/>
  <c r="R2005"/>
  <c r="P2005"/>
  <c r="BI2003"/>
  <c r="BH2003"/>
  <c r="BG2003"/>
  <c r="BF2003"/>
  <c r="T2003"/>
  <c r="R2003"/>
  <c r="P2003"/>
  <c r="BI2001"/>
  <c r="BH2001"/>
  <c r="BG2001"/>
  <c r="BF2001"/>
  <c r="T2001"/>
  <c r="R2001"/>
  <c r="P2001"/>
  <c r="BI1999"/>
  <c r="BH1999"/>
  <c r="BG1999"/>
  <c r="BF1999"/>
  <c r="T1999"/>
  <c r="R1999"/>
  <c r="P1999"/>
  <c r="BI1997"/>
  <c r="BH1997"/>
  <c r="BG1997"/>
  <c r="BF1997"/>
  <c r="T1997"/>
  <c r="R1997"/>
  <c r="P1997"/>
  <c r="BI1995"/>
  <c r="BH1995"/>
  <c r="BG1995"/>
  <c r="BF1995"/>
  <c r="T1995"/>
  <c r="R1995"/>
  <c r="P1995"/>
  <c r="BI1993"/>
  <c r="BH1993"/>
  <c r="BG1993"/>
  <c r="BF1993"/>
  <c r="T1993"/>
  <c r="R1993"/>
  <c r="P1993"/>
  <c r="BI1991"/>
  <c r="BH1991"/>
  <c r="BG1991"/>
  <c r="BF1991"/>
  <c r="T1991"/>
  <c r="R1991"/>
  <c r="P1991"/>
  <c r="BI1989"/>
  <c r="BH1989"/>
  <c r="BG1989"/>
  <c r="BF1989"/>
  <c r="T1989"/>
  <c r="R1989"/>
  <c r="P1989"/>
  <c r="BI1987"/>
  <c r="BH1987"/>
  <c r="BG1987"/>
  <c r="BF1987"/>
  <c r="T1987"/>
  <c r="R1987"/>
  <c r="P1987"/>
  <c r="BI1985"/>
  <c r="BH1985"/>
  <c r="BG1985"/>
  <c r="BF1985"/>
  <c r="T1985"/>
  <c r="R1985"/>
  <c r="P1985"/>
  <c r="BI1983"/>
  <c r="BH1983"/>
  <c r="BG1983"/>
  <c r="BF1983"/>
  <c r="T1983"/>
  <c r="R1983"/>
  <c r="P1983"/>
  <c r="BI1981"/>
  <c r="BH1981"/>
  <c r="BG1981"/>
  <c r="BF1981"/>
  <c r="T1981"/>
  <c r="R1981"/>
  <c r="P1981"/>
  <c r="BI1979"/>
  <c r="BH1979"/>
  <c r="BG1979"/>
  <c r="BF1979"/>
  <c r="T1979"/>
  <c r="R1979"/>
  <c r="P1979"/>
  <c r="BI1977"/>
  <c r="BH1977"/>
  <c r="BG1977"/>
  <c r="BF1977"/>
  <c r="T1977"/>
  <c r="R1977"/>
  <c r="P1977"/>
  <c r="BI1975"/>
  <c r="BH1975"/>
  <c r="BG1975"/>
  <c r="BF1975"/>
  <c r="T1975"/>
  <c r="R1975"/>
  <c r="P1975"/>
  <c r="BI1973"/>
  <c r="BH1973"/>
  <c r="BG1973"/>
  <c r="BF1973"/>
  <c r="T1973"/>
  <c r="R1973"/>
  <c r="P1973"/>
  <c r="BI1971"/>
  <c r="BH1971"/>
  <c r="BG1971"/>
  <c r="BF1971"/>
  <c r="T1971"/>
  <c r="R1971"/>
  <c r="P1971"/>
  <c r="BI1969"/>
  <c r="BH1969"/>
  <c r="BG1969"/>
  <c r="BF1969"/>
  <c r="T1969"/>
  <c r="R1969"/>
  <c r="P1969"/>
  <c r="BI1967"/>
  <c r="BH1967"/>
  <c r="BG1967"/>
  <c r="BF1967"/>
  <c r="T1967"/>
  <c r="R1967"/>
  <c r="P1967"/>
  <c r="BI1965"/>
  <c r="BH1965"/>
  <c r="BG1965"/>
  <c r="BF1965"/>
  <c r="T1965"/>
  <c r="R1965"/>
  <c r="P1965"/>
  <c r="BI1963"/>
  <c r="BH1963"/>
  <c r="BG1963"/>
  <c r="BF1963"/>
  <c r="T1963"/>
  <c r="R1963"/>
  <c r="P1963"/>
  <c r="BI1961"/>
  <c r="BH1961"/>
  <c r="BG1961"/>
  <c r="BF1961"/>
  <c r="T1961"/>
  <c r="R1961"/>
  <c r="P1961"/>
  <c r="BI1959"/>
  <c r="BH1959"/>
  <c r="BG1959"/>
  <c r="BF1959"/>
  <c r="T1959"/>
  <c r="R1959"/>
  <c r="P1959"/>
  <c r="BI1957"/>
  <c r="BH1957"/>
  <c r="BG1957"/>
  <c r="BF1957"/>
  <c r="T1957"/>
  <c r="R1957"/>
  <c r="P1957"/>
  <c r="BI1954"/>
  <c r="BH1954"/>
  <c r="BG1954"/>
  <c r="BF1954"/>
  <c r="T1954"/>
  <c r="R1954"/>
  <c r="P1954"/>
  <c r="BI1952"/>
  <c r="BH1952"/>
  <c r="BG1952"/>
  <c r="BF1952"/>
  <c r="T1952"/>
  <c r="R1952"/>
  <c r="P1952"/>
  <c r="BI1950"/>
  <c r="BH1950"/>
  <c r="BG1950"/>
  <c r="BF1950"/>
  <c r="T1950"/>
  <c r="R1950"/>
  <c r="P1950"/>
  <c r="BI1948"/>
  <c r="BH1948"/>
  <c r="BG1948"/>
  <c r="BF1948"/>
  <c r="T1948"/>
  <c r="R1948"/>
  <c r="P1948"/>
  <c r="BI1946"/>
  <c r="BH1946"/>
  <c r="BG1946"/>
  <c r="BF1946"/>
  <c r="T1946"/>
  <c r="R1946"/>
  <c r="P1946"/>
  <c r="BI1944"/>
  <c r="BH1944"/>
  <c r="BG1944"/>
  <c r="BF1944"/>
  <c r="T1944"/>
  <c r="R1944"/>
  <c r="P1944"/>
  <c r="BI1942"/>
  <c r="BH1942"/>
  <c r="BG1942"/>
  <c r="BF1942"/>
  <c r="T1942"/>
  <c r="R1942"/>
  <c r="P1942"/>
  <c r="BI1940"/>
  <c r="BH1940"/>
  <c r="BG1940"/>
  <c r="BF1940"/>
  <c r="T1940"/>
  <c r="R1940"/>
  <c r="P1940"/>
  <c r="BI1938"/>
  <c r="BH1938"/>
  <c r="BG1938"/>
  <c r="BF1938"/>
  <c r="T1938"/>
  <c r="R1938"/>
  <c r="P1938"/>
  <c r="BI1936"/>
  <c r="BH1936"/>
  <c r="BG1936"/>
  <c r="BF1936"/>
  <c r="T1936"/>
  <c r="R1936"/>
  <c r="P1936"/>
  <c r="BI1934"/>
  <c r="BH1934"/>
  <c r="BG1934"/>
  <c r="BF1934"/>
  <c r="T1934"/>
  <c r="R1934"/>
  <c r="P1934"/>
  <c r="BI1932"/>
  <c r="BH1932"/>
  <c r="BG1932"/>
  <c r="BF1932"/>
  <c r="T1932"/>
  <c r="R1932"/>
  <c r="P1932"/>
  <c r="BI1930"/>
  <c r="BH1930"/>
  <c r="BG1930"/>
  <c r="BF1930"/>
  <c r="T1930"/>
  <c r="R1930"/>
  <c r="P1930"/>
  <c r="BI1928"/>
  <c r="BH1928"/>
  <c r="BG1928"/>
  <c r="BF1928"/>
  <c r="T1928"/>
  <c r="R1928"/>
  <c r="P1928"/>
  <c r="BI1926"/>
  <c r="BH1926"/>
  <c r="BG1926"/>
  <c r="BF1926"/>
  <c r="T1926"/>
  <c r="R1926"/>
  <c r="P1926"/>
  <c r="BI1924"/>
  <c r="BH1924"/>
  <c r="BG1924"/>
  <c r="BF1924"/>
  <c r="T1924"/>
  <c r="R1924"/>
  <c r="P1924"/>
  <c r="BI1922"/>
  <c r="BH1922"/>
  <c r="BG1922"/>
  <c r="BF1922"/>
  <c r="T1922"/>
  <c r="R1922"/>
  <c r="P1922"/>
  <c r="BI1920"/>
  <c r="BH1920"/>
  <c r="BG1920"/>
  <c r="BF1920"/>
  <c r="T1920"/>
  <c r="R1920"/>
  <c r="P1920"/>
  <c r="BI1918"/>
  <c r="BH1918"/>
  <c r="BG1918"/>
  <c r="BF1918"/>
  <c r="T1918"/>
  <c r="R1918"/>
  <c r="P1918"/>
  <c r="BI1915"/>
  <c r="BH1915"/>
  <c r="BG1915"/>
  <c r="BF1915"/>
  <c r="T1915"/>
  <c r="R1915"/>
  <c r="P1915"/>
  <c r="BI1913"/>
  <c r="BH1913"/>
  <c r="BG1913"/>
  <c r="BF1913"/>
  <c r="T1913"/>
  <c r="R1913"/>
  <c r="P1913"/>
  <c r="BI1911"/>
  <c r="BH1911"/>
  <c r="BG1911"/>
  <c r="BF1911"/>
  <c r="T1911"/>
  <c r="R1911"/>
  <c r="P1911"/>
  <c r="BI1909"/>
  <c r="BH1909"/>
  <c r="BG1909"/>
  <c r="BF1909"/>
  <c r="T1909"/>
  <c r="R1909"/>
  <c r="P1909"/>
  <c r="BI1907"/>
  <c r="BH1907"/>
  <c r="BG1907"/>
  <c r="BF1907"/>
  <c r="T1907"/>
  <c r="R1907"/>
  <c r="P1907"/>
  <c r="BI1905"/>
  <c r="BH1905"/>
  <c r="BG1905"/>
  <c r="BF1905"/>
  <c r="T1905"/>
  <c r="R1905"/>
  <c r="P1905"/>
  <c r="BI1903"/>
  <c r="BH1903"/>
  <c r="BG1903"/>
  <c r="BF1903"/>
  <c r="T1903"/>
  <c r="R1903"/>
  <c r="P1903"/>
  <c r="BI1901"/>
  <c r="BH1901"/>
  <c r="BG1901"/>
  <c r="BF1901"/>
  <c r="T1901"/>
  <c r="R1901"/>
  <c r="P1901"/>
  <c r="BI1899"/>
  <c r="BH1899"/>
  <c r="BG1899"/>
  <c r="BF1899"/>
  <c r="T1899"/>
  <c r="R1899"/>
  <c r="P1899"/>
  <c r="BI1897"/>
  <c r="BH1897"/>
  <c r="BG1897"/>
  <c r="BF1897"/>
  <c r="T1897"/>
  <c r="R1897"/>
  <c r="P1897"/>
  <c r="BI1895"/>
  <c r="BH1895"/>
  <c r="BG1895"/>
  <c r="BF1895"/>
  <c r="T1895"/>
  <c r="R1895"/>
  <c r="P1895"/>
  <c r="BI1893"/>
  <c r="BH1893"/>
  <c r="BG1893"/>
  <c r="BF1893"/>
  <c r="T1893"/>
  <c r="R1893"/>
  <c r="P1893"/>
  <c r="BI1891"/>
  <c r="BH1891"/>
  <c r="BG1891"/>
  <c r="BF1891"/>
  <c r="T1891"/>
  <c r="R1891"/>
  <c r="P1891"/>
  <c r="BI1889"/>
  <c r="BH1889"/>
  <c r="BG1889"/>
  <c r="BF1889"/>
  <c r="T1889"/>
  <c r="R1889"/>
  <c r="P1889"/>
  <c r="BI1887"/>
  <c r="BH1887"/>
  <c r="BG1887"/>
  <c r="BF1887"/>
  <c r="T1887"/>
  <c r="R1887"/>
  <c r="P1887"/>
  <c r="BI1885"/>
  <c r="BH1885"/>
  <c r="BG1885"/>
  <c r="BF1885"/>
  <c r="T1885"/>
  <c r="R1885"/>
  <c r="P1885"/>
  <c r="BI1883"/>
  <c r="BH1883"/>
  <c r="BG1883"/>
  <c r="BF1883"/>
  <c r="T1883"/>
  <c r="R1883"/>
  <c r="P1883"/>
  <c r="BI1880"/>
  <c r="BH1880"/>
  <c r="BG1880"/>
  <c r="BF1880"/>
  <c r="T1880"/>
  <c r="R1880"/>
  <c r="P1880"/>
  <c r="BI1878"/>
  <c r="BH1878"/>
  <c r="BG1878"/>
  <c r="BF1878"/>
  <c r="T1878"/>
  <c r="R1878"/>
  <c r="P1878"/>
  <c r="BI1876"/>
  <c r="BH1876"/>
  <c r="BG1876"/>
  <c r="BF1876"/>
  <c r="T1876"/>
  <c r="R1876"/>
  <c r="P1876"/>
  <c r="BI1874"/>
  <c r="BH1874"/>
  <c r="BG1874"/>
  <c r="BF1874"/>
  <c r="T1874"/>
  <c r="R1874"/>
  <c r="P1874"/>
  <c r="BI1872"/>
  <c r="BH1872"/>
  <c r="BG1872"/>
  <c r="BF1872"/>
  <c r="T1872"/>
  <c r="R1872"/>
  <c r="P1872"/>
  <c r="BI1870"/>
  <c r="BH1870"/>
  <c r="BG1870"/>
  <c r="BF1870"/>
  <c r="T1870"/>
  <c r="R1870"/>
  <c r="P1870"/>
  <c r="BI1868"/>
  <c r="BH1868"/>
  <c r="BG1868"/>
  <c r="BF1868"/>
  <c r="T1868"/>
  <c r="R1868"/>
  <c r="P1868"/>
  <c r="BI1866"/>
  <c r="BH1866"/>
  <c r="BG1866"/>
  <c r="BF1866"/>
  <c r="T1866"/>
  <c r="R1866"/>
  <c r="P1866"/>
  <c r="BI1864"/>
  <c r="BH1864"/>
  <c r="BG1864"/>
  <c r="BF1864"/>
  <c r="T1864"/>
  <c r="R1864"/>
  <c r="P1864"/>
  <c r="BI1862"/>
  <c r="BH1862"/>
  <c r="BG1862"/>
  <c r="BF1862"/>
  <c r="T1862"/>
  <c r="R1862"/>
  <c r="P1862"/>
  <c r="BI1860"/>
  <c r="BH1860"/>
  <c r="BG1860"/>
  <c r="BF1860"/>
  <c r="T1860"/>
  <c r="R1860"/>
  <c r="P1860"/>
  <c r="BI1858"/>
  <c r="BH1858"/>
  <c r="BG1858"/>
  <c r="BF1858"/>
  <c r="T1858"/>
  <c r="R1858"/>
  <c r="P1858"/>
  <c r="BI1856"/>
  <c r="BH1856"/>
  <c r="BG1856"/>
  <c r="BF1856"/>
  <c r="T1856"/>
  <c r="R1856"/>
  <c r="P1856"/>
  <c r="BI1854"/>
  <c r="BH1854"/>
  <c r="BG1854"/>
  <c r="BF1854"/>
  <c r="T1854"/>
  <c r="R1854"/>
  <c r="P1854"/>
  <c r="BI1852"/>
  <c r="BH1852"/>
  <c r="BG1852"/>
  <c r="BF1852"/>
  <c r="T1852"/>
  <c r="R1852"/>
  <c r="P1852"/>
  <c r="BI1850"/>
  <c r="BH1850"/>
  <c r="BG1850"/>
  <c r="BF1850"/>
  <c r="T1850"/>
  <c r="R1850"/>
  <c r="P1850"/>
  <c r="BI1848"/>
  <c r="BH1848"/>
  <c r="BG1848"/>
  <c r="BF1848"/>
  <c r="T1848"/>
  <c r="R1848"/>
  <c r="P1848"/>
  <c r="BI1846"/>
  <c r="BH1846"/>
  <c r="BG1846"/>
  <c r="BF1846"/>
  <c r="T1846"/>
  <c r="R1846"/>
  <c r="P1846"/>
  <c r="BI1844"/>
  <c r="BH1844"/>
  <c r="BG1844"/>
  <c r="BF1844"/>
  <c r="T1844"/>
  <c r="R1844"/>
  <c r="P1844"/>
  <c r="BI1842"/>
  <c r="BH1842"/>
  <c r="BG1842"/>
  <c r="BF1842"/>
  <c r="T1842"/>
  <c r="R1842"/>
  <c r="P1842"/>
  <c r="BI1840"/>
  <c r="BH1840"/>
  <c r="BG1840"/>
  <c r="BF1840"/>
  <c r="T1840"/>
  <c r="R1840"/>
  <c r="P1840"/>
  <c r="BI1838"/>
  <c r="BH1838"/>
  <c r="BG1838"/>
  <c r="BF1838"/>
  <c r="T1838"/>
  <c r="R1838"/>
  <c r="P1838"/>
  <c r="BI1836"/>
  <c r="BH1836"/>
  <c r="BG1836"/>
  <c r="BF1836"/>
  <c r="T1836"/>
  <c r="R1836"/>
  <c r="P1836"/>
  <c r="BI1834"/>
  <c r="BH1834"/>
  <c r="BG1834"/>
  <c r="BF1834"/>
  <c r="T1834"/>
  <c r="R1834"/>
  <c r="P1834"/>
  <c r="BI1832"/>
  <c r="BH1832"/>
  <c r="BG1832"/>
  <c r="BF1832"/>
  <c r="T1832"/>
  <c r="R1832"/>
  <c r="P1832"/>
  <c r="BI1830"/>
  <c r="BH1830"/>
  <c r="BG1830"/>
  <c r="BF1830"/>
  <c r="T1830"/>
  <c r="R1830"/>
  <c r="P1830"/>
  <c r="BI1828"/>
  <c r="BH1828"/>
  <c r="BG1828"/>
  <c r="BF1828"/>
  <c r="T1828"/>
  <c r="R1828"/>
  <c r="P1828"/>
  <c r="BI1826"/>
  <c r="BH1826"/>
  <c r="BG1826"/>
  <c r="BF1826"/>
  <c r="T1826"/>
  <c r="R1826"/>
  <c r="P1826"/>
  <c r="BI1824"/>
  <c r="BH1824"/>
  <c r="BG1824"/>
  <c r="BF1824"/>
  <c r="T1824"/>
  <c r="R1824"/>
  <c r="P1824"/>
  <c r="BI1822"/>
  <c r="BH1822"/>
  <c r="BG1822"/>
  <c r="BF1822"/>
  <c r="T1822"/>
  <c r="R1822"/>
  <c r="P1822"/>
  <c r="BI1820"/>
  <c r="BH1820"/>
  <c r="BG1820"/>
  <c r="BF1820"/>
  <c r="T1820"/>
  <c r="R1820"/>
  <c r="P1820"/>
  <c r="BI1818"/>
  <c r="BH1818"/>
  <c r="BG1818"/>
  <c r="BF1818"/>
  <c r="T1818"/>
  <c r="R1818"/>
  <c r="P1818"/>
  <c r="BI1816"/>
  <c r="BH1816"/>
  <c r="BG1816"/>
  <c r="BF1816"/>
  <c r="T1816"/>
  <c r="R1816"/>
  <c r="P1816"/>
  <c r="BI1814"/>
  <c r="BH1814"/>
  <c r="BG1814"/>
  <c r="BF1814"/>
  <c r="T1814"/>
  <c r="R1814"/>
  <c r="P1814"/>
  <c r="BI1810"/>
  <c r="BH1810"/>
  <c r="BG1810"/>
  <c r="BF1810"/>
  <c r="T1810"/>
  <c r="R1810"/>
  <c r="P1810"/>
  <c r="BI1808"/>
  <c r="BH1808"/>
  <c r="BG1808"/>
  <c r="BF1808"/>
  <c r="T1808"/>
  <c r="R1808"/>
  <c r="P1808"/>
  <c r="BI1806"/>
  <c r="BH1806"/>
  <c r="BG1806"/>
  <c r="BF1806"/>
  <c r="T1806"/>
  <c r="R1806"/>
  <c r="P1806"/>
  <c r="BI1804"/>
  <c r="BH1804"/>
  <c r="BG1804"/>
  <c r="BF1804"/>
  <c r="T1804"/>
  <c r="R1804"/>
  <c r="P1804"/>
  <c r="BI1802"/>
  <c r="BH1802"/>
  <c r="BG1802"/>
  <c r="BF1802"/>
  <c r="T1802"/>
  <c r="R1802"/>
  <c r="P1802"/>
  <c r="BI1800"/>
  <c r="BH1800"/>
  <c r="BG1800"/>
  <c r="BF1800"/>
  <c r="T1800"/>
  <c r="R1800"/>
  <c r="P1800"/>
  <c r="BI1798"/>
  <c r="BH1798"/>
  <c r="BG1798"/>
  <c r="BF1798"/>
  <c r="T1798"/>
  <c r="R1798"/>
  <c r="P1798"/>
  <c r="BI1795"/>
  <c r="BH1795"/>
  <c r="BG1795"/>
  <c r="BF1795"/>
  <c r="T1795"/>
  <c r="R1795"/>
  <c r="P1795"/>
  <c r="BI1793"/>
  <c r="BH1793"/>
  <c r="BG1793"/>
  <c r="BF1793"/>
  <c r="T1793"/>
  <c r="R1793"/>
  <c r="P1793"/>
  <c r="BI1791"/>
  <c r="BH1791"/>
  <c r="BG1791"/>
  <c r="BF1791"/>
  <c r="T1791"/>
  <c r="R1791"/>
  <c r="P1791"/>
  <c r="BI1789"/>
  <c r="BH1789"/>
  <c r="BG1789"/>
  <c r="BF1789"/>
  <c r="T1789"/>
  <c r="R1789"/>
  <c r="P1789"/>
  <c r="BI1787"/>
  <c r="BH1787"/>
  <c r="BG1787"/>
  <c r="BF1787"/>
  <c r="T1787"/>
  <c r="R1787"/>
  <c r="P1787"/>
  <c r="BI1785"/>
  <c r="BH1785"/>
  <c r="BG1785"/>
  <c r="BF1785"/>
  <c r="T1785"/>
  <c r="R1785"/>
  <c r="P1785"/>
  <c r="BI1783"/>
  <c r="BH1783"/>
  <c r="BG1783"/>
  <c r="BF1783"/>
  <c r="T1783"/>
  <c r="R1783"/>
  <c r="P1783"/>
  <c r="BI1781"/>
  <c r="BH1781"/>
  <c r="BG1781"/>
  <c r="BF1781"/>
  <c r="T1781"/>
  <c r="R1781"/>
  <c r="P1781"/>
  <c r="BI1779"/>
  <c r="BH1779"/>
  <c r="BG1779"/>
  <c r="BF1779"/>
  <c r="T1779"/>
  <c r="R1779"/>
  <c r="P1779"/>
  <c r="BI1777"/>
  <c r="BH1777"/>
  <c r="BG1777"/>
  <c r="BF1777"/>
  <c r="T1777"/>
  <c r="R1777"/>
  <c r="P1777"/>
  <c r="BI1775"/>
  <c r="BH1775"/>
  <c r="BG1775"/>
  <c r="BF1775"/>
  <c r="T1775"/>
  <c r="R1775"/>
  <c r="P1775"/>
  <c r="BI1773"/>
  <c r="BH1773"/>
  <c r="BG1773"/>
  <c r="BF1773"/>
  <c r="T1773"/>
  <c r="R1773"/>
  <c r="P1773"/>
  <c r="BI1771"/>
  <c r="BH1771"/>
  <c r="BG1771"/>
  <c r="BF1771"/>
  <c r="T1771"/>
  <c r="R1771"/>
  <c r="P1771"/>
  <c r="BI1769"/>
  <c r="BH1769"/>
  <c r="BG1769"/>
  <c r="BF1769"/>
  <c r="T1769"/>
  <c r="R1769"/>
  <c r="P1769"/>
  <c r="BI1766"/>
  <c r="BH1766"/>
  <c r="BG1766"/>
  <c r="BF1766"/>
  <c r="T1766"/>
  <c r="R1766"/>
  <c r="P1766"/>
  <c r="BI1764"/>
  <c r="BH1764"/>
  <c r="BG1764"/>
  <c r="BF1764"/>
  <c r="T1764"/>
  <c r="R1764"/>
  <c r="P1764"/>
  <c r="BI1762"/>
  <c r="BH1762"/>
  <c r="BG1762"/>
  <c r="BF1762"/>
  <c r="T1762"/>
  <c r="R1762"/>
  <c r="P1762"/>
  <c r="BI1760"/>
  <c r="BH1760"/>
  <c r="BG1760"/>
  <c r="BF1760"/>
  <c r="T1760"/>
  <c r="R1760"/>
  <c r="P1760"/>
  <c r="BI1758"/>
  <c r="BH1758"/>
  <c r="BG1758"/>
  <c r="BF1758"/>
  <c r="T1758"/>
  <c r="R1758"/>
  <c r="P1758"/>
  <c r="BI1755"/>
  <c r="BH1755"/>
  <c r="BG1755"/>
  <c r="BF1755"/>
  <c r="T1755"/>
  <c r="R1755"/>
  <c r="P1755"/>
  <c r="BI1753"/>
  <c r="BH1753"/>
  <c r="BG1753"/>
  <c r="BF1753"/>
  <c r="T1753"/>
  <c r="R1753"/>
  <c r="P1753"/>
  <c r="BI1751"/>
  <c r="BH1751"/>
  <c r="BG1751"/>
  <c r="BF1751"/>
  <c r="T1751"/>
  <c r="R1751"/>
  <c r="P1751"/>
  <c r="BI1749"/>
  <c r="BH1749"/>
  <c r="BG1749"/>
  <c r="BF1749"/>
  <c r="T1749"/>
  <c r="R1749"/>
  <c r="P1749"/>
  <c r="BI1747"/>
  <c r="BH1747"/>
  <c r="BG1747"/>
  <c r="BF1747"/>
  <c r="T1747"/>
  <c r="R1747"/>
  <c r="P1747"/>
  <c r="BI1745"/>
  <c r="BH1745"/>
  <c r="BG1745"/>
  <c r="BF1745"/>
  <c r="T1745"/>
  <c r="R1745"/>
  <c r="P1745"/>
  <c r="BI1743"/>
  <c r="BH1743"/>
  <c r="BG1743"/>
  <c r="BF1743"/>
  <c r="T1743"/>
  <c r="R1743"/>
  <c r="P1743"/>
  <c r="BI1741"/>
  <c r="BH1741"/>
  <c r="BG1741"/>
  <c r="BF1741"/>
  <c r="T1741"/>
  <c r="R1741"/>
  <c r="P1741"/>
  <c r="BI1739"/>
  <c r="BH1739"/>
  <c r="BG1739"/>
  <c r="BF1739"/>
  <c r="T1739"/>
  <c r="R1739"/>
  <c r="P1739"/>
  <c r="BI1737"/>
  <c r="BH1737"/>
  <c r="BG1737"/>
  <c r="BF1737"/>
  <c r="T1737"/>
  <c r="R1737"/>
  <c r="P1737"/>
  <c r="BI1735"/>
  <c r="BH1735"/>
  <c r="BG1735"/>
  <c r="BF1735"/>
  <c r="T1735"/>
  <c r="R1735"/>
  <c r="P1735"/>
  <c r="BI1733"/>
  <c r="BH1733"/>
  <c r="BG1733"/>
  <c r="BF1733"/>
  <c r="T1733"/>
  <c r="R1733"/>
  <c r="P1733"/>
  <c r="BI1731"/>
  <c r="BH1731"/>
  <c r="BG1731"/>
  <c r="BF1731"/>
  <c r="T1731"/>
  <c r="R1731"/>
  <c r="P1731"/>
  <c r="BI1729"/>
  <c r="BH1729"/>
  <c r="BG1729"/>
  <c r="BF1729"/>
  <c r="T1729"/>
  <c r="R1729"/>
  <c r="P1729"/>
  <c r="BI1727"/>
  <c r="BH1727"/>
  <c r="BG1727"/>
  <c r="BF1727"/>
  <c r="T1727"/>
  <c r="R1727"/>
  <c r="P1727"/>
  <c r="BI1725"/>
  <c r="BH1725"/>
  <c r="BG1725"/>
  <c r="BF1725"/>
  <c r="T1725"/>
  <c r="R1725"/>
  <c r="P1725"/>
  <c r="BI1723"/>
  <c r="BH1723"/>
  <c r="BG1723"/>
  <c r="BF1723"/>
  <c r="T1723"/>
  <c r="R1723"/>
  <c r="P1723"/>
  <c r="BI1721"/>
  <c r="BH1721"/>
  <c r="BG1721"/>
  <c r="BF1721"/>
  <c r="T1721"/>
  <c r="R1721"/>
  <c r="P1721"/>
  <c r="BI1719"/>
  <c r="BH1719"/>
  <c r="BG1719"/>
  <c r="BF1719"/>
  <c r="T1719"/>
  <c r="R1719"/>
  <c r="P1719"/>
  <c r="BI1717"/>
  <c r="BH1717"/>
  <c r="BG1717"/>
  <c r="BF1717"/>
  <c r="T1717"/>
  <c r="R1717"/>
  <c r="P1717"/>
  <c r="BI1715"/>
  <c r="BH1715"/>
  <c r="BG1715"/>
  <c r="BF1715"/>
  <c r="T1715"/>
  <c r="R1715"/>
  <c r="P1715"/>
  <c r="BI1713"/>
  <c r="BH1713"/>
  <c r="BG1713"/>
  <c r="BF1713"/>
  <c r="T1713"/>
  <c r="R1713"/>
  <c r="P1713"/>
  <c r="BI1711"/>
  <c r="BH1711"/>
  <c r="BG1711"/>
  <c r="BF1711"/>
  <c r="T1711"/>
  <c r="R1711"/>
  <c r="P1711"/>
  <c r="BI1709"/>
  <c r="BH1709"/>
  <c r="BG1709"/>
  <c r="BF1709"/>
  <c r="T1709"/>
  <c r="R1709"/>
  <c r="P1709"/>
  <c r="BI1707"/>
  <c r="BH1707"/>
  <c r="BG1707"/>
  <c r="BF1707"/>
  <c r="T1707"/>
  <c r="R1707"/>
  <c r="P1707"/>
  <c r="BI1705"/>
  <c r="BH1705"/>
  <c r="BG1705"/>
  <c r="BF1705"/>
  <c r="T1705"/>
  <c r="R1705"/>
  <c r="P1705"/>
  <c r="BI1703"/>
  <c r="BH1703"/>
  <c r="BG1703"/>
  <c r="BF1703"/>
  <c r="T1703"/>
  <c r="R1703"/>
  <c r="P1703"/>
  <c r="BI1701"/>
  <c r="BH1701"/>
  <c r="BG1701"/>
  <c r="BF1701"/>
  <c r="T1701"/>
  <c r="R1701"/>
  <c r="P1701"/>
  <c r="BI1699"/>
  <c r="BH1699"/>
  <c r="BG1699"/>
  <c r="BF1699"/>
  <c r="T1699"/>
  <c r="R1699"/>
  <c r="P1699"/>
  <c r="BI1697"/>
  <c r="BH1697"/>
  <c r="BG1697"/>
  <c r="BF1697"/>
  <c r="T1697"/>
  <c r="R1697"/>
  <c r="P1697"/>
  <c r="BI1695"/>
  <c r="BH1695"/>
  <c r="BG1695"/>
  <c r="BF1695"/>
  <c r="T1695"/>
  <c r="R1695"/>
  <c r="P1695"/>
  <c r="BI1693"/>
  <c r="BH1693"/>
  <c r="BG1693"/>
  <c r="BF1693"/>
  <c r="T1693"/>
  <c r="R1693"/>
  <c r="P1693"/>
  <c r="BI1691"/>
  <c r="BH1691"/>
  <c r="BG1691"/>
  <c r="BF1691"/>
  <c r="T1691"/>
  <c r="R1691"/>
  <c r="P1691"/>
  <c r="BI1689"/>
  <c r="BH1689"/>
  <c r="BG1689"/>
  <c r="BF1689"/>
  <c r="T1689"/>
  <c r="R1689"/>
  <c r="P1689"/>
  <c r="BI1687"/>
  <c r="BH1687"/>
  <c r="BG1687"/>
  <c r="BF1687"/>
  <c r="T1687"/>
  <c r="R1687"/>
  <c r="P1687"/>
  <c r="BI1685"/>
  <c r="BH1685"/>
  <c r="BG1685"/>
  <c r="BF1685"/>
  <c r="T1685"/>
  <c r="R1685"/>
  <c r="P1685"/>
  <c r="BI1683"/>
  <c r="BH1683"/>
  <c r="BG1683"/>
  <c r="BF1683"/>
  <c r="T1683"/>
  <c r="R1683"/>
  <c r="P1683"/>
  <c r="BI1681"/>
  <c r="BH1681"/>
  <c r="BG1681"/>
  <c r="BF1681"/>
  <c r="T1681"/>
  <c r="R1681"/>
  <c r="P1681"/>
  <c r="BI1679"/>
  <c r="BH1679"/>
  <c r="BG1679"/>
  <c r="BF1679"/>
  <c r="T1679"/>
  <c r="R1679"/>
  <c r="P1679"/>
  <c r="BI1677"/>
  <c r="BH1677"/>
  <c r="BG1677"/>
  <c r="BF1677"/>
  <c r="T1677"/>
  <c r="R1677"/>
  <c r="P1677"/>
  <c r="BI1675"/>
  <c r="BH1675"/>
  <c r="BG1675"/>
  <c r="BF1675"/>
  <c r="T1675"/>
  <c r="R1675"/>
  <c r="P1675"/>
  <c r="BI1673"/>
  <c r="BH1673"/>
  <c r="BG1673"/>
  <c r="BF1673"/>
  <c r="T1673"/>
  <c r="R1673"/>
  <c r="P1673"/>
  <c r="BI1671"/>
  <c r="BH1671"/>
  <c r="BG1671"/>
  <c r="BF1671"/>
  <c r="T1671"/>
  <c r="R1671"/>
  <c r="P1671"/>
  <c r="BI1669"/>
  <c r="BH1669"/>
  <c r="BG1669"/>
  <c r="BF1669"/>
  <c r="T1669"/>
  <c r="R1669"/>
  <c r="P1669"/>
  <c r="BI1667"/>
  <c r="BH1667"/>
  <c r="BG1667"/>
  <c r="BF1667"/>
  <c r="T1667"/>
  <c r="R1667"/>
  <c r="P1667"/>
  <c r="BI1665"/>
  <c r="BH1665"/>
  <c r="BG1665"/>
  <c r="BF1665"/>
  <c r="T1665"/>
  <c r="R1665"/>
  <c r="P1665"/>
  <c r="BI1663"/>
  <c r="BH1663"/>
  <c r="BG1663"/>
  <c r="BF1663"/>
  <c r="T1663"/>
  <c r="R1663"/>
  <c r="P1663"/>
  <c r="BI1661"/>
  <c r="BH1661"/>
  <c r="BG1661"/>
  <c r="BF1661"/>
  <c r="T1661"/>
  <c r="R1661"/>
  <c r="P1661"/>
  <c r="BI1659"/>
  <c r="BH1659"/>
  <c r="BG1659"/>
  <c r="BF1659"/>
  <c r="T1659"/>
  <c r="R1659"/>
  <c r="P1659"/>
  <c r="BI1657"/>
  <c r="BH1657"/>
  <c r="BG1657"/>
  <c r="BF1657"/>
  <c r="T1657"/>
  <c r="R1657"/>
  <c r="P1657"/>
  <c r="BI1655"/>
  <c r="BH1655"/>
  <c r="BG1655"/>
  <c r="BF1655"/>
  <c r="T1655"/>
  <c r="R1655"/>
  <c r="P1655"/>
  <c r="BI1653"/>
  <c r="BH1653"/>
  <c r="BG1653"/>
  <c r="BF1653"/>
  <c r="T1653"/>
  <c r="R1653"/>
  <c r="P1653"/>
  <c r="BI1651"/>
  <c r="BH1651"/>
  <c r="BG1651"/>
  <c r="BF1651"/>
  <c r="T1651"/>
  <c r="R1651"/>
  <c r="P1651"/>
  <c r="BI1649"/>
  <c r="BH1649"/>
  <c r="BG1649"/>
  <c r="BF1649"/>
  <c r="T1649"/>
  <c r="R1649"/>
  <c r="P1649"/>
  <c r="BI1647"/>
  <c r="BH1647"/>
  <c r="BG1647"/>
  <c r="BF1647"/>
  <c r="T1647"/>
  <c r="R1647"/>
  <c r="P1647"/>
  <c r="BI1645"/>
  <c r="BH1645"/>
  <c r="BG1645"/>
  <c r="BF1645"/>
  <c r="T1645"/>
  <c r="R1645"/>
  <c r="P1645"/>
  <c r="BI1643"/>
  <c r="BH1643"/>
  <c r="BG1643"/>
  <c r="BF1643"/>
  <c r="T1643"/>
  <c r="R1643"/>
  <c r="P1643"/>
  <c r="BI1641"/>
  <c r="BH1641"/>
  <c r="BG1641"/>
  <c r="BF1641"/>
  <c r="T1641"/>
  <c r="R1641"/>
  <c r="P1641"/>
  <c r="BI1639"/>
  <c r="BH1639"/>
  <c r="BG1639"/>
  <c r="BF1639"/>
  <c r="T1639"/>
  <c r="R1639"/>
  <c r="P1639"/>
  <c r="BI1637"/>
  <c r="BH1637"/>
  <c r="BG1637"/>
  <c r="BF1637"/>
  <c r="T1637"/>
  <c r="R1637"/>
  <c r="P1637"/>
  <c r="BI1635"/>
  <c r="BH1635"/>
  <c r="BG1635"/>
  <c r="BF1635"/>
  <c r="T1635"/>
  <c r="R1635"/>
  <c r="P1635"/>
  <c r="BI1633"/>
  <c r="BH1633"/>
  <c r="BG1633"/>
  <c r="BF1633"/>
  <c r="T1633"/>
  <c r="R1633"/>
  <c r="P1633"/>
  <c r="BI1631"/>
  <c r="BH1631"/>
  <c r="BG1631"/>
  <c r="BF1631"/>
  <c r="T1631"/>
  <c r="R1631"/>
  <c r="P1631"/>
  <c r="BI1629"/>
  <c r="BH1629"/>
  <c r="BG1629"/>
  <c r="BF1629"/>
  <c r="T1629"/>
  <c r="R1629"/>
  <c r="P1629"/>
  <c r="BI1627"/>
  <c r="BH1627"/>
  <c r="BG1627"/>
  <c r="BF1627"/>
  <c r="T1627"/>
  <c r="R1627"/>
  <c r="P1627"/>
  <c r="BI1625"/>
  <c r="BH1625"/>
  <c r="BG1625"/>
  <c r="BF1625"/>
  <c r="T1625"/>
  <c r="R1625"/>
  <c r="P1625"/>
  <c r="BI1623"/>
  <c r="BH1623"/>
  <c r="BG1623"/>
  <c r="BF1623"/>
  <c r="T1623"/>
  <c r="R1623"/>
  <c r="P1623"/>
  <c r="BI1619"/>
  <c r="BH1619"/>
  <c r="BG1619"/>
  <c r="BF1619"/>
  <c r="T1619"/>
  <c r="R1619"/>
  <c r="P1619"/>
  <c r="BI1617"/>
  <c r="BH1617"/>
  <c r="BG1617"/>
  <c r="BF1617"/>
  <c r="T1617"/>
  <c r="R1617"/>
  <c r="P1617"/>
  <c r="BI1615"/>
  <c r="BH1615"/>
  <c r="BG1615"/>
  <c r="BF1615"/>
  <c r="T1615"/>
  <c r="R1615"/>
  <c r="P1615"/>
  <c r="BI1613"/>
  <c r="BH1613"/>
  <c r="BG1613"/>
  <c r="BF1613"/>
  <c r="T1613"/>
  <c r="R1613"/>
  <c r="P1613"/>
  <c r="BI1611"/>
  <c r="BH1611"/>
  <c r="BG1611"/>
  <c r="BF1611"/>
  <c r="T1611"/>
  <c r="R1611"/>
  <c r="P1611"/>
  <c r="BI1609"/>
  <c r="BH1609"/>
  <c r="BG1609"/>
  <c r="BF1609"/>
  <c r="T1609"/>
  <c r="R1609"/>
  <c r="P1609"/>
  <c r="BI1607"/>
  <c r="BH1607"/>
  <c r="BG1607"/>
  <c r="BF1607"/>
  <c r="T1607"/>
  <c r="R1607"/>
  <c r="P1607"/>
  <c r="BI1605"/>
  <c r="BH1605"/>
  <c r="BG1605"/>
  <c r="BF1605"/>
  <c r="T1605"/>
  <c r="R1605"/>
  <c r="P1605"/>
  <c r="BI1603"/>
  <c r="BH1603"/>
  <c r="BG1603"/>
  <c r="BF1603"/>
  <c r="T1603"/>
  <c r="R1603"/>
  <c r="P1603"/>
  <c r="BI1601"/>
  <c r="BH1601"/>
  <c r="BG1601"/>
  <c r="BF1601"/>
  <c r="T1601"/>
  <c r="R1601"/>
  <c r="P1601"/>
  <c r="BI1599"/>
  <c r="BH1599"/>
  <c r="BG1599"/>
  <c r="BF1599"/>
  <c r="T1599"/>
  <c r="R1599"/>
  <c r="P1599"/>
  <c r="BI1597"/>
  <c r="BH1597"/>
  <c r="BG1597"/>
  <c r="BF1597"/>
  <c r="T1597"/>
  <c r="R1597"/>
  <c r="P1597"/>
  <c r="BI1595"/>
  <c r="BH1595"/>
  <c r="BG1595"/>
  <c r="BF1595"/>
  <c r="T1595"/>
  <c r="R1595"/>
  <c r="P1595"/>
  <c r="BI1593"/>
  <c r="BH1593"/>
  <c r="BG1593"/>
  <c r="BF1593"/>
  <c r="T1593"/>
  <c r="R1593"/>
  <c r="P1593"/>
  <c r="BI1591"/>
  <c r="BH1591"/>
  <c r="BG1591"/>
  <c r="BF1591"/>
  <c r="T1591"/>
  <c r="R1591"/>
  <c r="P1591"/>
  <c r="BI1589"/>
  <c r="BH1589"/>
  <c r="BG1589"/>
  <c r="BF1589"/>
  <c r="T1589"/>
  <c r="R1589"/>
  <c r="P1589"/>
  <c r="BI1587"/>
  <c r="BH1587"/>
  <c r="BG1587"/>
  <c r="BF1587"/>
  <c r="T1587"/>
  <c r="R1587"/>
  <c r="P1587"/>
  <c r="BI1585"/>
  <c r="BH1585"/>
  <c r="BG1585"/>
  <c r="BF1585"/>
  <c r="T1585"/>
  <c r="R1585"/>
  <c r="P1585"/>
  <c r="BI1583"/>
  <c r="BH1583"/>
  <c r="BG1583"/>
  <c r="BF1583"/>
  <c r="T1583"/>
  <c r="R1583"/>
  <c r="P1583"/>
  <c r="BI1581"/>
  <c r="BH1581"/>
  <c r="BG1581"/>
  <c r="BF1581"/>
  <c r="T1581"/>
  <c r="R1581"/>
  <c r="P1581"/>
  <c r="BI1579"/>
  <c r="BH1579"/>
  <c r="BG1579"/>
  <c r="BF1579"/>
  <c r="T1579"/>
  <c r="R1579"/>
  <c r="P1579"/>
  <c r="BI1577"/>
  <c r="BH1577"/>
  <c r="BG1577"/>
  <c r="BF1577"/>
  <c r="T1577"/>
  <c r="R1577"/>
  <c r="P1577"/>
  <c r="BI1575"/>
  <c r="BH1575"/>
  <c r="BG1575"/>
  <c r="BF1575"/>
  <c r="T1575"/>
  <c r="R1575"/>
  <c r="P1575"/>
  <c r="BI1573"/>
  <c r="BH1573"/>
  <c r="BG1573"/>
  <c r="BF1573"/>
  <c r="T1573"/>
  <c r="R1573"/>
  <c r="P1573"/>
  <c r="BI1571"/>
  <c r="BH1571"/>
  <c r="BG1571"/>
  <c r="BF1571"/>
  <c r="T1571"/>
  <c r="R1571"/>
  <c r="P1571"/>
  <c r="BI1569"/>
  <c r="BH1569"/>
  <c r="BG1569"/>
  <c r="BF1569"/>
  <c r="T1569"/>
  <c r="R1569"/>
  <c r="P1569"/>
  <c r="BI1567"/>
  <c r="BH1567"/>
  <c r="BG1567"/>
  <c r="BF1567"/>
  <c r="T1567"/>
  <c r="R1567"/>
  <c r="P1567"/>
  <c r="BI1565"/>
  <c r="BH1565"/>
  <c r="BG1565"/>
  <c r="BF1565"/>
  <c r="T1565"/>
  <c r="R1565"/>
  <c r="P1565"/>
  <c r="BI1563"/>
  <c r="BH1563"/>
  <c r="BG1563"/>
  <c r="BF1563"/>
  <c r="T1563"/>
  <c r="R1563"/>
  <c r="P1563"/>
  <c r="BI1561"/>
  <c r="BH1561"/>
  <c r="BG1561"/>
  <c r="BF1561"/>
  <c r="T1561"/>
  <c r="R1561"/>
  <c r="P1561"/>
  <c r="BI1559"/>
  <c r="BH1559"/>
  <c r="BG1559"/>
  <c r="BF1559"/>
  <c r="T1559"/>
  <c r="R1559"/>
  <c r="P1559"/>
  <c r="BI1557"/>
  <c r="BH1557"/>
  <c r="BG1557"/>
  <c r="BF1557"/>
  <c r="T1557"/>
  <c r="R1557"/>
  <c r="P1557"/>
  <c r="BI1555"/>
  <c r="BH1555"/>
  <c r="BG1555"/>
  <c r="BF1555"/>
  <c r="T1555"/>
  <c r="R1555"/>
  <c r="P1555"/>
  <c r="BI1553"/>
  <c r="BH1553"/>
  <c r="BG1553"/>
  <c r="BF1553"/>
  <c r="T1553"/>
  <c r="R1553"/>
  <c r="P1553"/>
  <c r="BI1551"/>
  <c r="BH1551"/>
  <c r="BG1551"/>
  <c r="BF1551"/>
  <c r="T1551"/>
  <c r="R1551"/>
  <c r="P1551"/>
  <c r="BI1549"/>
  <c r="BH1549"/>
  <c r="BG1549"/>
  <c r="BF1549"/>
  <c r="T1549"/>
  <c r="R1549"/>
  <c r="P1549"/>
  <c r="BI1547"/>
  <c r="BH1547"/>
  <c r="BG1547"/>
  <c r="BF1547"/>
  <c r="T1547"/>
  <c r="R1547"/>
  <c r="P1547"/>
  <c r="BI1545"/>
  <c r="BH1545"/>
  <c r="BG1545"/>
  <c r="BF1545"/>
  <c r="T1545"/>
  <c r="R1545"/>
  <c r="P1545"/>
  <c r="BI1543"/>
  <c r="BH1543"/>
  <c r="BG1543"/>
  <c r="BF1543"/>
  <c r="T1543"/>
  <c r="R1543"/>
  <c r="P1543"/>
  <c r="BI1541"/>
  <c r="BH1541"/>
  <c r="BG1541"/>
  <c r="BF1541"/>
  <c r="T1541"/>
  <c r="R1541"/>
  <c r="P1541"/>
  <c r="BI1539"/>
  <c r="BH1539"/>
  <c r="BG1539"/>
  <c r="BF1539"/>
  <c r="T1539"/>
  <c r="R1539"/>
  <c r="P1539"/>
  <c r="BI1537"/>
  <c r="BH1537"/>
  <c r="BG1537"/>
  <c r="BF1537"/>
  <c r="T1537"/>
  <c r="R1537"/>
  <c r="P1537"/>
  <c r="BI1535"/>
  <c r="BH1535"/>
  <c r="BG1535"/>
  <c r="BF1535"/>
  <c r="T1535"/>
  <c r="R1535"/>
  <c r="P1535"/>
  <c r="BI1533"/>
  <c r="BH1533"/>
  <c r="BG1533"/>
  <c r="BF1533"/>
  <c r="T1533"/>
  <c r="R1533"/>
  <c r="P1533"/>
  <c r="BI1531"/>
  <c r="BH1531"/>
  <c r="BG1531"/>
  <c r="BF1531"/>
  <c r="T1531"/>
  <c r="R1531"/>
  <c r="P1531"/>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5"/>
  <c r="BH1515"/>
  <c r="BG1515"/>
  <c r="BF1515"/>
  <c r="T1515"/>
  <c r="R1515"/>
  <c r="P1515"/>
  <c r="BI1513"/>
  <c r="BH1513"/>
  <c r="BG1513"/>
  <c r="BF1513"/>
  <c r="T1513"/>
  <c r="R1513"/>
  <c r="P1513"/>
  <c r="BI1511"/>
  <c r="BH1511"/>
  <c r="BG1511"/>
  <c r="BF1511"/>
  <c r="T1511"/>
  <c r="R1511"/>
  <c r="P1511"/>
  <c r="BI1509"/>
  <c r="BH1509"/>
  <c r="BG1509"/>
  <c r="BF1509"/>
  <c r="T1509"/>
  <c r="R1509"/>
  <c r="P1509"/>
  <c r="BI1506"/>
  <c r="BH1506"/>
  <c r="BG1506"/>
  <c r="BF1506"/>
  <c r="T1506"/>
  <c r="R1506"/>
  <c r="P1506"/>
  <c r="BI1504"/>
  <c r="BH1504"/>
  <c r="BG1504"/>
  <c r="BF1504"/>
  <c r="T1504"/>
  <c r="R1504"/>
  <c r="P1504"/>
  <c r="BI1502"/>
  <c r="BH1502"/>
  <c r="BG1502"/>
  <c r="BF1502"/>
  <c r="T1502"/>
  <c r="R1502"/>
  <c r="P1502"/>
  <c r="BI1500"/>
  <c r="BH1500"/>
  <c r="BG1500"/>
  <c r="BF1500"/>
  <c r="T1500"/>
  <c r="R1500"/>
  <c r="P1500"/>
  <c r="BI1498"/>
  <c r="BH1498"/>
  <c r="BG1498"/>
  <c r="BF1498"/>
  <c r="T1498"/>
  <c r="R1498"/>
  <c r="P1498"/>
  <c r="BI1496"/>
  <c r="BH1496"/>
  <c r="BG1496"/>
  <c r="BF1496"/>
  <c r="T1496"/>
  <c r="R1496"/>
  <c r="P1496"/>
  <c r="BI1494"/>
  <c r="BH1494"/>
  <c r="BG1494"/>
  <c r="BF1494"/>
  <c r="T1494"/>
  <c r="R1494"/>
  <c r="P1494"/>
  <c r="BI1492"/>
  <c r="BH1492"/>
  <c r="BG1492"/>
  <c r="BF1492"/>
  <c r="T1492"/>
  <c r="R1492"/>
  <c r="P1492"/>
  <c r="BI1490"/>
  <c r="BH1490"/>
  <c r="BG1490"/>
  <c r="BF1490"/>
  <c r="T1490"/>
  <c r="R1490"/>
  <c r="P1490"/>
  <c r="BI1488"/>
  <c r="BH1488"/>
  <c r="BG1488"/>
  <c r="BF1488"/>
  <c r="T1488"/>
  <c r="R1488"/>
  <c r="P1488"/>
  <c r="BI1486"/>
  <c r="BH1486"/>
  <c r="BG1486"/>
  <c r="BF1486"/>
  <c r="T1486"/>
  <c r="R1486"/>
  <c r="P1486"/>
  <c r="BI1484"/>
  <c r="BH1484"/>
  <c r="BG1484"/>
  <c r="BF1484"/>
  <c r="T1484"/>
  <c r="R1484"/>
  <c r="P1484"/>
  <c r="BI1482"/>
  <c r="BH1482"/>
  <c r="BG1482"/>
  <c r="BF1482"/>
  <c r="T1482"/>
  <c r="R1482"/>
  <c r="P1482"/>
  <c r="BI1480"/>
  <c r="BH1480"/>
  <c r="BG1480"/>
  <c r="BF1480"/>
  <c r="T1480"/>
  <c r="R1480"/>
  <c r="P1480"/>
  <c r="BI1478"/>
  <c r="BH1478"/>
  <c r="BG1478"/>
  <c r="BF1478"/>
  <c r="T1478"/>
  <c r="R1478"/>
  <c r="P1478"/>
  <c r="BI1476"/>
  <c r="BH1476"/>
  <c r="BG1476"/>
  <c r="BF1476"/>
  <c r="T1476"/>
  <c r="R1476"/>
  <c r="P1476"/>
  <c r="BI1474"/>
  <c r="BH1474"/>
  <c r="BG1474"/>
  <c r="BF1474"/>
  <c r="T1474"/>
  <c r="R1474"/>
  <c r="P1474"/>
  <c r="BI1472"/>
  <c r="BH1472"/>
  <c r="BG1472"/>
  <c r="BF1472"/>
  <c r="T1472"/>
  <c r="R1472"/>
  <c r="P1472"/>
  <c r="BI1470"/>
  <c r="BH1470"/>
  <c r="BG1470"/>
  <c r="BF1470"/>
  <c r="T1470"/>
  <c r="R1470"/>
  <c r="P1470"/>
  <c r="BI1468"/>
  <c r="BH1468"/>
  <c r="BG1468"/>
  <c r="BF1468"/>
  <c r="T1468"/>
  <c r="R1468"/>
  <c r="P1468"/>
  <c r="BI1466"/>
  <c r="BH1466"/>
  <c r="BG1466"/>
  <c r="BF1466"/>
  <c r="T1466"/>
  <c r="R1466"/>
  <c r="P1466"/>
  <c r="BI1464"/>
  <c r="BH1464"/>
  <c r="BG1464"/>
  <c r="BF1464"/>
  <c r="T1464"/>
  <c r="R1464"/>
  <c r="P1464"/>
  <c r="BI1462"/>
  <c r="BH1462"/>
  <c r="BG1462"/>
  <c r="BF1462"/>
  <c r="T1462"/>
  <c r="R1462"/>
  <c r="P1462"/>
  <c r="BI1460"/>
  <c r="BH1460"/>
  <c r="BG1460"/>
  <c r="BF1460"/>
  <c r="T1460"/>
  <c r="R1460"/>
  <c r="P1460"/>
  <c r="BI1457"/>
  <c r="BH1457"/>
  <c r="BG1457"/>
  <c r="BF1457"/>
  <c r="T1457"/>
  <c r="R1457"/>
  <c r="P1457"/>
  <c r="BI1455"/>
  <c r="BH1455"/>
  <c r="BG1455"/>
  <c r="BF1455"/>
  <c r="T1455"/>
  <c r="R1455"/>
  <c r="P1455"/>
  <c r="BI1453"/>
  <c r="BH1453"/>
  <c r="BG1453"/>
  <c r="BF1453"/>
  <c r="T1453"/>
  <c r="R1453"/>
  <c r="P1453"/>
  <c r="BI1451"/>
  <c r="BH1451"/>
  <c r="BG1451"/>
  <c r="BF1451"/>
  <c r="T1451"/>
  <c r="R1451"/>
  <c r="P1451"/>
  <c r="BI1449"/>
  <c r="BH1449"/>
  <c r="BG1449"/>
  <c r="BF1449"/>
  <c r="T1449"/>
  <c r="R1449"/>
  <c r="P1449"/>
  <c r="BI1446"/>
  <c r="BH1446"/>
  <c r="BG1446"/>
  <c r="BF1446"/>
  <c r="T1446"/>
  <c r="R1446"/>
  <c r="P1446"/>
  <c r="BI1444"/>
  <c r="BH1444"/>
  <c r="BG1444"/>
  <c r="BF1444"/>
  <c r="T1444"/>
  <c r="R1444"/>
  <c r="P1444"/>
  <c r="BI1442"/>
  <c r="BH1442"/>
  <c r="BG1442"/>
  <c r="BF1442"/>
  <c r="T1442"/>
  <c r="R1442"/>
  <c r="P1442"/>
  <c r="BI1440"/>
  <c r="BH1440"/>
  <c r="BG1440"/>
  <c r="BF1440"/>
  <c r="T1440"/>
  <c r="R1440"/>
  <c r="P1440"/>
  <c r="BI1438"/>
  <c r="BH1438"/>
  <c r="BG1438"/>
  <c r="BF1438"/>
  <c r="T1438"/>
  <c r="R1438"/>
  <c r="P1438"/>
  <c r="BI1436"/>
  <c r="BH1436"/>
  <c r="BG1436"/>
  <c r="BF1436"/>
  <c r="T1436"/>
  <c r="R1436"/>
  <c r="P1436"/>
  <c r="BI1434"/>
  <c r="BH1434"/>
  <c r="BG1434"/>
  <c r="BF1434"/>
  <c r="T1434"/>
  <c r="R1434"/>
  <c r="P1434"/>
  <c r="BI1432"/>
  <c r="BH1432"/>
  <c r="BG1432"/>
  <c r="BF1432"/>
  <c r="T1432"/>
  <c r="R1432"/>
  <c r="P1432"/>
  <c r="BI1430"/>
  <c r="BH1430"/>
  <c r="BG1430"/>
  <c r="BF1430"/>
  <c r="T1430"/>
  <c r="R1430"/>
  <c r="P1430"/>
  <c r="BI1428"/>
  <c r="BH1428"/>
  <c r="BG1428"/>
  <c r="BF1428"/>
  <c r="T1428"/>
  <c r="R1428"/>
  <c r="P1428"/>
  <c r="BI1426"/>
  <c r="BH1426"/>
  <c r="BG1426"/>
  <c r="BF1426"/>
  <c r="T1426"/>
  <c r="R1426"/>
  <c r="P1426"/>
  <c r="BI1424"/>
  <c r="BH1424"/>
  <c r="BG1424"/>
  <c r="BF1424"/>
  <c r="T1424"/>
  <c r="R1424"/>
  <c r="P1424"/>
  <c r="BI1422"/>
  <c r="BH1422"/>
  <c r="BG1422"/>
  <c r="BF1422"/>
  <c r="T1422"/>
  <c r="R1422"/>
  <c r="P1422"/>
  <c r="BI1420"/>
  <c r="BH1420"/>
  <c r="BG1420"/>
  <c r="BF1420"/>
  <c r="T1420"/>
  <c r="R1420"/>
  <c r="P1420"/>
  <c r="BI1418"/>
  <c r="BH1418"/>
  <c r="BG1418"/>
  <c r="BF1418"/>
  <c r="T1418"/>
  <c r="R1418"/>
  <c r="P1418"/>
  <c r="BI1416"/>
  <c r="BH1416"/>
  <c r="BG1416"/>
  <c r="BF1416"/>
  <c r="T1416"/>
  <c r="R1416"/>
  <c r="P1416"/>
  <c r="BI1414"/>
  <c r="BH1414"/>
  <c r="BG1414"/>
  <c r="BF1414"/>
  <c r="T1414"/>
  <c r="R1414"/>
  <c r="P1414"/>
  <c r="BI1412"/>
  <c r="BH1412"/>
  <c r="BG1412"/>
  <c r="BF1412"/>
  <c r="T1412"/>
  <c r="R1412"/>
  <c r="P1412"/>
  <c r="BI1410"/>
  <c r="BH1410"/>
  <c r="BG1410"/>
  <c r="BF1410"/>
  <c r="T1410"/>
  <c r="R1410"/>
  <c r="P1410"/>
  <c r="BI1408"/>
  <c r="BH1408"/>
  <c r="BG1408"/>
  <c r="BF1408"/>
  <c r="T1408"/>
  <c r="R1408"/>
  <c r="P1408"/>
  <c r="BI1405"/>
  <c r="BH1405"/>
  <c r="BG1405"/>
  <c r="BF1405"/>
  <c r="T1405"/>
  <c r="R1405"/>
  <c r="P1405"/>
  <c r="BI1402"/>
  <c r="BH1402"/>
  <c r="BG1402"/>
  <c r="BF1402"/>
  <c r="T1402"/>
  <c r="R1402"/>
  <c r="P1402"/>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1"/>
  <c r="BH1381"/>
  <c r="BG1381"/>
  <c r="BF1381"/>
  <c r="T1381"/>
  <c r="R1381"/>
  <c r="P1381"/>
  <c r="BI1379"/>
  <c r="BH1379"/>
  <c r="BG1379"/>
  <c r="BF1379"/>
  <c r="T1379"/>
  <c r="R1379"/>
  <c r="P1379"/>
  <c r="BI1376"/>
  <c r="BH1376"/>
  <c r="BG1376"/>
  <c r="BF1376"/>
  <c r="T1376"/>
  <c r="R1376"/>
  <c r="P1376"/>
  <c r="BI1374"/>
  <c r="BH1374"/>
  <c r="BG1374"/>
  <c r="BF1374"/>
  <c r="T1374"/>
  <c r="R1374"/>
  <c r="P1374"/>
  <c r="BI1372"/>
  <c r="BH1372"/>
  <c r="BG1372"/>
  <c r="BF1372"/>
  <c r="T1372"/>
  <c r="R1372"/>
  <c r="P1372"/>
  <c r="BI1370"/>
  <c r="BH1370"/>
  <c r="BG1370"/>
  <c r="BF1370"/>
  <c r="T1370"/>
  <c r="R1370"/>
  <c r="P1370"/>
  <c r="BI1368"/>
  <c r="BH1368"/>
  <c r="BG1368"/>
  <c r="BF1368"/>
  <c r="T1368"/>
  <c r="R1368"/>
  <c r="P1368"/>
  <c r="BI1366"/>
  <c r="BH1366"/>
  <c r="BG1366"/>
  <c r="BF1366"/>
  <c r="T1366"/>
  <c r="R1366"/>
  <c r="P1366"/>
  <c r="BI1364"/>
  <c r="BH1364"/>
  <c r="BG1364"/>
  <c r="BF1364"/>
  <c r="T1364"/>
  <c r="R1364"/>
  <c r="P1364"/>
  <c r="BI1362"/>
  <c r="BH1362"/>
  <c r="BG1362"/>
  <c r="BF1362"/>
  <c r="T1362"/>
  <c r="R1362"/>
  <c r="P1362"/>
  <c r="BI1360"/>
  <c r="BH1360"/>
  <c r="BG1360"/>
  <c r="BF1360"/>
  <c r="T1360"/>
  <c r="R1360"/>
  <c r="P1360"/>
  <c r="BI1358"/>
  <c r="BH1358"/>
  <c r="BG1358"/>
  <c r="BF1358"/>
  <c r="T1358"/>
  <c r="R1358"/>
  <c r="P1358"/>
  <c r="BI1356"/>
  <c r="BH1356"/>
  <c r="BG1356"/>
  <c r="BF1356"/>
  <c r="T1356"/>
  <c r="R1356"/>
  <c r="P1356"/>
  <c r="BI1354"/>
  <c r="BH1354"/>
  <c r="BG1354"/>
  <c r="BF1354"/>
  <c r="T1354"/>
  <c r="R1354"/>
  <c r="P1354"/>
  <c r="BI1352"/>
  <c r="BH1352"/>
  <c r="BG1352"/>
  <c r="BF1352"/>
  <c r="T1352"/>
  <c r="R1352"/>
  <c r="P1352"/>
  <c r="BI1350"/>
  <c r="BH1350"/>
  <c r="BG1350"/>
  <c r="BF1350"/>
  <c r="T1350"/>
  <c r="R1350"/>
  <c r="P1350"/>
  <c r="BI1348"/>
  <c r="BH1348"/>
  <c r="BG1348"/>
  <c r="BF1348"/>
  <c r="T1348"/>
  <c r="R1348"/>
  <c r="P1348"/>
  <c r="BI1346"/>
  <c r="BH1346"/>
  <c r="BG1346"/>
  <c r="BF1346"/>
  <c r="T1346"/>
  <c r="R1346"/>
  <c r="P1346"/>
  <c r="BI1344"/>
  <c r="BH1344"/>
  <c r="BG1344"/>
  <c r="BF1344"/>
  <c r="T1344"/>
  <c r="R1344"/>
  <c r="P1344"/>
  <c r="BI1342"/>
  <c r="BH1342"/>
  <c r="BG1342"/>
  <c r="BF1342"/>
  <c r="T1342"/>
  <c r="R1342"/>
  <c r="P1342"/>
  <c r="BI1340"/>
  <c r="BH1340"/>
  <c r="BG1340"/>
  <c r="BF1340"/>
  <c r="T1340"/>
  <c r="R1340"/>
  <c r="P1340"/>
  <c r="BI1338"/>
  <c r="BH1338"/>
  <c r="BG1338"/>
  <c r="BF1338"/>
  <c r="T1338"/>
  <c r="R1338"/>
  <c r="P1338"/>
  <c r="BI1336"/>
  <c r="BH1336"/>
  <c r="BG1336"/>
  <c r="BF1336"/>
  <c r="T1336"/>
  <c r="R1336"/>
  <c r="P1336"/>
  <c r="BI1334"/>
  <c r="BH1334"/>
  <c r="BG1334"/>
  <c r="BF1334"/>
  <c r="T1334"/>
  <c r="R1334"/>
  <c r="P1334"/>
  <c r="BI1332"/>
  <c r="BH1332"/>
  <c r="BG1332"/>
  <c r="BF1332"/>
  <c r="T1332"/>
  <c r="R1332"/>
  <c r="P1332"/>
  <c r="BI1330"/>
  <c r="BH1330"/>
  <c r="BG1330"/>
  <c r="BF1330"/>
  <c r="T1330"/>
  <c r="R1330"/>
  <c r="P1330"/>
  <c r="BI1328"/>
  <c r="BH1328"/>
  <c r="BG1328"/>
  <c r="BF1328"/>
  <c r="T1328"/>
  <c r="R1328"/>
  <c r="P1328"/>
  <c r="BI1326"/>
  <c r="BH1326"/>
  <c r="BG1326"/>
  <c r="BF1326"/>
  <c r="T1326"/>
  <c r="R1326"/>
  <c r="P1326"/>
  <c r="BI1324"/>
  <c r="BH1324"/>
  <c r="BG1324"/>
  <c r="BF1324"/>
  <c r="T1324"/>
  <c r="R1324"/>
  <c r="P1324"/>
  <c r="BI1322"/>
  <c r="BH1322"/>
  <c r="BG1322"/>
  <c r="BF1322"/>
  <c r="T1322"/>
  <c r="R1322"/>
  <c r="P1322"/>
  <c r="BI1320"/>
  <c r="BH1320"/>
  <c r="BG1320"/>
  <c r="BF1320"/>
  <c r="T1320"/>
  <c r="R1320"/>
  <c r="P1320"/>
  <c r="BI1317"/>
  <c r="BH1317"/>
  <c r="BG1317"/>
  <c r="BF1317"/>
  <c r="T1317"/>
  <c r="R1317"/>
  <c r="P1317"/>
  <c r="BI1310"/>
  <c r="BH1310"/>
  <c r="BG1310"/>
  <c r="BF1310"/>
  <c r="T1310"/>
  <c r="R1310"/>
  <c r="P1310"/>
  <c r="BI1303"/>
  <c r="BH1303"/>
  <c r="BG1303"/>
  <c r="BF1303"/>
  <c r="T1303"/>
  <c r="R1303"/>
  <c r="P1303"/>
  <c r="BI1297"/>
  <c r="BH1297"/>
  <c r="BG1297"/>
  <c r="BF1297"/>
  <c r="T1297"/>
  <c r="R1297"/>
  <c r="P1297"/>
  <c r="BI1290"/>
  <c r="BH1290"/>
  <c r="BG1290"/>
  <c r="BF1290"/>
  <c r="T1290"/>
  <c r="R1290"/>
  <c r="P1290"/>
  <c r="BI1283"/>
  <c r="BH1283"/>
  <c r="BG1283"/>
  <c r="BF1283"/>
  <c r="T1283"/>
  <c r="R1283"/>
  <c r="P1283"/>
  <c r="BI1277"/>
  <c r="BH1277"/>
  <c r="BG1277"/>
  <c r="BF1277"/>
  <c r="T1277"/>
  <c r="R1277"/>
  <c r="P1277"/>
  <c r="BI1274"/>
  <c r="BH1274"/>
  <c r="BG1274"/>
  <c r="BF1274"/>
  <c r="T1274"/>
  <c r="R1274"/>
  <c r="P1274"/>
  <c r="BI1270"/>
  <c r="BH1270"/>
  <c r="BG1270"/>
  <c r="BF1270"/>
  <c r="T1270"/>
  <c r="R1270"/>
  <c r="P1270"/>
  <c r="BI1265"/>
  <c r="BH1265"/>
  <c r="BG1265"/>
  <c r="BF1265"/>
  <c r="T1265"/>
  <c r="R1265"/>
  <c r="P1265"/>
  <c r="BI1261"/>
  <c r="BH1261"/>
  <c r="BG1261"/>
  <c r="BF1261"/>
  <c r="T1261"/>
  <c r="R1261"/>
  <c r="P1261"/>
  <c r="BI1258"/>
  <c r="BH1258"/>
  <c r="BG1258"/>
  <c r="BF1258"/>
  <c r="T1258"/>
  <c r="R1258"/>
  <c r="P1258"/>
  <c r="BI1254"/>
  <c r="BH1254"/>
  <c r="BG1254"/>
  <c r="BF1254"/>
  <c r="T1254"/>
  <c r="R1254"/>
  <c r="P1254"/>
  <c r="BI1250"/>
  <c r="BH1250"/>
  <c r="BG1250"/>
  <c r="BF1250"/>
  <c r="T1250"/>
  <c r="R1250"/>
  <c r="P1250"/>
  <c r="BI1247"/>
  <c r="BH1247"/>
  <c r="BG1247"/>
  <c r="BF1247"/>
  <c r="T1247"/>
  <c r="R1247"/>
  <c r="P1247"/>
  <c r="BI1243"/>
  <c r="BH1243"/>
  <c r="BG1243"/>
  <c r="BF1243"/>
  <c r="T1243"/>
  <c r="R1243"/>
  <c r="P1243"/>
  <c r="BI1240"/>
  <c r="BH1240"/>
  <c r="BG1240"/>
  <c r="BF1240"/>
  <c r="T1240"/>
  <c r="R1240"/>
  <c r="P1240"/>
  <c r="BI1236"/>
  <c r="BH1236"/>
  <c r="BG1236"/>
  <c r="BF1236"/>
  <c r="T1236"/>
  <c r="R1236"/>
  <c r="P1236"/>
  <c r="BI1233"/>
  <c r="BH1233"/>
  <c r="BG1233"/>
  <c r="BF1233"/>
  <c r="T1233"/>
  <c r="R1233"/>
  <c r="P1233"/>
  <c r="BI1229"/>
  <c r="BH1229"/>
  <c r="BG1229"/>
  <c r="BF1229"/>
  <c r="T1229"/>
  <c r="R1229"/>
  <c r="P1229"/>
  <c r="BI1225"/>
  <c r="BH1225"/>
  <c r="BG1225"/>
  <c r="BF1225"/>
  <c r="T1225"/>
  <c r="R1225"/>
  <c r="P1225"/>
  <c r="BI1222"/>
  <c r="BH1222"/>
  <c r="BG1222"/>
  <c r="BF1222"/>
  <c r="T1222"/>
  <c r="R1222"/>
  <c r="P1222"/>
  <c r="BI1219"/>
  <c r="BH1219"/>
  <c r="BG1219"/>
  <c r="BF1219"/>
  <c r="T1219"/>
  <c r="R1219"/>
  <c r="P1219"/>
  <c r="BI1216"/>
  <c r="BH1216"/>
  <c r="BG1216"/>
  <c r="BF1216"/>
  <c r="T1216"/>
  <c r="R1216"/>
  <c r="P1216"/>
  <c r="BI1213"/>
  <c r="BH1213"/>
  <c r="BG1213"/>
  <c r="BF1213"/>
  <c r="T1213"/>
  <c r="R1213"/>
  <c r="P1213"/>
  <c r="BI1210"/>
  <c r="BH1210"/>
  <c r="BG1210"/>
  <c r="BF1210"/>
  <c r="T1210"/>
  <c r="R1210"/>
  <c r="P1210"/>
  <c r="BI1200"/>
  <c r="BH1200"/>
  <c r="BG1200"/>
  <c r="BF1200"/>
  <c r="T1200"/>
  <c r="R1200"/>
  <c r="P1200"/>
  <c r="BI1194"/>
  <c r="BH1194"/>
  <c r="BG1194"/>
  <c r="BF1194"/>
  <c r="T1194"/>
  <c r="R1194"/>
  <c r="P1194"/>
  <c r="BI1191"/>
  <c r="BH1191"/>
  <c r="BG1191"/>
  <c r="BF1191"/>
  <c r="T1191"/>
  <c r="R1191"/>
  <c r="P1191"/>
  <c r="BI1185"/>
  <c r="BH1185"/>
  <c r="BG1185"/>
  <c r="BF1185"/>
  <c r="T1185"/>
  <c r="R1185"/>
  <c r="P1185"/>
  <c r="BI1179"/>
  <c r="BH1179"/>
  <c r="BG1179"/>
  <c r="BF1179"/>
  <c r="T1179"/>
  <c r="R1179"/>
  <c r="P1179"/>
  <c r="BI1176"/>
  <c r="BH1176"/>
  <c r="BG1176"/>
  <c r="BF1176"/>
  <c r="T1176"/>
  <c r="R1176"/>
  <c r="P1176"/>
  <c r="BI1170"/>
  <c r="BH1170"/>
  <c r="BG1170"/>
  <c r="BF1170"/>
  <c r="T1170"/>
  <c r="R1170"/>
  <c r="P1170"/>
  <c r="BI1166"/>
  <c r="BH1166"/>
  <c r="BG1166"/>
  <c r="BF1166"/>
  <c r="T1166"/>
  <c r="T1165"/>
  <c r="R1166"/>
  <c r="R1165"/>
  <c r="P1166"/>
  <c r="P1165"/>
  <c r="BI1162"/>
  <c r="BH1162"/>
  <c r="BG1162"/>
  <c r="BF1162"/>
  <c r="T1162"/>
  <c r="R1162"/>
  <c r="P1162"/>
  <c r="BI1159"/>
  <c r="BH1159"/>
  <c r="BG1159"/>
  <c r="BF1159"/>
  <c r="T1159"/>
  <c r="R1159"/>
  <c r="P1159"/>
  <c r="BI1156"/>
  <c r="BH1156"/>
  <c r="BG1156"/>
  <c r="BF1156"/>
  <c r="T1156"/>
  <c r="R1156"/>
  <c r="P1156"/>
  <c r="BI1153"/>
  <c r="BH1153"/>
  <c r="BG1153"/>
  <c r="BF1153"/>
  <c r="T1153"/>
  <c r="R1153"/>
  <c r="P1153"/>
  <c r="BI1150"/>
  <c r="BH1150"/>
  <c r="BG1150"/>
  <c r="BF1150"/>
  <c r="T1150"/>
  <c r="R1150"/>
  <c r="P1150"/>
  <c r="BI1147"/>
  <c r="BH1147"/>
  <c r="BG1147"/>
  <c r="BF1147"/>
  <c r="T1147"/>
  <c r="R1147"/>
  <c r="P1147"/>
  <c r="BI1145"/>
  <c r="BH1145"/>
  <c r="BG1145"/>
  <c r="BF1145"/>
  <c r="T1145"/>
  <c r="R1145"/>
  <c r="P1145"/>
  <c r="BI1142"/>
  <c r="BH1142"/>
  <c r="BG1142"/>
  <c r="BF1142"/>
  <c r="T1142"/>
  <c r="R1142"/>
  <c r="P1142"/>
  <c r="BI1140"/>
  <c r="BH1140"/>
  <c r="BG1140"/>
  <c r="BF1140"/>
  <c r="T1140"/>
  <c r="R1140"/>
  <c r="P1140"/>
  <c r="BI1138"/>
  <c r="BH1138"/>
  <c r="BG1138"/>
  <c r="BF1138"/>
  <c r="T1138"/>
  <c r="R1138"/>
  <c r="P1138"/>
  <c r="BI1134"/>
  <c r="BH1134"/>
  <c r="BG1134"/>
  <c r="BF1134"/>
  <c r="T1134"/>
  <c r="R1134"/>
  <c r="P1134"/>
  <c r="BI1118"/>
  <c r="BH1118"/>
  <c r="BG1118"/>
  <c r="BF1118"/>
  <c r="T1118"/>
  <c r="R1118"/>
  <c r="P1118"/>
  <c r="BI1095"/>
  <c r="BH1095"/>
  <c r="BG1095"/>
  <c r="BF1095"/>
  <c r="T1095"/>
  <c r="R1095"/>
  <c r="P1095"/>
  <c r="BI1088"/>
  <c r="BH1088"/>
  <c r="BG1088"/>
  <c r="BF1088"/>
  <c r="T1088"/>
  <c r="R1088"/>
  <c r="P1088"/>
  <c r="BI1085"/>
  <c r="BH1085"/>
  <c r="BG1085"/>
  <c r="BF1085"/>
  <c r="T1085"/>
  <c r="R1085"/>
  <c r="P1085"/>
  <c r="BI1080"/>
  <c r="BH1080"/>
  <c r="BG1080"/>
  <c r="BF1080"/>
  <c r="T1080"/>
  <c r="R1080"/>
  <c r="P1080"/>
  <c r="BI1077"/>
  <c r="BH1077"/>
  <c r="BG1077"/>
  <c r="BF1077"/>
  <c r="T1077"/>
  <c r="R1077"/>
  <c r="P1077"/>
  <c r="BI1074"/>
  <c r="BH1074"/>
  <c r="BG1074"/>
  <c r="BF1074"/>
  <c r="T1074"/>
  <c r="R1074"/>
  <c r="P1074"/>
  <c r="BI1071"/>
  <c r="BH1071"/>
  <c r="BG1071"/>
  <c r="BF1071"/>
  <c r="T1071"/>
  <c r="R1071"/>
  <c r="P1071"/>
  <c r="BI1065"/>
  <c r="BH1065"/>
  <c r="BG1065"/>
  <c r="BF1065"/>
  <c r="T1065"/>
  <c r="R1065"/>
  <c r="P1065"/>
  <c r="BI1062"/>
  <c r="BH1062"/>
  <c r="BG1062"/>
  <c r="BF1062"/>
  <c r="T1062"/>
  <c r="R1062"/>
  <c r="P1062"/>
  <c r="BI1059"/>
  <c r="BH1059"/>
  <c r="BG1059"/>
  <c r="BF1059"/>
  <c r="T1059"/>
  <c r="R1059"/>
  <c r="P1059"/>
  <c r="BI1053"/>
  <c r="BH1053"/>
  <c r="BG1053"/>
  <c r="BF1053"/>
  <c r="T1053"/>
  <c r="R1053"/>
  <c r="P1053"/>
  <c r="BI1047"/>
  <c r="BH1047"/>
  <c r="BG1047"/>
  <c r="BF1047"/>
  <c r="T1047"/>
  <c r="R1047"/>
  <c r="P1047"/>
  <c r="BI1044"/>
  <c r="BH1044"/>
  <c r="BG1044"/>
  <c r="BF1044"/>
  <c r="T1044"/>
  <c r="R1044"/>
  <c r="P1044"/>
  <c r="BI1041"/>
  <c r="BH1041"/>
  <c r="BG1041"/>
  <c r="BF1041"/>
  <c r="T1041"/>
  <c r="R1041"/>
  <c r="P1041"/>
  <c r="BI1033"/>
  <c r="BH1033"/>
  <c r="BG1033"/>
  <c r="BF1033"/>
  <c r="T1033"/>
  <c r="R1033"/>
  <c r="P1033"/>
  <c r="BI1030"/>
  <c r="BH1030"/>
  <c r="BG1030"/>
  <c r="BF1030"/>
  <c r="T1030"/>
  <c r="R1030"/>
  <c r="P1030"/>
  <c r="BI1027"/>
  <c r="BH1027"/>
  <c r="BG1027"/>
  <c r="BF1027"/>
  <c r="T1027"/>
  <c r="R1027"/>
  <c r="P1027"/>
  <c r="BI1024"/>
  <c r="BH1024"/>
  <c r="BG1024"/>
  <c r="BF1024"/>
  <c r="T1024"/>
  <c r="R1024"/>
  <c r="P1024"/>
  <c r="BI1021"/>
  <c r="BH1021"/>
  <c r="BG1021"/>
  <c r="BF1021"/>
  <c r="T1021"/>
  <c r="R1021"/>
  <c r="P1021"/>
  <c r="BI1015"/>
  <c r="BH1015"/>
  <c r="BG1015"/>
  <c r="BF1015"/>
  <c r="T1015"/>
  <c r="R1015"/>
  <c r="P1015"/>
  <c r="BI1012"/>
  <c r="BH1012"/>
  <c r="BG1012"/>
  <c r="BF1012"/>
  <c r="T1012"/>
  <c r="R1012"/>
  <c r="P1012"/>
  <c r="BI1009"/>
  <c r="BH1009"/>
  <c r="BG1009"/>
  <c r="BF1009"/>
  <c r="T1009"/>
  <c r="R1009"/>
  <c r="P1009"/>
  <c r="BI1006"/>
  <c r="BH1006"/>
  <c r="BG1006"/>
  <c r="BF1006"/>
  <c r="T1006"/>
  <c r="R1006"/>
  <c r="P1006"/>
  <c r="BI1003"/>
  <c r="BH1003"/>
  <c r="BG1003"/>
  <c r="BF1003"/>
  <c r="T1003"/>
  <c r="R1003"/>
  <c r="P1003"/>
  <c r="BI997"/>
  <c r="BH997"/>
  <c r="BG997"/>
  <c r="BF997"/>
  <c r="T997"/>
  <c r="R997"/>
  <c r="P997"/>
  <c r="BI991"/>
  <c r="BH991"/>
  <c r="BG991"/>
  <c r="BF991"/>
  <c r="T991"/>
  <c r="R991"/>
  <c r="P991"/>
  <c r="BI985"/>
  <c r="BH985"/>
  <c r="BG985"/>
  <c r="BF985"/>
  <c r="T985"/>
  <c r="R985"/>
  <c r="P985"/>
  <c r="BI980"/>
  <c r="BH980"/>
  <c r="BG980"/>
  <c r="BF980"/>
  <c r="T980"/>
  <c r="R980"/>
  <c r="P980"/>
  <c r="BI977"/>
  <c r="BH977"/>
  <c r="BG977"/>
  <c r="BF977"/>
  <c r="T977"/>
  <c r="R977"/>
  <c r="P977"/>
  <c r="BI972"/>
  <c r="BH972"/>
  <c r="BG972"/>
  <c r="BF972"/>
  <c r="T972"/>
  <c r="R972"/>
  <c r="P972"/>
  <c r="BI969"/>
  <c r="BH969"/>
  <c r="BG969"/>
  <c r="BF969"/>
  <c r="T969"/>
  <c r="R969"/>
  <c r="P969"/>
  <c r="BI963"/>
  <c r="BH963"/>
  <c r="BG963"/>
  <c r="BF963"/>
  <c r="T963"/>
  <c r="R963"/>
  <c r="P963"/>
  <c r="BI958"/>
  <c r="BH958"/>
  <c r="BG958"/>
  <c r="BF958"/>
  <c r="T958"/>
  <c r="R958"/>
  <c r="P958"/>
  <c r="BI953"/>
  <c r="BH953"/>
  <c r="BG953"/>
  <c r="BF953"/>
  <c r="T953"/>
  <c r="R953"/>
  <c r="P953"/>
  <c r="BI948"/>
  <c r="BH948"/>
  <c r="BG948"/>
  <c r="BF948"/>
  <c r="T948"/>
  <c r="R948"/>
  <c r="P948"/>
  <c r="BI945"/>
  <c r="BH945"/>
  <c r="BG945"/>
  <c r="BF945"/>
  <c r="T945"/>
  <c r="R945"/>
  <c r="P945"/>
  <c r="BI939"/>
  <c r="BH939"/>
  <c r="BG939"/>
  <c r="BF939"/>
  <c r="T939"/>
  <c r="R939"/>
  <c r="P939"/>
  <c r="BI934"/>
  <c r="BH934"/>
  <c r="BG934"/>
  <c r="BF934"/>
  <c r="T934"/>
  <c r="R934"/>
  <c r="P934"/>
  <c r="BI928"/>
  <c r="BH928"/>
  <c r="BG928"/>
  <c r="BF928"/>
  <c r="T928"/>
  <c r="R928"/>
  <c r="P928"/>
  <c r="BI922"/>
  <c r="BH922"/>
  <c r="BG922"/>
  <c r="BF922"/>
  <c r="T922"/>
  <c r="R922"/>
  <c r="P922"/>
  <c r="BI916"/>
  <c r="BH916"/>
  <c r="BG916"/>
  <c r="BF916"/>
  <c r="T916"/>
  <c r="R916"/>
  <c r="P916"/>
  <c r="BI911"/>
  <c r="BH911"/>
  <c r="BG911"/>
  <c r="BF911"/>
  <c r="T911"/>
  <c r="R911"/>
  <c r="P911"/>
  <c r="BI908"/>
  <c r="BH908"/>
  <c r="BG908"/>
  <c r="BF908"/>
  <c r="T908"/>
  <c r="R908"/>
  <c r="P908"/>
  <c r="BI905"/>
  <c r="BH905"/>
  <c r="BG905"/>
  <c r="BF905"/>
  <c r="T905"/>
  <c r="R905"/>
  <c r="P905"/>
  <c r="BI903"/>
  <c r="BH903"/>
  <c r="BG903"/>
  <c r="BF903"/>
  <c r="T903"/>
  <c r="R903"/>
  <c r="P903"/>
  <c r="BI901"/>
  <c r="BH901"/>
  <c r="BG901"/>
  <c r="BF901"/>
  <c r="T901"/>
  <c r="R901"/>
  <c r="P901"/>
  <c r="BI899"/>
  <c r="BH899"/>
  <c r="BG899"/>
  <c r="BF899"/>
  <c r="T899"/>
  <c r="R899"/>
  <c r="P899"/>
  <c r="BI881"/>
  <c r="BH881"/>
  <c r="BG881"/>
  <c r="BF881"/>
  <c r="T881"/>
  <c r="R881"/>
  <c r="P881"/>
  <c r="BI876"/>
  <c r="BH876"/>
  <c r="BG876"/>
  <c r="BF876"/>
  <c r="T876"/>
  <c r="R876"/>
  <c r="P876"/>
  <c r="BI868"/>
  <c r="BH868"/>
  <c r="BG868"/>
  <c r="BF868"/>
  <c r="T868"/>
  <c r="R868"/>
  <c r="P868"/>
  <c r="BI866"/>
  <c r="BH866"/>
  <c r="BG866"/>
  <c r="BF866"/>
  <c r="T866"/>
  <c r="R866"/>
  <c r="P866"/>
  <c r="BI863"/>
  <c r="BH863"/>
  <c r="BG863"/>
  <c r="BF863"/>
  <c r="T863"/>
  <c r="R863"/>
  <c r="P863"/>
  <c r="BI860"/>
  <c r="BH860"/>
  <c r="BG860"/>
  <c r="BF860"/>
  <c r="T860"/>
  <c r="R860"/>
  <c r="P860"/>
  <c r="BI858"/>
  <c r="BH858"/>
  <c r="BG858"/>
  <c r="BF858"/>
  <c r="T858"/>
  <c r="R858"/>
  <c r="P858"/>
  <c r="BI855"/>
  <c r="BH855"/>
  <c r="BG855"/>
  <c r="BF855"/>
  <c r="T855"/>
  <c r="R855"/>
  <c r="P855"/>
  <c r="BI852"/>
  <c r="BH852"/>
  <c r="BG852"/>
  <c r="BF852"/>
  <c r="T852"/>
  <c r="R852"/>
  <c r="P852"/>
  <c r="BI850"/>
  <c r="BH850"/>
  <c r="BG850"/>
  <c r="BF850"/>
  <c r="T850"/>
  <c r="R850"/>
  <c r="P850"/>
  <c r="BI847"/>
  <c r="BH847"/>
  <c r="BG847"/>
  <c r="BF847"/>
  <c r="T847"/>
  <c r="R847"/>
  <c r="P847"/>
  <c r="BI844"/>
  <c r="BH844"/>
  <c r="BG844"/>
  <c r="BF844"/>
  <c r="T844"/>
  <c r="R844"/>
  <c r="P844"/>
  <c r="BI842"/>
  <c r="BH842"/>
  <c r="BG842"/>
  <c r="BF842"/>
  <c r="T842"/>
  <c r="R842"/>
  <c r="P842"/>
  <c r="BI836"/>
  <c r="BH836"/>
  <c r="BG836"/>
  <c r="BF836"/>
  <c r="T836"/>
  <c r="R836"/>
  <c r="P836"/>
  <c r="BI833"/>
  <c r="BH833"/>
  <c r="BG833"/>
  <c r="BF833"/>
  <c r="T833"/>
  <c r="R833"/>
  <c r="P833"/>
  <c r="BI830"/>
  <c r="BH830"/>
  <c r="BG830"/>
  <c r="BF830"/>
  <c r="T830"/>
  <c r="R830"/>
  <c r="P830"/>
  <c r="BI827"/>
  <c r="BH827"/>
  <c r="BG827"/>
  <c r="BF827"/>
  <c r="T827"/>
  <c r="R827"/>
  <c r="P827"/>
  <c r="BI824"/>
  <c r="BH824"/>
  <c r="BG824"/>
  <c r="BF824"/>
  <c r="T824"/>
  <c r="R824"/>
  <c r="P824"/>
  <c r="BI802"/>
  <c r="BH802"/>
  <c r="BG802"/>
  <c r="BF802"/>
  <c r="T802"/>
  <c r="R802"/>
  <c r="P802"/>
  <c r="BI786"/>
  <c r="BH786"/>
  <c r="BG786"/>
  <c r="BF786"/>
  <c r="T786"/>
  <c r="R786"/>
  <c r="P786"/>
  <c r="BI770"/>
  <c r="BH770"/>
  <c r="BG770"/>
  <c r="BF770"/>
  <c r="T770"/>
  <c r="R770"/>
  <c r="P770"/>
  <c r="BI763"/>
  <c r="BH763"/>
  <c r="BG763"/>
  <c r="BF763"/>
  <c r="T763"/>
  <c r="R763"/>
  <c r="P763"/>
  <c r="BI759"/>
  <c r="BH759"/>
  <c r="BG759"/>
  <c r="BF759"/>
  <c r="T759"/>
  <c r="R759"/>
  <c r="P759"/>
  <c r="BI756"/>
  <c r="BH756"/>
  <c r="BG756"/>
  <c r="BF756"/>
  <c r="T756"/>
  <c r="R756"/>
  <c r="P756"/>
  <c r="BI751"/>
  <c r="BH751"/>
  <c r="BG751"/>
  <c r="BF751"/>
  <c r="T751"/>
  <c r="R751"/>
  <c r="P751"/>
  <c r="BI747"/>
  <c r="BH747"/>
  <c r="BG747"/>
  <c r="BF747"/>
  <c r="T747"/>
  <c r="R747"/>
  <c r="P747"/>
  <c r="BI741"/>
  <c r="BH741"/>
  <c r="BG741"/>
  <c r="BF741"/>
  <c r="T741"/>
  <c r="R741"/>
  <c r="P741"/>
  <c r="BI736"/>
  <c r="BH736"/>
  <c r="BG736"/>
  <c r="BF736"/>
  <c r="T736"/>
  <c r="R736"/>
  <c r="P736"/>
  <c r="BI733"/>
  <c r="BH733"/>
  <c r="BG733"/>
  <c r="BF733"/>
  <c r="T733"/>
  <c r="R733"/>
  <c r="P733"/>
  <c r="BI730"/>
  <c r="BH730"/>
  <c r="BG730"/>
  <c r="BF730"/>
  <c r="T730"/>
  <c r="R730"/>
  <c r="P730"/>
  <c r="BI727"/>
  <c r="BH727"/>
  <c r="BG727"/>
  <c r="BF727"/>
  <c r="T727"/>
  <c r="R727"/>
  <c r="P727"/>
  <c r="BI724"/>
  <c r="BH724"/>
  <c r="BG724"/>
  <c r="BF724"/>
  <c r="T724"/>
  <c r="R724"/>
  <c r="P724"/>
  <c r="BI721"/>
  <c r="BH721"/>
  <c r="BG721"/>
  <c r="BF721"/>
  <c r="T721"/>
  <c r="R721"/>
  <c r="P721"/>
  <c r="BI718"/>
  <c r="BH718"/>
  <c r="BG718"/>
  <c r="BF718"/>
  <c r="T718"/>
  <c r="R718"/>
  <c r="P718"/>
  <c r="BI704"/>
  <c r="BH704"/>
  <c r="BG704"/>
  <c r="BF704"/>
  <c r="T704"/>
  <c r="R704"/>
  <c r="P704"/>
  <c r="BI701"/>
  <c r="BH701"/>
  <c r="BG701"/>
  <c r="BF701"/>
  <c r="T701"/>
  <c r="R701"/>
  <c r="P701"/>
  <c r="BI698"/>
  <c r="BH698"/>
  <c r="BG698"/>
  <c r="BF698"/>
  <c r="T698"/>
  <c r="R698"/>
  <c r="P698"/>
  <c r="BI694"/>
  <c r="BH694"/>
  <c r="BG694"/>
  <c r="BF694"/>
  <c r="T694"/>
  <c r="R694"/>
  <c r="P694"/>
  <c r="BI691"/>
  <c r="BH691"/>
  <c r="BG691"/>
  <c r="BF691"/>
  <c r="T691"/>
  <c r="R691"/>
  <c r="P691"/>
  <c r="BI687"/>
  <c r="BH687"/>
  <c r="BG687"/>
  <c r="BF687"/>
  <c r="T687"/>
  <c r="R687"/>
  <c r="P687"/>
  <c r="BI684"/>
  <c r="BH684"/>
  <c r="BG684"/>
  <c r="BF684"/>
  <c r="T684"/>
  <c r="R684"/>
  <c r="P684"/>
  <c r="BI680"/>
  <c r="BH680"/>
  <c r="BG680"/>
  <c r="BF680"/>
  <c r="T680"/>
  <c r="R680"/>
  <c r="P680"/>
  <c r="BI677"/>
  <c r="BH677"/>
  <c r="BG677"/>
  <c r="BF677"/>
  <c r="T677"/>
  <c r="R677"/>
  <c r="P677"/>
  <c r="BI673"/>
  <c r="BH673"/>
  <c r="BG673"/>
  <c r="BF673"/>
  <c r="T673"/>
  <c r="R673"/>
  <c r="P673"/>
  <c r="BI670"/>
  <c r="BH670"/>
  <c r="BG670"/>
  <c r="BF670"/>
  <c r="T670"/>
  <c r="R670"/>
  <c r="P670"/>
  <c r="BI663"/>
  <c r="BH663"/>
  <c r="BG663"/>
  <c r="BF663"/>
  <c r="T663"/>
  <c r="R663"/>
  <c r="P663"/>
  <c r="BI658"/>
  <c r="BH658"/>
  <c r="BG658"/>
  <c r="BF658"/>
  <c r="T658"/>
  <c r="R658"/>
  <c r="P658"/>
  <c r="BI656"/>
  <c r="BH656"/>
  <c r="BG656"/>
  <c r="BF656"/>
  <c r="T656"/>
  <c r="R656"/>
  <c r="P656"/>
  <c r="BI654"/>
  <c r="BH654"/>
  <c r="BG654"/>
  <c r="BF654"/>
  <c r="T654"/>
  <c r="R654"/>
  <c r="P654"/>
  <c r="BI652"/>
  <c r="BH652"/>
  <c r="BG652"/>
  <c r="BF652"/>
  <c r="T652"/>
  <c r="R652"/>
  <c r="P652"/>
  <c r="BI648"/>
  <c r="BH648"/>
  <c r="BG648"/>
  <c r="BF648"/>
  <c r="T648"/>
  <c r="R648"/>
  <c r="P648"/>
  <c r="BI645"/>
  <c r="BH645"/>
  <c r="BG645"/>
  <c r="BF645"/>
  <c r="T645"/>
  <c r="R645"/>
  <c r="P645"/>
  <c r="BI630"/>
  <c r="BH630"/>
  <c r="BG630"/>
  <c r="BF630"/>
  <c r="T630"/>
  <c r="R630"/>
  <c r="P630"/>
  <c r="BI607"/>
  <c r="BH607"/>
  <c r="BG607"/>
  <c r="BF607"/>
  <c r="T607"/>
  <c r="R607"/>
  <c r="P607"/>
  <c r="BI592"/>
  <c r="BH592"/>
  <c r="BG592"/>
  <c r="BF592"/>
  <c r="T592"/>
  <c r="R592"/>
  <c r="P592"/>
  <c r="BI577"/>
  <c r="BH577"/>
  <c r="BG577"/>
  <c r="BF577"/>
  <c r="T577"/>
  <c r="R577"/>
  <c r="P577"/>
  <c r="BI562"/>
  <c r="BH562"/>
  <c r="BG562"/>
  <c r="BF562"/>
  <c r="T562"/>
  <c r="R562"/>
  <c r="P562"/>
  <c r="BI547"/>
  <c r="BH547"/>
  <c r="BG547"/>
  <c r="BF547"/>
  <c r="T547"/>
  <c r="R547"/>
  <c r="P547"/>
  <c r="BI535"/>
  <c r="BH535"/>
  <c r="BG535"/>
  <c r="BF535"/>
  <c r="T535"/>
  <c r="R535"/>
  <c r="P535"/>
  <c r="BI527"/>
  <c r="BH527"/>
  <c r="BG527"/>
  <c r="BF527"/>
  <c r="T527"/>
  <c r="R527"/>
  <c r="P527"/>
  <c r="BI520"/>
  <c r="BH520"/>
  <c r="BG520"/>
  <c r="BF520"/>
  <c r="T520"/>
  <c r="R520"/>
  <c r="P520"/>
  <c r="BI513"/>
  <c r="BH513"/>
  <c r="BG513"/>
  <c r="BF513"/>
  <c r="T513"/>
  <c r="R513"/>
  <c r="P513"/>
  <c r="BI506"/>
  <c r="BH506"/>
  <c r="BG506"/>
  <c r="BF506"/>
  <c r="T506"/>
  <c r="R506"/>
  <c r="P506"/>
  <c r="BI499"/>
  <c r="BH499"/>
  <c r="BG499"/>
  <c r="BF499"/>
  <c r="T499"/>
  <c r="R499"/>
  <c r="P499"/>
  <c r="BI492"/>
  <c r="BH492"/>
  <c r="BG492"/>
  <c r="BF492"/>
  <c r="T492"/>
  <c r="R492"/>
  <c r="P492"/>
  <c r="BI487"/>
  <c r="BH487"/>
  <c r="BG487"/>
  <c r="BF487"/>
  <c r="T487"/>
  <c r="R487"/>
  <c r="P487"/>
  <c r="BI484"/>
  <c r="BH484"/>
  <c r="BG484"/>
  <c r="BF484"/>
  <c r="T484"/>
  <c r="R484"/>
  <c r="P484"/>
  <c r="BI479"/>
  <c r="BH479"/>
  <c r="BG479"/>
  <c r="BF479"/>
  <c r="T479"/>
  <c r="R479"/>
  <c r="P479"/>
  <c r="BI476"/>
  <c r="BH476"/>
  <c r="BG476"/>
  <c r="BF476"/>
  <c r="T476"/>
  <c r="R476"/>
  <c r="P476"/>
  <c r="BI471"/>
  <c r="BH471"/>
  <c r="BG471"/>
  <c r="BF471"/>
  <c r="T471"/>
  <c r="R471"/>
  <c r="P471"/>
  <c r="BI467"/>
  <c r="BH467"/>
  <c r="BG467"/>
  <c r="BF467"/>
  <c r="T467"/>
  <c r="R467"/>
  <c r="P467"/>
  <c r="BI464"/>
  <c r="BH464"/>
  <c r="BG464"/>
  <c r="BF464"/>
  <c r="T464"/>
  <c r="R464"/>
  <c r="P464"/>
  <c r="BI461"/>
  <c r="BH461"/>
  <c r="BG461"/>
  <c r="BF461"/>
  <c r="T461"/>
  <c r="R461"/>
  <c r="P461"/>
  <c r="BI458"/>
  <c r="BH458"/>
  <c r="BG458"/>
  <c r="BF458"/>
  <c r="T458"/>
  <c r="R458"/>
  <c r="P458"/>
  <c r="BI455"/>
  <c r="BH455"/>
  <c r="BG455"/>
  <c r="BF455"/>
  <c r="T455"/>
  <c r="R455"/>
  <c r="P455"/>
  <c r="BI452"/>
  <c r="BH452"/>
  <c r="BG452"/>
  <c r="BF452"/>
  <c r="T452"/>
  <c r="R452"/>
  <c r="P452"/>
  <c r="BI449"/>
  <c r="BH449"/>
  <c r="BG449"/>
  <c r="BF449"/>
  <c r="T449"/>
  <c r="R449"/>
  <c r="P449"/>
  <c r="BI446"/>
  <c r="BH446"/>
  <c r="BG446"/>
  <c r="BF446"/>
  <c r="T446"/>
  <c r="R446"/>
  <c r="P446"/>
  <c r="BI444"/>
  <c r="BH444"/>
  <c r="BG444"/>
  <c r="BF444"/>
  <c r="T444"/>
  <c r="R444"/>
  <c r="P444"/>
  <c r="BI437"/>
  <c r="BH437"/>
  <c r="BG437"/>
  <c r="BF437"/>
  <c r="T437"/>
  <c r="R437"/>
  <c r="P437"/>
  <c r="BI434"/>
  <c r="BH434"/>
  <c r="BG434"/>
  <c r="BF434"/>
  <c r="T434"/>
  <c r="R434"/>
  <c r="P434"/>
  <c r="BI427"/>
  <c r="BH427"/>
  <c r="BG427"/>
  <c r="BF427"/>
  <c r="T427"/>
  <c r="R427"/>
  <c r="P427"/>
  <c r="BI421"/>
  <c r="BH421"/>
  <c r="BG421"/>
  <c r="BF421"/>
  <c r="T421"/>
  <c r="R421"/>
  <c r="P421"/>
  <c r="BI419"/>
  <c r="BH419"/>
  <c r="BG419"/>
  <c r="BF419"/>
  <c r="T419"/>
  <c r="R419"/>
  <c r="P419"/>
  <c r="BI417"/>
  <c r="BH417"/>
  <c r="BG417"/>
  <c r="BF417"/>
  <c r="T417"/>
  <c r="R417"/>
  <c r="P417"/>
  <c r="BI401"/>
  <c r="BH401"/>
  <c r="BG401"/>
  <c r="BF401"/>
  <c r="T401"/>
  <c r="R401"/>
  <c r="P401"/>
  <c r="BI385"/>
  <c r="BH385"/>
  <c r="BG385"/>
  <c r="BF385"/>
  <c r="T385"/>
  <c r="R385"/>
  <c r="P385"/>
  <c r="BI369"/>
  <c r="BH369"/>
  <c r="BG369"/>
  <c r="BF369"/>
  <c r="T369"/>
  <c r="R369"/>
  <c r="P369"/>
  <c r="BI367"/>
  <c r="BH367"/>
  <c r="BG367"/>
  <c r="BF367"/>
  <c r="T367"/>
  <c r="R367"/>
  <c r="P367"/>
  <c r="BI358"/>
  <c r="BH358"/>
  <c r="BG358"/>
  <c r="BF358"/>
  <c r="T358"/>
  <c r="R358"/>
  <c r="P358"/>
  <c r="BI350"/>
  <c r="BH350"/>
  <c r="BG350"/>
  <c r="BF350"/>
  <c r="T350"/>
  <c r="R350"/>
  <c r="P350"/>
  <c r="BI343"/>
  <c r="BH343"/>
  <c r="BG343"/>
  <c r="BF343"/>
  <c r="T343"/>
  <c r="R343"/>
  <c r="P343"/>
  <c r="BI337"/>
  <c r="BH337"/>
  <c r="BG337"/>
  <c r="BF337"/>
  <c r="T337"/>
  <c r="R337"/>
  <c r="P337"/>
  <c r="BI334"/>
  <c r="BH334"/>
  <c r="BG334"/>
  <c r="BF334"/>
  <c r="T334"/>
  <c r="R334"/>
  <c r="P334"/>
  <c r="BI329"/>
  <c r="BH329"/>
  <c r="BG329"/>
  <c r="BF329"/>
  <c r="T329"/>
  <c r="R329"/>
  <c r="P329"/>
  <c r="BI326"/>
  <c r="BH326"/>
  <c r="BG326"/>
  <c r="BF326"/>
  <c r="T326"/>
  <c r="R326"/>
  <c r="P326"/>
  <c r="BI318"/>
  <c r="BH318"/>
  <c r="BG318"/>
  <c r="BF318"/>
  <c r="T318"/>
  <c r="R318"/>
  <c r="P318"/>
  <c r="BI310"/>
  <c r="BH310"/>
  <c r="BG310"/>
  <c r="BF310"/>
  <c r="T310"/>
  <c r="R310"/>
  <c r="P310"/>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5"/>
  <c r="BH285"/>
  <c r="BG285"/>
  <c r="BF285"/>
  <c r="T285"/>
  <c r="R285"/>
  <c r="P285"/>
  <c r="BI282"/>
  <c r="BH282"/>
  <c r="BG282"/>
  <c r="BF282"/>
  <c r="T282"/>
  <c r="R282"/>
  <c r="P282"/>
  <c r="BI280"/>
  <c r="BH280"/>
  <c r="BG280"/>
  <c r="BF280"/>
  <c r="T280"/>
  <c r="R280"/>
  <c r="P280"/>
  <c r="BI277"/>
  <c r="BH277"/>
  <c r="BG277"/>
  <c r="BF277"/>
  <c r="T277"/>
  <c r="R277"/>
  <c r="P277"/>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56"/>
  <c r="BH256"/>
  <c r="BG256"/>
  <c r="BF256"/>
  <c r="T256"/>
  <c r="R256"/>
  <c r="P256"/>
  <c r="BI250"/>
  <c r="BH250"/>
  <c r="BG250"/>
  <c r="BF250"/>
  <c r="T250"/>
  <c r="R250"/>
  <c r="P250"/>
  <c r="BI247"/>
  <c r="BH247"/>
  <c r="BG247"/>
  <c r="BF247"/>
  <c r="T247"/>
  <c r="R247"/>
  <c r="P247"/>
  <c r="BI243"/>
  <c r="BH243"/>
  <c r="BG243"/>
  <c r="BF243"/>
  <c r="T243"/>
  <c r="R243"/>
  <c r="P243"/>
  <c r="BI238"/>
  <c r="BH238"/>
  <c r="BG238"/>
  <c r="BF238"/>
  <c r="T238"/>
  <c r="R238"/>
  <c r="P238"/>
  <c r="BI236"/>
  <c r="BH236"/>
  <c r="BG236"/>
  <c r="BF236"/>
  <c r="T236"/>
  <c r="R236"/>
  <c r="P236"/>
  <c r="BI230"/>
  <c r="BH230"/>
  <c r="BG230"/>
  <c r="BF230"/>
  <c r="T230"/>
  <c r="R230"/>
  <c r="P230"/>
  <c r="BI227"/>
  <c r="BH227"/>
  <c r="BG227"/>
  <c r="BF227"/>
  <c r="T227"/>
  <c r="R227"/>
  <c r="P227"/>
  <c r="BI224"/>
  <c r="BH224"/>
  <c r="BG224"/>
  <c r="BF224"/>
  <c r="T224"/>
  <c r="R224"/>
  <c r="P224"/>
  <c r="BI221"/>
  <c r="BH221"/>
  <c r="BG221"/>
  <c r="BF221"/>
  <c r="T221"/>
  <c r="R221"/>
  <c r="P221"/>
  <c r="BI217"/>
  <c r="BH217"/>
  <c r="BG217"/>
  <c r="BF217"/>
  <c r="T217"/>
  <c r="R217"/>
  <c r="P217"/>
  <c r="BI212"/>
  <c r="BH212"/>
  <c r="BG212"/>
  <c r="BF212"/>
  <c r="T212"/>
  <c r="R212"/>
  <c r="P212"/>
  <c r="BI209"/>
  <c r="BH209"/>
  <c r="BG209"/>
  <c r="BF209"/>
  <c r="T209"/>
  <c r="R209"/>
  <c r="P209"/>
  <c r="BI206"/>
  <c r="BH206"/>
  <c r="BG206"/>
  <c r="BF206"/>
  <c r="T206"/>
  <c r="R206"/>
  <c r="P206"/>
  <c r="BI203"/>
  <c r="BH203"/>
  <c r="BG203"/>
  <c r="BF203"/>
  <c r="T203"/>
  <c r="R203"/>
  <c r="P203"/>
  <c r="BI201"/>
  <c r="BH201"/>
  <c r="BG201"/>
  <c r="BF201"/>
  <c r="T201"/>
  <c r="R201"/>
  <c r="P201"/>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7"/>
  <c r="BH177"/>
  <c r="BG177"/>
  <c r="BF177"/>
  <c r="T177"/>
  <c r="R177"/>
  <c r="P177"/>
  <c r="BI174"/>
  <c r="BH174"/>
  <c r="BG174"/>
  <c r="BF174"/>
  <c r="T174"/>
  <c r="R174"/>
  <c r="P174"/>
  <c r="BI171"/>
  <c r="BH171"/>
  <c r="BG171"/>
  <c r="BF171"/>
  <c r="T171"/>
  <c r="R171"/>
  <c r="P171"/>
  <c r="J165"/>
  <c r="J164"/>
  <c r="F164"/>
  <c r="F162"/>
  <c r="E160"/>
  <c r="J92"/>
  <c r="J91"/>
  <c r="F91"/>
  <c r="F89"/>
  <c r="E87"/>
  <c r="J18"/>
  <c r="E18"/>
  <c r="F92"/>
  <c r="J17"/>
  <c r="J12"/>
  <c r="J162"/>
  <c r="E7"/>
  <c r="E158"/>
  <c i="1" r="L90"/>
  <c r="AM90"/>
  <c r="AM89"/>
  <c r="L89"/>
  <c r="AM87"/>
  <c r="L87"/>
  <c r="L85"/>
  <c r="L84"/>
  <c i="2" r="J2763"/>
  <c r="J2760"/>
  <c r="BK2718"/>
  <c r="BK2623"/>
  <c r="BK2550"/>
  <c r="BK2480"/>
  <c r="J2398"/>
  <c r="BK2382"/>
  <c r="J2377"/>
  <c r="J2356"/>
  <c r="J2344"/>
  <c r="J2332"/>
  <c r="BK2329"/>
  <c r="BK2310"/>
  <c r="J2294"/>
  <c r="J2282"/>
  <c r="BK2257"/>
  <c r="BK2245"/>
  <c r="BK2189"/>
  <c r="J2136"/>
  <c r="J2118"/>
  <c r="BK2080"/>
  <c r="J2068"/>
  <c r="BK2054"/>
  <c r="J2033"/>
  <c r="BK2011"/>
  <c r="BK1987"/>
  <c r="J1963"/>
  <c r="BK1926"/>
  <c r="BK1907"/>
  <c r="J1893"/>
  <c r="J1868"/>
  <c r="BK1850"/>
  <c r="BK1836"/>
  <c r="BK1810"/>
  <c r="J1785"/>
  <c r="J1751"/>
  <c r="BK1741"/>
  <c r="BK1707"/>
  <c r="BK1671"/>
  <c r="J1657"/>
  <c r="BK1633"/>
  <c r="BK1611"/>
  <c r="BK1579"/>
  <c r="BK1553"/>
  <c r="BK1537"/>
  <c r="BK1521"/>
  <c r="BK1515"/>
  <c r="J1438"/>
  <c r="J1412"/>
  <c r="J1397"/>
  <c r="J1346"/>
  <c r="BK1320"/>
  <c r="BK1254"/>
  <c r="J1225"/>
  <c r="J1179"/>
  <c r="BK1156"/>
  <c r="BK1095"/>
  <c r="J1044"/>
  <c r="J963"/>
  <c r="J934"/>
  <c r="J858"/>
  <c r="J827"/>
  <c r="BK730"/>
  <c r="BK645"/>
  <c r="J520"/>
  <c r="BK487"/>
  <c r="BK419"/>
  <c r="BK326"/>
  <c r="BK277"/>
  <c r="J247"/>
  <c r="J194"/>
  <c r="J174"/>
  <c r="BK2749"/>
  <c r="BK2601"/>
  <c r="J2491"/>
  <c r="J2447"/>
  <c r="J2417"/>
  <c r="BK2395"/>
  <c r="J2384"/>
  <c r="J2378"/>
  <c r="BK2364"/>
  <c r="J2360"/>
  <c r="J2352"/>
  <c r="J2345"/>
  <c r="BK2336"/>
  <c r="BK2330"/>
  <c r="BK2297"/>
  <c r="J2271"/>
  <c r="J2257"/>
  <c r="BK2201"/>
  <c r="J2170"/>
  <c r="J2133"/>
  <c r="J2114"/>
  <c r="J2100"/>
  <c r="J2080"/>
  <c r="J2066"/>
  <c r="BK2033"/>
  <c r="BK2023"/>
  <c r="J2007"/>
  <c r="J1995"/>
  <c r="J1969"/>
  <c r="BK1957"/>
  <c r="BK1946"/>
  <c r="BK1911"/>
  <c r="BK1897"/>
  <c r="J1878"/>
  <c r="BK1862"/>
  <c r="BK1846"/>
  <c r="BK1834"/>
  <c r="J1814"/>
  <c r="BK1804"/>
  <c r="J1773"/>
  <c r="BK1751"/>
  <c r="BK1743"/>
  <c r="BK1733"/>
  <c r="BK1713"/>
  <c r="BK1693"/>
  <c r="J1685"/>
  <c r="BK1663"/>
  <c r="J1647"/>
  <c r="J1625"/>
  <c r="J1591"/>
  <c r="J1573"/>
  <c r="J1553"/>
  <c r="BK1533"/>
  <c r="BK1494"/>
  <c r="J1476"/>
  <c r="BK1462"/>
  <c r="BK1436"/>
  <c r="J1414"/>
  <c r="BK1395"/>
  <c r="BK1372"/>
  <c r="J1350"/>
  <c r="BK1336"/>
  <c r="BK1324"/>
  <c r="J1290"/>
  <c r="J1216"/>
  <c r="BK1170"/>
  <c r="BK1145"/>
  <c r="J1088"/>
  <c r="J1024"/>
  <c r="BK1003"/>
  <c r="J916"/>
  <c r="BK905"/>
  <c r="J899"/>
  <c r="J830"/>
  <c r="BK727"/>
  <c r="BK677"/>
  <c r="J652"/>
  <c r="J535"/>
  <c r="BK479"/>
  <c r="J446"/>
  <c r="BK417"/>
  <c r="J369"/>
  <c r="J263"/>
  <c r="BK217"/>
  <c r="J188"/>
  <c r="BK2763"/>
  <c r="J2688"/>
  <c r="BK2647"/>
  <c r="J2558"/>
  <c r="J2480"/>
  <c r="J2411"/>
  <c r="BK2389"/>
  <c r="BK2384"/>
  <c r="BK2374"/>
  <c r="BK2369"/>
  <c r="J2363"/>
  <c r="J2351"/>
  <c r="BK2340"/>
  <c r="J2313"/>
  <c r="BK2268"/>
  <c r="BK2253"/>
  <c r="J2235"/>
  <c r="BK2204"/>
  <c r="BK2173"/>
  <c r="BK2128"/>
  <c r="BK2090"/>
  <c r="BK2078"/>
  <c r="BK2058"/>
  <c r="BK2041"/>
  <c r="J2025"/>
  <c r="BK2003"/>
  <c r="BK1989"/>
  <c r="J1973"/>
  <c r="J1954"/>
  <c r="J1940"/>
  <c r="J1922"/>
  <c r="J1907"/>
  <c r="BK1876"/>
  <c r="J1850"/>
  <c r="J1816"/>
  <c r="BK1789"/>
  <c r="J1779"/>
  <c r="BK1760"/>
  <c r="J1735"/>
  <c r="BK1717"/>
  <c r="BK1683"/>
  <c r="BK1661"/>
  <c r="J1651"/>
  <c r="BK1635"/>
  <c r="BK1623"/>
  <c r="J1607"/>
  <c r="BK1597"/>
  <c r="J1571"/>
  <c r="J1561"/>
  <c r="BK1549"/>
  <c r="BK1541"/>
  <c r="J1515"/>
  <c r="J1509"/>
  <c r="J1498"/>
  <c r="J1478"/>
  <c r="BK1474"/>
  <c r="J1462"/>
  <c r="BK1453"/>
  <c r="J1442"/>
  <c r="BK1356"/>
  <c r="J1324"/>
  <c r="J1258"/>
  <c r="J1210"/>
  <c r="BK1085"/>
  <c r="J1009"/>
  <c r="BK881"/>
  <c r="BK763"/>
  <c r="J751"/>
  <c r="J687"/>
  <c r="J506"/>
  <c r="BK421"/>
  <c r="BK318"/>
  <c r="J256"/>
  <c r="BK212"/>
  <c r="BK171"/>
  <c r="J2705"/>
  <c r="BK2589"/>
  <c r="J2477"/>
  <c r="J2414"/>
  <c r="J2385"/>
  <c r="J2369"/>
  <c r="BK2356"/>
  <c r="BK2345"/>
  <c r="J2307"/>
  <c r="BK2220"/>
  <c r="J2148"/>
  <c r="BK2112"/>
  <c r="J2096"/>
  <c r="J2062"/>
  <c r="J2031"/>
  <c r="J1997"/>
  <c r="J1965"/>
  <c r="BK1936"/>
  <c r="J1901"/>
  <c r="BK1854"/>
  <c r="BK1818"/>
  <c r="J1783"/>
  <c r="J1766"/>
  <c r="J1729"/>
  <c r="BK1709"/>
  <c r="BK1675"/>
  <c r="BK1617"/>
  <c r="J1585"/>
  <c r="J1565"/>
  <c r="J1535"/>
  <c r="J1504"/>
  <c r="BK1488"/>
  <c r="J1464"/>
  <c r="BK1434"/>
  <c r="J1399"/>
  <c r="J1374"/>
  <c r="J1362"/>
  <c r="BK1330"/>
  <c r="BK1250"/>
  <c r="J1166"/>
  <c r="BK1080"/>
  <c r="J1021"/>
  <c r="J980"/>
  <c r="BK899"/>
  <c r="BK733"/>
  <c r="J673"/>
  <c r="BK577"/>
  <c r="BK484"/>
  <c r="BK427"/>
  <c r="BK310"/>
  <c r="J285"/>
  <c r="BK2705"/>
  <c r="J2556"/>
  <c r="J2438"/>
  <c r="J2367"/>
  <c r="BK2320"/>
  <c r="J2243"/>
  <c r="J2152"/>
  <c r="J2112"/>
  <c r="J2049"/>
  <c r="J1993"/>
  <c r="BK1942"/>
  <c r="BK1885"/>
  <c r="J1818"/>
  <c r="J1711"/>
  <c r="BK1665"/>
  <c r="J1619"/>
  <c r="J1577"/>
  <c r="BK1511"/>
  <c r="J1457"/>
  <c r="BK1420"/>
  <c r="BK1370"/>
  <c r="BK1290"/>
  <c r="J1250"/>
  <c r="J1085"/>
  <c r="BK1027"/>
  <c r="J972"/>
  <c r="BK908"/>
  <c r="J850"/>
  <c r="BK721"/>
  <c r="J484"/>
  <c r="J298"/>
  <c r="BK256"/>
  <c r="BK174"/>
  <c r="J2762"/>
  <c r="BK2755"/>
  <c r="J2685"/>
  <c r="BK2558"/>
  <c r="BK2417"/>
  <c r="BK2385"/>
  <c r="BK2372"/>
  <c r="BK2358"/>
  <c r="BK2339"/>
  <c r="J2330"/>
  <c r="BK2305"/>
  <c r="J2285"/>
  <c r="J2259"/>
  <c r="J2211"/>
  <c r="BK2152"/>
  <c r="J2116"/>
  <c r="BK2072"/>
  <c r="J2056"/>
  <c r="BK2031"/>
  <c r="BK2001"/>
  <c r="J1957"/>
  <c r="BK1924"/>
  <c r="BK1903"/>
  <c r="J1880"/>
  <c r="BK1858"/>
  <c r="BK1842"/>
  <c r="BK1814"/>
  <c r="J1777"/>
  <c r="J1743"/>
  <c r="J1713"/>
  <c r="J1683"/>
  <c r="J1643"/>
  <c r="J1601"/>
  <c r="BK1569"/>
  <c r="J1541"/>
  <c r="J1519"/>
  <c r="J1480"/>
  <c r="J1418"/>
  <c r="J1393"/>
  <c r="J1330"/>
  <c r="BK1274"/>
  <c r="J1229"/>
  <c r="J1170"/>
  <c r="J1145"/>
  <c r="J1053"/>
  <c r="BK958"/>
  <c r="J866"/>
  <c r="J741"/>
  <c r="J648"/>
  <c r="BK513"/>
  <c r="J476"/>
  <c r="BK401"/>
  <c r="J296"/>
  <c r="J266"/>
  <c r="J177"/>
  <c r="BK2685"/>
  <c r="BK2474"/>
  <c r="BK2438"/>
  <c r="J2396"/>
  <c r="J2386"/>
  <c r="BK2365"/>
  <c r="J2355"/>
  <c r="J2346"/>
  <c r="BK2331"/>
  <c r="BK2303"/>
  <c r="J2268"/>
  <c r="J2227"/>
  <c r="J2180"/>
  <c r="BK2123"/>
  <c r="BK2104"/>
  <c r="BK2070"/>
  <c r="J2035"/>
  <c r="BK2017"/>
  <c r="BK1979"/>
  <c r="BK1963"/>
  <c r="BK1932"/>
  <c r="BK1899"/>
  <c r="BK1895"/>
  <c r="BK1868"/>
  <c r="J1848"/>
  <c r="BK1832"/>
  <c r="J1808"/>
  <c r="J1764"/>
  <c r="J1741"/>
  <c r="J1709"/>
  <c r="J1691"/>
  <c r="J1661"/>
  <c r="BK1637"/>
  <c r="BK1595"/>
  <c r="BK1563"/>
  <c r="BK1539"/>
  <c r="BK1478"/>
  <c r="BK1464"/>
  <c r="BK1428"/>
  <c r="J1381"/>
  <c r="J1360"/>
  <c r="BK1340"/>
  <c r="BK1326"/>
  <c r="BK1297"/>
  <c r="J1191"/>
  <c r="J1147"/>
  <c r="BK1033"/>
  <c r="J1015"/>
  <c r="BK963"/>
  <c r="BK903"/>
  <c r="J847"/>
  <c r="J733"/>
  <c r="BK673"/>
  <c r="BK592"/>
  <c r="J492"/>
  <c r="BK444"/>
  <c r="J419"/>
  <c r="BK275"/>
  <c r="J230"/>
  <c r="J182"/>
  <c r="J2671"/>
  <c r="BK2494"/>
  <c r="BK2452"/>
  <c r="BK2393"/>
  <c r="J2381"/>
  <c r="J2370"/>
  <c r="BK2357"/>
  <c r="J2327"/>
  <c r="BK2276"/>
  <c r="BK2251"/>
  <c r="BK2227"/>
  <c r="J2142"/>
  <c r="BK2088"/>
  <c r="J2072"/>
  <c r="BK2045"/>
  <c r="J2015"/>
  <c r="BK1995"/>
  <c r="J1981"/>
  <c r="J1952"/>
  <c r="J1936"/>
  <c r="BK1913"/>
  <c r="BK1878"/>
  <c r="J1846"/>
  <c r="BK1802"/>
  <c r="BK1785"/>
  <c r="BK1766"/>
  <c r="J1731"/>
  <c r="J1703"/>
  <c r="J1665"/>
  <c r="J1637"/>
  <c r="J1617"/>
  <c r="BK1601"/>
  <c r="BK1581"/>
  <c r="J1557"/>
  <c r="BK1543"/>
  <c r="J1521"/>
  <c r="BK1504"/>
  <c r="J1486"/>
  <c r="BK1472"/>
  <c r="BK1460"/>
  <c r="J1436"/>
  <c r="BK1424"/>
  <c r="BK1412"/>
  <c r="BK1387"/>
  <c r="BK1364"/>
  <c r="J1336"/>
  <c r="J1277"/>
  <c r="J1194"/>
  <c r="J1077"/>
  <c r="BK980"/>
  <c r="J855"/>
  <c r="BK770"/>
  <c r="BK756"/>
  <c r="BK741"/>
  <c r="BK670"/>
  <c r="J499"/>
  <c r="BK449"/>
  <c r="BK343"/>
  <c r="J277"/>
  <c r="J224"/>
  <c r="BK185"/>
  <c r="BK2723"/>
  <c r="J2611"/>
  <c r="BK2556"/>
  <c r="BK2429"/>
  <c r="J2389"/>
  <c r="J2373"/>
  <c r="BK2363"/>
  <c r="BK2350"/>
  <c r="BK2335"/>
  <c r="BK2288"/>
  <c r="J2189"/>
  <c r="BK2136"/>
  <c r="BK2108"/>
  <c r="J2086"/>
  <c r="BK2068"/>
  <c r="BK2043"/>
  <c r="J2005"/>
  <c r="BK1969"/>
  <c r="BK1938"/>
  <c r="J1909"/>
  <c r="J1858"/>
  <c r="BK1820"/>
  <c r="BK1771"/>
  <c r="BK1758"/>
  <c r="J1733"/>
  <c r="BK1715"/>
  <c r="J1693"/>
  <c r="BK1659"/>
  <c r="J1629"/>
  <c r="J1605"/>
  <c r="BK1575"/>
  <c r="BK1545"/>
  <c r="BK1517"/>
  <c r="J1496"/>
  <c r="J1472"/>
  <c r="J1446"/>
  <c r="BK1418"/>
  <c r="J1385"/>
  <c r="J1372"/>
  <c r="J1358"/>
  <c r="J1326"/>
  <c r="BK1258"/>
  <c r="J1200"/>
  <c r="BK1118"/>
  <c r="BK1030"/>
  <c r="J985"/>
  <c r="J905"/>
  <c r="J844"/>
  <c r="BK684"/>
  <c r="J670"/>
  <c r="BK562"/>
  <c r="BK455"/>
  <c r="BK350"/>
  <c r="BK290"/>
  <c r="J196"/>
  <c r="BK1905"/>
  <c r="BK1860"/>
  <c r="J1830"/>
  <c r="J1787"/>
  <c r="BK1769"/>
  <c r="BK1729"/>
  <c r="BK1695"/>
  <c r="J1655"/>
  <c r="J1597"/>
  <c r="BK1567"/>
  <c r="J1525"/>
  <c r="J1488"/>
  <c r="J1424"/>
  <c r="BK1399"/>
  <c r="J1344"/>
  <c r="BK1270"/>
  <c r="BK1213"/>
  <c r="BK1138"/>
  <c r="BK1041"/>
  <c r="J948"/>
  <c r="BK852"/>
  <c r="BK724"/>
  <c r="BK506"/>
  <c r="J449"/>
  <c r="BK329"/>
  <c r="J275"/>
  <c r="J227"/>
  <c r="BK2688"/>
  <c r="BK2477"/>
  <c r="BK2443"/>
  <c r="J2403"/>
  <c r="BK2391"/>
  <c r="J2376"/>
  <c r="J2357"/>
  <c r="BK2347"/>
  <c r="J2337"/>
  <c r="J2328"/>
  <c r="BK2291"/>
  <c r="BK2243"/>
  <c r="J2173"/>
  <c r="BK2125"/>
  <c r="J2106"/>
  <c r="J2088"/>
  <c r="BK2062"/>
  <c r="BK2027"/>
  <c r="BK2005"/>
  <c r="J1989"/>
  <c r="J1959"/>
  <c r="BK1915"/>
  <c r="J1899"/>
  <c r="J1887"/>
  <c r="J1852"/>
  <c r="J1824"/>
  <c r="J1775"/>
  <c r="BK1749"/>
  <c r="BK1725"/>
  <c r="J1697"/>
  <c r="BK1669"/>
  <c r="J1639"/>
  <c r="J1603"/>
  <c r="J1567"/>
  <c r="BK1535"/>
  <c r="BK1482"/>
  <c r="BK1466"/>
  <c r="BK1426"/>
  <c r="BK1393"/>
  <c r="J1356"/>
  <c r="J1334"/>
  <c r="BK1240"/>
  <c r="BK1185"/>
  <c r="J1138"/>
  <c r="J1030"/>
  <c r="BK985"/>
  <c r="BK901"/>
  <c r="BK836"/>
  <c r="J721"/>
  <c r="J663"/>
  <c r="BK607"/>
  <c r="BK467"/>
  <c r="J427"/>
  <c r="BK337"/>
  <c r="J209"/>
  <c i="1" r="AS94"/>
  <c i="2" r="BK2699"/>
  <c r="J2572"/>
  <c r="J2463"/>
  <c r="BK2403"/>
  <c r="BK2376"/>
  <c r="BK2368"/>
  <c r="J2359"/>
  <c r="J2339"/>
  <c r="BK2294"/>
  <c r="J2265"/>
  <c r="BK2249"/>
  <c r="J2193"/>
  <c r="BK2129"/>
  <c r="J2084"/>
  <c r="BK2056"/>
  <c r="BK2037"/>
  <c r="BK1997"/>
  <c r="J1971"/>
  <c r="J1950"/>
  <c r="J1928"/>
  <c r="J1889"/>
  <c r="J1862"/>
  <c r="BK1806"/>
  <c r="BK1787"/>
  <c r="BK1755"/>
  <c r="J1719"/>
  <c r="BK1697"/>
  <c r="BK1677"/>
  <c r="J1645"/>
  <c r="BK1625"/>
  <c r="BK1354"/>
  <c r="J1243"/>
  <c r="J1156"/>
  <c r="J945"/>
  <c r="J833"/>
  <c r="J770"/>
  <c r="J756"/>
  <c r="J704"/>
  <c r="J645"/>
  <c r="BK464"/>
  <c r="J385"/>
  <c r="BK292"/>
  <c r="BK243"/>
  <c r="BK196"/>
  <c r="BK2730"/>
  <c r="J2647"/>
  <c r="BK2572"/>
  <c r="BK2463"/>
  <c r="J2394"/>
  <c r="J2383"/>
  <c r="J2365"/>
  <c r="BK2349"/>
  <c r="BK2341"/>
  <c r="BK2301"/>
  <c r="BK2176"/>
  <c r="J2128"/>
  <c r="BK2106"/>
  <c r="J2082"/>
  <c r="J2058"/>
  <c r="BK2039"/>
  <c r="J1991"/>
  <c r="BK1959"/>
  <c r="BK1928"/>
  <c r="BK1887"/>
  <c r="BK1840"/>
  <c r="J1810"/>
  <c r="J1791"/>
  <c r="J1747"/>
  <c r="J1723"/>
  <c r="BK1703"/>
  <c r="BK1673"/>
  <c r="BK1619"/>
  <c r="BK1599"/>
  <c r="BK1571"/>
  <c r="J1537"/>
  <c r="J1513"/>
  <c r="J1490"/>
  <c r="BK1457"/>
  <c r="J1430"/>
  <c r="BK1391"/>
  <c r="J1368"/>
  <c r="BK1350"/>
  <c r="J1303"/>
  <c r="BK1233"/>
  <c r="J1142"/>
  <c r="BK1059"/>
  <c r="J1012"/>
  <c r="J939"/>
  <c r="BK847"/>
  <c r="J680"/>
  <c r="BK630"/>
  <c r="BK527"/>
  <c r="J421"/>
  <c r="BK294"/>
  <c r="BK236"/>
  <c r="BK2660"/>
  <c r="J2550"/>
  <c r="BK2408"/>
  <c r="BK2359"/>
  <c r="J2305"/>
  <c r="BK2180"/>
  <c r="BK2139"/>
  <c r="BK2086"/>
  <c r="J2013"/>
  <c r="BK1971"/>
  <c r="J1932"/>
  <c r="J1883"/>
  <c r="J1836"/>
  <c r="BK1793"/>
  <c r="J1689"/>
  <c r="J1659"/>
  <c r="BK1613"/>
  <c r="J1575"/>
  <c r="J1533"/>
  <c r="J1474"/>
  <c r="J1440"/>
  <c r="J1391"/>
  <c r="J1332"/>
  <c r="J1261"/>
  <c r="J1176"/>
  <c r="BK1024"/>
  <c r="BK939"/>
  <c r="J881"/>
  <c r="BK824"/>
  <c r="BK654"/>
  <c r="J318"/>
  <c r="BK209"/>
  <c r="BK2761"/>
  <c r="J2755"/>
  <c r="J2682"/>
  <c r="BK2586"/>
  <c r="J2466"/>
  <c r="BK2387"/>
  <c r="J2375"/>
  <c r="BK2355"/>
  <c r="J2338"/>
  <c r="J2320"/>
  <c r="J2301"/>
  <c r="J2279"/>
  <c r="J2253"/>
  <c r="J2220"/>
  <c r="J2159"/>
  <c r="J2129"/>
  <c r="J2070"/>
  <c r="BK2047"/>
  <c r="J2017"/>
  <c r="BK1991"/>
  <c r="BK1965"/>
  <c r="J1920"/>
  <c r="J1895"/>
  <c r="J1870"/>
  <c r="J1844"/>
  <c r="J1820"/>
  <c r="J1793"/>
  <c r="J1758"/>
  <c r="BK1739"/>
  <c r="BK1705"/>
  <c r="BK1667"/>
  <c r="BK1641"/>
  <c r="BK1591"/>
  <c r="J1555"/>
  <c r="J1523"/>
  <c r="BK1513"/>
  <c r="J1426"/>
  <c r="BK1410"/>
  <c r="J1338"/>
  <c r="J1247"/>
  <c r="BK1216"/>
  <c r="BK1159"/>
  <c r="J1118"/>
  <c r="BK977"/>
  <c r="BK928"/>
  <c r="J802"/>
  <c r="J718"/>
  <c r="J547"/>
  <c r="J437"/>
  <c r="BK298"/>
  <c r="J272"/>
  <c r="BK182"/>
  <c r="J2730"/>
  <c r="BK2565"/>
  <c r="BK2466"/>
  <c r="J2408"/>
  <c r="J2392"/>
  <c r="J2379"/>
  <c r="J2362"/>
  <c r="BK2353"/>
  <c r="BK2344"/>
  <c r="J2335"/>
  <c r="BK2299"/>
  <c r="BK2262"/>
  <c r="BK2196"/>
  <c r="J2162"/>
  <c r="BK2121"/>
  <c r="J2102"/>
  <c r="J2076"/>
  <c r="J2045"/>
  <c r="J2021"/>
  <c r="J1999"/>
  <c r="BK1977"/>
  <c r="BK1948"/>
  <c r="J1903"/>
  <c r="BK1893"/>
  <c r="BK1874"/>
  <c r="J1860"/>
  <c r="J1842"/>
  <c r="BK1826"/>
  <c r="J1795"/>
  <c r="J1760"/>
  <c r="BK1747"/>
  <c r="BK1727"/>
  <c r="BK1699"/>
  <c r="J1673"/>
  <c r="BK1649"/>
  <c r="BK1609"/>
  <c r="J1579"/>
  <c r="J1545"/>
  <c r="BK1506"/>
  <c r="BK1468"/>
  <c r="J1432"/>
  <c r="J1402"/>
  <c r="BK1366"/>
  <c r="BK1344"/>
  <c r="BK1328"/>
  <c r="J1310"/>
  <c r="J1219"/>
  <c r="BK1153"/>
  <c r="J1074"/>
  <c r="BK1021"/>
  <c r="J977"/>
  <c r="BK911"/>
  <c r="J852"/>
  <c r="J736"/>
  <c r="BK680"/>
  <c r="J630"/>
  <c r="BK499"/>
  <c r="J464"/>
  <c r="BK437"/>
  <c r="J350"/>
  <c r="J238"/>
  <c r="J206"/>
  <c r="J2723"/>
  <c r="J2660"/>
  <c r="J2485"/>
  <c r="J2433"/>
  <c r="BK2388"/>
  <c r="BK2378"/>
  <c r="BK2373"/>
  <c r="BK2360"/>
  <c r="J2343"/>
  <c r="BK2334"/>
  <c r="BK2279"/>
  <c r="BK2259"/>
  <c r="J2249"/>
  <c r="J2196"/>
  <c r="BK2170"/>
  <c r="BK2116"/>
  <c r="BK2082"/>
  <c r="J2054"/>
  <c r="BK2035"/>
  <c r="BK1999"/>
  <c r="J1987"/>
  <c r="J1961"/>
  <c r="J1944"/>
  <c r="BK1920"/>
  <c r="BK1880"/>
  <c r="BK1852"/>
  <c r="J1822"/>
  <c r="J1781"/>
  <c r="J1753"/>
  <c r="J1727"/>
  <c r="J1701"/>
  <c r="J1679"/>
  <c r="BK1647"/>
  <c r="J1627"/>
  <c r="BK1603"/>
  <c r="BK1587"/>
  <c r="BK1565"/>
  <c r="J1547"/>
  <c r="BK1525"/>
  <c r="J1506"/>
  <c r="BK1492"/>
  <c r="BK1470"/>
  <c r="J1449"/>
  <c r="BK1430"/>
  <c r="J1428"/>
  <c r="J1420"/>
  <c r="J1416"/>
  <c r="J1410"/>
  <c r="BK1381"/>
  <c r="BK1362"/>
  <c r="BK1346"/>
  <c r="BK1322"/>
  <c r="J1236"/>
  <c r="BK1140"/>
  <c r="J1027"/>
  <c r="J903"/>
  <c r="BK786"/>
  <c r="J759"/>
  <c r="J747"/>
  <c r="J656"/>
  <c r="J487"/>
  <c r="BK452"/>
  <c r="J334"/>
  <c r="BK285"/>
  <c r="BK227"/>
  <c r="BK194"/>
  <c r="J2738"/>
  <c r="J2625"/>
  <c r="J2525"/>
  <c r="J2461"/>
  <c r="BK2392"/>
  <c r="J2382"/>
  <c r="J2368"/>
  <c r="J2353"/>
  <c r="J2347"/>
  <c r="J2334"/>
  <c r="J2251"/>
  <c r="BK2145"/>
  <c r="J2125"/>
  <c r="BK2098"/>
  <c r="J2078"/>
  <c r="J2052"/>
  <c r="BK2015"/>
  <c r="J1977"/>
  <c r="J1934"/>
  <c r="BK1883"/>
  <c r="BK1838"/>
  <c r="J1804"/>
  <c r="BK1781"/>
  <c r="BK1764"/>
  <c r="J1725"/>
  <c r="J1699"/>
  <c r="J1653"/>
  <c r="BK1615"/>
  <c r="J1583"/>
  <c r="BK1555"/>
  <c r="BK1519"/>
  <c r="J1492"/>
  <c r="BK1455"/>
  <c r="J1422"/>
  <c r="BK1389"/>
  <c r="J1370"/>
  <c r="J1342"/>
  <c r="BK1247"/>
  <c r="J1150"/>
  <c r="BK1053"/>
  <c r="BK997"/>
  <c r="J958"/>
  <c r="BK736"/>
  <c r="BK691"/>
  <c r="BK658"/>
  <c r="BK535"/>
  <c r="BK434"/>
  <c r="J343"/>
  <c r="BK288"/>
  <c r="J2699"/>
  <c r="BK2621"/>
  <c r="J2443"/>
  <c r="J2374"/>
  <c r="J2349"/>
  <c r="J2276"/>
  <c r="BK2167"/>
  <c r="J2131"/>
  <c r="J2092"/>
  <c r="J1979"/>
  <c r="BK1934"/>
  <c r="J1866"/>
  <c r="J1802"/>
  <c r="J1705"/>
  <c r="BK1645"/>
  <c r="J1595"/>
  <c r="J1543"/>
  <c r="J1482"/>
  <c r="BK1446"/>
  <c r="BK1397"/>
  <c r="BK1342"/>
  <c r="J1222"/>
  <c r="BK1077"/>
  <c r="BK1044"/>
  <c r="BK953"/>
  <c r="J911"/>
  <c r="J842"/>
  <c r="J701"/>
  <c r="J479"/>
  <c r="J280"/>
  <c r="BK191"/>
  <c r="BK2762"/>
  <c r="BK2738"/>
  <c r="BK2625"/>
  <c r="BK2525"/>
  <c r="BK2411"/>
  <c r="BK2380"/>
  <c r="J2364"/>
  <c r="J2350"/>
  <c r="J2331"/>
  <c r="BK2307"/>
  <c r="BK2271"/>
  <c r="BK2247"/>
  <c r="J2186"/>
  <c r="BK2133"/>
  <c r="J2094"/>
  <c r="J2060"/>
  <c r="J2037"/>
  <c r="J2009"/>
  <c r="J1967"/>
  <c r="J1938"/>
  <c r="BK1909"/>
  <c r="BK1891"/>
  <c r="BK1864"/>
  <c r="J1838"/>
  <c r="BK1798"/>
  <c r="J1771"/>
  <c r="BK1735"/>
  <c r="BK1701"/>
  <c r="J1669"/>
  <c r="BK1627"/>
  <c r="J1587"/>
  <c r="BK1559"/>
  <c r="BK1527"/>
  <c r="BK1442"/>
  <c r="BK1414"/>
  <c r="BK1385"/>
  <c r="J1322"/>
  <c r="J1240"/>
  <c r="BK1191"/>
  <c r="BK1147"/>
  <c r="J991"/>
  <c r="J868"/>
  <c r="BK842"/>
  <c r="J654"/>
  <c r="BK492"/>
  <c r="J455"/>
  <c r="J300"/>
  <c r="J243"/>
  <c r="F36"/>
  <c r="BK266"/>
  <c r="J2565"/>
  <c r="BK2433"/>
  <c r="J2371"/>
  <c r="J2342"/>
  <c r="J2310"/>
  <c r="J2201"/>
  <c r="J2145"/>
  <c r="BK2094"/>
  <c r="BK2021"/>
  <c r="BK1961"/>
  <c r="J1918"/>
  <c r="BK1822"/>
  <c r="BK1791"/>
  <c r="J1681"/>
  <c r="J1633"/>
  <c r="J1593"/>
  <c r="J1529"/>
  <c r="J1484"/>
  <c r="J1453"/>
  <c r="J1408"/>
  <c r="BK1358"/>
  <c r="BK1265"/>
  <c r="J1159"/>
  <c r="BK1065"/>
  <c r="BK1009"/>
  <c r="BK876"/>
  <c r="BK827"/>
  <c r="J607"/>
  <c r="BK369"/>
  <c r="J217"/>
  <c r="F34"/>
  <c r="BK296"/>
  <c r="BK2671"/>
  <c r="BK2499"/>
  <c r="J2372"/>
  <c r="J2281"/>
  <c r="J2176"/>
  <c r="BK2114"/>
  <c r="J2047"/>
  <c r="BK1975"/>
  <c r="BK1940"/>
  <c r="BK1901"/>
  <c r="J1832"/>
  <c r="J1798"/>
  <c r="J1695"/>
  <c r="J1641"/>
  <c r="BK1605"/>
  <c r="J1559"/>
  <c r="BK1498"/>
  <c r="BK1449"/>
  <c r="BK1379"/>
  <c r="BK1277"/>
  <c r="J1185"/>
  <c r="BK1074"/>
  <c r="BK1012"/>
  <c r="J922"/>
  <c r="BK863"/>
  <c r="J730"/>
  <c r="J691"/>
  <c r="J329"/>
  <c r="J236"/>
  <c r="J171"/>
  <c r="J34"/>
  <c r="J326"/>
  <c r="BK206"/>
  <c r="BK2635"/>
  <c r="J2474"/>
  <c r="BK2394"/>
  <c r="J2358"/>
  <c r="J2340"/>
  <c r="J2262"/>
  <c r="BK2186"/>
  <c r="BK2159"/>
  <c r="J2121"/>
  <c r="J2090"/>
  <c r="BK2025"/>
  <c r="BK1981"/>
  <c r="J1930"/>
  <c r="J1874"/>
  <c r="J1826"/>
  <c r="BK1762"/>
  <c r="J1677"/>
  <c r="BK1639"/>
  <c r="BK1583"/>
  <c r="BK1547"/>
  <c r="J1470"/>
  <c r="J1444"/>
  <c r="J1387"/>
  <c r="J1340"/>
  <c r="J1270"/>
  <c r="BK1194"/>
  <c r="J1080"/>
  <c r="J1033"/>
  <c r="BK945"/>
  <c r="BK868"/>
  <c r="J836"/>
  <c r="J698"/>
  <c r="BK446"/>
  <c r="J269"/>
  <c r="BK201"/>
  <c r="J1854"/>
  <c r="J1749"/>
  <c r="J1675"/>
  <c r="BK1607"/>
  <c r="J1549"/>
  <c r="J1500"/>
  <c r="BK1451"/>
  <c r="BK1422"/>
  <c r="BK1376"/>
  <c r="J1320"/>
  <c r="J1254"/>
  <c r="BK1166"/>
  <c r="J1062"/>
  <c r="J997"/>
  <c r="BK916"/>
  <c r="BK858"/>
  <c r="J724"/>
  <c r="J577"/>
  <c r="J290"/>
  <c r="J221"/>
  <c r="BK1352"/>
  <c r="BK1261"/>
  <c r="J1213"/>
  <c r="J1065"/>
  <c r="J908"/>
  <c r="J824"/>
  <c r="BK759"/>
  <c r="BK747"/>
  <c r="BK648"/>
  <c r="BK471"/>
  <c r="J401"/>
  <c r="J294"/>
  <c r="BK272"/>
  <c r="BK221"/>
  <c r="F37"/>
  <c r="BK2760"/>
  <c r="J2746"/>
  <c r="J2635"/>
  <c r="J2579"/>
  <c r="BK2414"/>
  <c r="BK2381"/>
  <c r="BK2362"/>
  <c r="BK2343"/>
  <c r="BK2328"/>
  <c r="J2303"/>
  <c r="J2288"/>
  <c r="BK2255"/>
  <c r="BK2193"/>
  <c r="J2139"/>
  <c r="J2108"/>
  <c r="BK2074"/>
  <c r="BK2052"/>
  <c r="J2027"/>
  <c r="BK1983"/>
  <c r="BK1952"/>
  <c r="J1911"/>
  <c r="BK1872"/>
  <c r="BK1848"/>
  <c r="BK1816"/>
  <c r="BK1783"/>
  <c r="J1745"/>
  <c r="J1715"/>
  <c r="J1687"/>
  <c r="J1663"/>
  <c r="J1623"/>
  <c r="BK1585"/>
  <c r="J1539"/>
  <c r="J1517"/>
  <c r="J1468"/>
  <c r="BK1416"/>
  <c r="BK1368"/>
  <c r="J1297"/>
  <c r="BK1222"/>
  <c r="BK1150"/>
  <c r="BK1062"/>
  <c r="J969"/>
  <c r="BK922"/>
  <c r="BK833"/>
  <c r="J658"/>
  <c r="J562"/>
  <c r="BK461"/>
  <c r="BK334"/>
  <c r="BK269"/>
  <c r="J185"/>
  <c r="BK2712"/>
  <c r="J2499"/>
  <c r="J2471"/>
  <c r="J2429"/>
  <c r="J2393"/>
  <c r="BK2383"/>
  <c r="BK2377"/>
  <c r="BK2361"/>
  <c r="J2348"/>
  <c r="BK2338"/>
  <c r="BK2313"/>
  <c r="BK2281"/>
  <c r="BK2241"/>
  <c r="BK2190"/>
  <c r="BK2155"/>
  <c r="J2110"/>
  <c r="J2098"/>
  <c r="BK2064"/>
  <c r="J2029"/>
  <c r="J2011"/>
  <c r="J1985"/>
  <c r="BK1967"/>
  <c r="J1913"/>
  <c r="J1897"/>
  <c r="J1885"/>
  <c r="BK1866"/>
  <c r="BK1844"/>
  <c r="BK1828"/>
  <c r="BK1777"/>
  <c r="BK1753"/>
  <c r="J1737"/>
  <c r="BK1721"/>
  <c r="BK1687"/>
  <c r="BK1651"/>
  <c r="J1635"/>
  <c r="J1589"/>
  <c r="BK1561"/>
  <c r="BK1531"/>
  <c r="BK1480"/>
  <c r="BK1438"/>
  <c r="BK1405"/>
  <c r="BK1374"/>
  <c r="J1354"/>
  <c r="BK1338"/>
  <c r="BK1317"/>
  <c r="BK1229"/>
  <c r="BK1176"/>
  <c r="BK1142"/>
  <c r="J1041"/>
  <c r="BK1006"/>
  <c r="BK948"/>
  <c r="BK860"/>
  <c r="BK802"/>
  <c r="BK698"/>
  <c r="BK656"/>
  <c r="J513"/>
  <c r="BK458"/>
  <c r="BK385"/>
  <c r="J250"/>
  <c r="J191"/>
  <c r="J2712"/>
  <c r="BK2611"/>
  <c r="BK2491"/>
  <c r="BK2426"/>
  <c r="J2387"/>
  <c r="BK2375"/>
  <c r="J2366"/>
  <c r="BK2352"/>
  <c r="J2336"/>
  <c r="BK2285"/>
  <c r="J2255"/>
  <c r="J2247"/>
  <c r="BK2211"/>
  <c r="J2155"/>
  <c r="J2104"/>
  <c r="BK2076"/>
  <c r="J2039"/>
  <c r="BK2013"/>
  <c r="BK1993"/>
  <c r="J1975"/>
  <c r="J1948"/>
  <c r="BK1930"/>
  <c r="J1891"/>
  <c r="J1864"/>
  <c r="J1840"/>
  <c r="J1800"/>
  <c r="BK1775"/>
  <c r="J1739"/>
  <c r="BK1723"/>
  <c r="BK1689"/>
  <c r="BK1657"/>
  <c r="BK1643"/>
  <c r="J1613"/>
  <c r="J1599"/>
  <c r="J1569"/>
  <c r="J1551"/>
  <c r="J1531"/>
  <c r="J1511"/>
  <c r="J1502"/>
  <c r="BK1476"/>
  <c r="J1466"/>
  <c r="BK1444"/>
  <c r="J1366"/>
  <c r="BK1334"/>
  <c r="BK1303"/>
  <c r="J1233"/>
  <c r="BK1162"/>
  <c r="BK1047"/>
  <c r="J863"/>
  <c r="J786"/>
  <c r="BK751"/>
  <c r="J684"/>
  <c r="BK476"/>
  <c r="BK358"/>
  <c r="BK280"/>
  <c r="BK247"/>
  <c r="J201"/>
  <c r="J2718"/>
  <c r="J2621"/>
  <c r="J2494"/>
  <c r="J2426"/>
  <c r="J2388"/>
  <c r="BK2371"/>
  <c r="BK2367"/>
  <c r="BK2351"/>
  <c r="BK2342"/>
  <c r="J2299"/>
  <c r="J2204"/>
  <c r="BK2142"/>
  <c r="BK2110"/>
  <c r="BK2092"/>
  <c r="J2064"/>
  <c r="J2041"/>
  <c r="BK1985"/>
  <c r="BK1954"/>
  <c r="J1924"/>
  <c r="J1872"/>
  <c r="BK1830"/>
  <c r="BK1800"/>
  <c r="BK1779"/>
  <c r="J1762"/>
  <c r="BK1737"/>
  <c r="BK1711"/>
  <c r="BK1691"/>
  <c r="J1649"/>
  <c r="J1611"/>
  <c r="BK1593"/>
  <c r="BK1573"/>
  <c r="BK1551"/>
  <c r="BK1502"/>
  <c r="J1494"/>
  <c r="BK1484"/>
  <c r="BK1440"/>
  <c r="J1405"/>
  <c r="J1376"/>
  <c r="J1352"/>
  <c r="BK1310"/>
  <c r="BK1243"/>
  <c r="BK1179"/>
  <c r="J1134"/>
  <c r="J1047"/>
  <c r="BK972"/>
  <c r="J860"/>
  <c r="BK718"/>
  <c r="J677"/>
  <c r="J592"/>
  <c r="J452"/>
  <c r="J417"/>
  <c r="J292"/>
  <c r="BK230"/>
  <c r="J2586"/>
  <c r="J2452"/>
  <c r="J2391"/>
  <c r="BK2346"/>
  <c r="J2297"/>
  <c r="J2190"/>
  <c r="BK2118"/>
  <c r="J2074"/>
  <c r="J2003"/>
  <c r="J1946"/>
  <c r="J1926"/>
  <c r="BK1856"/>
  <c r="BK1808"/>
  <c r="J1717"/>
  <c r="J1667"/>
  <c r="BK1631"/>
  <c r="J1581"/>
  <c r="BK1509"/>
  <c r="J1460"/>
  <c r="J1434"/>
  <c r="BK1360"/>
  <c r="BK1283"/>
  <c r="BK1225"/>
  <c r="J1153"/>
  <c r="BK1071"/>
  <c r="J1006"/>
  <c r="BK934"/>
  <c r="J901"/>
  <c r="BK704"/>
  <c r="J471"/>
  <c r="J337"/>
  <c r="J212"/>
  <c r="J2761"/>
  <c r="BK2746"/>
  <c r="J2589"/>
  <c r="BK2485"/>
  <c r="J2395"/>
  <c r="BK2379"/>
  <c r="BK2354"/>
  <c r="BK2337"/>
  <c r="BK2327"/>
  <c r="J2291"/>
  <c r="BK2265"/>
  <c r="BK2235"/>
  <c r="J2183"/>
  <c r="BK2100"/>
  <c r="BK2066"/>
  <c r="J2043"/>
  <c r="BK2007"/>
  <c r="BK1973"/>
  <c r="J1915"/>
  <c r="BK1889"/>
  <c r="J1856"/>
  <c r="BK1824"/>
  <c r="J1789"/>
  <c r="BK1773"/>
  <c r="J1721"/>
  <c r="BK1681"/>
  <c r="BK1653"/>
  <c r="J1615"/>
  <c r="J1563"/>
  <c r="BK1529"/>
  <c r="BK1490"/>
  <c r="BK1432"/>
  <c r="BK1402"/>
  <c r="BK1348"/>
  <c r="J1317"/>
  <c r="BK1236"/>
  <c r="J1162"/>
  <c r="BK1088"/>
  <c r="J953"/>
  <c r="BK850"/>
  <c r="BK652"/>
  <c r="J527"/>
  <c r="J467"/>
  <c r="J358"/>
  <c r="BK282"/>
  <c r="BK238"/>
  <c r="F35"/>
  <c r="BK300"/>
  <c r="BK203"/>
  <c r="J2601"/>
  <c r="BK2447"/>
  <c r="BK2396"/>
  <c r="BK2366"/>
  <c r="J2341"/>
  <c r="J2245"/>
  <c r="BK2183"/>
  <c r="BK2148"/>
  <c r="BK2096"/>
  <c r="BK2029"/>
  <c r="J2001"/>
  <c r="BK1944"/>
  <c r="J1905"/>
  <c r="J1828"/>
  <c r="BK1731"/>
  <c r="J1671"/>
  <c r="BK1629"/>
  <c r="BK844"/>
  <c r="J727"/>
  <c r="BK687"/>
  <c r="J434"/>
  <c r="BK263"/>
  <c r="BK177"/>
  <c r="J1389"/>
  <c r="J1328"/>
  <c r="J1265"/>
  <c r="BK1219"/>
  <c r="J1095"/>
  <c r="J1003"/>
  <c r="J876"/>
  <c r="J763"/>
  <c r="J694"/>
  <c r="BK520"/>
  <c r="J461"/>
  <c r="BK367"/>
  <c r="J288"/>
  <c r="BK250"/>
  <c r="J203"/>
  <c r="J2749"/>
  <c r="BK2682"/>
  <c r="BK2579"/>
  <c r="BK2471"/>
  <c r="BK2398"/>
  <c r="BK2386"/>
  <c r="BK2370"/>
  <c r="J2361"/>
  <c r="BK2348"/>
  <c r="BK2332"/>
  <c r="BK2282"/>
  <c r="J2167"/>
  <c r="BK2131"/>
  <c r="BK2102"/>
  <c r="BK2084"/>
  <c r="BK2049"/>
  <c r="J2023"/>
  <c r="J1983"/>
  <c r="J1942"/>
  <c r="BK1918"/>
  <c r="J1876"/>
  <c r="J1834"/>
  <c r="BK1795"/>
  <c r="J1769"/>
  <c r="J1755"/>
  <c r="BK1719"/>
  <c r="J1707"/>
  <c r="BK1679"/>
  <c r="J1631"/>
  <c r="J1609"/>
  <c r="BK1577"/>
  <c r="BK1557"/>
  <c r="BK1523"/>
  <c r="BK1500"/>
  <c r="BK1486"/>
  <c r="J1451"/>
  <c r="BK1408"/>
  <c r="J1379"/>
  <c r="J1364"/>
  <c r="BK1332"/>
  <c r="J1283"/>
  <c r="BK1210"/>
  <c r="J1140"/>
  <c r="J1071"/>
  <c r="BK1015"/>
  <c r="BK969"/>
  <c r="BK855"/>
  <c r="BK701"/>
  <c r="BK663"/>
  <c r="BK547"/>
  <c r="J444"/>
  <c r="J367"/>
  <c r="J282"/>
  <c r="BK188"/>
  <c r="J2623"/>
  <c r="BK2461"/>
  <c r="J2380"/>
  <c r="J2354"/>
  <c r="J2329"/>
  <c r="J2241"/>
  <c r="BK2162"/>
  <c r="J2123"/>
  <c r="BK2060"/>
  <c r="BK2009"/>
  <c r="BK1950"/>
  <c r="BK1922"/>
  <c r="BK1870"/>
  <c r="J1806"/>
  <c r="BK1745"/>
  <c r="BK1685"/>
  <c r="BK1655"/>
  <c r="BK1589"/>
  <c r="J1527"/>
  <c r="BK1496"/>
  <c r="J1455"/>
  <c r="J1395"/>
  <c r="J1348"/>
  <c r="J1274"/>
  <c r="BK1200"/>
  <c r="BK1134"/>
  <c r="J1059"/>
  <c r="BK991"/>
  <c r="J928"/>
  <c r="BK866"/>
  <c r="BK830"/>
  <c r="BK694"/>
  <c r="J458"/>
  <c r="J310"/>
  <c r="BK224"/>
  <c l="1" r="BK470"/>
  <c r="J470"/>
  <c r="J104"/>
  <c r="T750"/>
  <c r="R851"/>
  <c r="T1137"/>
  <c r="BK1212"/>
  <c r="J1212"/>
  <c r="J115"/>
  <c r="T1212"/>
  <c r="T1378"/>
  <c r="T1448"/>
  <c r="T1813"/>
  <c r="T1917"/>
  <c r="T2051"/>
  <c r="P2120"/>
  <c r="T2120"/>
  <c r="T2264"/>
  <c r="P2326"/>
  <c r="P2397"/>
  <c r="R246"/>
  <c r="T426"/>
  <c r="T349"/>
  <c r="T454"/>
  <c r="P651"/>
  <c r="R841"/>
  <c r="T875"/>
  <c r="BK1169"/>
  <c r="J1169"/>
  <c r="J114"/>
  <c r="BK1319"/>
  <c r="J1319"/>
  <c r="J117"/>
  <c r="R1508"/>
  <c r="BK1768"/>
  <c r="J1768"/>
  <c r="J124"/>
  <c r="T1797"/>
  <c r="R1917"/>
  <c r="P2051"/>
  <c r="P2188"/>
  <c r="P2333"/>
  <c r="T2397"/>
  <c r="BK220"/>
  <c r="J220"/>
  <c r="J99"/>
  <c r="BK426"/>
  <c r="J426"/>
  <c r="J102"/>
  <c r="T907"/>
  <c r="R1319"/>
  <c r="P1508"/>
  <c r="BK1757"/>
  <c r="J1757"/>
  <c r="J123"/>
  <c r="R1768"/>
  <c r="BK1882"/>
  <c r="J1882"/>
  <c r="J128"/>
  <c r="P1917"/>
  <c r="R2051"/>
  <c r="BK2120"/>
  <c r="J2120"/>
  <c r="J134"/>
  <c r="R2120"/>
  <c r="BK2264"/>
  <c r="J2264"/>
  <c r="J137"/>
  <c r="T2326"/>
  <c r="P2465"/>
  <c r="T246"/>
  <c r="R907"/>
  <c r="BK1221"/>
  <c r="J1221"/>
  <c r="J116"/>
  <c r="P1622"/>
  <c r="P1768"/>
  <c r="P1797"/>
  <c r="BK1956"/>
  <c r="J1956"/>
  <c r="J130"/>
  <c r="P2020"/>
  <c r="P2019"/>
  <c r="BK2127"/>
  <c r="J2127"/>
  <c r="J135"/>
  <c r="P2264"/>
  <c r="R2397"/>
  <c r="BK2684"/>
  <c r="J2684"/>
  <c r="J146"/>
  <c r="P170"/>
  <c r="P220"/>
  <c r="BK454"/>
  <c r="J454"/>
  <c r="J103"/>
  <c r="T651"/>
  <c r="BK851"/>
  <c r="J851"/>
  <c r="J108"/>
  <c r="BK1137"/>
  <c r="J1137"/>
  <c r="J111"/>
  <c r="P1221"/>
  <c r="T1622"/>
  <c r="T1768"/>
  <c r="P1882"/>
  <c r="BK2465"/>
  <c r="J2465"/>
  <c r="J144"/>
  <c r="P2684"/>
  <c r="BK170"/>
  <c r="J170"/>
  <c r="J98"/>
  <c r="T470"/>
  <c r="BK750"/>
  <c r="J750"/>
  <c r="J106"/>
  <c r="T841"/>
  <c r="P875"/>
  <c r="P1169"/>
  <c r="R1212"/>
  <c r="BK1378"/>
  <c r="J1378"/>
  <c r="J118"/>
  <c r="BK1508"/>
  <c r="J1508"/>
  <c r="J120"/>
  <c r="R1813"/>
  <c r="BK1917"/>
  <c r="J1917"/>
  <c r="J129"/>
  <c r="BK2020"/>
  <c r="J2020"/>
  <c r="J132"/>
  <c r="T2127"/>
  <c r="R2333"/>
  <c r="T2390"/>
  <c r="R2588"/>
  <c r="P2717"/>
  <c r="BK246"/>
  <c r="J246"/>
  <c r="J100"/>
  <c r="P907"/>
  <c r="R1221"/>
  <c r="BK1622"/>
  <c r="BK1621"/>
  <c r="J1621"/>
  <c r="J121"/>
  <c r="P1757"/>
  <c r="T1757"/>
  <c r="BK1797"/>
  <c r="J1797"/>
  <c r="J125"/>
  <c r="P1956"/>
  <c r="T2020"/>
  <c r="T2019"/>
  <c r="T2188"/>
  <c r="R2326"/>
  <c r="R2390"/>
  <c r="T2588"/>
  <c r="R2717"/>
  <c r="P246"/>
  <c r="BK907"/>
  <c r="J907"/>
  <c r="J110"/>
  <c r="T1221"/>
  <c r="R1622"/>
  <c r="R1621"/>
  <c r="R1757"/>
  <c r="R1797"/>
  <c r="R1882"/>
  <c r="BK2051"/>
  <c r="J2051"/>
  <c r="J133"/>
  <c r="R2188"/>
  <c r="BK2326"/>
  <c r="J2326"/>
  <c r="J140"/>
  <c r="BK2390"/>
  <c r="J2390"/>
  <c r="J142"/>
  <c r="T2465"/>
  <c r="R2684"/>
  <c r="BK2759"/>
  <c r="J2759"/>
  <c r="J148"/>
  <c r="R170"/>
  <c r="T220"/>
  <c r="R426"/>
  <c r="R349"/>
  <c r="R454"/>
  <c r="R651"/>
  <c r="P841"/>
  <c r="R875"/>
  <c r="T1169"/>
  <c r="R1378"/>
  <c r="R1448"/>
  <c r="P1813"/>
  <c r="P1812"/>
  <c r="T1882"/>
  <c r="R2020"/>
  <c r="R2019"/>
  <c r="BK2188"/>
  <c r="J2188"/>
  <c r="J136"/>
  <c r="BK2333"/>
  <c r="J2333"/>
  <c r="J141"/>
  <c r="P2390"/>
  <c r="P2588"/>
  <c r="T2717"/>
  <c r="R470"/>
  <c r="P750"/>
  <c r="BK875"/>
  <c r="J875"/>
  <c r="J109"/>
  <c r="R1169"/>
  <c r="P1212"/>
  <c r="P1378"/>
  <c r="P1448"/>
  <c r="P2759"/>
  <c r="P470"/>
  <c r="R750"/>
  <c r="T851"/>
  <c r="R1137"/>
  <c r="P1319"/>
  <c r="T1508"/>
  <c r="BK1813"/>
  <c r="J1813"/>
  <c r="J127"/>
  <c r="T1956"/>
  <c r="R2127"/>
  <c r="T2333"/>
  <c r="R2465"/>
  <c r="T2684"/>
  <c r="R2759"/>
  <c r="T170"/>
  <c r="R220"/>
  <c r="P426"/>
  <c r="P349"/>
  <c r="P454"/>
  <c r="BK651"/>
  <c r="J651"/>
  <c r="J105"/>
  <c r="BK841"/>
  <c r="J841"/>
  <c r="J107"/>
  <c r="P851"/>
  <c r="P1137"/>
  <c r="T1319"/>
  <c r="BK1448"/>
  <c r="J1448"/>
  <c r="J119"/>
  <c r="R1956"/>
  <c r="P2127"/>
  <c r="R2264"/>
  <c r="BK2397"/>
  <c r="J2397"/>
  <c r="J143"/>
  <c r="BK2588"/>
  <c r="J2588"/>
  <c r="J145"/>
  <c r="BK2717"/>
  <c r="J2717"/>
  <c r="J147"/>
  <c r="T2759"/>
  <c r="BK2319"/>
  <c r="J2319"/>
  <c r="J139"/>
  <c r="BK1165"/>
  <c r="J1165"/>
  <c r="J112"/>
  <c r="BK349"/>
  <c r="J349"/>
  <c r="J101"/>
  <c r="BK2312"/>
  <c r="J2312"/>
  <c r="J138"/>
  <c r="E85"/>
  <c r="BE182"/>
  <c r="BE194"/>
  <c r="BE230"/>
  <c r="BE250"/>
  <c r="BE266"/>
  <c r="BE288"/>
  <c r="BE296"/>
  <c r="BE334"/>
  <c r="BE350"/>
  <c r="BE417"/>
  <c r="BE427"/>
  <c r="BE444"/>
  <c r="BE452"/>
  <c r="BE455"/>
  <c r="BE476"/>
  <c r="BE562"/>
  <c r="BE670"/>
  <c r="BE718"/>
  <c r="BE733"/>
  <c r="BE855"/>
  <c r="BE899"/>
  <c r="BE905"/>
  <c r="BE948"/>
  <c r="BE969"/>
  <c r="BE1021"/>
  <c r="BE1030"/>
  <c r="BE1041"/>
  <c r="BE1053"/>
  <c r="BE1118"/>
  <c r="BE1142"/>
  <c r="BE1150"/>
  <c r="BE1170"/>
  <c r="BE1179"/>
  <c r="BE1191"/>
  <c r="BE1219"/>
  <c r="BE1247"/>
  <c r="BE1258"/>
  <c r="BE1303"/>
  <c r="BE1317"/>
  <c r="BE1326"/>
  <c r="BE1346"/>
  <c r="BE1364"/>
  <c r="BE1374"/>
  <c r="BE1385"/>
  <c r="BE1389"/>
  <c r="BE1399"/>
  <c r="BE1405"/>
  <c r="BE1426"/>
  <c r="BE1432"/>
  <c r="BE1436"/>
  <c r="BE1468"/>
  <c r="BE1472"/>
  <c r="BE1478"/>
  <c r="BE1480"/>
  <c r="BE1490"/>
  <c r="BE1494"/>
  <c r="BE1504"/>
  <c r="BE1506"/>
  <c r="BE1515"/>
  <c r="BE1525"/>
  <c r="BE1531"/>
  <c r="BE1541"/>
  <c r="BE1573"/>
  <c r="BE1579"/>
  <c r="BE1585"/>
  <c r="BE1599"/>
  <c r="BE1611"/>
  <c r="BE1637"/>
  <c r="BE1643"/>
  <c r="BE1653"/>
  <c r="BE1669"/>
  <c r="BE1679"/>
  <c r="BE1681"/>
  <c r="BE1687"/>
  <c r="BE1693"/>
  <c r="BE1699"/>
  <c r="BE1709"/>
  <c r="BE1715"/>
  <c r="BE1733"/>
  <c r="BE1743"/>
  <c r="BE1747"/>
  <c r="BE1755"/>
  <c r="BE1785"/>
  <c r="BE1795"/>
  <c r="BE1800"/>
  <c r="BE1804"/>
  <c r="BE1816"/>
  <c r="BE1820"/>
  <c r="BE1824"/>
  <c r="BE1830"/>
  <c r="BE1834"/>
  <c r="BE1852"/>
  <c r="BE1868"/>
  <c r="BE1872"/>
  <c r="BE1880"/>
  <c r="BE1895"/>
  <c r="BE1903"/>
  <c r="BE1920"/>
  <c r="BE1924"/>
  <c r="BE1948"/>
  <c r="BE1959"/>
  <c r="BE1969"/>
  <c r="BE1973"/>
  <c r="BE1977"/>
  <c r="BE1991"/>
  <c r="BE1999"/>
  <c r="BE2007"/>
  <c r="BE2011"/>
  <c r="BE2017"/>
  <c r="BE2027"/>
  <c r="BE2045"/>
  <c r="BE2072"/>
  <c r="BE2110"/>
  <c r="BE2116"/>
  <c r="BE2129"/>
  <c r="BE2136"/>
  <c r="BE2173"/>
  <c r="BE2189"/>
  <c r="BE2196"/>
  <c r="BE2235"/>
  <c r="BE2259"/>
  <c r="BE2279"/>
  <c r="BE2288"/>
  <c r="BE2294"/>
  <c r="BE2307"/>
  <c r="BE2328"/>
  <c r="BE2336"/>
  <c r="BE2338"/>
  <c r="BE2339"/>
  <c r="BE2343"/>
  <c r="BE2353"/>
  <c r="BE2357"/>
  <c r="BE2370"/>
  <c r="BE2373"/>
  <c r="BE2379"/>
  <c r="BE2389"/>
  <c r="BE2393"/>
  <c r="BE2395"/>
  <c r="BE2403"/>
  <c r="BE2471"/>
  <c r="BE2480"/>
  <c r="BE2494"/>
  <c r="BE2558"/>
  <c r="BE2589"/>
  <c r="BE2647"/>
  <c r="BE2688"/>
  <c i="1" r="AW95"/>
  <c i="2" r="J89"/>
  <c r="BE238"/>
  <c r="BE269"/>
  <c r="BE277"/>
  <c r="BE280"/>
  <c r="BE318"/>
  <c r="BE337"/>
  <c r="BE401"/>
  <c r="BE419"/>
  <c r="BE437"/>
  <c r="BE449"/>
  <c r="BE520"/>
  <c r="BE607"/>
  <c r="BE645"/>
  <c r="BE652"/>
  <c r="BE677"/>
  <c r="BE687"/>
  <c r="BE704"/>
  <c r="BE727"/>
  <c r="BE741"/>
  <c r="BE802"/>
  <c r="BE833"/>
  <c r="BE858"/>
  <c r="BE866"/>
  <c r="BE876"/>
  <c r="BE903"/>
  <c r="BE911"/>
  <c r="BE916"/>
  <c r="BE934"/>
  <c r="BE991"/>
  <c r="BE1003"/>
  <c r="BE1009"/>
  <c r="BE1044"/>
  <c r="BE1065"/>
  <c r="BE1095"/>
  <c r="BE1138"/>
  <c r="BE1147"/>
  <c r="BE1162"/>
  <c r="BE1176"/>
  <c r="BE1194"/>
  <c r="BE1216"/>
  <c r="BE1222"/>
  <c r="BE1229"/>
  <c r="BE1270"/>
  <c r="BE1277"/>
  <c r="BE1297"/>
  <c r="BE1324"/>
  <c r="BE1356"/>
  <c r="BE1366"/>
  <c r="BE1368"/>
  <c r="BE1397"/>
  <c r="BE1402"/>
  <c r="BE1416"/>
  <c r="BE1420"/>
  <c r="BE1438"/>
  <c r="BE1444"/>
  <c r="BE1449"/>
  <c r="BE1453"/>
  <c r="BE1460"/>
  <c r="BE1466"/>
  <c r="BE1470"/>
  <c r="BE1476"/>
  <c r="BE1509"/>
  <c r="BE1511"/>
  <c r="BE1527"/>
  <c r="BE1533"/>
  <c r="BE1535"/>
  <c r="BE1543"/>
  <c r="BE1549"/>
  <c r="BE1553"/>
  <c r="BE1561"/>
  <c r="BE1563"/>
  <c r="BE1569"/>
  <c r="BE1581"/>
  <c r="BE1591"/>
  <c r="BE1603"/>
  <c r="BE1627"/>
  <c r="BE1633"/>
  <c r="BE1635"/>
  <c r="BE1645"/>
  <c r="BE1647"/>
  <c r="BE1651"/>
  <c r="BE1661"/>
  <c r="BE1665"/>
  <c r="BE1667"/>
  <c r="BE1677"/>
  <c r="BE1697"/>
  <c r="BE1721"/>
  <c r="BE1723"/>
  <c r="BE1729"/>
  <c r="BE1745"/>
  <c r="BE1749"/>
  <c r="BE1789"/>
  <c r="BE1793"/>
  <c r="BE1802"/>
  <c r="BE1808"/>
  <c r="BE1828"/>
  <c r="BE1836"/>
  <c r="BE1856"/>
  <c r="BE1870"/>
  <c r="BE1874"/>
  <c r="BE1885"/>
  <c r="BE1889"/>
  <c r="BE1907"/>
  <c r="BE1915"/>
  <c r="BE1922"/>
  <c r="BE1930"/>
  <c r="BE1950"/>
  <c r="BE1952"/>
  <c r="BE1963"/>
  <c r="BE1967"/>
  <c r="BE1981"/>
  <c r="BE1989"/>
  <c r="BE1995"/>
  <c r="BE2003"/>
  <c r="BE2013"/>
  <c r="BE2021"/>
  <c r="BE2029"/>
  <c r="BE2037"/>
  <c r="BE2047"/>
  <c r="BE2056"/>
  <c r="BE2066"/>
  <c r="BE2076"/>
  <c r="BE2080"/>
  <c r="BE2118"/>
  <c r="BE2123"/>
  <c r="BE2139"/>
  <c r="BE2159"/>
  <c r="BE2162"/>
  <c r="BE2193"/>
  <c r="BE2211"/>
  <c r="BE2241"/>
  <c r="BE2271"/>
  <c r="BE2285"/>
  <c r="BE2297"/>
  <c r="BE2303"/>
  <c r="BE2331"/>
  <c r="BE2337"/>
  <c r="BE2340"/>
  <c r="BE2344"/>
  <c r="BE2346"/>
  <c r="BE2352"/>
  <c r="BE2355"/>
  <c r="BE2360"/>
  <c r="BE2372"/>
  <c r="BE2384"/>
  <c r="BE2387"/>
  <c r="BE2391"/>
  <c r="BE2411"/>
  <c r="BE2417"/>
  <c r="BE2438"/>
  <c r="BE2499"/>
  <c r="BE2550"/>
  <c r="BE2565"/>
  <c r="BE2586"/>
  <c r="BE2601"/>
  <c r="BE2623"/>
  <c r="BE2635"/>
  <c r="BE2660"/>
  <c r="BE2746"/>
  <c i="1" r="BC95"/>
  <c i="2" r="F165"/>
  <c r="BE188"/>
  <c r="BE196"/>
  <c r="BE206"/>
  <c r="BE236"/>
  <c r="BE275"/>
  <c r="BE285"/>
  <c r="BE290"/>
  <c r="BE298"/>
  <c r="BE310"/>
  <c r="BE326"/>
  <c r="BE329"/>
  <c r="BE369"/>
  <c r="BE458"/>
  <c r="BE467"/>
  <c r="BE484"/>
  <c r="BE492"/>
  <c r="BE499"/>
  <c r="BE513"/>
  <c r="BE535"/>
  <c r="BE577"/>
  <c r="BE630"/>
  <c r="BE654"/>
  <c r="BE663"/>
  <c r="BE680"/>
  <c r="BE691"/>
  <c r="BE698"/>
  <c r="BE701"/>
  <c r="BE724"/>
  <c r="BE747"/>
  <c r="BE751"/>
  <c r="BE756"/>
  <c r="BE759"/>
  <c r="BE763"/>
  <c r="BE770"/>
  <c r="BE786"/>
  <c r="BE830"/>
  <c r="BE842"/>
  <c r="BE844"/>
  <c r="BE850"/>
  <c r="BE852"/>
  <c r="BE860"/>
  <c r="BE868"/>
  <c r="BE901"/>
  <c r="BE928"/>
  <c r="BE939"/>
  <c r="BE958"/>
  <c r="BE977"/>
  <c r="BE1012"/>
  <c r="BE1024"/>
  <c r="BE1033"/>
  <c r="BE1059"/>
  <c r="BE1074"/>
  <c r="BE1088"/>
  <c r="BE1145"/>
  <c r="BE1166"/>
  <c r="BE1200"/>
  <c r="BE1210"/>
  <c r="BE1240"/>
  <c r="BE1254"/>
  <c r="BE1274"/>
  <c r="BE1320"/>
  <c r="BE1330"/>
  <c r="BE1338"/>
  <c r="BE1340"/>
  <c r="BE1342"/>
  <c r="BE1360"/>
  <c r="BE1393"/>
  <c r="BE1408"/>
  <c r="BE1410"/>
  <c r="BE1414"/>
  <c r="BE1418"/>
  <c r="BE1434"/>
  <c r="BE1440"/>
  <c r="BE1484"/>
  <c r="BE1488"/>
  <c r="BE1496"/>
  <c r="BE1500"/>
  <c r="BE1513"/>
  <c r="BE1519"/>
  <c r="BE1523"/>
  <c r="BE1529"/>
  <c r="BE1537"/>
  <c r="BE1539"/>
  <c r="BE1545"/>
  <c r="BE1547"/>
  <c r="BE1555"/>
  <c r="BE1559"/>
  <c r="BE1567"/>
  <c r="BE1593"/>
  <c r="BE1615"/>
  <c r="BE1619"/>
  <c r="BE1629"/>
  <c r="BE1649"/>
  <c r="BE1657"/>
  <c r="BE1663"/>
  <c r="BE1685"/>
  <c r="BE1689"/>
  <c r="BE1701"/>
  <c r="BE1703"/>
  <c r="BE1707"/>
  <c r="BE1711"/>
  <c r="BE1713"/>
  <c r="BE1735"/>
  <c r="BE1737"/>
  <c r="BE1741"/>
  <c r="BE1751"/>
  <c r="BE1758"/>
  <c r="BE1769"/>
  <c r="BE1773"/>
  <c r="BE1777"/>
  <c r="BE1783"/>
  <c r="BE1798"/>
  <c r="BE1814"/>
  <c r="BE1826"/>
  <c r="BE1832"/>
  <c r="BE1838"/>
  <c r="BE1844"/>
  <c r="BE1848"/>
  <c r="BE1858"/>
  <c r="BE1860"/>
  <c r="BE1862"/>
  <c r="BE1887"/>
  <c r="BE1893"/>
  <c r="BE1901"/>
  <c r="BE1905"/>
  <c r="BE1911"/>
  <c r="BE1918"/>
  <c r="BE1926"/>
  <c r="BE1934"/>
  <c r="BE1957"/>
  <c r="BE1965"/>
  <c r="BE1979"/>
  <c r="BE1985"/>
  <c r="BE2023"/>
  <c r="BE2033"/>
  <c r="BE2049"/>
  <c r="BE2052"/>
  <c r="BE2070"/>
  <c r="BE2094"/>
  <c r="BE2100"/>
  <c r="BE2102"/>
  <c r="BE2133"/>
  <c r="BE2142"/>
  <c r="BE2145"/>
  <c r="BE2183"/>
  <c r="BE2186"/>
  <c r="BE2190"/>
  <c r="BE2243"/>
  <c r="BE2257"/>
  <c r="BE2262"/>
  <c r="BE2291"/>
  <c r="BE2310"/>
  <c r="BE2320"/>
  <c r="BE2332"/>
  <c r="BE2342"/>
  <c r="BE2350"/>
  <c r="BE2358"/>
  <c r="BE2362"/>
  <c r="BE2364"/>
  <c r="BE2365"/>
  <c r="BE2367"/>
  <c r="BE2377"/>
  <c r="BE2380"/>
  <c r="BE2382"/>
  <c r="BE2386"/>
  <c r="BE2392"/>
  <c r="BE2396"/>
  <c r="BE2408"/>
  <c r="BE2429"/>
  <c r="BE2443"/>
  <c r="BE2461"/>
  <c r="BE2466"/>
  <c r="BE2525"/>
  <c r="BE2682"/>
  <c r="BE2685"/>
  <c r="BE2705"/>
  <c r="BE177"/>
  <c r="BE185"/>
  <c r="BE212"/>
  <c r="BE221"/>
  <c r="BE227"/>
  <c r="BE247"/>
  <c r="BE256"/>
  <c r="BE272"/>
  <c r="BE282"/>
  <c r="BE343"/>
  <c r="BE367"/>
  <c r="BE461"/>
  <c r="BE487"/>
  <c r="BE506"/>
  <c r="BE527"/>
  <c r="BE658"/>
  <c r="BE684"/>
  <c r="BE694"/>
  <c r="BE730"/>
  <c r="BE827"/>
  <c r="BE881"/>
  <c r="BE908"/>
  <c r="BE922"/>
  <c r="BE945"/>
  <c r="BE972"/>
  <c r="BE980"/>
  <c r="BE1027"/>
  <c r="BE1062"/>
  <c r="BE1071"/>
  <c r="BE1080"/>
  <c r="BE1085"/>
  <c r="BE1140"/>
  <c r="BE1156"/>
  <c r="BE1213"/>
  <c r="BE1225"/>
  <c r="BE1236"/>
  <c r="BE1265"/>
  <c r="BE1283"/>
  <c r="BE1322"/>
  <c r="BE1332"/>
  <c r="BE1348"/>
  <c r="BE1352"/>
  <c r="BE1370"/>
  <c r="BE1379"/>
  <c r="BE1391"/>
  <c r="BE1424"/>
  <c r="BE1430"/>
  <c r="BE1442"/>
  <c r="BE1446"/>
  <c r="BE1474"/>
  <c r="BE1492"/>
  <c r="BE1517"/>
  <c r="BE1521"/>
  <c r="BE1551"/>
  <c r="BE1565"/>
  <c r="BE1571"/>
  <c r="BE1577"/>
  <c r="BE1587"/>
  <c r="BE1597"/>
  <c r="BE1601"/>
  <c r="BE1607"/>
  <c r="BE1623"/>
  <c r="BE1641"/>
  <c r="BE1659"/>
  <c r="BE1671"/>
  <c r="BE1675"/>
  <c r="BE1683"/>
  <c r="BE1695"/>
  <c r="BE1705"/>
  <c r="BE1739"/>
  <c r="BE1762"/>
  <c r="BE1766"/>
  <c r="BE1771"/>
  <c r="BE1781"/>
  <c r="BE1787"/>
  <c r="BE1806"/>
  <c r="BE1810"/>
  <c r="BE1822"/>
  <c r="BE1840"/>
  <c r="BE1842"/>
  <c r="BE1850"/>
  <c r="BE1864"/>
  <c r="BE1883"/>
  <c r="BE1891"/>
  <c r="BE1897"/>
  <c r="BE1899"/>
  <c r="BE1909"/>
  <c r="BE1938"/>
  <c r="BE1942"/>
  <c r="BE1961"/>
  <c r="BE1971"/>
  <c r="BE1983"/>
  <c r="BE1987"/>
  <c r="BE1993"/>
  <c r="BE1997"/>
  <c r="BE2001"/>
  <c r="BE2009"/>
  <c r="BE2031"/>
  <c r="BE2043"/>
  <c r="BE2058"/>
  <c r="BE2060"/>
  <c r="BE2068"/>
  <c r="BE2074"/>
  <c r="BE2078"/>
  <c r="BE2082"/>
  <c r="BE2086"/>
  <c r="BE2090"/>
  <c r="BE2096"/>
  <c r="BE2108"/>
  <c r="BE2112"/>
  <c r="BE2131"/>
  <c r="BE2152"/>
  <c r="BE2167"/>
  <c r="BE2176"/>
  <c r="BE2220"/>
  <c r="BE2245"/>
  <c r="BE2247"/>
  <c r="BE2253"/>
  <c r="BE2255"/>
  <c r="BE2265"/>
  <c r="BE2282"/>
  <c r="BE2301"/>
  <c r="BE2305"/>
  <c r="BE2327"/>
  <c r="BE2329"/>
  <c r="BE2334"/>
  <c r="BE2345"/>
  <c r="BE2351"/>
  <c r="BE2354"/>
  <c r="BE2356"/>
  <c r="BE2359"/>
  <c r="BE2368"/>
  <c r="BE2371"/>
  <c r="BE2375"/>
  <c r="BE2381"/>
  <c r="BE2385"/>
  <c r="BE2398"/>
  <c r="BE2414"/>
  <c r="BE2426"/>
  <c r="BE2433"/>
  <c r="BE2452"/>
  <c r="BE2463"/>
  <c r="BE2485"/>
  <c r="BE2556"/>
  <c r="BE2579"/>
  <c r="BE2611"/>
  <c r="BE2625"/>
  <c r="BE2671"/>
  <c r="BE2699"/>
  <c r="BE2718"/>
  <c r="BE2723"/>
  <c r="BE2730"/>
  <c r="BE2763"/>
  <c i="1" r="BB95"/>
  <c i="2" r="BE171"/>
  <c r="BE174"/>
  <c r="BE191"/>
  <c r="BE201"/>
  <c r="BE203"/>
  <c r="BE209"/>
  <c r="BE217"/>
  <c r="BE224"/>
  <c r="BE243"/>
  <c r="BE263"/>
  <c r="BE292"/>
  <c r="BE294"/>
  <c r="BE300"/>
  <c r="BE358"/>
  <c r="BE385"/>
  <c r="BE421"/>
  <c r="BE434"/>
  <c r="BE446"/>
  <c r="BE464"/>
  <c r="BE471"/>
  <c r="BE479"/>
  <c r="BE547"/>
  <c r="BE592"/>
  <c r="BE648"/>
  <c r="BE656"/>
  <c r="BE673"/>
  <c r="BE721"/>
  <c r="BE736"/>
  <c r="BE824"/>
  <c r="BE836"/>
  <c r="BE847"/>
  <c r="BE863"/>
  <c r="BE953"/>
  <c r="BE963"/>
  <c r="BE985"/>
  <c r="BE997"/>
  <c r="BE1006"/>
  <c r="BE1015"/>
  <c r="BE1047"/>
  <c r="BE1077"/>
  <c r="BE1134"/>
  <c r="BE1153"/>
  <c r="BE1159"/>
  <c r="BE1185"/>
  <c r="BE1233"/>
  <c r="BE1243"/>
  <c r="BE1250"/>
  <c r="BE1261"/>
  <c r="BE1290"/>
  <c r="BE1310"/>
  <c r="BE1328"/>
  <c r="BE1334"/>
  <c r="BE1336"/>
  <c r="BE1344"/>
  <c r="BE1350"/>
  <c r="BE1354"/>
  <c r="BE1358"/>
  <c r="BE1362"/>
  <c r="BE1372"/>
  <c r="BE1376"/>
  <c r="BE1381"/>
  <c r="BE1387"/>
  <c r="BE1395"/>
  <c r="BE1412"/>
  <c r="BE1422"/>
  <c r="BE1428"/>
  <c r="BE1451"/>
  <c r="BE1455"/>
  <c r="BE1457"/>
  <c r="BE1462"/>
  <c r="BE1464"/>
  <c r="BE1482"/>
  <c r="BE1486"/>
  <c r="BE1498"/>
  <c r="BE1502"/>
  <c r="BE1557"/>
  <c r="BE1575"/>
  <c r="BE1583"/>
  <c r="BE1589"/>
  <c r="BE1595"/>
  <c r="BE1605"/>
  <c r="BE1609"/>
  <c r="BE1613"/>
  <c r="BE1617"/>
  <c r="BE1625"/>
  <c r="BE1631"/>
  <c r="BE1639"/>
  <c r="BE1655"/>
  <c r="BE1673"/>
  <c r="BE1691"/>
  <c r="BE1717"/>
  <c r="BE1719"/>
  <c r="BE1725"/>
  <c r="BE1727"/>
  <c r="BE1731"/>
  <c r="BE1753"/>
  <c r="BE1760"/>
  <c r="BE1764"/>
  <c r="BE1775"/>
  <c r="BE1779"/>
  <c r="BE1791"/>
  <c r="BE1818"/>
  <c r="BE1846"/>
  <c r="BE1854"/>
  <c r="BE1866"/>
  <c r="BE1876"/>
  <c r="BE1878"/>
  <c r="BE1913"/>
  <c r="BE1928"/>
  <c r="BE1932"/>
  <c r="BE1936"/>
  <c r="BE1940"/>
  <c r="BE1944"/>
  <c r="BE1946"/>
  <c r="BE1954"/>
  <c r="BE1975"/>
  <c r="BE2005"/>
  <c r="BE2015"/>
  <c r="BE2025"/>
  <c r="BE2035"/>
  <c r="BE2039"/>
  <c r="BE2041"/>
  <c r="BE2054"/>
  <c r="BE2062"/>
  <c r="BE2064"/>
  <c r="BE2084"/>
  <c r="BE2088"/>
  <c r="BE2092"/>
  <c r="BE2098"/>
  <c r="BE2104"/>
  <c r="BE2106"/>
  <c r="BE2114"/>
  <c r="BE2121"/>
  <c r="BE2125"/>
  <c r="BE2128"/>
  <c r="BE2148"/>
  <c r="BE2155"/>
  <c r="BE2170"/>
  <c r="BE2180"/>
  <c r="BE2201"/>
  <c r="BE2204"/>
  <c r="BE2227"/>
  <c r="BE2249"/>
  <c r="BE2251"/>
  <c r="BE2268"/>
  <c r="BE2276"/>
  <c r="BE2281"/>
  <c r="BE2299"/>
  <c r="BE2313"/>
  <c r="BE2330"/>
  <c r="BE2335"/>
  <c r="BE2341"/>
  <c r="BE2347"/>
  <c r="BE2348"/>
  <c r="BE2349"/>
  <c r="BE2361"/>
  <c r="BE2363"/>
  <c r="BE2366"/>
  <c r="BE2369"/>
  <c r="BE2374"/>
  <c r="BE2376"/>
  <c r="BE2378"/>
  <c r="BE2383"/>
  <c r="BE2388"/>
  <c r="BE2394"/>
  <c r="BE2447"/>
  <c r="BE2474"/>
  <c r="BE2477"/>
  <c r="BE2491"/>
  <c r="BE2572"/>
  <c r="BE2621"/>
  <c r="BE2712"/>
  <c r="BE2738"/>
  <c r="BE2749"/>
  <c r="BE2755"/>
  <c r="BE2760"/>
  <c r="BE2761"/>
  <c r="BE2762"/>
  <c i="1" r="BA95"/>
  <c r="BD95"/>
  <c r="BC94"/>
  <c r="AY94"/>
  <c r="BB94"/>
  <c r="W31"/>
  <c r="BD94"/>
  <c r="W33"/>
  <c r="BA94"/>
  <c r="W30"/>
  <c i="2" l="1" r="T169"/>
  <c r="P169"/>
  <c r="R169"/>
  <c r="R1812"/>
  <c r="R1168"/>
  <c r="T1621"/>
  <c r="T1168"/>
  <c r="P1621"/>
  <c r="P1168"/>
  <c r="T1812"/>
  <c r="J1622"/>
  <c r="J122"/>
  <c r="BK1812"/>
  <c r="J1812"/>
  <c r="J126"/>
  <c r="BK169"/>
  <c r="J169"/>
  <c r="J97"/>
  <c r="BK2019"/>
  <c r="J2019"/>
  <c r="J131"/>
  <c r="BK1168"/>
  <c r="J1168"/>
  <c r="J113"/>
  <c i="1" r="W32"/>
  <c i="2" r="F33"/>
  <c i="1" r="AZ95"/>
  <c r="AZ94"/>
  <c r="AV94"/>
  <c r="AK29"/>
  <c r="AX94"/>
  <c i="2" r="J33"/>
  <c i="1" r="AV95"/>
  <c r="AT95"/>
  <c r="AW94"/>
  <c r="AK30"/>
  <c i="2" l="1" r="P168"/>
  <c i="1" r="AU95"/>
  <c i="2" r="T168"/>
  <c r="R168"/>
  <c r="BK168"/>
  <c r="J168"/>
  <c r="J96"/>
  <c i="1" r="AU94"/>
  <c r="W29"/>
  <c r="AT94"/>
  <c i="2" l="1" r="J30"/>
  <c i="1" r="AG95"/>
  <c r="AG94"/>
  <c r="AK26"/>
  <c r="AK35"/>
  <c i="2" l="1" r="J39"/>
  <c i="1" r="AN95"/>
  <c r="AN94"/>
</calcChain>
</file>

<file path=xl/sharedStrings.xml><?xml version="1.0" encoding="utf-8"?>
<sst xmlns="http://schemas.openxmlformats.org/spreadsheetml/2006/main">
  <si>
    <t>Export Komplet</t>
  </si>
  <si>
    <t/>
  </si>
  <si>
    <t>2.0</t>
  </si>
  <si>
    <t>ZAMOK</t>
  </si>
  <si>
    <t>False</t>
  </si>
  <si>
    <t>{cbaa61dc-38cc-4532-ac9f-8b35c7524b16}</t>
  </si>
  <si>
    <t>0,01</t>
  </si>
  <si>
    <t>21</t>
  </si>
  <si>
    <t>15</t>
  </si>
  <si>
    <t>REKAPITULACE STAVBY</t>
  </si>
  <si>
    <t xml:space="preserve">v ---  níže se nacházejí doplnkové a pomocné údaje k sestavám  --- v</t>
  </si>
  <si>
    <t>Návod na vyplnění</t>
  </si>
  <si>
    <t>0,001</t>
  </si>
  <si>
    <t>Kód:</t>
  </si>
  <si>
    <t>2023/09/DPS/V2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</si>
  <si>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</si>
  <si>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</si>
  <si>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Muzeum Kašperské Hory - III. etapa - podetapa C a D</t>
  </si>
  <si>
    <t>KSO:</t>
  </si>
  <si>
    <t>CC-CZ:</t>
  </si>
  <si>
    <t>Místo:</t>
  </si>
  <si>
    <t>Kašperské Hory</t>
  </si>
  <si>
    <t>Datum:</t>
  </si>
  <si>
    <t>10. 1. 2024</t>
  </si>
  <si>
    <t>Zadavatel:</t>
  </si>
  <si>
    <t>IČ:</t>
  </si>
  <si>
    <t>Muzeum Šumavy Sušice</t>
  </si>
  <si>
    <t>DIČ:</t>
  </si>
  <si>
    <t>Uchazeč:</t>
  </si>
  <si>
    <t>Vyplň údaj</t>
  </si>
  <si>
    <t>Projektant:</t>
  </si>
  <si>
    <t>Šumavaplan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</si>
  <si>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</si>
  <si>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</si>
  <si>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</si>
  <si>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</si>
  <si>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</si>
  <si>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</si>
  <si>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</si>
  <si>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</si>
  <si>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</si>
  <si>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</si>
  <si>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</si>
  <si>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</si>
  <si>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</si>
  <si>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</si>
  <si>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</si>
  <si>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</si>
  <si>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</si>
  <si>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</si>
  <si>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</si>
  <si>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</si>
  <si>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</si>
  <si>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</si>
  <si>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</si>
  <si>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</si>
  <si>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</si>
  <si>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</si>
  <si>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</si>
  <si>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</si>
  <si>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</si>
  <si>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</si>
  <si>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</si>
  <si>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</si>
  <si>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</si>
  <si>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</si>
  <si>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</si>
  <si>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</si>
  <si>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</si>
  <si>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</si>
  <si>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</si>
  <si>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</si>
  <si>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</si>
  <si>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</si>
  <si>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</si>
  <si>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</si>
  <si>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</si>
  <si>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</si>
  <si>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</si>
  <si>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</si>
  <si>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podetapa C a D</t>
  </si>
  <si>
    <t>Fasáda dvora a vnitřní úpravy</t>
  </si>
  <si>
    <t>STA</t>
  </si>
  <si>
    <t>1</t>
  </si>
  <si>
    <t>{c6689d27-a082-4287-a57c-825ab45620f6}</t>
  </si>
  <si>
    <t>2</t>
  </si>
  <si>
    <t>KRYCÍ LIST SOUPISU PRACÍ</t>
  </si>
  <si>
    <t>Objekt:</t>
  </si>
  <si>
    <t>podetapa C a D - Fasáda dvora a vnitřní úpravy</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</si>
  <si>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</si>
  <si>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</si>
  <si>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</si>
  <si>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</si>
  <si>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</si>
  <si>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</si>
  <si>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</si>
  <si>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</si>
  <si>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</si>
  <si>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</si>
  <si>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43 - Schodišťové konstrukce a rampy</t>
  </si>
  <si>
    <t xml:space="preserve">    5 - Komunikace pozemní</t>
  </si>
  <si>
    <t xml:space="preserve">    61 - Úprava povrchů vnitřních</t>
  </si>
  <si>
    <t xml:space="preserve">    62 - Úprava povrchů vnější</t>
  </si>
  <si>
    <t xml:space="preserve">    63 - Podlahy a podlahové konstrukce</t>
  </si>
  <si>
    <t xml:space="preserve">    8 - Trubní vedení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</si>
  <si>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</si>
  <si>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</si>
  <si>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</si>
  <si>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</si>
  <si>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</si>
  <si>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</si>
  <si>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</si>
  <si>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</si>
  <si>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</si>
  <si>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</si>
  <si>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</si>
  <si>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</si>
  <si>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730 - Ústřední vytápění</t>
  </si>
  <si>
    <t xml:space="preserve">    741 - Elektroinstalace - silnoproud</t>
  </si>
  <si>
    <t xml:space="preserve">      741 1 - Elektroinstalace</t>
  </si>
  <si>
    <t xml:space="preserve">      741 2 - Uzemňovací a jímací soustava</t>
  </si>
  <si>
    <t xml:space="preserve">      741 3 - Svítidla</t>
  </si>
  <si>
    <t xml:space="preserve">      741 4 - Ostatní společné položky</t>
  </si>
  <si>
    <t xml:space="preserve">    742 - Elektroinstalace - slaboproud</t>
  </si>
  <si>
    <t xml:space="preserve">      742 1 - Tel + STK</t>
  </si>
  <si>
    <t xml:space="preserve">      742 2 - EZS</t>
  </si>
  <si>
    <t xml:space="preserve">      742 3 - CCTV</t>
  </si>
  <si>
    <t xml:space="preserve">      742 4 - EZS + požár</t>
  </si>
  <si>
    <t xml:space="preserve">    751 - Vzduchotechnika</t>
  </si>
  <si>
    <t xml:space="preserve">      751 1 - VZT zařízení č. 1 - Větrání CHÚC</t>
  </si>
  <si>
    <t xml:space="preserve">      751 2 - VZT zařízení č. 2 - Podtlakové malé systémy VZT</t>
  </si>
  <si>
    <t xml:space="preserve">      751 3 - VZT - Ostatní společné položky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</si>
  <si>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</si>
  <si>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</si>
  <si>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</si>
  <si>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</si>
  <si>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</si>
  <si>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7661 - Prvky PSV vnější</t>
  </si>
  <si>
    <t xml:space="preserve">    7662 - Prvky PSV vnitřní</t>
  </si>
  <si>
    <t xml:space="preserve">    767 - Konstrukce zámečnické</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</si>
  <si>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</si>
  <si>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</si>
  <si>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</si>
  <si>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</si>
  <si>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</si>
  <si>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</si>
  <si>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</si>
  <si>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</si>
  <si>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</si>
  <si>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</si>
  <si>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</si>
  <si>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</si>
  <si>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</si>
  <si>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</si>
  <si>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</si>
  <si>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</si>
  <si>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</si>
  <si>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</si>
  <si>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</si>
  <si>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</si>
  <si>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</si>
  <si>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</si>
  <si>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</si>
  <si>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</si>
  <si>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131351103</t>
  </si>
  <si>
    <t>Hloubení jam nezapažených v hornině třídy těžitelnosti II skupiny 4 objem do 100 m3 strojně</t>
  </si>
  <si>
    <t>m3</t>
  </si>
  <si>
    <t>4</t>
  </si>
  <si>
    <t>-663125226</t>
  </si>
  <si>
    <t>PP</t>
  </si>
  <si>
    <t>Hloubení nezapažených jam a zářezů strojně s urovnáním dna do předepsaného profilu a spádu v hornině třídy těžitelnosti II skupiny 4 přes 50 do 100 m3</t>
  </si>
  <si>
    <t>VV</t>
  </si>
  <si>
    <t>"dvůr" 21,0*8,5*0,5</t>
  </si>
  <si>
    <t>132251101</t>
  </si>
  <si>
    <t>Hloubení rýh nezapažených š do 800 mm v hornině třídy těžitelnosti I skupiny 3 objem do 20 m3 strojně</t>
  </si>
  <si>
    <t>1846058911</t>
  </si>
  <si>
    <t>Hloubení nezapažených rýh šířky do 800 mm strojně s urovnáním dna do předepsaného profilu a spádu v hornině třídy těžitelnosti I skupiny 3 do 20 m3</t>
  </si>
  <si>
    <t>"hromosvod, zateplení" 20,0*0,8*1,0</t>
  </si>
  <si>
    <t>3</t>
  </si>
  <si>
    <t>132312221</t>
  </si>
  <si>
    <t>Hloubení zapažených rýh šířky do 2000 mm v soudržných horninách třídy těžitelnosti II skupiny 4 ručně</t>
  </si>
  <si>
    <t>-1358875451</t>
  </si>
  <si>
    <t>Hloubení zapažených rýh šířky přes 800 do 2 000 mm ručně s urovnáním dna do předepsaného profilu a spádu v hornině třídy těžitelnosti II skupiny 4 soudržných</t>
  </si>
  <si>
    <t>"ZTI" 1,5*2,0*26,0</t>
  </si>
  <si>
    <t>"vrata" (7,5*0,9*1,2)</t>
  </si>
  <si>
    <t>Součet</t>
  </si>
  <si>
    <t>132311401</t>
  </si>
  <si>
    <t>Hloubená vykopávka pod základy v hornině třídy těžitelnosti I skupiny 4 ručně</t>
  </si>
  <si>
    <t>1841001663</t>
  </si>
  <si>
    <t>Hloubená vykopávka pod základy ručně s přehozením výkopku na vzdálenost 3 m nebo s naložením na dopravní prostředek v hornině třídy těžitelnosti II skupiny 4</t>
  </si>
  <si>
    <t>"podbetonování základů" 2,0*0,4*0,6*2</t>
  </si>
  <si>
    <t>5</t>
  </si>
  <si>
    <t>139001101</t>
  </si>
  <si>
    <t>Příplatek za ztížení vykopávky v blízkosti podzemního vedení</t>
  </si>
  <si>
    <t>656379943</t>
  </si>
  <si>
    <t>Příplatek k cenám hloubených vykopávek za ztížení vykopávky v blízkosti podzemního vedení nebo výbušnin pro jakoukoliv třídu horniny</t>
  </si>
  <si>
    <t>16,0+86,1</t>
  </si>
  <si>
    <t>6</t>
  </si>
  <si>
    <t>139712111</t>
  </si>
  <si>
    <t>Vykopávky v uzavřených prostorech v hornině třídy těžitelnosti II skupiny 4 až 5 ručně</t>
  </si>
  <si>
    <t>233143762</t>
  </si>
  <si>
    <t>Vykopávka v uzavřených prostorech ručně v hornině třídy těžitelnosti II skupiny 4 a 5</t>
  </si>
  <si>
    <t>"1.PP" 3,1*1,4*0,6</t>
  </si>
  <si>
    <t>7</t>
  </si>
  <si>
    <t>151101101</t>
  </si>
  <si>
    <t>Zřízení příložného pažení a rozepření stěn rýh hl do 2 m</t>
  </si>
  <si>
    <t>m2</t>
  </si>
  <si>
    <t>-1909206840</t>
  </si>
  <si>
    <t>Zřízení pažení a rozepření stěn rýh pro podzemní vedení příložné pro jakoukoliv mezerovitost, hloubky do 2 m</t>
  </si>
  <si>
    <t>"ZTI" 2,0*2*26,0</t>
  </si>
  <si>
    <t>8</t>
  </si>
  <si>
    <t>151101111</t>
  </si>
  <si>
    <t>Odstranění příložného pažení a rozepření stěn rýh hl do 2 m</t>
  </si>
  <si>
    <t>-1347371885</t>
  </si>
  <si>
    <t>Odstranění pažení a rozepření stěn rýh pro podzemní vedení s uložením materiálu na vzdálenost do 3 m od kraje výkopu příložné, hloubky do 2 m</t>
  </si>
  <si>
    <t>9</t>
  </si>
  <si>
    <t>162211321</t>
  </si>
  <si>
    <t>Vodorovné přemístění výkopku z horniny třídy těžitelnosti II skupiny 4 a 5 stavebním kolečkem do 10 m</t>
  </si>
  <si>
    <t>893489675</t>
  </si>
  <si>
    <t>Vodorovné přemístění výkopku nebo sypaniny stavebním kolečkem s vyprázdněním kolečka na hromady nebo do dopravního prostředku na vzdálenost do 10 m z horniny třídy těžitelnosti II, skupiny 4 a 5</t>
  </si>
  <si>
    <t>10</t>
  </si>
  <si>
    <t>162211329</t>
  </si>
  <si>
    <t>Příplatek k vodorovnému přemístění výkopku z horniny třídy těžitelnosti II skupiny 4 a 5 stavebním kolečkem za každých dalších 10 m</t>
  </si>
  <si>
    <t>-1417316908</t>
  </si>
  <si>
    <t>Vodorovné přemístění výkopku nebo sypaniny stavebním kolečkem s vyprázdněním kolečka na hromady nebo do dopravního prostředku na vzdálenost do 10 m Příplatek za každých dalších 10 m k ceně -1321</t>
  </si>
  <si>
    <t>11</t>
  </si>
  <si>
    <t>162751137</t>
  </si>
  <si>
    <t>Vodorovné přemístění přes 9 000 do 10000 m výkopku/sypaniny z horniny třídy těžitelnosti II skupiny 4 a 5</t>
  </si>
  <si>
    <t>401779598</t>
  </si>
  <si>
    <t>Vodorovné přemístění výkopku nebo sypaniny po suchu na obvyklém dopravním prostředku, bez naložení výkopku, avšak se složením bez rozhrnutí z horniny třídy těžitelnosti II skupiny 4 a 5 na vzdálenost přes 9 000 do 10 000 m</t>
  </si>
  <si>
    <t>89,25+16,0+86,1+0,96+2,604-82,3</t>
  </si>
  <si>
    <t>12</t>
  </si>
  <si>
    <t>162751139</t>
  </si>
  <si>
    <t>Příplatek k vodorovnému přemístění výkopku/sypaniny z horniny třídy těžitelnosti II skupiny 4 a 5 ZKD 1000 m přes 10000 m</t>
  </si>
  <si>
    <t>-1492490492</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</si>
  <si>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</si>
  <si>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112,614*31</t>
  </si>
  <si>
    <t>13</t>
  </si>
  <si>
    <t>171201231</t>
  </si>
  <si>
    <t>Poplatek za uložení zeminy a kamení na recyklační skládce (skládkovné) kód odpadu 17 05 04</t>
  </si>
  <si>
    <t>t</t>
  </si>
  <si>
    <t>-2084728361</t>
  </si>
  <si>
    <t>Poplatek za uložení stavebního odpadu na recyklační skládce (skládkovné) zeminy a kamení zatříděného do Katalogu odpadů pod kódem 17 05 04</t>
  </si>
  <si>
    <t>112,614*1,8</t>
  </si>
  <si>
    <t>14</t>
  </si>
  <si>
    <t>174151101</t>
  </si>
  <si>
    <t>Zásyp jam, šachet rýh nebo kolem objektů sypaninou se zhutněním</t>
  </si>
  <si>
    <t>-1464386624</t>
  </si>
  <si>
    <t>Zásyp sypaninou z jakékoliv horniny strojně s uložením výkopku ve vrstvách se zhutněním jam, šachet, rýh nebo kolem objektů v těchto vykopávkách</t>
  </si>
  <si>
    <t>"ZTI" 1,5*1,7*26,0</t>
  </si>
  <si>
    <t>175111101</t>
  </si>
  <si>
    <t>Obsypání potrubí ručně sypaninou bez prohození, uloženou do 3 m</t>
  </si>
  <si>
    <t>-157886412</t>
  </si>
  <si>
    <t>Obsypání potrubí ručně sypaninou z vhodných hornin třídy těžitelnosti I a II, skupiny 1 až 4 nebo materiálem připraveným podél výkopu ve vzdálenosti do 3 m od jeho kraje pro jakoukoliv hloubku výkopu a míru zhutnění bez prohození sypaniny</t>
  </si>
  <si>
    <t>"ZTI" 1,5*0,3*26,0</t>
  </si>
  <si>
    <t>Zakládání</t>
  </si>
  <si>
    <t>16</t>
  </si>
  <si>
    <t>271532212</t>
  </si>
  <si>
    <t>Podsyp pod základové konstrukce se zhutněním z hrubého kameniva frakce 16 až 32 mm</t>
  </si>
  <si>
    <t>-742289192</t>
  </si>
  <si>
    <t>Podsyp pod základové konstrukce se zhutněním a urovnáním povrchu z kameniva hrubého, frakce 16 - 32 mm</t>
  </si>
  <si>
    <t>"BD001" 6,1*2,4*0,1</t>
  </si>
  <si>
    <t>17</t>
  </si>
  <si>
    <t>274321411</t>
  </si>
  <si>
    <t>Základové pasy ze ŽB bez zvýšených nároků na prostředí tř. C 20/25</t>
  </si>
  <si>
    <t>630923548</t>
  </si>
  <si>
    <t>Základy z betonu železového (bez výztuže) pasy z betonu bez zvláštních nároků na prostředí tř. C 20/25</t>
  </si>
  <si>
    <t>"dvůr" (7,5*0,9*1,2)</t>
  </si>
  <si>
    <t>18</t>
  </si>
  <si>
    <t>274322511</t>
  </si>
  <si>
    <t>Základové pasy ze ŽB se zvýšenými nároky na prostředí tř. C 25/30</t>
  </si>
  <si>
    <t>-1263821142</t>
  </si>
  <si>
    <t>Základy z betonu železového (bez výztuže) pasy z betonu se zvýšenými nároky na prostředí tř. C 25/30</t>
  </si>
  <si>
    <t>19</t>
  </si>
  <si>
    <t>274351121</t>
  </si>
  <si>
    <t>Zřízení bednění základových pasů rovného</t>
  </si>
  <si>
    <t>1438293503</t>
  </si>
  <si>
    <t>Bednění základů pasů rovné zřízení</t>
  </si>
  <si>
    <t>"1.PP" 3,1*0,6*2</t>
  </si>
  <si>
    <t>"dvůr" 7,5*1,2*2</t>
  </si>
  <si>
    <t>"podbetonování základů" 2,0*0,4*2</t>
  </si>
  <si>
    <t>20</t>
  </si>
  <si>
    <t>274351122</t>
  </si>
  <si>
    <t>Odstranění bednění základových pasů rovného</t>
  </si>
  <si>
    <t>880783519</t>
  </si>
  <si>
    <t>Bednění základů pasů rovné odstranění</t>
  </si>
  <si>
    <t>274361821</t>
  </si>
  <si>
    <t>Výztuž základových pasů betonářskou ocelí 10 505 (R)</t>
  </si>
  <si>
    <t>2098862514</t>
  </si>
  <si>
    <t>Výztuž základů pasů z betonářské oceli 10 505 (R) nebo BSt 500</t>
  </si>
  <si>
    <t>"1.PP" 3,1*1,4*0,6*0,1</t>
  </si>
  <si>
    <t>"podbetonování základů" 2,0*0,4*0,6*2*0,05</t>
  </si>
  <si>
    <t>22</t>
  </si>
  <si>
    <t>279311115</t>
  </si>
  <si>
    <t>Postupné podbetonování základového zdiva prostým betonem tř. C 20/25</t>
  </si>
  <si>
    <t>434330788</t>
  </si>
  <si>
    <t>Postupné podbetonování základového zdiva jakékoliv tloušťky, bez výkopu, bez zapažení a bednění, prostým betonem tř. C 20/25</t>
  </si>
  <si>
    <t>Svislé a kompletní konstrukce</t>
  </si>
  <si>
    <t>23</t>
  </si>
  <si>
    <t>310238211</t>
  </si>
  <si>
    <t>Zazdívka otvorů pl přes 0,25 do 1 m2 ve zdivu nadzákladovém cihlami pálenými na MVC</t>
  </si>
  <si>
    <t>1620973964</t>
  </si>
  <si>
    <t>Zazdívka otvorů ve zdivu nadzákladovém cihlami pálenými plochy přes 0,25 m2 do 1 m2 na maltu vápenocementovou</t>
  </si>
  <si>
    <t>"ostatní drobné dozdívky" 5,0</t>
  </si>
  <si>
    <t>24</t>
  </si>
  <si>
    <t>310239211</t>
  </si>
  <si>
    <t>Zazdívka otvorů pl přes 1 do 4 m2 ve zdivu nadzákladovém cihlami pálenými na MVC</t>
  </si>
  <si>
    <t>2032402763</t>
  </si>
  <si>
    <t>Zazdívka otvorů ve zdivu nadzákladovém cihlami pálenými plochy přes 1 m2 do 4 m2 na maltu vápenocementovou</t>
  </si>
  <si>
    <t>"1.NP" (1,4*0,6*3,4)+(1,3*0,3*2,5)</t>
  </si>
  <si>
    <t>"2.NP" (1,5*0,7*2,2)</t>
  </si>
  <si>
    <t>"3.NP" (1,5*0,6*2,2)</t>
  </si>
  <si>
    <t>25</t>
  </si>
  <si>
    <t>311231126</t>
  </si>
  <si>
    <t>Zdivo nosné z cihel dl 290 mm P20 až 25 na MC 5 nebo MC 10</t>
  </si>
  <si>
    <t>93996079</t>
  </si>
  <si>
    <t>Zdivo z cihel pálených nosné z cihel plných dl. 290 mm P 20 až 25, na maltu MC-5 nebo MC-10</t>
  </si>
  <si>
    <t>"1.PP" (1,0+2,2)*0,5*3,1*0,8+(1,0*0,8*1,7)</t>
  </si>
  <si>
    <t>"dvůr" (1,8*0,65*3,8)*2</t>
  </si>
  <si>
    <t>"2.NP" (1,8*0,8*3,0)</t>
  </si>
  <si>
    <t>"4.NP" 5,6*0,6*1,1</t>
  </si>
  <si>
    <t>26</t>
  </si>
  <si>
    <t>311234261</t>
  </si>
  <si>
    <t>Zdivo jednovrstvé z cihel děrovaných přes P10 do P15 na maltu M10 tl 300 mm</t>
  </si>
  <si>
    <t>-2120540868</t>
  </si>
  <si>
    <t>Zdivo jednovrstvé z cihel děrovaných nebroušených klasických spojených na pero a drážku na maltu M10, pevnost cihel přes P10 do P15, tl. zdiva 300 mm</t>
  </si>
  <si>
    <t>"3.NP" 4,1*3,0</t>
  </si>
  <si>
    <t>27</t>
  </si>
  <si>
    <t>311311951</t>
  </si>
  <si>
    <t>Nosná zeď z betonu prostého tř. C 20/25</t>
  </si>
  <si>
    <t>-653525994</t>
  </si>
  <si>
    <t>Nadzákladové zdi z betonu prostého nosné bez zvláštních nároků na vliv prostředí tř. C 20/25</t>
  </si>
  <si>
    <t>"roznášecí vrstva" (0,2*0,3*0,1)*20+(0,2*0,6*0,1)*26+(0,2*0,9*0,1)*14</t>
  </si>
  <si>
    <t>28</t>
  </si>
  <si>
    <t>311321511</t>
  </si>
  <si>
    <t>Nosná zeď ze ŽB tř. C 20/25 bez výztuže</t>
  </si>
  <si>
    <t>-1143299418</t>
  </si>
  <si>
    <t>Nadzákladové zdi z betonu železového (bez výztuže) nosné bez zvláštních nároků na vliv prostředí tř. C 20/25</t>
  </si>
  <si>
    <t>"betonová hlava" (1,9*0,9*0,1)*2</t>
  </si>
  <si>
    <t>29</t>
  </si>
  <si>
    <t>311351121</t>
  </si>
  <si>
    <t>Zřízení oboustranného bednění nosných nadzákladových zdí</t>
  </si>
  <si>
    <t>-1384497506</t>
  </si>
  <si>
    <t>Bednění nadzákladových zdí nosných rovné oboustranné za každou stranu zřízení</t>
  </si>
  <si>
    <t>"betonová hlava" (1,9+0,9+1,9)*0,2*2</t>
  </si>
  <si>
    <t>30</t>
  </si>
  <si>
    <t>311351122</t>
  </si>
  <si>
    <t>Odstranění oboustranného bednění nosných nadzákladových zdí</t>
  </si>
  <si>
    <t>472795813</t>
  </si>
  <si>
    <t>Bednění nadzákladových zdí nosných rovné oboustranné za každou stranu odstranění</t>
  </si>
  <si>
    <t>31</t>
  </si>
  <si>
    <t>311351311</t>
  </si>
  <si>
    <t>Zřízení jednostranného bednění nosných nadzákladových zdí</t>
  </si>
  <si>
    <t>-1395708482</t>
  </si>
  <si>
    <t>Bednění nadzákladových zdí nosných rovné jednostranné zřízení</t>
  </si>
  <si>
    <t>"roznášecí vrstva" (0,2+0,3+0,2)*0,1*20+(0,2+0,6+0,2)*0,1*26+(0,2+0,9+0,2)*0,1*14</t>
  </si>
  <si>
    <t>32</t>
  </si>
  <si>
    <t>311351312</t>
  </si>
  <si>
    <t>Odstranění jednostranného bednění nosných nadzákladových zdí</t>
  </si>
  <si>
    <t>-51880853</t>
  </si>
  <si>
    <t>Bednění nadzákladových zdí nosných rovné jednostranné odstranění</t>
  </si>
  <si>
    <t>33</t>
  </si>
  <si>
    <t>311362021</t>
  </si>
  <si>
    <t>Výztuž nosných zdí svařovanými sítěmi Kari</t>
  </si>
  <si>
    <t>-1586256494</t>
  </si>
  <si>
    <t>Výztuž nadzákladových zdí nosných svislých nebo odkloněných od svislice, rovných nebo oblých ze svařovaných sítí z drátů typu KARI</t>
  </si>
  <si>
    <t>"betonová hlava" (1,9*0,9*0,005)*2</t>
  </si>
  <si>
    <t>34</t>
  </si>
  <si>
    <t>312311911</t>
  </si>
  <si>
    <t>Výplňová zeď z betonu prostého tř. C 16/20</t>
  </si>
  <si>
    <t>838168316</t>
  </si>
  <si>
    <t>Nadzákladové zdi z betonu prostého výplňové bez zvláštních nároků na vliv prostředí tř. C 16/20</t>
  </si>
  <si>
    <t>"ostatní drobné dobetonovávky" 2,0</t>
  </si>
  <si>
    <t>35</t>
  </si>
  <si>
    <t>317142420</t>
  </si>
  <si>
    <t>Překlad nenosný pórobetonový š 100 mm v do 250 mm na tenkovrstvou maltu dl do 1000 mm</t>
  </si>
  <si>
    <t>kus</t>
  </si>
  <si>
    <t>-1228189072</t>
  </si>
  <si>
    <t>Překlady nenosné z pórobetonu osazené do tenkého maltového lože, výšky do 250 mm, šířky překladu 100 mm, délky překladu do 1000 mm</t>
  </si>
  <si>
    <t>36</t>
  </si>
  <si>
    <t>317142422</t>
  </si>
  <si>
    <t>Překlad nenosný pórobetonový š 100 mm v do 250 mm na tenkovrstvou maltu dl přes 1000 do 1250 mm</t>
  </si>
  <si>
    <t>93425153</t>
  </si>
  <si>
    <t>Překlady nenosné z pórobetonu osazené do tenkého maltového lože, výšky do 250 mm, šířky překladu 100 mm, délky překladu přes 1000 do 1250 mm</t>
  </si>
  <si>
    <t>37</t>
  </si>
  <si>
    <t>317168022</t>
  </si>
  <si>
    <t>Překlad keramický plochý š 145 mm dl 1250 mm</t>
  </si>
  <si>
    <t>-137014591</t>
  </si>
  <si>
    <t>Překlady keramické ploché osazené do maltového lože, výšky překladu 71 mm šířky 145 mm, délky 1250 mm</t>
  </si>
  <si>
    <t>38</t>
  </si>
  <si>
    <t>317168024</t>
  </si>
  <si>
    <t>Překlad keramický plochý š 145 mm dl 1750 mm</t>
  </si>
  <si>
    <t>-90201849</t>
  </si>
  <si>
    <t>Překlady keramické ploché osazené do maltového lože, výšky překladu 71 mm šířky 145 mm, délky 1750 mm</t>
  </si>
  <si>
    <t>39</t>
  </si>
  <si>
    <t>317168025</t>
  </si>
  <si>
    <t>Překlad keramický plochý š 145 mm dl 2000 mm</t>
  </si>
  <si>
    <t>-209393550</t>
  </si>
  <si>
    <t>Překlady keramické ploché osazené do maltového lože, výšky překladu 71 mm šířky 145 mm, délky 2000 mm</t>
  </si>
  <si>
    <t>40</t>
  </si>
  <si>
    <t>3172316R</t>
  </si>
  <si>
    <t>Zdivo klenbových pásů z porobetonového zdiva</t>
  </si>
  <si>
    <t>-544640352</t>
  </si>
  <si>
    <t>1,8*0,6*0,15*3</t>
  </si>
  <si>
    <t>41</t>
  </si>
  <si>
    <t>317234410</t>
  </si>
  <si>
    <t>Vyzdívka mezi nosníky z cihel pálených na MC</t>
  </si>
  <si>
    <t>1504662641</t>
  </si>
  <si>
    <t>Vyzdívka mezi nosníky cihlami pálenými na maltu cementovou</t>
  </si>
  <si>
    <t>"L50x50x5" (1,0*0,3*0,1)+(0,7*0,3*0,1)*6</t>
  </si>
  <si>
    <t>"IPE 80" (0,75*0,9*0,08)+(1,1*0,6*0,08)</t>
  </si>
  <si>
    <t>"IPE 120" (0,9*0,9*0,12)</t>
  </si>
  <si>
    <t>"IPE 140" (2,1*0,6*0,14*2)+(1,6*0,6*0,14*2)+(1,9*0,6*0,14)+(2,2*0,6*0,14*2)+(2,4*0,6*0,14*2)+(1,9*0,8*0,14)</t>
  </si>
  <si>
    <t>"IPE 160" (1,5*0,8*0,16)+(2,2*0,8*0,16*3)</t>
  </si>
  <si>
    <t>"IPE 180" (1,7*1,0*0,18)+(1,7*0,3*0,18)+(1,9*0,9*0,18)</t>
  </si>
  <si>
    <t>"IPE 200" (2,0*0,8*0,2*2)+(2,2*0,8*0,2)+(2,25*0,3*0,2)</t>
  </si>
  <si>
    <t>42</t>
  </si>
  <si>
    <t>317944321</t>
  </si>
  <si>
    <t>Válcované nosníky do č.12 dodatečně osazované do připravených otvorů</t>
  </si>
  <si>
    <t>-761429396</t>
  </si>
  <si>
    <t>Válcované nosníky dodatečně osazované do připravených otvorů bez zazdění hlav do č. 12</t>
  </si>
  <si>
    <t>"L50x50x5" (1,0*0,004*2)+(0,7*0,004*2)*6</t>
  </si>
  <si>
    <t>"IPE 80" (0,75*0,006*4)+(1,1*0,006*4)</t>
  </si>
  <si>
    <t>"IPE 120" (0,9*0,0104*4)</t>
  </si>
  <si>
    <t>"ostatní drobné překlady" 0,5</t>
  </si>
  <si>
    <t>"pásovina pro svaření překladů" 0,1</t>
  </si>
  <si>
    <t>43</t>
  </si>
  <si>
    <t>317944323</t>
  </si>
  <si>
    <t>Válcované nosníky č.14 až 22 dodatečně osazované do připravených otvorů</t>
  </si>
  <si>
    <t>-59927867</t>
  </si>
  <si>
    <t>Válcované nosníky dodatečně osazované do připravených otvorů bez zazdění hlav č. 14 až 22</t>
  </si>
  <si>
    <t>"IPE 140" (2,1*0,0143*4*2)+(1,6*0,0143*4*2)+(1,9*0,0143*4)+(2,2*0,143*3*2)+(2,4*0,0143*3*2)+(1,9*0,0143*4)</t>
  </si>
  <si>
    <t>"IPE 160" (1,5*0,0158*4)+(2,2*0,0158*4*3)</t>
  </si>
  <si>
    <t>"IPE 180" (1,7*0,0188*4)+(1,7*0,0188*2)</t>
  </si>
  <si>
    <t>"IPE 200" (2,0*0,0224*4*2)+(2,2*0,0224*4)+(2,25*0,0224*2)</t>
  </si>
  <si>
    <t>44</t>
  </si>
  <si>
    <t>342272225</t>
  </si>
  <si>
    <t>Příčka z pórobetonových hladkých tvárnic na tenkovrstvou maltu tl 100 mm</t>
  </si>
  <si>
    <t>-1173883590</t>
  </si>
  <si>
    <t>Příčky z pórobetonových tvárnic hladkých na tenké maltové lože objemová hmotnost do 500 kg/m3, tloušťka příčky 100 mm</t>
  </si>
  <si>
    <t>"1.NP" (2,0+3,6+1,6+2,3+1,9+5,0+1,6+1,6+0,6+1,5+1,5+1,5+0,7)*3,3</t>
  </si>
  <si>
    <t>45</t>
  </si>
  <si>
    <t>342272245</t>
  </si>
  <si>
    <t>Příčka z pórobetonových hladkých tvárnic na tenkovrstvou maltu tl 150 mm</t>
  </si>
  <si>
    <t>572290504</t>
  </si>
  <si>
    <t>Příčky z pórobetonových tvárnic hladkých na tenké maltové lože objemová hmotnost do 500 kg/m3, tloušťka příčky 150 mm</t>
  </si>
  <si>
    <t>"1.NP" (3,9+3,9+3,1+2,1)*3,3</t>
  </si>
  <si>
    <t>"obezdění sloupů" (0,35*4*3,4*3)+(0,3*4*3,0*4)+(0,3*4*3,0*4)</t>
  </si>
  <si>
    <t>46</t>
  </si>
  <si>
    <t>346234344</t>
  </si>
  <si>
    <t>Zazdívka rýh pro ventilační průduchy 450x300 mm z cihel s vytvořením dvou průduchů plastovou troubou</t>
  </si>
  <si>
    <t>m</t>
  </si>
  <si>
    <t>-135008823</t>
  </si>
  <si>
    <t>Zazdívka rýh pro ventilační průduchy cihlami P 20, na maltu vápenocementovou MVC 25, průřezu 450x300 mm s vytvořením dvou průduchů plastovou troubou</t>
  </si>
  <si>
    <t>"1.NP" 2,8</t>
  </si>
  <si>
    <t>47</t>
  </si>
  <si>
    <t>349231811</t>
  </si>
  <si>
    <t>Přizdívka ostění s ozubem z cihel tl přes 80 do 150 mm</t>
  </si>
  <si>
    <t>-650376292</t>
  </si>
  <si>
    <t>Přizdívka z cihel ostění s ozubem ve vybouraných otvorech, s vysekáním kapes pro zavázaní přes 80 do 150 mm</t>
  </si>
  <si>
    <t>"1.NP" 0,2*2,0*2</t>
  </si>
  <si>
    <t>"2.NP" (0,8*2,2)+(0,2*2,2)</t>
  </si>
  <si>
    <t>"3.NP" (0,2*2,2*2)</t>
  </si>
  <si>
    <t>48</t>
  </si>
  <si>
    <t>349231821</t>
  </si>
  <si>
    <t>Přizdívka ostění s ozubem z cihel tl přes 150 do 300 mm</t>
  </si>
  <si>
    <t>574027308</t>
  </si>
  <si>
    <t>Přizdívka z cihel ostění s ozubem ve vybouraných otvorech, s vysekáním kapes pro zavázaní přes 150 do 300 mm</t>
  </si>
  <si>
    <t>"1.NP" (0,9*2,3)+(0,6*2,2*4)+(0,2*2,4*4)</t>
  </si>
  <si>
    <t>"2.NP" (0,8*1,5*2)+(0,7*2,2*2)+(0,15*2,2*2)</t>
  </si>
  <si>
    <t>"3.NP" (0,6*2,2*2)+(0,5*2,1*2)+(0,8*2,2)</t>
  </si>
  <si>
    <t>Vodorovné konstrukce</t>
  </si>
  <si>
    <t>49</t>
  </si>
  <si>
    <t>04 101</t>
  </si>
  <si>
    <t>Vyčištění stávající kamenné klenby, vyklínkování a vyspravení prasklin a vyplnění spár MVC</t>
  </si>
  <si>
    <t>11609110</t>
  </si>
  <si>
    <t>"OK001" (5,8*9,0)-(2,4*1,7)</t>
  </si>
  <si>
    <t>"OK002" 3,9*9,0</t>
  </si>
  <si>
    <t>"OK003" (6,9*8,9)</t>
  </si>
  <si>
    <t>"OK004" (7,7*5,2)</t>
  </si>
  <si>
    <t>"OK005" (11,9*2,3)</t>
  </si>
  <si>
    <t>"OK006" (7,5*5,4)</t>
  </si>
  <si>
    <t>50</t>
  </si>
  <si>
    <t>04 102</t>
  </si>
  <si>
    <t>Vyčištění stávající cihelné klenby, vyklínkování a vyspravení prasklin a vyplnění spár MVC</t>
  </si>
  <si>
    <t>444127864</t>
  </si>
  <si>
    <t>"OK101" (5,9*9,2)-(2,6*1,7)</t>
  </si>
  <si>
    <t>"OK102" (4,0*5,6)</t>
  </si>
  <si>
    <t>"OK103" (7,1*9,0)</t>
  </si>
  <si>
    <t>"OK104" (4,0*3,7)</t>
  </si>
  <si>
    <t>"OK105" (5,5*8,0)</t>
  </si>
  <si>
    <t>"OK106" (3,9*2,1)</t>
  </si>
  <si>
    <t>"OK107" (7,5*2,2)</t>
  </si>
  <si>
    <t>51</t>
  </si>
  <si>
    <t>4112392-R</t>
  </si>
  <si>
    <t>Zazdívka otvorů pl přes 1 do 4 m2 v klenbách z kamene tl přes 150 do 300 mm</t>
  </si>
  <si>
    <t>-1560815847</t>
  </si>
  <si>
    <t>"1.PP" 1,4</t>
  </si>
  <si>
    <t>52</t>
  </si>
  <si>
    <t>411311811</t>
  </si>
  <si>
    <t>Klenby z betonu prostého tř. C 25/30</t>
  </si>
  <si>
    <t>944415205</t>
  </si>
  <si>
    <t>Klenby z betonu prostého jakéhokoliv tvaru a tloušťky tř. C 25/30</t>
  </si>
  <si>
    <t>"OK001" ((5,8*9,0)-(2,4*1,7))*0,06</t>
  </si>
  <si>
    <t>"OK002" (3,9*9,0)*0,06</t>
  </si>
  <si>
    <t>"OK003" (6,9*8,9)*0,06</t>
  </si>
  <si>
    <t>"OK004" (7,7*5,2)*0,06</t>
  </si>
  <si>
    <t>"OK005" (11,9*2,3)*0,06</t>
  </si>
  <si>
    <t>"OK006" (7,5*5,4)*0,06</t>
  </si>
  <si>
    <t>"OK101" ((5,9*9,2)-(2,6*1,7))*0,06</t>
  </si>
  <si>
    <t>"OK102" (4,0*5,6)*0,06</t>
  </si>
  <si>
    <t>"OK103" (7,1*9,0)*0,06</t>
  </si>
  <si>
    <t>"OK104" (4,0*3,7)*0,06</t>
  </si>
  <si>
    <t>"OK105" (5,5*8,0)*0,06</t>
  </si>
  <si>
    <t>"OK106" (3,9*2,1)*0,06</t>
  </si>
  <si>
    <t>"OK107" (7,5*2,2)*0,06</t>
  </si>
  <si>
    <t>53</t>
  </si>
  <si>
    <t>411321414</t>
  </si>
  <si>
    <t>Stropy deskové ze ŽB tř. C 25/30</t>
  </si>
  <si>
    <t>1422556540</t>
  </si>
  <si>
    <t>Stropy z betonu železového (bez výztuže) stropů deskových, plochých střech, desek balkonových, desek hřibových stropů včetně hlavic hřibových sloupů tř. C 25/30</t>
  </si>
  <si>
    <t>"OK001" ((5,8*9,0)-(2,4*1,7))*0,1</t>
  </si>
  <si>
    <t>"OK002" (3,9*9,0)*0,1</t>
  </si>
  <si>
    <t>"OK003" (6,9*8,9)*0,1</t>
  </si>
  <si>
    <t>"OK004" (7,7*5,2)*0,1</t>
  </si>
  <si>
    <t>"OK005" (11,9*2,3)*0,1</t>
  </si>
  <si>
    <t>"OK006" (7,5*5,4)*0,1</t>
  </si>
  <si>
    <t>"OK101" ((5,9*9,2)-(2,6*1,7))*0,1</t>
  </si>
  <si>
    <t>"OK102" (4,0*5,6)*0,1</t>
  </si>
  <si>
    <t>"OK103" (7,1*9,0)*0,1</t>
  </si>
  <si>
    <t>"OK104" (4,0*3,7)*0,1</t>
  </si>
  <si>
    <t>"OK105" (5,5*8,0)*0,1</t>
  </si>
  <si>
    <t>"OK106" (3,9*2,1)*0,1</t>
  </si>
  <si>
    <t>"OK107" (7,5*2,2)*0,1</t>
  </si>
  <si>
    <t>54</t>
  </si>
  <si>
    <t>411362021</t>
  </si>
  <si>
    <t>Výztuž stropů svařovanými sítěmi Kari</t>
  </si>
  <si>
    <t>1670352547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</si>
  <si>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</si>
  <si>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"OK001" ((5,8*9,0)-(2,4*1,7))*0,008*1,3</t>
  </si>
  <si>
    <t>"OK002" (3,9*9,0)*0,008*1,3</t>
  </si>
  <si>
    <t>"OK003" (6,9*8,9)*0,008*1,3</t>
  </si>
  <si>
    <t>"OK004" (7,7*5,2)*0,008*1,3</t>
  </si>
  <si>
    <t>"OK005" (11,9*2,3)*0,008*1,3</t>
  </si>
  <si>
    <t>"OK006" (7,5*5,4)*0,008*1,3</t>
  </si>
  <si>
    <t>"OK101" ((5,9*9,2)-(2,6*1,7))*0,008*1,3</t>
  </si>
  <si>
    <t>"OK102" (4,0*5,6)*0,008*1,3</t>
  </si>
  <si>
    <t>"OK103" (7,1*9,0)*0,008*1,3</t>
  </si>
  <si>
    <t>"OK104" (4,0*3,7)*0,*0,008*1,3</t>
  </si>
  <si>
    <t>"OK105" (5,5*8,0)*0,008*1,3</t>
  </si>
  <si>
    <t>"OK106" (3,9*2,1)*0,008*1,3</t>
  </si>
  <si>
    <t>"OK107" (7,5*2,2)*0,008*1,3</t>
  </si>
  <si>
    <t>55</t>
  </si>
  <si>
    <t>411386611</t>
  </si>
  <si>
    <t>Zabetonování prostupů v instalačních šachtách ze suchých směsí pl do 0,09 m2 ve stropech</t>
  </si>
  <si>
    <t>204105539</t>
  </si>
  <si>
    <t>Zabetonování prostupů v instalačních šachtách ve stropech železobetonových ze suchých směsí, včetně bednění, odbednění, výztuže a zajištění potrubí skelnou vatou s folií (materiál v ceně), plochy do 0,09 m2</t>
  </si>
  <si>
    <t>56</t>
  </si>
  <si>
    <t>411386621</t>
  </si>
  <si>
    <t>Zabetonování prostupů v instalačních šachtách ze suchých směsí pl přes 0,09 do 0,25 m2 ve stropech</t>
  </si>
  <si>
    <t>322909587</t>
  </si>
  <si>
    <t>Zabetonování prostupů v instalačních šachtách ve stropech železobetonových ze suchých směsí, včetně bednění, odbednění, výztuže a zajištění potrubí skelnou vatou s folií (materiál v ceně), plochy přes 0,09 do 0,25 m2</t>
  </si>
  <si>
    <t>57</t>
  </si>
  <si>
    <t>411388531</t>
  </si>
  <si>
    <t>Zabetonování otvorů pl do 1 m2 ve stropech</t>
  </si>
  <si>
    <t>231214928</t>
  </si>
  <si>
    <t>Zabetonování otvorů ve stropech nebo v klenbách včetně lešení, bednění, odbednění a výztuže (materiál v ceně) ve stropech železobetonových, tvárnicových a prefabrikovaných</t>
  </si>
  <si>
    <t>(1,4*0,8*0,15*2)+(0,8*0,5)</t>
  </si>
  <si>
    <t>"ostatní drobné dobetonovávky" 1,0</t>
  </si>
  <si>
    <t>Schodišťové konstrukce a rampy</t>
  </si>
  <si>
    <t>58</t>
  </si>
  <si>
    <t>430321414</t>
  </si>
  <si>
    <t>Schodišťová konstrukce a rampa ze ŽB tř. C 25/30</t>
  </si>
  <si>
    <t>1299604569</t>
  </si>
  <si>
    <t>Schodišťové konstrukce a rampy z betonu železového (bez výztuže) stupně, schodnice, ramena, podesty s nosníky tř. C 25/30</t>
  </si>
  <si>
    <t>"BD001" (2,4*1,2*0,15)+(1,6*1,5*0,15)+(1,6*3,5*0,15)</t>
  </si>
  <si>
    <t>"SCH101, SCH102" (4,8*1,9*0,15)+(4,1*2,1*0,15)+(3,0*1,9*0,15)+(1,9*1,9*0,15)</t>
  </si>
  <si>
    <t>"SCH201, SCH202" (4,9*2,0*0,15)+(4,4*2,2*0,15)+(2,8*2,0*0,15)+(2,0*1,9*0,15)</t>
  </si>
  <si>
    <t>"SCH301, SCH302" (4,5*2,0*0,15)+(4,4*2,8*0,15)+(3,0*2,0*0,15)+(1,2*2,0*0,15)</t>
  </si>
  <si>
    <t>59</t>
  </si>
  <si>
    <t>430361821</t>
  </si>
  <si>
    <t>Výztuž schodišťové konstrukce a rampy betonářskou ocelí 10 505</t>
  </si>
  <si>
    <t>-1242921609</t>
  </si>
  <si>
    <t>Výztuž schodišťových konstrukcí a ramp stupňů, schodnic, ramen, podest s nosníky z betonářské oceli 10 505 (R) nebo BSt 500</t>
  </si>
  <si>
    <t>14,478*0,1</t>
  </si>
  <si>
    <t>60</t>
  </si>
  <si>
    <t>431351121</t>
  </si>
  <si>
    <t>Zřízení bednění podest schodišť a ramp přímočarých v do 4 m</t>
  </si>
  <si>
    <t>1579278014</t>
  </si>
  <si>
    <t>Bednění podest, podstupňových desek a ramp včetně podpěrné konstrukce výšky do 4 m půdorysně přímočarých zřízení</t>
  </si>
  <si>
    <t>"BD001" (2,4*1,2)+(1,6*1,5)+(1,6*3,5)</t>
  </si>
  <si>
    <t>"SCH101, SCH102" (4,8*1,9)+(4,1*2,1)+(3,0*1,9)+(1,9*1,9)</t>
  </si>
  <si>
    <t>"SCH201, SCH202" (4,9*2,0)+(4,4*2,2)+(2,8*2,0)+(2,0*1,9)</t>
  </si>
  <si>
    <t>"SCH301, SCH302" (4,5*2,0)+(4,4*2,8)+(3,0*2,0)+(1,2*2,0)</t>
  </si>
  <si>
    <t>61</t>
  </si>
  <si>
    <t>431351122</t>
  </si>
  <si>
    <t>Odstranění bednění podest schodišť a ramp přímočarých v do 4 m</t>
  </si>
  <si>
    <t>5159485</t>
  </si>
  <si>
    <t>Bednění podest, podstupňových desek a ramp včetně podpěrné konstrukce výšky do 4 m půdorysně přímočarých odstranění</t>
  </si>
  <si>
    <t>62</t>
  </si>
  <si>
    <t>434311115</t>
  </si>
  <si>
    <t>Schodišťové stupně dusané na terén z betonu tř. C 20/25 bez potěru</t>
  </si>
  <si>
    <t>737214652</t>
  </si>
  <si>
    <t>Stupně dusané z betonu prostého nebo prokládaného kamenem na terén nebo na desku bez potěru, se zahlazením povrchu tř. C 20/25</t>
  </si>
  <si>
    <t>(5,0*1,8)+(1,9*15)+(1,9*9)+(2,0*15)+(2,0*8)+(2,0*14)+(2,0*8)</t>
  </si>
  <si>
    <t>63</t>
  </si>
  <si>
    <t>434351141</t>
  </si>
  <si>
    <t>Zřízení bednění stupňů přímočarých schodišť</t>
  </si>
  <si>
    <t>2051065203</t>
  </si>
  <si>
    <t>Bednění stupňů betonovaných na podstupňové desce nebo na terénu půdorysně přímočarých zřízení</t>
  </si>
  <si>
    <t>((1,8*5)+(1,9*15)+(1,9*9)+(2,0*15)+(2,0*8)+(2,0*14)+(2,0*8))*0,2</t>
  </si>
  <si>
    <t>64</t>
  </si>
  <si>
    <t>434351142</t>
  </si>
  <si>
    <t>Odstranění bednění stupňů přímočarých schodišť</t>
  </si>
  <si>
    <t>-1409134454</t>
  </si>
  <si>
    <t>Bednění stupňů betonovaných na podstupňové desce nebo na terénu půdorysně přímočarých odstranění</t>
  </si>
  <si>
    <t>Komunikace pozemní</t>
  </si>
  <si>
    <t>65</t>
  </si>
  <si>
    <t>564730001</t>
  </si>
  <si>
    <t>Podklad z kameniva hrubého drceného vel. 8-16 mm plochy do 100 m2 tl 100 mm</t>
  </si>
  <si>
    <t>1771878127</t>
  </si>
  <si>
    <t>Podklad nebo kryt z kameniva hrubého drceného vel. 8-16 mm s rozprostřením a zhutněním plochy jednotlivě do 100 m2, po zhutnění tl. 100 mm</t>
  </si>
  <si>
    <t>21,0*8,5</t>
  </si>
  <si>
    <t>66</t>
  </si>
  <si>
    <t>564730101</t>
  </si>
  <si>
    <t>Podklad z kameniva hrubého drceného vel. 16-32 mm plochy do 100 m2 tl 100 mm</t>
  </si>
  <si>
    <t>-1117496485</t>
  </si>
  <si>
    <t>Podklad nebo kryt z kameniva hrubého drceného vel. 16-32 mm s rozprostřením a zhutněním plochy jednotlivě do 100 m2, po zhutnění tl. 100 mm</t>
  </si>
  <si>
    <t>67</t>
  </si>
  <si>
    <t>564861011</t>
  </si>
  <si>
    <t>Podklad ze štěrkodrtě ŠD vel. 0-63 mm plochy do 100 m2 tl 200 mm</t>
  </si>
  <si>
    <t>1488295709</t>
  </si>
  <si>
    <t>Podklad ze štěrkodrti ŠD s rozprostřením a zhutněním plochy jednotlivě do 100 m2, po zhutnění tl. 200 mm</t>
  </si>
  <si>
    <t>68</t>
  </si>
  <si>
    <t>596212222</t>
  </si>
  <si>
    <t>Kladení zámkové dlažby pozemních komunikací ručně tl 80 mm skupiny B pl přes 100 do 300 m2</t>
  </si>
  <si>
    <t>1713606111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</si>
  <si>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přes 100 do 300 m2</t>
  </si>
  <si>
    <t>69</t>
  </si>
  <si>
    <t>M</t>
  </si>
  <si>
    <t>59245R</t>
  </si>
  <si>
    <t>dlažba betonová probarvená, shodná s dlažbou v zadní části dvora, přesná spc. viz výkres č. D.1.1.12, pol. M02</t>
  </si>
  <si>
    <t>128</t>
  </si>
  <si>
    <t>1207479561</t>
  </si>
  <si>
    <t>178,5*1,02 'Přepočtené koeficientem množství</t>
  </si>
  <si>
    <t>Úprava povrchů vnitřních</t>
  </si>
  <si>
    <t>70</t>
  </si>
  <si>
    <t>611131125</t>
  </si>
  <si>
    <t>Penetrační disperzní nátěr vnitřních schodišťových konstrukcí nanášený ručně</t>
  </si>
  <si>
    <t>-502811718</t>
  </si>
  <si>
    <t>Podkladní a spojovací vrstva vnitřních omítaných ploch penetrace disperzní nanášená ručně schodišťových konstrukcí</t>
  </si>
  <si>
    <t>"C1" (4,5*1,6)+(1,5*1,6)</t>
  </si>
  <si>
    <t>"C2" (2,0+3,0+1,5)*1,8+(4,8+1,8)*1,8+(2,2+3,0+1,3)*1,8+(4,5+2,3)*1,8+(2,5+3,0+1,0)*1,8</t>
  </si>
  <si>
    <t>71</t>
  </si>
  <si>
    <t>611142001</t>
  </si>
  <si>
    <t>Potažení vnitřních stropů sklovláknitým pletivem vtlačeným do tenkovrstvé hmoty</t>
  </si>
  <si>
    <t>-275772488</t>
  </si>
  <si>
    <t>Potažení vnitřních ploch pletivem v ploše nebo pruzích, na plném podkladu sklovláknitým vtlačením do tmelu stropů</t>
  </si>
  <si>
    <t>"C1" ((4,5*1,6)+(1,5*1,6))*2</t>
  </si>
  <si>
    <t>72</t>
  </si>
  <si>
    <t>612142001</t>
  </si>
  <si>
    <t>Potažení vnitřních stěn sklovláknitým pletivem vtlačeným do tenkovrstvé hmoty</t>
  </si>
  <si>
    <t>925430134</t>
  </si>
  <si>
    <t>Potažení vnitřních ploch pletivem v ploše nebo pruzích, na plném podkladu sklovláknitým vtlačením do tmelu stěn</t>
  </si>
  <si>
    <t>"styk různých materiálů" 65</t>
  </si>
  <si>
    <t>"příčky porobeton" (71,2+79,48)*2</t>
  </si>
  <si>
    <t>73</t>
  </si>
  <si>
    <t>611321145</t>
  </si>
  <si>
    <t>Vápenocementová omítka štuková dvouvrstvá vnitřních schodišťových konstrukcí nanášená ručně</t>
  </si>
  <si>
    <t>-1543379492</t>
  </si>
  <si>
    <t>Omítka vápenocementová vnitřních ploch nanášená ručně dvouvrstvá, tloušťky jádrové omítky do 10 mm a tloušťky štuku do 3 mm štuková schodišťových konstrukcí stropů, stěn, ramen nebo nosníků</t>
  </si>
  <si>
    <t>74</t>
  </si>
  <si>
    <t>611325417</t>
  </si>
  <si>
    <t>Oprava vnitřní vápenocementové hladké omítky stropů v rozsahu plochy přes 10 do 30 % s celoplošným přeštukováním</t>
  </si>
  <si>
    <t>5885096</t>
  </si>
  <si>
    <t>Oprava vápenocementové omítky vnitřních ploch hladké, tloušťky do 20 mm, s celoplošným přeštukováním, tloušťky štuku 3 mm stropů, v rozsahu opravované plochy přes 10 do 30%</t>
  </si>
  <si>
    <t>"klenby" (48,6+35,6+57,4+18,7+41,2+18,9)*1,3</t>
  </si>
  <si>
    <t>"č.p.141" 31,7</t>
  </si>
  <si>
    <t>75</t>
  </si>
  <si>
    <t>611324313</t>
  </si>
  <si>
    <t>Sanační omítka podkladní vnitřních kleneb nebo skořepin nanášená strojně</t>
  </si>
  <si>
    <t>-1847205596</t>
  </si>
  <si>
    <t>Omítka sanační vnitřních ploch podkladní (vyrovnávací) Příplatek k cenám podkladní sanační omítky nanášené ručně nanášená strojně vodorovných konstrukcí kleneb nebo skořepin</t>
  </si>
  <si>
    <t>1.PP</t>
  </si>
  <si>
    <t>"Klenby" (37,7+33,9+50,9+4,1+25,2+21,6+16,0+24,9)*1,4</t>
  </si>
  <si>
    <t>"ostění okna" ((1,3*1,0*7)+(1,0*1,0)+(2,2*0,7))*1,4</t>
  </si>
  <si>
    <t>"ostění průchody" ((1,0*1,2*4)+(0,7*1,4)*4+(0,7*0,9))*1,2</t>
  </si>
  <si>
    <t>76</t>
  </si>
  <si>
    <t>611324391</t>
  </si>
  <si>
    <t>Příplatek k sanační podkladní omítce vnitřních stropů za každých dalších 5 mm tloušťky přes 10 mm strojně</t>
  </si>
  <si>
    <t>-387914258</t>
  </si>
  <si>
    <t>Omítka sanační vnitřních ploch podkladní (vyrovnávací) Příplatek k cenám podkladní sanační omítky nanášené strojně za každých dalších i započatých 5 mm tloušťky omítky přes 10 mm stropů</t>
  </si>
  <si>
    <t>77</t>
  </si>
  <si>
    <t>611325323</t>
  </si>
  <si>
    <t>Omítka sanační jádrová vnitřních kleneb nebo skořepin nanášená strojně</t>
  </si>
  <si>
    <t>-1552297577</t>
  </si>
  <si>
    <t>Omítka sanační vnitřních ploch jádrová Příplatek k cenám nanášená strojně vodorovných konstrukcí kleneb nebo skořepin</t>
  </si>
  <si>
    <t>78</t>
  </si>
  <si>
    <t>611325391</t>
  </si>
  <si>
    <t>Příplatek k sanační jádrové omítce vnitřních stropů za každých dalších 5 mm tloušťky přes 15 mm strojně</t>
  </si>
  <si>
    <t>-65232867</t>
  </si>
  <si>
    <t>Omítka sanační vnitřních ploch jádrová Příplatek k cenám za každých dalších i započatých 5 mm tloušťky omítky přes 15 mm stropů</t>
  </si>
  <si>
    <t>79</t>
  </si>
  <si>
    <t>611328133</t>
  </si>
  <si>
    <t>Potažení vnitřních kleneb nebo skořepin sanačním štukem tloušťky do 3 mm</t>
  </si>
  <si>
    <t>-2023614341</t>
  </si>
  <si>
    <t>Potažení vnitřních ploch sanačním štukem tloušťky do 3 mm vodorovných konstrukcí kleneb nebo skořepin</t>
  </si>
  <si>
    <t>80</t>
  </si>
  <si>
    <t>612321121</t>
  </si>
  <si>
    <t>Vápenocementová omítka hladká jednovrstvá vnitřních stěn nanášená ručně</t>
  </si>
  <si>
    <t>872896873</t>
  </si>
  <si>
    <t>Omítka vápenocementová vnitřních ploch nanášená ručně jednovrstvá, tloušťky do 10 mm hladká svislých konstrukcí stěn</t>
  </si>
  <si>
    <t>"m 1.09" (2,2+1,8)*2*2,25+(1,8*0,7*2)-(0,9*2,0)</t>
  </si>
  <si>
    <t>"m 1.10" (2,1+3,8+1,4+0,9+1,4+0,9+1,4+0,9)*2*2,25+(1,3*0,7*2)-(0,8*2,0)-(0,7*2,0*6)</t>
  </si>
  <si>
    <t>"m 1.11" (2,0+3,8+1,6+0,9+1,7+2,4)*2*2,25+(1,8*0,7*2)+(1,3*0,7*2)-(0,8*2,0)-(0,7*2,0*4)</t>
  </si>
  <si>
    <t>"m 1.12" (1,6+1,5)*2*2,25-(0,8*2,0)</t>
  </si>
  <si>
    <t>"m 1.13" (0,7+1,5+2,9+1,5+0,9)*2,25-(0,8*2,0*3)-(0,9*2,0)</t>
  </si>
  <si>
    <t>81</t>
  </si>
  <si>
    <t>612321141</t>
  </si>
  <si>
    <t>Vápenocementová omítka štuková dvouvrstvá vnitřních stěn nanášená ručně</t>
  </si>
  <si>
    <t>-154889671</t>
  </si>
  <si>
    <t>Omítka vápenocementová vnitřních ploch nanášená ručně dvouvrstvá, tloušťky jádrové omítky do 10 mm a tloušťky štuku do 3 mm štuková svislých konstrukcí stěn</t>
  </si>
  <si>
    <t>"m 1.09" (2,2+1,8)*2*0,6</t>
  </si>
  <si>
    <t>"m 1.10" (2,1+3,8+1,4+0,9+1,4+0,9+1,4+0,9)*2*0,6</t>
  </si>
  <si>
    <t>"m 1.11" (2,0+3,8+1,6+0,9+1,7+2,4)*2*0,6</t>
  </si>
  <si>
    <t>"m 1.12" (1,6+1,5)*2*0,6</t>
  </si>
  <si>
    <t>"m 1.13" (0,7+1,5+2,9+1,5+0,9)*0,6</t>
  </si>
  <si>
    <t>"m 1.14" (1,2+1,1)*2*3,8</t>
  </si>
  <si>
    <t>"m 3.07" (4,1*3,3)</t>
  </si>
  <si>
    <t>"m 3.08" (4,1*3,3)</t>
  </si>
  <si>
    <t>"podkroví" (7,7+19,0+19,0+17,7+7,7)*0,5+(11,5*3,2*0,5)+(18,6*5,1*0,5)+(2,4+2,2+2,4)*3,7-(1,2*2,1)</t>
  </si>
  <si>
    <t>82</t>
  </si>
  <si>
    <t>612324311</t>
  </si>
  <si>
    <t>Sanační omítka podkladní vnitřních stěn nanášená strojně</t>
  </si>
  <si>
    <t>-857151427</t>
  </si>
  <si>
    <t>Omítka sanační vnitřních ploch podkladní (vyrovnávací) Příplatek k cenám podkladní sanační omítky nanášené ručně nanášená strojně svislých konstrukcí stěn</t>
  </si>
  <si>
    <t>"m 0.01" (8,8*1,0*2)+(1,0+2,1)*0,5*4,5*2</t>
  </si>
  <si>
    <t>"m 0.02" (8,8*1,1*2)+(1,1+2,1)*0,5*3,7*2</t>
  </si>
  <si>
    <t>"m 0.03" (8,8*0,9*2)+(0,9*2,1)*0,5*6,3*2</t>
  </si>
  <si>
    <t>"m 0.04" (1,5*1,8*2)+(1,8+2,1)*0,5*2,8*2</t>
  </si>
  <si>
    <t>"m 0.05" (5,0*1,6*2)</t>
  </si>
  <si>
    <t>"m 0.06" (10,8*2,0*2)+(2,0+2,2)*05*2,2*2</t>
  </si>
  <si>
    <t>"m 0.07" (5,1*1,0*2)+(1,0+2,2)*0,5*4,1*2</t>
  </si>
  <si>
    <t>"m 0.08" (5,5*0,8*2)+(0,8+2,0)*0,5*3,0*2</t>
  </si>
  <si>
    <t>"m 0.09" (7,8*1,0*2)+(1,0+2,2)*0,5*3,2*2+(1,1+1,4+1,1)*2,1*2</t>
  </si>
  <si>
    <t>"okna" (1,3*1,2*2)*7+(1,0*1,0*2)+(2,2*0,5*2)</t>
  </si>
  <si>
    <t>"průchody" (1,0*1,5*2)*4+(0,7*1,8*2)*5</t>
  </si>
  <si>
    <t>83</t>
  </si>
  <si>
    <t>612324391</t>
  </si>
  <si>
    <t>Příplatek k sanační omítce vnitřních stěn za každých dalších 5 mm tloušťky přes 10 mm strojně</t>
  </si>
  <si>
    <t>-1934922091</t>
  </si>
  <si>
    <t>Omítka sanační vnitřních ploch podkladní (vyrovnávací) Příplatek k cenám podkladní sanační omítky nanášené strojně za každých dalších i započatých 5 mm tloušťky omítky přes 10 mm stěn</t>
  </si>
  <si>
    <t>84</t>
  </si>
  <si>
    <t>612325321</t>
  </si>
  <si>
    <t>Omítka sanační jádrová vnitřních stěn nanášená strojně</t>
  </si>
  <si>
    <t>-683078599</t>
  </si>
  <si>
    <t>Omítka sanační vnitřních ploch jádrová Příplatek k cenám nanášená strojně svislých konstrukcí stěn</t>
  </si>
  <si>
    <t>85</t>
  </si>
  <si>
    <t>612325391</t>
  </si>
  <si>
    <t>Příplatek k sanační jádrové omítce vnitřních stěn za každých dalších 5 mm tloušťky přes 15 mm strojně</t>
  </si>
  <si>
    <t>586945964</t>
  </si>
  <si>
    <t>Omítka sanační vnitřních ploch jádrová Příplatek k cenám za každých dalších i započatých 5 mm tloušťky omítky přes 15 mm stěn</t>
  </si>
  <si>
    <t>86</t>
  </si>
  <si>
    <t>612325417</t>
  </si>
  <si>
    <t>Oprava vnitřní vápenocementové hladké omítky stěn v rozsahu plochy přes 10 do 30 % s celoplošným přeštukováním</t>
  </si>
  <si>
    <t>1479933582</t>
  </si>
  <si>
    <t>Oprava vápenocementové omítky vnitřních ploch hladké, tloušťky do 20 mm, s celoplošným přeštukováním, tloušťky štuku 3 mm stěn, v rozsahu opravované plochy přes 10 do 30%</t>
  </si>
  <si>
    <t>"m 1.01" (9,0*2,4*2)+(2,4+3,2)*0,5*6,0*2+(1,8+1,0+1,8)*1,0*2+(1,8+1,8+1,8)*1,0-(1,1*1,8*1)-(1,8*1,8)-(1,5*2,0*2)-(0,9*2,0)</t>
  </si>
  <si>
    <t>"m 1.02" (9,0*2,4*2)+(2,4+3,2)*0,5*4,0*2+(1,8+2,2+1,8)*1,0+(2,2+1,5+2,2)*0,9*2-(2,1*1,8)-(1,5*2,2*2)</t>
  </si>
  <si>
    <t>"m 1.03" (8,7*2,4*2)+(2,4+3,2)*0,5*6,4*2+(1,8+1,0+1,8)*1,0*4+(2,5+1,8+2,5)*1,0-(1,0*1,8*4)-(1,8*2,3)-(1,4*2,0)</t>
  </si>
  <si>
    <t>"m 1.04, 1.06" (13,0*2,9*2)+(2,9+3,1)*0,5*2,3*2+(2,0*3*0,8)+(2,0+1,2+2,0)*0,9+(6,8+1,8+6,8)*3,6-(1,4*2,0*2)-(1,8*2,2)-(1,0*2,2)-(1,6*3,0*2)</t>
  </si>
  <si>
    <t>"m 1.05" (7,6*3,0*2)+(5,2*3,5*2)+(1,5+1,9+1,8)*1,0+(2,0+1,4+2,0)*1,0-(1,5*2,0*2)-(0,9*2,0)-(1,8*1,5)</t>
  </si>
  <si>
    <t>"m 1.07" (6,4+4,0+6,4+5,2+0,6+5,2)*3,8</t>
  </si>
  <si>
    <t>"m 2.01" (5,8+9,2)*2*3,4+(1,8+1,2+1,8)*1,0*3+(1,4+2,0+1,4)*1,0*3-(1,2*1,8*3)-(1,4*2,0*3)</t>
  </si>
  <si>
    <t>"m 2.02" (5,5+4,0)*2*3,4+(1,8+2,1+1,8)*1,0-(2,1*1,8)-(0,8*2,0)</t>
  </si>
  <si>
    <t>"m 2.03" (9,0+7,0)*2*3,4+(1,8+1,2+1,8)*6+(2,1+1,4+2,1)*0,7*2-(1,2*1,8*6)-(1,4*2,1*2)</t>
  </si>
  <si>
    <t>"m 2.04" (3,6+4,0)*2*3,4-(1,4*2,1*2)-(0,8*2,0)</t>
  </si>
  <si>
    <t>"m 2.05" (7,9+5,3)*2*3,4+(1,5*3*1,0)-(1,5*1,5)-(1,5*2,0*3)</t>
  </si>
  <si>
    <t>"m 2.06, 2.07" (8,4+4,1)*2*3,7+(4,5+0,6)*2*3,7-(1,1*1,5*2)-(1,6*2,2*2)</t>
  </si>
  <si>
    <t>"m 2.08" (7,8+8,5)*2*3,4+(1,8+1,2+1,8)*1,0*3+(1,5+1,2+1,5)*1,0*2-(1,2*1,8*3)-(1,2*1,5*2)-(1,2*2,0)-(1,6*2,1)</t>
  </si>
  <si>
    <t>"m 3.01" (9,5+6,0)*2*3,3+(1,7+1,2+1,7)*0,5*3+(2,1+1,4+2,1)*0,6*2-(1,2*1,7*3)-(1,3*2,1*2)-(1,5*2,1)</t>
  </si>
  <si>
    <t>"m 3.02" (5,8+4,0)*2*3,3+(1,8+2,2+1,8)*0,5-(2,1*1,7)-(1,4*2,1*2)-(1,1*2,0)</t>
  </si>
  <si>
    <t>"m 3.03" (9,3+7,3)*2*3,3+(1,7+1,2+1,7)*0,5*6+(2,1+1,4+2,1)*0,5*2-(1,2*1,7*6)-(1,3*2,1*2)</t>
  </si>
  <si>
    <t>"m 3.04" (8,2+5,8)*2*3,3+(1,5*3*0,5)+(1,5+1,2+1,5)*0,5-(1,3*2,0)-(1,6*2,1)-(1,5*1,5)-(1,5*1,2)</t>
  </si>
  <si>
    <t>"m 3.05" (8,0+8,5)*2*3,3+(1,7+1,2+1,7)*0,5*3+(1,5+1,2+1,5)*0,5*2-(1,6*2,1)-(1,2*2,0)-(1,2*1,7*3)-(1,2*1,5*2)</t>
  </si>
  <si>
    <t>"m 3.06, 3.07" (8,5+4,1+8,5)*3,6+(4,8+0,6)*2*3,6+(1,5+1,2+1,5)*0,5*2+(2,1+1,6+2,1)*0,5*2-(1,6*2,0*2)-(1,2*1,5*2)</t>
  </si>
  <si>
    <t>"m 3.08" (3,6+4,0+3,6)*3,3-(1,0*2,0)</t>
  </si>
  <si>
    <t>87</t>
  </si>
  <si>
    <t>612328131</t>
  </si>
  <si>
    <t>Potažení vnitřních stěn sanačním štukem tloušťky do 3 mm</t>
  </si>
  <si>
    <t>1654266200</t>
  </si>
  <si>
    <t>Potažení vnitřních ploch sanačním štukem tloušťky do 3 mm svislých konstrukcí stěn</t>
  </si>
  <si>
    <t>88</t>
  </si>
  <si>
    <t>613321141</t>
  </si>
  <si>
    <t>Vápenocementová omítka štuková dvouvrstvá vnitřních pilířů nebo sloupů nanášená ručně</t>
  </si>
  <si>
    <t>179318573</t>
  </si>
  <si>
    <t>Omítka vápenocementová vnitřních ploch nanášená ručně dvouvrstvá, tloušťky jádrové omítky do 10 mm a tloušťky štuku do 3 mm štuková svislých konstrukcí pilířů nebo sloupů</t>
  </si>
  <si>
    <t>"sloupů" (0,35*4*3,4*3)+(0,3*4*3,0*4)+(0,3*4*3,0*4)</t>
  </si>
  <si>
    <t>89</t>
  </si>
  <si>
    <t>621521002</t>
  </si>
  <si>
    <t>Tenkovrstvá silikátová zatíraná omítka zrnitost 1,0 mm vnějších podhledů</t>
  </si>
  <si>
    <t>-1806339116</t>
  </si>
  <si>
    <t>Omítka tenkovrstvá silikátová vnějších ploch probarvená bez penetrace zatíraná (škrábaná ), zrnitost 1,0 mm podhledů</t>
  </si>
  <si>
    <t>Úprava povrchů vnější</t>
  </si>
  <si>
    <t>90</t>
  </si>
  <si>
    <t>062 101</t>
  </si>
  <si>
    <t>Dodávka a montáž bosáže z polystyrenových prvků - přesná spc viz PD skladba W1</t>
  </si>
  <si>
    <t>1171021794</t>
  </si>
  <si>
    <t>0,5*1,0</t>
  </si>
  <si>
    <t>91</t>
  </si>
  <si>
    <t>062 102</t>
  </si>
  <si>
    <t>Dodávka a montáž střední římsy z polystyrenových prvků - přesná spc viz PD skladba W1</t>
  </si>
  <si>
    <t>-1788574951</t>
  </si>
  <si>
    <t>"ze dvora" 20,8*2</t>
  </si>
  <si>
    <t>92</t>
  </si>
  <si>
    <t>062 103</t>
  </si>
  <si>
    <t>Dodávka a montáž šambrán kolem oken z polystyrenových prvků - přesná spc viz PD skladba W1</t>
  </si>
  <si>
    <t>-14195051</t>
  </si>
  <si>
    <t>"dvůr" (1,8+1,5)*2+(2,2+1,2+2,2)*2+(1,2+1,3)*2*2+(1,5*4*2)+(1,2+1,5)*2*8+(1,5+1,4)*2</t>
  </si>
  <si>
    <t>93</t>
  </si>
  <si>
    <t>622131321</t>
  </si>
  <si>
    <t>Penetrační nátěr vnějších stěn nanášený strojně</t>
  </si>
  <si>
    <t>291750918</t>
  </si>
  <si>
    <t>Podkladní a spojovací vrstva vnějších omítaných ploch penetrace nanášená strojně stěn</t>
  </si>
  <si>
    <t>"W1" (20,8*12,7)+(13,5*6,4*0,5)-(1,8*1,5)-(1,2*2,2*2)-(1,2*1,3*2)-(1,5*1,5*2)-(1,2*1,5*8)-(1,5*1,4)</t>
  </si>
  <si>
    <t>"W2" (20,0*1,0)-(1,2*1,0*2)</t>
  </si>
  <si>
    <t>94</t>
  </si>
  <si>
    <t>622142001</t>
  </si>
  <si>
    <t>Potažení vnějších stěn sklovláknitým pletivem vtlačeným do tenkovrstvé hmoty</t>
  </si>
  <si>
    <t>-1205255738</t>
  </si>
  <si>
    <t>Potažení vnějších ploch pletivem v ploše nebo pruzích, na plném podkladu sklovláknitým vtlačením do tmelu stěn</t>
  </si>
  <si>
    <t>"bosáž" 1,0</t>
  </si>
  <si>
    <t>"římsy" 41,6*0,3</t>
  </si>
  <si>
    <t>"šambrány" 88,8*0,3</t>
  </si>
  <si>
    <t>"W2" (20,0*1,0)</t>
  </si>
  <si>
    <t>95</t>
  </si>
  <si>
    <t>622211021</t>
  </si>
  <si>
    <t>Montáž kontaktního zateplení vnějších stěn lepením a mechanickým kotvením polystyrénových desek do betonu a zdiva tl přes 80 do 120 mm</t>
  </si>
  <si>
    <t>-1590410498</t>
  </si>
  <si>
    <t>Montáž kontaktního zateplení lepením a mechanickým kotvením z polystyrenových desek na vnější stěny, na podklad betonový nebo z lehčeného betonu, z tvárnic keramických nebo vápenopískových, tloušťky desek přes 80 do 120 mm</t>
  </si>
  <si>
    <t>96</t>
  </si>
  <si>
    <t>28375938</t>
  </si>
  <si>
    <t>deska EPS 70 fasádní λ=0,039 tl 100mm</t>
  </si>
  <si>
    <t>1265194504</t>
  </si>
  <si>
    <t>275,26*1,05 'Přepočtené koeficientem množství</t>
  </si>
  <si>
    <t>97</t>
  </si>
  <si>
    <t>622211001</t>
  </si>
  <si>
    <t>Montáž kontaktního zateplení vnějších stěn lepením a mechanickým kotvením polystyrénových desek do betonu a zdiva tl do 40 mm</t>
  </si>
  <si>
    <t>-189915119</t>
  </si>
  <si>
    <t>Montáž kontaktního zateplení lepením a mechanickým kotvením z polystyrenových desek na vnější stěny, na podklad betonový nebo z lehčeného betonu, z tvárnic keramických nebo vápenopískových, tloušťky desek do 40 mm</t>
  </si>
  <si>
    <t>"W2" (20,0*0,6)</t>
  </si>
  <si>
    <t>98</t>
  </si>
  <si>
    <t>28376416</t>
  </si>
  <si>
    <t>deska XPS hrana polodrážková a hladký povrch 300kPA tl 40mm</t>
  </si>
  <si>
    <t>-801018755</t>
  </si>
  <si>
    <t>12*1,05 'Přepočtené koeficientem množství</t>
  </si>
  <si>
    <t>99</t>
  </si>
  <si>
    <t>622221101</t>
  </si>
  <si>
    <t>Montáž kontaktního zateplení vnějších stěn lepením a mechanickým kotvením desek z minerální vlny s kolmou orientací do zdiva a betonu tl do 40 mm</t>
  </si>
  <si>
    <t>-439407190</t>
  </si>
  <si>
    <t>Montáž kontaktního zateplení lepením a mechanickým kotvením z desek z minerální vlny s kolmou orientací vláken na vnější stěny, na podklad betonový nebo z lehčeného betonu, z tvárnic keramických nebo vápenopískových, tloušťky desek do 40 mm</t>
  </si>
  <si>
    <t>"W2" (20,0*0,8)</t>
  </si>
  <si>
    <t>100</t>
  </si>
  <si>
    <t>63151507</t>
  </si>
  <si>
    <t>deska tepelně izolační minerální kontaktních fasád kolmé vlákno λ=0,040-0,041 tl 40mm</t>
  </si>
  <si>
    <t>-289289082</t>
  </si>
  <si>
    <t>16*1,05 'Přepočtené koeficientem množství</t>
  </si>
  <si>
    <t>101</t>
  </si>
  <si>
    <t>622212001</t>
  </si>
  <si>
    <t>Montáž kontaktního zateplení vnějšího ostění, nadpraží nebo parapetu hl. špalety do 200 mm lepením desek z polystyrenu tl do 40 mm</t>
  </si>
  <si>
    <t>1164909315</t>
  </si>
  <si>
    <t>Montáž kontaktního zateplení vnějšího ostění, nadpraží nebo parapetu lepením z polystyrenových desek hloubky špalet do 200 mm, tloušťky desek do 40 mm</t>
  </si>
  <si>
    <t>"W1" (1,8+1,5+1,8)+(2,2+1,2+2,2)*2+(1,3+1,2+1,3)*2+(1,5*4*2)+(1,5+1,2+1,5)*8+(1,4+1,5+1,4)</t>
  </si>
  <si>
    <t>102</t>
  </si>
  <si>
    <t>28375932</t>
  </si>
  <si>
    <t>deska EPS 70 fasádní λ=0,039 tl 40mm</t>
  </si>
  <si>
    <t>-1117102880</t>
  </si>
  <si>
    <t>"W1" ((1,8+1,5+1,8)+(2,2+1,2+2,2)*2+(1,3+1,2+1,3)*2+(1,5*4*2)+(1,5+1,2+1,5)*8+(1,4+1,5+1,4))*0,2</t>
  </si>
  <si>
    <t>14,76*1,05 'Přepočtené koeficientem množství</t>
  </si>
  <si>
    <t>103</t>
  </si>
  <si>
    <t>622252001</t>
  </si>
  <si>
    <t>Montáž profilů kontaktního zateplení připevněných mechanicky</t>
  </si>
  <si>
    <t>-1889067620</t>
  </si>
  <si>
    <t>Montáž profilů kontaktního zateplení zakládacích soklových připevněných hmoždinkami</t>
  </si>
  <si>
    <t>20,8</t>
  </si>
  <si>
    <t>104</t>
  </si>
  <si>
    <t>59051647</t>
  </si>
  <si>
    <t>profil zakládací Al tl 0,7mm pro ETICS pro izolant tl 100mm</t>
  </si>
  <si>
    <t>2108392522</t>
  </si>
  <si>
    <t>20,8*1,05 'Přepočtené koeficientem množství</t>
  </si>
  <si>
    <t>105</t>
  </si>
  <si>
    <t>622252002</t>
  </si>
  <si>
    <t>Montáž ostatních lišt kontaktního zateplení</t>
  </si>
  <si>
    <t>1151912780</t>
  </si>
  <si>
    <t xml:space="preserve">Montáž lišt kontaktního zateplení  ostatních stěnových, dilatačních apod. lepených do tmelu</t>
  </si>
  <si>
    <t>rohová lišta vnější</t>
  </si>
  <si>
    <t>9,0+12,0</t>
  </si>
  <si>
    <t>(1,8+1,5)*2+(2,2+1,2+2,2)*2+(1,2+1,3)*2*2+(1,5*4*2)+(1,2+1,5)*2*8+(1,5+1,4)*2</t>
  </si>
  <si>
    <t>rohová lišta vnitřní</t>
  </si>
  <si>
    <t>3,8</t>
  </si>
  <si>
    <t>okenní začišťovací lišta</t>
  </si>
  <si>
    <t>(1,5+1,8+1,5)+(2,2+1,2+2,2)*2+(1,3+1,2+1,3)*2+(1,5*3*2)+(1,5+1,2+1,5)*8+(1,4+1,5+1,4)</t>
  </si>
  <si>
    <t>nadpražní lišta</t>
  </si>
  <si>
    <t>(1,8)+(1,2)*2+(1,2)*2+(1,5*2)+(1,2)*8+(1,5)</t>
  </si>
  <si>
    <t>parapetní lišta</t>
  </si>
  <si>
    <t>(1,8)+(1,2)*2+(1,5*2)+(1,2)*8+(1,5)</t>
  </si>
  <si>
    <t>106</t>
  </si>
  <si>
    <t>5905148R</t>
  </si>
  <si>
    <t>lišta rohová vnější s tkaninou ETICS</t>
  </si>
  <si>
    <t>-978480253</t>
  </si>
  <si>
    <t>9,0+12,0+(1,8+1,5)*2+(2,2+1,2+2,2)*2+(1,2+1,3)*2*2+(1,5*4*2)+(1,2+1,5)*2*8+(1,5+1,4)*2</t>
  </si>
  <si>
    <t>109,8*1,05 'Přepočtené koeficientem množství</t>
  </si>
  <si>
    <t>107</t>
  </si>
  <si>
    <t>5905149R</t>
  </si>
  <si>
    <t>lišta rohová vnitřní s tkaninou ETICS</t>
  </si>
  <si>
    <t>1379589415</t>
  </si>
  <si>
    <t>3,8*1,05 'Přepočtené koeficientem množství</t>
  </si>
  <si>
    <t>108</t>
  </si>
  <si>
    <t>59051476</t>
  </si>
  <si>
    <t>profil okenní začišťovací se sklovláknitou armovací tkaninou 9 mm/2,4 m</t>
  </si>
  <si>
    <t>-132948922</t>
  </si>
  <si>
    <t>70,5*1,05 'Přepočtené koeficientem množství</t>
  </si>
  <si>
    <t>109</t>
  </si>
  <si>
    <t>5905151R</t>
  </si>
  <si>
    <t>nadpražní lišta s okapničkou ETICS</t>
  </si>
  <si>
    <t>1533848848</t>
  </si>
  <si>
    <t>20,7*1,05 'Přepočtené koeficientem množství</t>
  </si>
  <si>
    <t>110</t>
  </si>
  <si>
    <t>5905151</t>
  </si>
  <si>
    <t>profil parapetní se sklovláknitou armovací tkaninou PVC 2 m</t>
  </si>
  <si>
    <t>-1959302243</t>
  </si>
  <si>
    <t>18,3*1,05 'Přepočtené koeficientem množství</t>
  </si>
  <si>
    <t>111</t>
  </si>
  <si>
    <t>622321141</t>
  </si>
  <si>
    <t>Vápenocementová omítka štuková dvouvrstvá vnějších stěn nanášená ručně</t>
  </si>
  <si>
    <t>770109714</t>
  </si>
  <si>
    <t>Omítka vápenocementová vnějších ploch nanášená ručně dvouvrstvá, tloušťky jádrové omítky do 15 mm a tloušťky štuku do 3 mm štuková stěn</t>
  </si>
  <si>
    <t>"oplocení" (1,8+0,7+1,8)*4,2</t>
  </si>
  <si>
    <t>112</t>
  </si>
  <si>
    <t>622325103</t>
  </si>
  <si>
    <t>Oprava vnější vápenocementové hladké omítky složitosti 1 stěn v rozsahu přes 30 do 50 %</t>
  </si>
  <si>
    <t>1527594850</t>
  </si>
  <si>
    <t>Oprava vápenocementové omítky vnějších ploch stupně členitosti 1 hladké stěn, v rozsahu opravované plochy přes 30 do 50%</t>
  </si>
  <si>
    <t>113</t>
  </si>
  <si>
    <t>622521012</t>
  </si>
  <si>
    <t>Tenkovrstvá silikátová zatíraná omítka zrnitost 1,5 mm vnějších stěn</t>
  </si>
  <si>
    <t>1161355660</t>
  </si>
  <si>
    <t>Omítka tenkovrstvá silikátová vnějších ploch probarvená bez penetrace zatíraná (škrábaná ), zrnitost 1,5 mm stěn</t>
  </si>
  <si>
    <t>"W1 plocha" (20,8*12,7)+(13,5*6,4*0,5)-(1,8*1,5)-(1,2*2,2*2)-(1,2*1,3*2)-(1,5*1,5*2)-(1,2*1,5*8)-(1,5*1,4)</t>
  </si>
  <si>
    <t>"W1 ostění" ((1,8+1,5+1,8)+(2,2+1,2+2,2)*2+(1,3+1,2+1,3)*2+(1,5*4*2)+(1,5+1,2+1,5)*8+(1,4+1,5+1,4))*0,2</t>
  </si>
  <si>
    <t>114</t>
  </si>
  <si>
    <t>629991011</t>
  </si>
  <si>
    <t>Zakrytí výplní otvorů a svislých ploch fólií přilepenou lepící páskou</t>
  </si>
  <si>
    <t>-223894015</t>
  </si>
  <si>
    <t>Zakrytí vnějších ploch před znečištěním včetně pozdějšího odkrytí výplní otvorů a svislých ploch fólií přilepenou lepící páskou</t>
  </si>
  <si>
    <t>Podlahy a podlahové konstrukce</t>
  </si>
  <si>
    <t>115</t>
  </si>
  <si>
    <t>631311115</t>
  </si>
  <si>
    <t>Mazanina tl přes 50 do 80 mm z betonu prostého bez zvýšených nároků na prostředí tř. C 20/25</t>
  </si>
  <si>
    <t>-932476869</t>
  </si>
  <si>
    <t>Mazanina z betonu prostého bez zvýšených nároků na prostředí tl. přes 50 do 80 mm tř. C 20/25</t>
  </si>
  <si>
    <t>"C4" (48,6+35,6+57,4+18,7+41,2+18,9+4,0+12,6+13,1+2,3+4,7+1,3)*0,06</t>
  </si>
  <si>
    <t>"C5" (51,7+24,1+63,1+15,2+44,2+80+24,4)*0,06</t>
  </si>
  <si>
    <t>116</t>
  </si>
  <si>
    <t>631311125</t>
  </si>
  <si>
    <t>Mazanina tl přes 80 do 120 mm z betonu prostého bez zvýšených nároků na prostředí tř. C 20/25</t>
  </si>
  <si>
    <t>-459106269</t>
  </si>
  <si>
    <t>Mazanina z betonu prostého bez zvýšených nároků na prostředí tl. přes 80 do 120 mm tř. C 20/25</t>
  </si>
  <si>
    <t>"rušená šachta 1.PP" 1,9*1,7*0,1</t>
  </si>
  <si>
    <t>117</t>
  </si>
  <si>
    <t>631319195</t>
  </si>
  <si>
    <t>Příplatek k mazanině tl přes 50 do 80 mm za plochu do 5 m2</t>
  </si>
  <si>
    <t>-1038961875</t>
  </si>
  <si>
    <t>Příplatek k cenám mazanin za malou plochu do 5 m2 jednotlivě mazanina tl. přes 50 do 80 mm</t>
  </si>
  <si>
    <t>"C4" (4,0+2,3+4,7+1,3)*0,06</t>
  </si>
  <si>
    <t>0,738*1,1 'Přepočtené koeficientem množství</t>
  </si>
  <si>
    <t>118</t>
  </si>
  <si>
    <t>631362021</t>
  </si>
  <si>
    <t>Výztuž mazanin svařovanými sítěmi Kari</t>
  </si>
  <si>
    <t>-1775513813</t>
  </si>
  <si>
    <t>Výztuž mazanin ze svařovaných sítí z drátů typu KARI</t>
  </si>
  <si>
    <t>"rušená šachta 1.PP" 1,9*1,7*0,05</t>
  </si>
  <si>
    <t>"C4" (48,6+35,6+57,4+18,7+41,2+18,9+4,0+12,6+13,1+2,3+4,7+1,3)*0,005</t>
  </si>
  <si>
    <t>"C5" (51,7+24,1+63,1+15,2+44,2+80+24,4)*0,005</t>
  </si>
  <si>
    <t>2,968*1,1 'Přepočtené koeficientem množství</t>
  </si>
  <si>
    <t>119</t>
  </si>
  <si>
    <t>632902111</t>
  </si>
  <si>
    <t>Příprava zatvrdlého povrchu betonových mazanin pro cementový potěr cementovým mlékem</t>
  </si>
  <si>
    <t>-760280593</t>
  </si>
  <si>
    <t>"OK003" (6,9+6,0)*0,5*8,9</t>
  </si>
  <si>
    <t>"OK103" (7,1+6,2)*0,5*9,0</t>
  </si>
  <si>
    <t>120</t>
  </si>
  <si>
    <t>632481215</t>
  </si>
  <si>
    <t>Separační vrstva z geotextilie</t>
  </si>
  <si>
    <t>390965255</t>
  </si>
  <si>
    <t>Separační vrstva k oddělení podlahových vrstev z geotextilie</t>
  </si>
  <si>
    <t>"OK001" ((5,8*9,0)-(2,4*1,7))</t>
  </si>
  <si>
    <t>"OK002" (3,9*9,0)</t>
  </si>
  <si>
    <t>121</t>
  </si>
  <si>
    <t>634112113</t>
  </si>
  <si>
    <t>Obvodová dilatace podlahovým páskem z pěnového PE mezi stěnou a mazaninou nebo potěrem v 80 mm</t>
  </si>
  <si>
    <t>1340217448</t>
  </si>
  <si>
    <t>Obvodová dilatace mezi stěnou a mazaninou nebo potěrem podlahovým páskem z pěnového PE tl. do 10 mm, výšky 80 mm</t>
  </si>
  <si>
    <t>"m 1.01" (9,0+5,9)*2</t>
  </si>
  <si>
    <t>"m 1.02" (9,0+3,9)*2</t>
  </si>
  <si>
    <t>"m 1.03" (8,7+7,0)*2</t>
  </si>
  <si>
    <t>"m 1.04, 1.06" (13,0+5,5)*2</t>
  </si>
  <si>
    <t>"m 1.05" (7,6+5,0+1,3+2,0)*2</t>
  </si>
  <si>
    <t>"m 1.09" (2,2+1,8)*2</t>
  </si>
  <si>
    <t>"m 1.10" (2,1+3,8+1,4+0,9+1,4+0,9+1,4+0,9)*2</t>
  </si>
  <si>
    <t>"m 1.11" (2,0+3,8+1,6+0,9+1,7+2,4)*2</t>
  </si>
  <si>
    <t>"m 1.12" (1,6+1,5)*2</t>
  </si>
  <si>
    <t>"m 1.13" (0,7+1,5+2,9+1,5+0,9)</t>
  </si>
  <si>
    <t>"m 1.14" (1,2+1,1)*2</t>
  </si>
  <si>
    <t>"m 2.01" (9,2+5,9)*2</t>
  </si>
  <si>
    <t>"m 2.02" (5,5+4,0)*2</t>
  </si>
  <si>
    <t>"m 2.03" (9,0+7,0)*2</t>
  </si>
  <si>
    <t>"m 2.04" (3,6+4,0)*2</t>
  </si>
  <si>
    <t>"m 2.05" (7,9+5,3)*2</t>
  </si>
  <si>
    <t>"m 2.07" (4,5+4,0)*2</t>
  </si>
  <si>
    <t>"m 2.08" (3,0+7,5+3,0)</t>
  </si>
  <si>
    <t>122</t>
  </si>
  <si>
    <t>634663111</t>
  </si>
  <si>
    <t>Výplň dilatačních spar šířky do 10 mm v mazaninách polyuretovou samonivelační hmotou</t>
  </si>
  <si>
    <t>-1384198142</t>
  </si>
  <si>
    <t>Výplň dilatačních spar mazanin polyuretanovou samonivelační hmotou, šířka spáry do 10 mm</t>
  </si>
  <si>
    <t>6,0+4,0+6,5+5,5+2,3+2,3+7,0+6,5+5,5+8,5+6,0+7,0+5,5+8,0+8,5</t>
  </si>
  <si>
    <t>123</t>
  </si>
  <si>
    <t>634911113</t>
  </si>
  <si>
    <t>Řezání dilatačních spár š 5 mm hl přes 20 do 50 mm v čerstvé betonové mazanině</t>
  </si>
  <si>
    <t>370132281</t>
  </si>
  <si>
    <t>Řezání dilatačních nebo smršťovacích spár v čerstvé betonové mazanině nebo potěru šířky do 5 mm, hloubky přes 20 do 50 mm</t>
  </si>
  <si>
    <t>124</t>
  </si>
  <si>
    <t>635111141</t>
  </si>
  <si>
    <t>Násyp pod podlahy z hrubého kameniva 8-16 s udusáním</t>
  </si>
  <si>
    <t>1575719730</t>
  </si>
  <si>
    <t>Násyp ze štěrkopísku, písku nebo kameniva pod podlahy s udusáním a urovnáním povrchu z kameniva hrubého 8-16</t>
  </si>
  <si>
    <t>"rušená šachta 1.PP" 1,0*1,8*0,5</t>
  </si>
  <si>
    <t>125</t>
  </si>
  <si>
    <t>635211221</t>
  </si>
  <si>
    <t>Násyp tl do 20 mm pod plovoucí nebo tepelně izolační vrstvy podlah z keramzitu</t>
  </si>
  <si>
    <t>-1994414463</t>
  </si>
  <si>
    <t>Násyp lehký pod podlahy pod plovoucí nebo tepelně izolační vrstvy podlah o tl. do 20 mm (lože) z keramzitu</t>
  </si>
  <si>
    <t>"4.NP" (26,4+32,9+7,3+80,7+24,1+6,2+8,0+7,3+20,1)*3</t>
  </si>
  <si>
    <t>126</t>
  </si>
  <si>
    <t>635211121</t>
  </si>
  <si>
    <t>Násyp pod podlahy z keramzitu</t>
  </si>
  <si>
    <t>1247258188</t>
  </si>
  <si>
    <t>Násyp lehký pod podlahy s udusáním a urovnáním povrchu z keramzitu</t>
  </si>
  <si>
    <t>"1.NP" (1,0+0,3)*0,5*248,535</t>
  </si>
  <si>
    <t>"2.NP" (0,3+1,0)*0,5*215,6</t>
  </si>
  <si>
    <t>Trubní vedení</t>
  </si>
  <si>
    <t>127</t>
  </si>
  <si>
    <t>871181141</t>
  </si>
  <si>
    <t>Montáž potrubí z PE100 SDR 11 otevřený výkop svařovaných na tupo D 50 x 4,6 mm</t>
  </si>
  <si>
    <t>-1217086292</t>
  </si>
  <si>
    <t>Montáž vodovodního potrubí z plastů v otevřeném výkopu z polyetylenu PE 100 svařovaných na tupo SDR 11/PN16 D 50 x 4,6 mm</t>
  </si>
  <si>
    <t>28613172</t>
  </si>
  <si>
    <t>trubka vodovodní PE100 SDR11 se signalizační vrstvou 50x4,6mm</t>
  </si>
  <si>
    <t>-22940890</t>
  </si>
  <si>
    <t>10*1,015 'Přepočtené koeficientem množství</t>
  </si>
  <si>
    <t>129</t>
  </si>
  <si>
    <t>894215111</t>
  </si>
  <si>
    <t>Šachtice domovní kanalizační obestavěný prostor do 1,3 m3 se stěnami z betonu s poklopem</t>
  </si>
  <si>
    <t>525383798</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</si>
  <si>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do 1,30 m3</t>
  </si>
  <si>
    <t>"1.PP" 0,9*1,5*0,65*2</t>
  </si>
  <si>
    <t>130</t>
  </si>
  <si>
    <t>8997221R</t>
  </si>
  <si>
    <t>Krytí potrubí z plastů výstražnou fólií z PVC 34cm - modrá</t>
  </si>
  <si>
    <t>-342864321</t>
  </si>
  <si>
    <t>Lešení a stavební výtahy</t>
  </si>
  <si>
    <t>131</t>
  </si>
  <si>
    <t>941111121</t>
  </si>
  <si>
    <t>Montáž lešení řadového trubkového lehkého s podlahami zatížení do 200 kg/m2 š od 0,9 do 1,2 m v do 10 m</t>
  </si>
  <si>
    <t>-455283128</t>
  </si>
  <si>
    <t>Montáž lešení řadového trubkového lehkého pracovního s podlahami s provozním zatížením tř. 3 do 200 kg/m2 šířky tř. W09 od 0,9 do 1,2 m, výšky do 10 m</t>
  </si>
  <si>
    <t>(22,0*12,0)+(15,0*2,0*0,5)</t>
  </si>
  <si>
    <t>132</t>
  </si>
  <si>
    <t>941111221</t>
  </si>
  <si>
    <t>Příplatek k lešení řadovému trubkovému lehkému s podlahami š 1,2 m v 10 m za první a ZKD den použití</t>
  </si>
  <si>
    <t>-2073520812</t>
  </si>
  <si>
    <t>Montáž lešení řadového trubkového lehkého pracovního s podlahami s provozním zatížením tř. 3 do 200 kg/m2 Příplatek za první a každý další den použití lešení k ceně -1121</t>
  </si>
  <si>
    <t>279,0*60</t>
  </si>
  <si>
    <t>133</t>
  </si>
  <si>
    <t>941111821</t>
  </si>
  <si>
    <t>Demontáž lešení řadového trubkového lehkého s podlahami zatížení do 200 kg/m2 š od 0,9 do 1,2 m v do 10 m</t>
  </si>
  <si>
    <t>-78635484</t>
  </si>
  <si>
    <t>Demontáž lešení řadového trubkového lehkého pracovního s podlahami s provozním zatížením tř. 3 do 200 kg/m2 šířky tř. W09 od 0,9 do 1,2 m, výšky do 10 m</t>
  </si>
  <si>
    <t>134</t>
  </si>
  <si>
    <t>944511111</t>
  </si>
  <si>
    <t>Montáž ochranné sítě z textilie z umělých vláken</t>
  </si>
  <si>
    <t>-184107892</t>
  </si>
  <si>
    <t>Montáž ochranné sítě zavěšené na konstrukci lešení z textilie z umělých vláken</t>
  </si>
  <si>
    <t>135</t>
  </si>
  <si>
    <t>944511211</t>
  </si>
  <si>
    <t>Příplatek k ochranné síti za první a ZKD den použití</t>
  </si>
  <si>
    <t>45779440</t>
  </si>
  <si>
    <t>Montáž ochranné sítě Příplatek za první a každý další den použití sítě k ceně -1111</t>
  </si>
  <si>
    <t>136</t>
  </si>
  <si>
    <t>944511811</t>
  </si>
  <si>
    <t>Demontáž ochranné sítě z textilie z umělých vláken</t>
  </si>
  <si>
    <t>1445417246</t>
  </si>
  <si>
    <t>Demontáž ochranné sítě zavěšené na konstrukci lešení z textilie z umělých vláken</t>
  </si>
  <si>
    <t>137</t>
  </si>
  <si>
    <t>949101111</t>
  </si>
  <si>
    <t>Lešení pomocné pro objekty pozemních staveb s lešeňovou podlahou v do 1,9 m zatížení do 150 kg/m2</t>
  </si>
  <si>
    <t>82888245</t>
  </si>
  <si>
    <t>Lešení pomocné pracovní pro objekty pozemních staveb pro zatížení do 150 kg/m2, o výšce lešeňové podlahy do 1,9 m</t>
  </si>
  <si>
    <t>48,6+35,6+57,4+18,7+41,2+18,9+20,2+4,0+12,6+13,1+2,3+4,7+1,3</t>
  </si>
  <si>
    <t>51,7+24,1+63,1+15,2+44,2+20,1+12,2+66,0</t>
  </si>
  <si>
    <t>53,9+24,5+67,5+47,3+68,5+18,3+13,5+14,9</t>
  </si>
  <si>
    <t>26,4+32,9+7,3+80,7+24,1+6,2+8,0+7,3+20,1</t>
  </si>
  <si>
    <t>Různé dokončovací konstrukce a práce pozemních staveb</t>
  </si>
  <si>
    <t>138</t>
  </si>
  <si>
    <t>952901111</t>
  </si>
  <si>
    <t>Vyčištění budov bytové a občanské výstavby při výšce podlaží do 4 m</t>
  </si>
  <si>
    <t>-53109143</t>
  </si>
  <si>
    <t>Vyčištění budov nebo objektů před předáním do užívání budov bytové nebo občanské výstavby, světlé výšky podlaží do 4 m</t>
  </si>
  <si>
    <t>"1.PP" 37,7+33,9+50,9+4,1+7,4+25,2+21,6+16,0+24,9</t>
  </si>
  <si>
    <t>"1.NP-4.NP" (19,3+20,7)*0,5*20,1*4</t>
  </si>
  <si>
    <t>139</t>
  </si>
  <si>
    <t>953961113</t>
  </si>
  <si>
    <t>Kotvy chemickým tmelem M 12 hl 110 mm do betonu, ŽB nebo kamene s vyvrtáním otvoru</t>
  </si>
  <si>
    <t>423052129</t>
  </si>
  <si>
    <t>Kotvy chemické s vyvrtáním otvoru do betonu, železobetonu nebo tvrdého kamene tmel, velikost M 12, hloubka 110 mm</t>
  </si>
  <si>
    <t>Kotevní trny</t>
  </si>
  <si>
    <t>"OK001" (5,8+9,0)*2*5</t>
  </si>
  <si>
    <t>"OK002" (3,9+9,0)*2*5</t>
  </si>
  <si>
    <t>"OK003" (6,9+8,9)*2*5</t>
  </si>
  <si>
    <t>"OK004" (7,7+5,2)*2*5</t>
  </si>
  <si>
    <t>"OK005" (11,9+2,3)*2*5</t>
  </si>
  <si>
    <t>"OK006" (7,5+5,4)*2*5</t>
  </si>
  <si>
    <t>"OK101" (5,9+9,2)*2*5</t>
  </si>
  <si>
    <t>"OK102" (4,0+5,6)*2*5</t>
  </si>
  <si>
    <t>"OK103" (7,1+9,0)*2*5</t>
  </si>
  <si>
    <t>"OK104" (4,0+3,7)*2*5</t>
  </si>
  <si>
    <t>"OK105" (5,5+8,0)*2*5</t>
  </si>
  <si>
    <t>"OK106" (3,9+2,1)*2*5</t>
  </si>
  <si>
    <t>"OK107" (7,5+2,2)*2*5</t>
  </si>
  <si>
    <t>"BD001" (6,1+2,3+5,3)*5</t>
  </si>
  <si>
    <t>140</t>
  </si>
  <si>
    <t>953993311</t>
  </si>
  <si>
    <t>Osazení bezpečnostní, orientační nebo informační tabulky samolepicí</t>
  </si>
  <si>
    <t>-803094303</t>
  </si>
  <si>
    <t>141</t>
  </si>
  <si>
    <t>73534562</t>
  </si>
  <si>
    <t>tabulka bezpečnostní fotoluminiscenční 200x87mm samolepící</t>
  </si>
  <si>
    <t>-1104021766</t>
  </si>
  <si>
    <t>142</t>
  </si>
  <si>
    <t>73534561</t>
  </si>
  <si>
    <t>tabulka bezpečnostní fotoluminiscenční 148x148mm samolepící</t>
  </si>
  <si>
    <t>-1720151404</t>
  </si>
  <si>
    <t>143</t>
  </si>
  <si>
    <t>44932114</t>
  </si>
  <si>
    <t>přístroj hasicí ruční práškový PG 6 LE</t>
  </si>
  <si>
    <t>208880036</t>
  </si>
  <si>
    <t>Bourání konstrukcí</t>
  </si>
  <si>
    <t>144</t>
  </si>
  <si>
    <t>890211811</t>
  </si>
  <si>
    <t>Bourání šachet z prostého betonu ručně obestavěného prostoru do 1,5 m3</t>
  </si>
  <si>
    <t>-527535160</t>
  </si>
  <si>
    <t>Bourání šachet a jímek ručně velikosti obestavěného prostoru do 1,5 m3 z prostého betonu</t>
  </si>
  <si>
    <t>145</t>
  </si>
  <si>
    <t>961044111</t>
  </si>
  <si>
    <t>Bourání základů z betonu prostého</t>
  </si>
  <si>
    <t>-1838390608</t>
  </si>
  <si>
    <t>Bourání základů z betonu prostého</t>
  </si>
  <si>
    <t>"přístavek" (2,2*0,5*1,0*2)+(3,4*0,8*1,0)</t>
  </si>
  <si>
    <t>"stěna do dvora" (7,5*1,0*1,0)</t>
  </si>
  <si>
    <t>146</t>
  </si>
  <si>
    <t>962031132</t>
  </si>
  <si>
    <t>Bourání příček z cihel pálených na MVC tl do 100 mm</t>
  </si>
  <si>
    <t>-513727808</t>
  </si>
  <si>
    <t>Bourání příček z cihel, tvárnic nebo příčkovek z cihel pálených, plných nebo dutých na maltu vápennou nebo vápenocementovou, tl. do 100 mm</t>
  </si>
  <si>
    <t>"přístavek" (2,8+1,3+1,3)*4,2+(2,7+1,5+2,2+0,6+0,6)*3,0</t>
  </si>
  <si>
    <t>"1.NP" (4,4*3,3)</t>
  </si>
  <si>
    <t>"2.NP" (1,3*2,2)</t>
  </si>
  <si>
    <t>147</t>
  </si>
  <si>
    <t>962032231</t>
  </si>
  <si>
    <t>Bourání zdiva z cihel pálených nebo vápenopískových na MV nebo MVC přes 1 m3</t>
  </si>
  <si>
    <t>1762011097</t>
  </si>
  <si>
    <t>Bourání zdiva nadzákladového z cihel nebo tvárnic z cihel pálených nebo vápenopískových, na maltu vápennou nebo vápenocementovou, objemu přes 1 m3</t>
  </si>
  <si>
    <t>"přístavek" (2,2*0,4*7,8*2)+(3,4*0,5*7,8)-(1,0*0,45*2,0)-(0,4*0,35*0,5*8)</t>
  </si>
  <si>
    <t>"1.NP" (5,3*0,2*3,3)+(3,8*0,2*3,3)</t>
  </si>
  <si>
    <t>"stěna do dvora" (1,7*0,7*2,4*2)</t>
  </si>
  <si>
    <t>148</t>
  </si>
  <si>
    <t>963013530</t>
  </si>
  <si>
    <t>Bourání stropů s keramickou výplní</t>
  </si>
  <si>
    <t>-623727187</t>
  </si>
  <si>
    <t>Bourání stropů s keramickou výplní jakékoliv tloušťky</t>
  </si>
  <si>
    <t>hurdis</t>
  </si>
  <si>
    <t>"přístavek" (3,4*2,7*0,1*2)</t>
  </si>
  <si>
    <t>"strop" (6,4*1,8)*0,1*2</t>
  </si>
  <si>
    <t>149</t>
  </si>
  <si>
    <t>963031432</t>
  </si>
  <si>
    <t>Bourání cihelných kleneb na MV nebo MVC tl do 150 mm</t>
  </si>
  <si>
    <t>228999958</t>
  </si>
  <si>
    <t>Bourání cihelných kleneb na maltu vápennou nebo vápenocementovou, tl. do 150 mm</t>
  </si>
  <si>
    <t>"schodiště" (5,0*1,6)*2</t>
  </si>
  <si>
    <t>"strop" (1,0+6,2+2,0)*1,6</t>
  </si>
  <si>
    <t>150</t>
  </si>
  <si>
    <t>964072221</t>
  </si>
  <si>
    <t>Vybourání válcovaných nosníků ze zdiva smíšeného dl do 4 m hmotnosti do 20 kg/m</t>
  </si>
  <si>
    <t>1098401881</t>
  </si>
  <si>
    <t>Vybourání válcovaných nosníků uložených ve zdivu smíšeném nebo kamenném délky do 4 m, hmotnosti do 20 kg/m</t>
  </si>
  <si>
    <t>"přístavek" (3,1*3*0,02*2)</t>
  </si>
  <si>
    <t>"strop" (2,5*7*0,02*2)</t>
  </si>
  <si>
    <t>"překlady" (1,9*4*0,0179)+(1,7*5*0,0179)</t>
  </si>
  <si>
    <t>151</t>
  </si>
  <si>
    <t>965042131</t>
  </si>
  <si>
    <t>Bourání podkladů pod dlažby nebo mazanin betonových nebo z litého asfaltu tl do 100 mm pl do 4 m2</t>
  </si>
  <si>
    <t>-627579689</t>
  </si>
  <si>
    <t>Bourání mazanin betonových nebo z litého asfaltu tl. do 100 mm, plochy do 4 m2</t>
  </si>
  <si>
    <t>152</t>
  </si>
  <si>
    <t>965042231</t>
  </si>
  <si>
    <t>Bourání podkladů pod dlažby nebo mazanin betonových nebo z litého asfaltu tl přes 100 mm pl do 4 m2</t>
  </si>
  <si>
    <t>-1605614482</t>
  </si>
  <si>
    <t>Bourání mazanin betonových nebo z litého asfaltu tl. přes 100 mm, plochy do 4 m2</t>
  </si>
  <si>
    <t>"1.PP základ" 3,1*1,4*0,15</t>
  </si>
  <si>
    <t>"rušená šachta 1.PP" (1,9+1,7+1,9)*0,5*0,15</t>
  </si>
  <si>
    <t>153</t>
  </si>
  <si>
    <t>965042241</t>
  </si>
  <si>
    <t>Bourání podkladů pod dlažby nebo mazanin betonových nebo z litého asfaltu tl přes 100 mm pl přes 4 m2</t>
  </si>
  <si>
    <t>200050288</t>
  </si>
  <si>
    <t>Bourání mazanin betonových nebo z litého asfaltu tl. přes 100 mm, plochy přes 4 m2</t>
  </si>
  <si>
    <t>"1.NP" (51,9+13,1+53,1+39,2+35,9+9,3+13,9+16,2)*0,15</t>
  </si>
  <si>
    <t>"2.NP" (53,1+21,3+59,2+14,1+42,8+18,7+64,9)*0,15</t>
  </si>
  <si>
    <t>154</t>
  </si>
  <si>
    <t>965049112</t>
  </si>
  <si>
    <t>Příplatek k bourání betonových mazanin za bourání mazanin se svařovanou sítí tl přes 100 mm</t>
  </si>
  <si>
    <t>1112260331</t>
  </si>
  <si>
    <t>Bourání mazanin Příplatek k cenám za bourání mazanin betonových se svařovanou sítí, tl. přes 100 mm</t>
  </si>
  <si>
    <t>155</t>
  </si>
  <si>
    <t>965081223</t>
  </si>
  <si>
    <t>Bourání podlah z dlaždic keramických nebo xylolitových tl přes 10 mm plochy přes 1 m2</t>
  </si>
  <si>
    <t>1239363717</t>
  </si>
  <si>
    <t>Bourání podlah z dlaždic bez podkladního lože nebo mazaniny, s jakoukoliv výplní spár keramických nebo xylolitových tl. přes 10 mm plochy přes 1 m2</t>
  </si>
  <si>
    <t>"1.NP" 51,9+13,1+53,1+39,2+35,9+20,8+9,3+13,9+16,2+3,9+1,4+2,1</t>
  </si>
  <si>
    <t>"2.NP" 53,1+21,3+59,2+14,1+42,8+18,7+64,9</t>
  </si>
  <si>
    <t>"3.NP" 55,4+21,5+58,1+46,8+66,1+35,1</t>
  </si>
  <si>
    <t>156</t>
  </si>
  <si>
    <t>965082923</t>
  </si>
  <si>
    <t>Odstranění násypů pod podlahami tl do 100 mm pl přes 2 m2</t>
  </si>
  <si>
    <t>-644977184</t>
  </si>
  <si>
    <t>Odstranění násypu pod podlahami nebo ochranného násypu na střechách tl. do 100 mm, plochy přes 2 m2</t>
  </si>
  <si>
    <t>157</t>
  </si>
  <si>
    <t>965082941</t>
  </si>
  <si>
    <t>Odstranění násypů pod podlahami tl přes 200 mm</t>
  </si>
  <si>
    <t>740694351</t>
  </si>
  <si>
    <t>Odstranění násypu pod podlahami nebo ochranného násypu na střechách tl. přes 200 mm jakékoliv plochy</t>
  </si>
  <si>
    <t>"1.NP" (1,0+0,3)*0,5*(51,9+13,1+53,1+39,2+35,9+9,3+13,9+16,2)</t>
  </si>
  <si>
    <t>"2.NP" (1,0+0,3)*0,5*(53,1+21,3+59,2+14,1+42,8+18,7+64,9)</t>
  </si>
  <si>
    <t>158</t>
  </si>
  <si>
    <t>967021112</t>
  </si>
  <si>
    <t>Přisekání rovných ostění ve zdivu kamenném nebo smíšeném</t>
  </si>
  <si>
    <t>-1627990110</t>
  </si>
  <si>
    <t>Přisekání (špicování) rovných ostění bez odstupu po hrubém vybourání otvorů ve zdivu kamenném nebo smíšeném</t>
  </si>
  <si>
    <t>"2.NP" (0,8*2,2*2)</t>
  </si>
  <si>
    <t>159</t>
  </si>
  <si>
    <t>968072455</t>
  </si>
  <si>
    <t>Vybourání kovových dveřních zárubní pl do 2 m2</t>
  </si>
  <si>
    <t>69005351</t>
  </si>
  <si>
    <t>Vybourání kovových rámů oken s křídly, dveřních zárubní, vrat, stěn, ostění nebo obkladů dveřních zárubní, plochy do 2 m2</t>
  </si>
  <si>
    <t>"1.NP" 1,0*2,0*2</t>
  </si>
  <si>
    <t>"2.NP" (0,6*2,0*6)+(0,8*2,0)</t>
  </si>
  <si>
    <t>160</t>
  </si>
  <si>
    <t>968072456</t>
  </si>
  <si>
    <t>Vybourání kovových dveřních zárubní pl přes 2 m2</t>
  </si>
  <si>
    <t>-1583474876</t>
  </si>
  <si>
    <t>Vybourání kovových rámů oken s křídly, dveřních zárubní, vrat, stěn, ostění nebo obkladů dveřních zárubní, plochy přes 2 m2</t>
  </si>
  <si>
    <t>"1.NP" (1,4*2,0)+(1,2*2,2*5)</t>
  </si>
  <si>
    <t>"2.NP" 1,3*2,0*2</t>
  </si>
  <si>
    <t>"3.NP" 1,3*2,0*3</t>
  </si>
  <si>
    <t>161</t>
  </si>
  <si>
    <t>971024581</t>
  </si>
  <si>
    <t>Vybourání otvorů ve zdivu kamenném pl do 1 m2 na MV nebo MVC tl do 900 mm</t>
  </si>
  <si>
    <t>-447422509</t>
  </si>
  <si>
    <t>Vybourání otvorů ve zdivu základovém nebo nadzákladovém kamenném, smíšeném kamenném, na maltu vápennou nebo vápenocementovou, plochy do 1 m2, tl. do 900 mm</t>
  </si>
  <si>
    <t>"1.NP VZT" (0,9*0,8*1,1)+(0,7*0,8*0,5)</t>
  </si>
  <si>
    <t>"3.NP VZT" (1,0*0,6*1,1)</t>
  </si>
  <si>
    <t>"okno" (1,7*0,8*1,7)</t>
  </si>
  <si>
    <t>162</t>
  </si>
  <si>
    <t>971024681</t>
  </si>
  <si>
    <t>Vybourání otvorů ve zdivu kamenném pl do 4 m2 na MV nebo MVC tl do 900 mm</t>
  </si>
  <si>
    <t>879592557</t>
  </si>
  <si>
    <t>Vybourání otvorů ve zdivu základovém nebo nadzákladovém kamenném, smíšeném kamenném, na maltu vápennou nebo vápenocementovou, plochy do 4 m2, tl. do 900 mm</t>
  </si>
  <si>
    <t>"1.NP" 1,9*0,9*2,4*2</t>
  </si>
  <si>
    <t>"2.NP" 2,0*0,7*2,4</t>
  </si>
  <si>
    <t>"3.NP" (2,2*0,6*2,4)+(1,6*0,5*2,4)</t>
  </si>
  <si>
    <t>163</t>
  </si>
  <si>
    <t>971033561</t>
  </si>
  <si>
    <t>Vybourání otvorů ve zdivu cihelném pl do 1 m2 na MVC nebo MV tl do 600 mm</t>
  </si>
  <si>
    <t>190048923</t>
  </si>
  <si>
    <t>Vybourání otvorů ve zdivu základovém nebo nadzákladovém z cihel, tvárnic, příčkovek z cihel pálených na maltu vápennou nebo vápenocementovou plochy do 1 m2, tl. do 600 mm</t>
  </si>
  <si>
    <t>"nadpraží" (2,2*0,6*0,3*3)</t>
  </si>
  <si>
    <t>164</t>
  </si>
  <si>
    <t>971033581</t>
  </si>
  <si>
    <t>Vybourání otvorů ve zdivu cihelném pl do 1 m2 na MVC nebo MV tl do 900 mm</t>
  </si>
  <si>
    <t>1511652146</t>
  </si>
  <si>
    <t>Vybourání otvorů ve zdivu základovém nebo nadzákladovém z cihel, tvárnic, příčkovek z cihel pálených na maltu vápennou nebo vápenocementovou plochy do 1 m2, tl. do 900 mm</t>
  </si>
  <si>
    <t>"nadpraží" (1,9*0,9*0,3)</t>
  </si>
  <si>
    <t>165</t>
  </si>
  <si>
    <t>971033641</t>
  </si>
  <si>
    <t>Vybourání otvorů ve zdivu cihelném pl do 4 m2 na MVC nebo MV tl do 300 mm</t>
  </si>
  <si>
    <t>-1473441613</t>
  </si>
  <si>
    <t>Vybourání otvorů ve zdivu základovém nebo nadzákladovém z cihel, tvárnic, příčkovek z cihel pálených na maltu vápennou nebo vápenocementovou plochy do 4 m2, tl. do 300 mm</t>
  </si>
  <si>
    <t>"1.NP" (1,3*0,3*2,4)</t>
  </si>
  <si>
    <t>166</t>
  </si>
  <si>
    <t>972044431</t>
  </si>
  <si>
    <t>Vybourání otvorů ve stropech nebo klenbách z dutých tvárnic pl do 1 m2 tl do 100 mm</t>
  </si>
  <si>
    <t>-290043115</t>
  </si>
  <si>
    <t>Vybourání otvorů ve stropech nebo klenbách z dutých tvárnic bez odstranění podlahy a násypu, plochy do 1 m2, tl. do 100 mm</t>
  </si>
  <si>
    <t>"pro VZT" 0,7*1,0*0,1*3</t>
  </si>
  <si>
    <t>167</t>
  </si>
  <si>
    <t>973021511</t>
  </si>
  <si>
    <t>Vysekání výklenků ve zdivu z kamene pl přes 0,25 m2</t>
  </si>
  <si>
    <t>919394745</t>
  </si>
  <si>
    <t>Vysekání výklenků nebo kapes ve zdivu z kamene výklenků, pohledové plochy přes 0,25 m2</t>
  </si>
  <si>
    <t>"nika 1" 2,0*1,2*0,3</t>
  </si>
  <si>
    <t>"nika 4" 0,9*0,9*0,2</t>
  </si>
  <si>
    <t>"nika 6" (0,4*0,8*0,2)*6</t>
  </si>
  <si>
    <t>168</t>
  </si>
  <si>
    <t>973028121</t>
  </si>
  <si>
    <t>Vysekání kapes ve zdivu z kamene pro zavázání příček nebo zdí tl do 100 mm</t>
  </si>
  <si>
    <t>-91845256</t>
  </si>
  <si>
    <t>Vysekání výklenků nebo kapes ve zdivu z kamene kapes pro zavázání nových příček a zdí, tl. do 100 mm</t>
  </si>
  <si>
    <t>2,8*9</t>
  </si>
  <si>
    <t>169</t>
  </si>
  <si>
    <t>973028131</t>
  </si>
  <si>
    <t>Vysekání kapes ve zdivu z kamene pro zavázání příček nebo zdí tl do 150 mm</t>
  </si>
  <si>
    <t>1456010523</t>
  </si>
  <si>
    <t>Vysekání výklenků nebo kapes ve zdivu z kamene kapes pro zavázání nových příček a zdí, tl. do 150 mm</t>
  </si>
  <si>
    <t>2,8*5</t>
  </si>
  <si>
    <t>170</t>
  </si>
  <si>
    <t>973028141</t>
  </si>
  <si>
    <t>Vysekání kapes ve zdivu z kamene pro zavázání příček nebo zdí tl do 300 mm</t>
  </si>
  <si>
    <t>1457010179</t>
  </si>
  <si>
    <t>Vysekání výklenků nebo kapes ve zdivu z kamene kapes pro zavázání nových příček a zdí, tl. do 300 mm</t>
  </si>
  <si>
    <t>3,0*10</t>
  </si>
  <si>
    <t>171</t>
  </si>
  <si>
    <t>973028161</t>
  </si>
  <si>
    <t>Vysekání kapes ve zdivu z kamene pro zavázání příček nebo zdí tl do 600 mm</t>
  </si>
  <si>
    <t>-1778158664</t>
  </si>
  <si>
    <t>Vysekání výklenků nebo kapes ve zdivu z kamene kapes pro zavázání nových příček a zdí, tl. do 600 mm</t>
  </si>
  <si>
    <t>3,0*18</t>
  </si>
  <si>
    <t>172</t>
  </si>
  <si>
    <t>974029164</t>
  </si>
  <si>
    <t>Vysekání rýh ve zdivu kamenném hl do 150 mm š do 150 mm</t>
  </si>
  <si>
    <t>-857234456</t>
  </si>
  <si>
    <t>Vysekání rýh ve zdivu kamenném do hl. 150 mm a šířky do 150 mm</t>
  </si>
  <si>
    <t>"BD001" 6,2*2</t>
  </si>
  <si>
    <t>"SCH101, SCH102" 6,3+4,2+6,3+5,2+0,6+5,2</t>
  </si>
  <si>
    <t>"SCH201, SCH202" 6,5+4,2+6,5+4,5+0,6+4,5</t>
  </si>
  <si>
    <t>"SCH301, SCH302" 6,6+4,4+6,6+4,6+0,6+4,6</t>
  </si>
  <si>
    <t>"kanalizace" 56</t>
  </si>
  <si>
    <t>173</t>
  </si>
  <si>
    <t>974029187</t>
  </si>
  <si>
    <t>Vysekání rýh ve zdivu kamenném hl do 300 mm š do 300 mm</t>
  </si>
  <si>
    <t>-388466280</t>
  </si>
  <si>
    <t>Vysekání rýh ve zdivu kamenném do hl. 300 mm a šířky do 300 mm</t>
  </si>
  <si>
    <t>"ÚT" 11,5+8,0</t>
  </si>
  <si>
    <t>174</t>
  </si>
  <si>
    <t>974029389</t>
  </si>
  <si>
    <t>Vysekání rýh ve zdivu kamenném pro komínové nebo ventilační průduchy hl do 300 mm š do 450 mm</t>
  </si>
  <si>
    <t>1692654665</t>
  </si>
  <si>
    <t>Vysekání rýh ve zdivu kamenném pro komínové nebo ventilační průduchy do hl. 300 mm a šířky do 450 mm</t>
  </si>
  <si>
    <t>"1.NP VZT" 3,3</t>
  </si>
  <si>
    <t>175</t>
  </si>
  <si>
    <t>974029664</t>
  </si>
  <si>
    <t>Vysekání rýh ve zdivu kamenném pro vtahování nosníků hl do 150 mm v do 150 mm</t>
  </si>
  <si>
    <t>-1072950693</t>
  </si>
  <si>
    <t>Vysekání rýh ve zdivu kamenném pro vtahování nosníků, před vybouráním otvoru do hl. 150 mm, při výšce nosníku do 150 mm</t>
  </si>
  <si>
    <t>"IPE 80" (0,75*4)+(1,1*4)</t>
  </si>
  <si>
    <t>"IPE 120" (0,9*4)</t>
  </si>
  <si>
    <t>"IPE 140" (2,1*4*2)+(1,6*4*2)+(1,9*4)+(2,2*3*2)+(2,4*3*2)+(1,9*4)</t>
  </si>
  <si>
    <t>176</t>
  </si>
  <si>
    <t>974029666</t>
  </si>
  <si>
    <t>Vysekání rýh ve zdivu kamenném pro vtahování nosníků hl do 150 mm v do 250 mm</t>
  </si>
  <si>
    <t>-985297633</t>
  </si>
  <si>
    <t>Vysekání rýh ve zdivu kamenném pro vtahování nosníků, před vybouráním otvoru do hl. 150 mm, při výšce nosníku do 250 mm</t>
  </si>
  <si>
    <t>"IPE 160" (1,5*4)+(2,2*4*3)</t>
  </si>
  <si>
    <t>"IPE 180" (1,7*4)+(1,7*2)</t>
  </si>
  <si>
    <t>"IPE 200" (2,0*4*2)+(2,2*4)</t>
  </si>
  <si>
    <t>177</t>
  </si>
  <si>
    <t>977151113</t>
  </si>
  <si>
    <t>Jádrové vrty diamantovými korunkami do stavebních materiálů D přes 40 do 50 mm</t>
  </si>
  <si>
    <t>590804485</t>
  </si>
  <si>
    <t>Jádrové vrty diamantovými korunkami do stavebních materiálů (železobetonu, betonu, cihel, obkladů, dlažeb, kamene) průměru přes 40 do 50 mm</t>
  </si>
  <si>
    <t>"ÚT" 136</t>
  </si>
  <si>
    <t>178</t>
  </si>
  <si>
    <t>977151122</t>
  </si>
  <si>
    <t>Jádrové vrty diamantovými korunkami do stavebních materiálů D přes 120 do 130 mm</t>
  </si>
  <si>
    <t>539892967</t>
  </si>
  <si>
    <t>Jádrové vrty diamantovými korunkami do stavebních materiálů (železobetonu, betonu, cihel, obkladů, dlažeb, kamene) průměru přes 120 do 130 mm</t>
  </si>
  <si>
    <t>"1.PP" 2,4</t>
  </si>
  <si>
    <t>179</t>
  </si>
  <si>
    <t>977151123</t>
  </si>
  <si>
    <t>Jádrové vrty diamantovými korunkami do stavebních materiálů D přes 130 do 150 mm</t>
  </si>
  <si>
    <t>-499748349</t>
  </si>
  <si>
    <t>Jádrové vrty diamantovými korunkami do stavebních materiálů (železobetonu, betonu, cihel, obkladů, dlažeb, kamene) průměru přes 130 do 150 mm</t>
  </si>
  <si>
    <t>"1.PP" 1,3+1,0+2,4</t>
  </si>
  <si>
    <t>"ÚT" 16</t>
  </si>
  <si>
    <t>"ZTI" 20</t>
  </si>
  <si>
    <t>180</t>
  </si>
  <si>
    <t>977151125</t>
  </si>
  <si>
    <t>Jádrové vrty diamantovými korunkami do stavebních materiálů D přes 180 do 200 mm</t>
  </si>
  <si>
    <t>1372828297</t>
  </si>
  <si>
    <t>Jádrové vrty diamantovými korunkami do stavebních materiálů (železobetonu, betonu, cihel, obkladů, dlažeb, kamene) průměru přes 180 do 200 mm</t>
  </si>
  <si>
    <t>"1.PP" 1,0</t>
  </si>
  <si>
    <t>181</t>
  </si>
  <si>
    <t>977151127</t>
  </si>
  <si>
    <t>Jádrové vrty diamantovými korunkami do stavebních materiálů D přes 225 do 250 mm</t>
  </si>
  <si>
    <t>278986080</t>
  </si>
  <si>
    <t>Jádrové vrty diamantovými korunkami do stavebních materiálů (železobetonu, betonu, cihel, obkladů, dlažeb, kamene) průměru přes 225 do 250 mm</t>
  </si>
  <si>
    <t>"1.PP" 1,4+2,4</t>
  </si>
  <si>
    <t>182</t>
  </si>
  <si>
    <t>977151128</t>
  </si>
  <si>
    <t>Jádrové vrty diamantovými korunkami do stavebních materiálů D přes 250 do 300 mm</t>
  </si>
  <si>
    <t>1166217611</t>
  </si>
  <si>
    <t>Jádrové vrty diamantovými korunkami do stavebních materiálů (železobetonu, betonu, cihel, obkladů, dlažeb, kamene) průměru přes 250 do 300 mm</t>
  </si>
  <si>
    <t>"1.NP" 1,0</t>
  </si>
  <si>
    <t>183</t>
  </si>
  <si>
    <t>977311113</t>
  </si>
  <si>
    <t>Řezání stávajících betonových mazanin nevyztužených hl do 150 mm</t>
  </si>
  <si>
    <t>68900956</t>
  </si>
  <si>
    <t>Řezání stávajících betonových mazanin bez vyztužení hloubky přes 100 do 150 mm</t>
  </si>
  <si>
    <t>"1.PP základ" 3,1*0,15*2</t>
  </si>
  <si>
    <t>"1.PP rušená šachta" 1,9+1,7+1,9</t>
  </si>
  <si>
    <t>184</t>
  </si>
  <si>
    <t>978011141</t>
  </si>
  <si>
    <t>Otlučení (osekání) vnitřní vápenné nebo vápenocementové omítky stropů v rozsahu přes 10 do 30 %</t>
  </si>
  <si>
    <t>-1483391550</t>
  </si>
  <si>
    <t>Otlučení vápenných nebo vápenocementových omítek vnitřních ploch stropů, v rozsahu přes 10 do 30 %</t>
  </si>
  <si>
    <t>185</t>
  </si>
  <si>
    <t>978011191</t>
  </si>
  <si>
    <t>Otlučení (osekání) vnitřní vápenné nebo vápenocementové omítky stropů v rozsahu přes 50 do 100 %</t>
  </si>
  <si>
    <t>399266325</t>
  </si>
  <si>
    <t>Otlučení vápenných nebo vápenocementových omítek vnitřních ploch stropů, v rozsahu přes 50 do 100 %</t>
  </si>
  <si>
    <t>"okna" ((1,3*1,0*7)+(1,0*1,0)+(2,2*0,7))*1,4</t>
  </si>
  <si>
    <t>"průchody" ((1,0*1,2*4)+(0,7*1,4)*4+(0,7*0,9))*1,2</t>
  </si>
  <si>
    <t>186</t>
  </si>
  <si>
    <t>978013141</t>
  </si>
  <si>
    <t>Otlučení (osekání) vnitřní vápenné nebo vápenocementové omítky stěn v rozsahu přes 10 do 30 %</t>
  </si>
  <si>
    <t>1928369087</t>
  </si>
  <si>
    <t>Otlučení vápenných nebo vápenocementových omítek vnitřních ploch stěn s vyškrabáním spar, s očištěním zdiva, v rozsahu přes 10 do 30 %</t>
  </si>
  <si>
    <t>"m 1.01" (9,0*2,4*2)+(2,4+3,2)*0,5*6,0*2+(2,0+4,0+2,0)*1,0-(4,0*2,0)-(1,5*2,0)-(2,0*2,2)</t>
  </si>
  <si>
    <t>"m 1.02, 1.07" (9,0*2,4*2)+(2,4+3,2)*0,5*4,0*2+(1,9+2,2+1,9)*1,0+(2,2+1,5+2,2)*0,9-(2,1*1,8)-(1,2*2,2)</t>
  </si>
  <si>
    <t>"m 1.03" (8,7*2,4*2)+(2,4+3,2)*0,5*6,4*2+(1,8+1,0+1,8)*1,0*4+(2,5+1,8+2,5)*1,0-(1,0*1,8*4)-(1,8*2,3)-(1,8*2,2)</t>
  </si>
  <si>
    <t>"m 1.04" (7,6*2,5*2)+(2,5+3,2)*0,5*5,1*2+(1,5+1,8+1,5)*1,0+(2,0+1,4+2,0)*1,0-(1,8*1,5)-(1,3*2,0)</t>
  </si>
  <si>
    <t>"m 1.05" (6,2+4,0+6,2+5,0+0,6+5,0)*4,0-(1,2*2,4*2)</t>
  </si>
  <si>
    <t>"m 1.06" (11,7+2,2)*2*3,0-(1,8*2,3)-(1,8*2,2)-(1,2*2,2)-(1,4*2,0)-(1,5*3,0*2)-(1,2*2,0)</t>
  </si>
  <si>
    <t>"m 2.01" (5,8+9,2)*3,4*2+(1,8+1,2+1,8)*1,0*3+(1,4+2,0+1,4)*1,0*2-(1,2*1,8*3)-(2,5*2,1)-(1,4*2,0*2)</t>
  </si>
  <si>
    <t>"m 2.02" (5,5+4,0)*3,4*2+(1,8+2,1+1,8)*1,0-(2,1*1,8)-(0,8*2,0)</t>
  </si>
  <si>
    <t>"m 2.03" (9,0+7,0)*3,4*2+(1,8+1,2+1,8)*6+(2,1+1,4+2,1)*0,7*2-(1,2*1,8*6)-(1,4*2,1*2)</t>
  </si>
  <si>
    <t>"m 2.04" (3,6+4,0)*3,4*2-(1,4*2,1*2)-(0,8*2,0)</t>
  </si>
  <si>
    <t>"m 2.05" (7,9+5,3)*3,4*2+(1,5*3*1,0)-(1,5*1,5)-(1,5*2,0*2)</t>
  </si>
  <si>
    <t>"m 2.06, 2.07" (8,3+4,0)*2*3,4+(4,5+0,6)*2*3,4-(1,1*1,5*2)-(1,2*2,0*2)</t>
  </si>
  <si>
    <t>"m 2.08" (7,6+8,5)*3,4*2+(1,8+1,2+1,8)*1,0*3+(1,5+1,2+1,5)*1,0-(1,2*1,8*3)-(1,2*1,5)-(1,3*2,0*2)</t>
  </si>
  <si>
    <t>"m 3.01" (9,5+6,0)*3,3*2+(1,8+1,2+1,8)*0,5*3+(2,1+1,4+2,1)*0,5-(1,2*1,8*3)-(1,4*2,1*2)-(1,5*2,1)</t>
  </si>
  <si>
    <t>"m 3.02" (5,7+4,0)*3,3*2+(1,8+2,2+1,8)*0,5+(2,1+1,4+2,1)*0,5*2-(1,8*2,2)-(1,4*2,1*2)</t>
  </si>
  <si>
    <t>"m 3.03" (9,3+7,3)*3,3*2+(1,8+1,2+1,8)*0,5*6-(1,2*1,8*6)-(1,4*2,1*2)</t>
  </si>
  <si>
    <t>"m 3.04" (8,2+5,7)*3,3*2+(1,5*3*0,5)+(1,5+1,2+1,5)*0,5-(1,4*2,1*2)-(1,5*1,5)-(1,5*1,2)</t>
  </si>
  <si>
    <t>"m 3.05" (7,9+6,4)*3,3*2+(2,1+1,4+2,1)*0,5*2+(1,8+1,2+1,8)*0,5*3+(1,5+1,2+1,5)*0,5*2-(1,4*2,1*2)-(1,2*1,8*3)-(1,2*1,5*2)</t>
  </si>
  <si>
    <t>"m 3.06, 3.07" (12,2+4,0+4,5+0,6)*3,3*2+(1,5+1,2+1,5)*0,5*2+(2,0+1,4+2,0)*0,5-(1,4*2,0)-(1,2*1,5*2)</t>
  </si>
  <si>
    <t>187</t>
  </si>
  <si>
    <t>978013191</t>
  </si>
  <si>
    <t>Otlučení (osekání) vnitřní vápenné nebo vápenocementové omítky stěn v rozsahu přes 50 do 100 %</t>
  </si>
  <si>
    <t>1511179402</t>
  </si>
  <si>
    <t>Otlučení vápenných nebo vápenocementových omítek vnitřních ploch stěn s vyškrabáním spar, s očištěním zdiva, v rozsahu přes 50 do 100 %</t>
  </si>
  <si>
    <t>"m 0.06" (10,8*2,0*2)+(2,0+2,2)*0,5*2,2*2</t>
  </si>
  <si>
    <t>"m 0.09" (7,8*1,0*2)+(1,0+2,2)*0,5*3,2*2</t>
  </si>
  <si>
    <t>"m 1.08 - 1.10" (7,5+5,9)*2*3,2-(1,2*2,2)-(1,2*1,3*2)-(1,0*1,8*2)</t>
  </si>
  <si>
    <t>188</t>
  </si>
  <si>
    <t>978015361</t>
  </si>
  <si>
    <t>Otlučení (osekání) vnější vápenné nebo vápenocementové omítky stupně členitosti 1 a 2 v rozsahu přes 40 do 50 %</t>
  </si>
  <si>
    <t>2052506979</t>
  </si>
  <si>
    <t>Otlučení vápenných nebo vápenocementových omítek vnějších ploch s vyškrabáním spar a s očištěním zdiva stupně členitosti 1 a 2, v rozsahu přes 30 do 50 %</t>
  </si>
  <si>
    <t>"dvůr" (20,8*12,7)+(13,5*3,4*0,5)-(1,8*1,5)-(1,2*2,2*2)-(1,2*1,3*2)-(1,5*1,5*2)-(1,2*1,5*8)-(1,5*1,4)</t>
  </si>
  <si>
    <t>997</t>
  </si>
  <si>
    <t>Přesun sutě</t>
  </si>
  <si>
    <t>189</t>
  </si>
  <si>
    <t>997013151</t>
  </si>
  <si>
    <t>Vnitrostaveništní doprava suti a vybouraných hmot pro budovy v do 6 m s omezením mechanizace</t>
  </si>
  <si>
    <t>-1519061140</t>
  </si>
  <si>
    <t>Vnitrostaveništní doprava suti a vybouraných hmot vodorovně do 50 m svisle s omezením mechanizace pro budovy a haly výšky do 6 m</t>
  </si>
  <si>
    <t>190</t>
  </si>
  <si>
    <t>997013311</t>
  </si>
  <si>
    <t>Montáž a demontáž shozu suti v do 10 m</t>
  </si>
  <si>
    <t>1107919430</t>
  </si>
  <si>
    <t>Doprava suti shozem montáž a demontáž shozu výšky do 10 m</t>
  </si>
  <si>
    <t>191</t>
  </si>
  <si>
    <t>997013321</t>
  </si>
  <si>
    <t>Příplatek k shozu suti v do 10 m za první a ZKD den použití</t>
  </si>
  <si>
    <t>-965677159</t>
  </si>
  <si>
    <t>Doprava suti shozem montáž a demontáž shozu výšky Příplatek za první a každý další den použití shozu k ceně -3311</t>
  </si>
  <si>
    <t>9,0*30</t>
  </si>
  <si>
    <t>192</t>
  </si>
  <si>
    <t>997013501</t>
  </si>
  <si>
    <t>Odvoz suti a vybouraných hmot na skládku nebo meziskládku do 1 km se složením</t>
  </si>
  <si>
    <t>1955470198</t>
  </si>
  <si>
    <t>Odvoz suti a vybouraných hmot na skládku nebo meziskládku se složením, na vzdálenost do 1 km</t>
  </si>
  <si>
    <t>193</t>
  </si>
  <si>
    <t>997013509</t>
  </si>
  <si>
    <t>Příplatek k odvozu suti a vybouraných hmot na skládku ZKD 1 km přes 1 km</t>
  </si>
  <si>
    <t>-1692649619</t>
  </si>
  <si>
    <t>Odvoz suti a vybouraných hmot na skládku nebo meziskládku se složením, na vzdálenost Příplatek k ceně za každý další i započatý 1 km přes 1 km</t>
  </si>
  <si>
    <t>986,356*31</t>
  </si>
  <si>
    <t>194</t>
  </si>
  <si>
    <t>997013631</t>
  </si>
  <si>
    <t>Poplatek za uložení na skládce (skládkovné) stavebního odpadu směsného kód odpadu 17 09 04</t>
  </si>
  <si>
    <t>1405458414</t>
  </si>
  <si>
    <t>Poplatek za uložení stavebního odpadu na skládce (skládkovné) směsného stavebního a demoličního zatříděného do Katalogu odpadů pod kódem 17 09 04</t>
  </si>
  <si>
    <t>46,62+0,042+0,918+0,66</t>
  </si>
  <si>
    <t>195</t>
  </si>
  <si>
    <t>997013811</t>
  </si>
  <si>
    <t>Poplatek za uložení na skládce (skládkovné) stavebního odpadu dřevěného kód odpadu 17 02 01</t>
  </si>
  <si>
    <t>824591564</t>
  </si>
  <si>
    <t>Poplatek za uložení stavebního odpadu na skládce (skládkovné) dřevěného zatříděného do Katalogu odpadů pod kódem 17 02 01</t>
  </si>
  <si>
    <t>27,452+0,464</t>
  </si>
  <si>
    <t>196</t>
  </si>
  <si>
    <t>997013861</t>
  </si>
  <si>
    <t>Poplatek za uložení stavebního odpadu na recyklační skládce (skládkovné) z prostého betonu kód odpadu 17 01 01</t>
  </si>
  <si>
    <t>501124520</t>
  </si>
  <si>
    <t>Poplatek za uložení stavebního odpadu na recyklační skládce (skládkovné) z prostého betonu zatříděného do Katalogu odpadů pod kódem 17 01 01</t>
  </si>
  <si>
    <t>3,089+24,84+4,039+2,341+167,211</t>
  </si>
  <si>
    <t>197</t>
  </si>
  <si>
    <t>997013863</t>
  </si>
  <si>
    <t>Poplatek za uložení stavebního odpadu na recyklační skládce (skládkovné) cihelného kód odpadu 17 01 02</t>
  </si>
  <si>
    <t>1470992078</t>
  </si>
  <si>
    <t>Poplatek za uložení stavebního odpadu na recyklační skládce (skládkovné) cihelného zatříděného do Katalogu odpadů pod kódem 17 01 02</t>
  </si>
  <si>
    <t>8,235+67,043+7,038+8,571+2,138+0,923+1,685+0,357+2,865+16,373+18,273+16,958+7,395</t>
  </si>
  <si>
    <t>198</t>
  </si>
  <si>
    <t>997013873</t>
  </si>
  <si>
    <t>1720822542</t>
  </si>
  <si>
    <t>2,57+461,097+0,264+10,110+41,64+3,165+0,227+0,154+0,39+1,404+7,821+2,555+0,845+3,92+4,853+0,585+0,07+1,587+0,069+0,418+0,16</t>
  </si>
  <si>
    <t>998</t>
  </si>
  <si>
    <t>Přesun hmot</t>
  </si>
  <si>
    <t>199</t>
  </si>
  <si>
    <t>998011002</t>
  </si>
  <si>
    <t>Přesun hmot pro budovy zděné v přes 6 do 12 m</t>
  </si>
  <si>
    <t>1526507058</t>
  </si>
  <si>
    <t>Přesun hmot pro budovy občanské výstavby, bydlení, výrobu a služby s nosnou svislou konstrukcí zděnou z cihel, tvárnic nebo kamene vodorovná dopravní vzdálenost do 100 m pro budovy výšky přes 6 do 12 m</t>
  </si>
  <si>
    <t>PSV</t>
  </si>
  <si>
    <t>Práce a dodávky PSV</t>
  </si>
  <si>
    <t>711</t>
  </si>
  <si>
    <t>Izolace proti vodě, vlhkosti a plynům</t>
  </si>
  <si>
    <t>200</t>
  </si>
  <si>
    <t>711111001</t>
  </si>
  <si>
    <t>Provedení izolace proti zemní vlhkosti vodorovné za studena nátěrem penetračním</t>
  </si>
  <si>
    <t>1175574291</t>
  </si>
  <si>
    <t>Provedení izolace proti zemní vlhkosti natěradly a tmely za studena na ploše vodorovné V nátěrem penetračním</t>
  </si>
  <si>
    <t>"1.PP" 1,1*1,4*2</t>
  </si>
  <si>
    <t>"1.NP" 48,6+35,6+57,2+18,7+41,2+18,9+20,2+4,0+12,6+13,1+2,3+4,7+1,3</t>
  </si>
  <si>
    <t>"stěna dvůr" 1,8*0,7*2</t>
  </si>
  <si>
    <t>201</t>
  </si>
  <si>
    <t>711112001</t>
  </si>
  <si>
    <t>Provedení izolace proti zemní vlhkosti svislé za studena nátěrem penetračním</t>
  </si>
  <si>
    <t>619245699</t>
  </si>
  <si>
    <t>Provedení izolace proti zemní vlhkosti natěradly a tmely za studena na ploše svislé S nátěrem penetračním</t>
  </si>
  <si>
    <t>"prostupy" 2,0*2,0*3</t>
  </si>
  <si>
    <t>202</t>
  </si>
  <si>
    <t>11163150</t>
  </si>
  <si>
    <t>lak penetrační asfaltový</t>
  </si>
  <si>
    <t>291542360</t>
  </si>
  <si>
    <t>"vodorovné" 284,0</t>
  </si>
  <si>
    <t>"svislá" 12,0</t>
  </si>
  <si>
    <t>296*0,00034 'Přepočtené koeficientem množství</t>
  </si>
  <si>
    <t>203</t>
  </si>
  <si>
    <t>711141559</t>
  </si>
  <si>
    <t>Provedení izolace proti zemní vlhkosti pásy přitavením vodorovné NAIP</t>
  </si>
  <si>
    <t>-30228467</t>
  </si>
  <si>
    <t>Provedení izolace proti zemní vlhkosti pásy přitavením NAIP na ploše vodorovné V</t>
  </si>
  <si>
    <t>204</t>
  </si>
  <si>
    <t>711142559</t>
  </si>
  <si>
    <t>Provedení izolace proti zemní vlhkosti pásy přitavením svislé NAIP</t>
  </si>
  <si>
    <t>-585325122</t>
  </si>
  <si>
    <t>Provedení izolace proti zemní vlhkosti pásy přitavením NAIP na ploše svislé S</t>
  </si>
  <si>
    <t>205</t>
  </si>
  <si>
    <t>62853004</t>
  </si>
  <si>
    <t>pás asfaltový natavitelný modifikovaný SBS tl 4,0mm s vložkou ze skleněné tkaniny a spalitelnou PE fólií nebo jemnozrnným minerálním posypem na horním povrchu</t>
  </si>
  <si>
    <t>1612051114</t>
  </si>
  <si>
    <t>296*1,221 'Přepočtené koeficientem množství</t>
  </si>
  <si>
    <t>206</t>
  </si>
  <si>
    <t>711193131</t>
  </si>
  <si>
    <t>Izolace proti vlhkosti na svislé ploše těsnicí kaší minerální minerální na bázi cementu a disperze dvousložková</t>
  </si>
  <si>
    <t>-266900749</t>
  </si>
  <si>
    <t>Izolace proti zemní vlhkosti ostatní těsnicí hmotou dvousložkovou na bázi cementu na ploše svislé S</t>
  </si>
  <si>
    <t>"m 1.09" 4,0+(2,2+1,8)*2*0,3</t>
  </si>
  <si>
    <t>"m 1.10" 12,6+(2,1+3,8+1,4+0,9+1,4+0,9+1,4+0,9)*2*0,3</t>
  </si>
  <si>
    <t>"m 1.11" 13,1+(2,0+3,8+1,6+0,9+1,7+2,4)*2*0,3</t>
  </si>
  <si>
    <t>"m 1.12" 2,3+(1,6+1,5)*2*0,3</t>
  </si>
  <si>
    <t>"m 1.13" 4,7+(0,7+1,5+2,9+1,5+0,9)*0,3</t>
  </si>
  <si>
    <t>"m 4.08" 8,0+(2,9+1,7+1,0+1,8+1,0+1,8)*2*0,3</t>
  </si>
  <si>
    <t>"m 4.09" 7,3+(1,8+1,3+1,0+1,8+1,8+2,0)*2*0,3</t>
  </si>
  <si>
    <t>207</t>
  </si>
  <si>
    <t>998711101</t>
  </si>
  <si>
    <t>Přesun hmot tonážní pro izolace proti vodě, vlhkosti a plynům v objektech v do 6 m</t>
  </si>
  <si>
    <t>-674379278</t>
  </si>
  <si>
    <t>Přesun hmot pro izolace proti vodě, vlhkosti a plynům stanovený z hmotnosti přesunovaného materiálu vodorovná dopravní vzdálenost do 50 m v objektech výšky do 6 m</t>
  </si>
  <si>
    <t>712</t>
  </si>
  <si>
    <t>Povlakové krytiny</t>
  </si>
  <si>
    <t>208</t>
  </si>
  <si>
    <t>712861703</t>
  </si>
  <si>
    <t>Provedení povlakové krytiny vytažením na konstrukce fólií přilepenou v plné ploše</t>
  </si>
  <si>
    <t>2129224814</t>
  </si>
  <si>
    <t>Provedení povlakové krytiny střech samostatným vytažením izolačního povlaku fólií na konstrukce převyšující úroveň střechy, přilepenou lepidlem v plné ploše</t>
  </si>
  <si>
    <t>"sokl" 20,0*1,0</t>
  </si>
  <si>
    <t>209</t>
  </si>
  <si>
    <t>28322000</t>
  </si>
  <si>
    <t>fólie hydroizolační střešní mPVC mechanicky kotvená tl 2,0mm šedá</t>
  </si>
  <si>
    <t>-2005527909</t>
  </si>
  <si>
    <t>20*1,2 'Přepočtené koeficientem množství</t>
  </si>
  <si>
    <t>210</t>
  </si>
  <si>
    <t>998712102</t>
  </si>
  <si>
    <t>Přesun hmot tonážní tonážní pro krytiny povlakové v objektech v přes 6 do 12 m</t>
  </si>
  <si>
    <t>-582751705</t>
  </si>
  <si>
    <t>Přesun hmot pro povlakové krytiny stanovený z hmotnosti přesunovaného materiálu vodorovná dopravní vzdálenost do 50 m v objektech výšky přes 6 do 12 m</t>
  </si>
  <si>
    <t>713</t>
  </si>
  <si>
    <t>Izolace tepelné</t>
  </si>
  <si>
    <t>211</t>
  </si>
  <si>
    <t>713111111</t>
  </si>
  <si>
    <t>Montáž izolace tepelné vrchem stropů volně kladenými rohožemi, pásy, dílci, deskami</t>
  </si>
  <si>
    <t>320818079</t>
  </si>
  <si>
    <t>Montáž tepelné izolace stropů rohožemi, pásy, dílci, deskami, bloky (izolační materiál ve specifikaci) vrchem bez překrytí lepenkou kladenými volně</t>
  </si>
  <si>
    <t>"C10 strop" (3,2*2,2)</t>
  </si>
  <si>
    <t>212</t>
  </si>
  <si>
    <t>63141192</t>
  </si>
  <si>
    <t>deska tepelně izolační minerální do šikmých střech a stěn λ=0,035-0,038 tl 140mm</t>
  </si>
  <si>
    <t>258439529</t>
  </si>
  <si>
    <t>7,04*1,05 'Přepočtené koeficientem množství</t>
  </si>
  <si>
    <t>213</t>
  </si>
  <si>
    <t>63141194</t>
  </si>
  <si>
    <t>deska tepelně izolační minerální do šikmých střech a stěn λ=0,035-0,038 tl 160mm</t>
  </si>
  <si>
    <t>1298630627</t>
  </si>
  <si>
    <t>214</t>
  </si>
  <si>
    <t>713111128</t>
  </si>
  <si>
    <t>Montáž izolace tepelné spodem stropů lepením celoplošně s mechanickým kotvením rohoží, pásů, dílců, desek</t>
  </si>
  <si>
    <t>-1802074416</t>
  </si>
  <si>
    <t>Montáž tepelné izolace stropů rohožemi, pásy, dílci, deskami, bloky (izolační materiál ve specifikaci) rovných spodem lepením celoplošně s mechanickým kotvením</t>
  </si>
  <si>
    <t>215</t>
  </si>
  <si>
    <t>63151513</t>
  </si>
  <si>
    <t>deska tepelně izolační minerální kontaktních fasád kolmé vlákno λ=0,040-0,041 tl 100mm</t>
  </si>
  <si>
    <t>1233975784</t>
  </si>
  <si>
    <t>9,6*1,05 'Přepočtené koeficientem množství</t>
  </si>
  <si>
    <t>216</t>
  </si>
  <si>
    <t>713121111</t>
  </si>
  <si>
    <t>Montáž izolace tepelné podlah volně kladenými rohožemi, pásy, dílci, deskami 1 vrstva</t>
  </si>
  <si>
    <t>-1821450597</t>
  </si>
  <si>
    <t>Montáž tepelné izolace podlah rohožemi, pásy, deskami, dílci, bloky (izolační materiál ve specifikaci) kladenými volně jednovrstvá</t>
  </si>
  <si>
    <t>"C7" 26,4+32,9+7,3+80,7+24,1+6,2+8,0+7,3+20,1</t>
  </si>
  <si>
    <t>217</t>
  </si>
  <si>
    <t>63141430</t>
  </si>
  <si>
    <t>deska tepelně izolační minerální plovoucích podlah λ=0,033-0,035 tl 20mm</t>
  </si>
  <si>
    <t>521008412</t>
  </si>
  <si>
    <t>213*1,05 'Přepočtené koeficientem množství</t>
  </si>
  <si>
    <t>218</t>
  </si>
  <si>
    <t>713131141</t>
  </si>
  <si>
    <t>Montáž izolace tepelné stěn a základů lepením celoplošně rohoží, pásů, dílců, desek</t>
  </si>
  <si>
    <t>-2061056984</t>
  </si>
  <si>
    <t>Montáž tepelné izolace stěn rohožemi, pásy, deskami, dílci, bloky (izolační materiál ve specifikaci) lepením celoplošně</t>
  </si>
  <si>
    <t>"C10 stěna" (1,9*2,0)+(3,5+2,2+3,5)*1,0</t>
  </si>
  <si>
    <t>219</t>
  </si>
  <si>
    <t>-324649514</t>
  </si>
  <si>
    <t>13*1,05 'Přepočtené koeficientem množství</t>
  </si>
  <si>
    <t>220</t>
  </si>
  <si>
    <t>1117808966</t>
  </si>
  <si>
    <t>221</t>
  </si>
  <si>
    <t>713131151</t>
  </si>
  <si>
    <t>Montáž izolace tepelné stěn a základů volně vloženými rohožemi, pásy, dílci, deskami 1 vrstva</t>
  </si>
  <si>
    <t>-1842891629</t>
  </si>
  <si>
    <t>Montáž tepelné izolace stěn rohožemi, pásy, deskami, dílci, bloky (izolační materiál ve specifikaci) vložením jednovrstvě</t>
  </si>
  <si>
    <t>"W4" (3,0*1,4*0,5*2*3)</t>
  </si>
  <si>
    <t>222</t>
  </si>
  <si>
    <t>63148162</t>
  </si>
  <si>
    <t>deska tepelně izolační minerální provětrávaných fasád λ=0,034-0,035 tl 120mm</t>
  </si>
  <si>
    <t>-759361857</t>
  </si>
  <si>
    <t>12,6*1,05 'Přepočtené koeficientem množství</t>
  </si>
  <si>
    <t>223</t>
  </si>
  <si>
    <t>713132311</t>
  </si>
  <si>
    <t>Montáž izolace tepelné do roštu jednosměrného svislého výšky do 6 m</t>
  </si>
  <si>
    <t>-1948822521</t>
  </si>
  <si>
    <t>Montáž tepelné izolace stěn do roštu jednosměrného svislého výšky do 6 m</t>
  </si>
  <si>
    <t>"W3" (1,0+0,8+1,0+0,8+2,8+0,8+1,0+0,8+2,8+0,8+1,0+0,8+5,8+7,4+0,9+3,0+0,9+6,0+7,0)*1,5+(4,2*2,4)</t>
  </si>
  <si>
    <t>224</t>
  </si>
  <si>
    <t>63148142</t>
  </si>
  <si>
    <t>deska tepelně izolační minerální provětrávaných fasád λ=0,034-0,035 tl 40mm</t>
  </si>
  <si>
    <t>-1002688705</t>
  </si>
  <si>
    <t>78,18*1,05 'Přepočtené koeficientem množství</t>
  </si>
  <si>
    <t>225</t>
  </si>
  <si>
    <t>63148159</t>
  </si>
  <si>
    <t>deska tepelně izolační minerální provětrávaných fasád λ=0,034-0,035 tl 60mm</t>
  </si>
  <si>
    <t>-2129867987</t>
  </si>
  <si>
    <t>226</t>
  </si>
  <si>
    <t>713151111</t>
  </si>
  <si>
    <t>Montáž izolace tepelné střech šikmých kladené volně mezi krokve rohoží, pásů, desek</t>
  </si>
  <si>
    <t>1410143831</t>
  </si>
  <si>
    <t>Montáž tepelné izolace střech šikmých rohožemi, pásy, deskami (izolační materiál ve specifikaci) kladenými volně mezi krokve</t>
  </si>
  <si>
    <t>"R1, R2" (7,5*20,8)+(7,5*20,1)+(7,5*19,4)</t>
  </si>
  <si>
    <t>"R3" (2,0*1,0*3)</t>
  </si>
  <si>
    <t>"C9" (10,0*13,0)</t>
  </si>
  <si>
    <t>227</t>
  </si>
  <si>
    <t>63141188</t>
  </si>
  <si>
    <t>deska tepelně izolační minerální do šikmých střech a stěn λ=0,035-0,038 tl 100mm</t>
  </si>
  <si>
    <t>-568379947</t>
  </si>
  <si>
    <t>"C9" (10,0*11,0)</t>
  </si>
  <si>
    <t>568,25*1,05 'Přepočtené koeficientem množství</t>
  </si>
  <si>
    <t>228</t>
  </si>
  <si>
    <t>63141190</t>
  </si>
  <si>
    <t>deska tepelně izolační minerální do šikmých střech a stěn λ=0,035-0,038 tl 120mm</t>
  </si>
  <si>
    <t>1686034366</t>
  </si>
  <si>
    <t>229</t>
  </si>
  <si>
    <t>713151121</t>
  </si>
  <si>
    <t>Montáž izolace tepelné střech šikmých kladené volně pod krokve rohoží, pásů, desek</t>
  </si>
  <si>
    <t>-972824226</t>
  </si>
  <si>
    <t>Montáž tepelné izolace střech šikmých rohožemi, pásy, deskami (izolační materiál ve specifikaci) kladenými volně pod krokve</t>
  </si>
  <si>
    <t>230</t>
  </si>
  <si>
    <t>63148150</t>
  </si>
  <si>
    <t>deska tepelně izolační minerální univerzální λ=0,033-0,035 tl 40mm</t>
  </si>
  <si>
    <t>1095714141</t>
  </si>
  <si>
    <t>231</t>
  </si>
  <si>
    <t>63148152</t>
  </si>
  <si>
    <t>deska tepelně izolační minerální univerzální λ=0,035 tl 60mm</t>
  </si>
  <si>
    <t>-723375560</t>
  </si>
  <si>
    <t>232</t>
  </si>
  <si>
    <t>998713102</t>
  </si>
  <si>
    <t>Přesun hmot tonážní pro izolace tepelné v objektech v přes 6 do 12 m</t>
  </si>
  <si>
    <t>690165654</t>
  </si>
  <si>
    <t>Přesun hmot pro izolace tepelné stanovený z hmotnosti přesunovaného materiálu vodorovná dopravní vzdálenost do 50 m v objektech výšky přes 6 m do 12 m</t>
  </si>
  <si>
    <t>721</t>
  </si>
  <si>
    <t>Zdravotechnika - vnitřní kanalizace</t>
  </si>
  <si>
    <t>233</t>
  </si>
  <si>
    <t>721 101</t>
  </si>
  <si>
    <t>Dodávka a montáž zvukové návlekové izolace z PE - DN 50</t>
  </si>
  <si>
    <t>1189953135</t>
  </si>
  <si>
    <t>234</t>
  </si>
  <si>
    <t>721 102</t>
  </si>
  <si>
    <t>Dodávka a montáž zvukové návlekové izolace z PE - DN 70</t>
  </si>
  <si>
    <t>-1703013167</t>
  </si>
  <si>
    <t>235</t>
  </si>
  <si>
    <t>721 103</t>
  </si>
  <si>
    <t>Dodávka a montáž zvukové návlekové izolace z PE - DN 100</t>
  </si>
  <si>
    <t>-1500149229</t>
  </si>
  <si>
    <t>236</t>
  </si>
  <si>
    <t>721 104</t>
  </si>
  <si>
    <t>Dodávka a montáž zvukové návlekové izolace z PE - DN 125</t>
  </si>
  <si>
    <t>-135225497</t>
  </si>
  <si>
    <t>237</t>
  </si>
  <si>
    <t>721 105</t>
  </si>
  <si>
    <t xml:space="preserve">nenasák. tep. izol. z extrud. PE  tl. 20 mm se samolepící vrstvou (izolace v pásech, šedočerná barva), včetně přísl. lep. a izol. pásek a komponentů pro zaizolování veškerého kan. potrubí - od kce střechy do vzd. cca 2 m - zamezení rosení kan. potrubí</t>
  </si>
  <si>
    <t>1759595106</t>
  </si>
  <si>
    <t>238</t>
  </si>
  <si>
    <t>721 106</t>
  </si>
  <si>
    <t>vstupní kanalizační šachta (RŠ-N) - prefabrikovaná, vstupní část kruhová vnitřního průměru 1000 mm, včetně lit. poklopu průměru 600 mm (B125) a ocel. stupadel, šachtové dno prefabrikované vnitřního průměru 1000 mm a výšky 700 mm / hloubka šachty (od poklo</t>
  </si>
  <si>
    <t>ks</t>
  </si>
  <si>
    <t>-1428199439</t>
  </si>
  <si>
    <t>vstupní kanalizační šachta (RŠ-N) - prefabrikovaná, vstupní část kruhová vnitřního průměru 1000 mm, včetně lit. poklopu průměru 600 mm (B125) a ocel. stupadel, šachtové dno prefabrikované vnitřního průměru 1000 mm a výšky 700 mm / hloubka šachty (od poklopu ke dnu) = 2,4 m</t>
  </si>
  <si>
    <t>239</t>
  </si>
  <si>
    <t>721 107</t>
  </si>
  <si>
    <t xml:space="preserve">dvorní vpusť (DV-N) - bet. prefabrikovaná DN 300 s vtokovou litinovou mříží (tř. zatížení B125) rozměru 300x300 mm, včetně  vyrovnávacího prstence, kalového pozinkovaného koše v. 420 mm, přípojného dílu se zápachovým uzávěrem, dna s kalovou prohlubní a od</t>
  </si>
  <si>
    <t>1204459149</t>
  </si>
  <si>
    <t xml:space="preserve">dvorní vpusť (DV-N) - bet. prefabrikovaná DN 300 s vtokovou litinovou mříží (tř. zatížení B125) rozměru 300x300 mm, včetně  vyrovnávacího prstence, kalového pozinkovaného koše v. 420 mm, přípojného dílu se zápachovým uzávěrem, dna s kalovou prohlubní a odtokem DN 150, hloubka vpusti od mříže ke dnu odtoku = 1,15 m, celková hloubka ke dnu s kalovou prohlubní = ~1,42 m</t>
  </si>
  <si>
    <t>240</t>
  </si>
  <si>
    <t>721 108</t>
  </si>
  <si>
    <t>celková dodávka a montáž konzol, objímek a veškerého upevňovacího materiálu</t>
  </si>
  <si>
    <t>Kč</t>
  </si>
  <si>
    <t>-1709217096</t>
  </si>
  <si>
    <t>241</t>
  </si>
  <si>
    <t>721 109</t>
  </si>
  <si>
    <t>ostatní pomocný materiál celkem</t>
  </si>
  <si>
    <t>-1092683693</t>
  </si>
  <si>
    <t>242</t>
  </si>
  <si>
    <t>721 110</t>
  </si>
  <si>
    <t>utěsnění prostupů kanalizace požárně dělícími konstrukcemi - dle požární zprávy</t>
  </si>
  <si>
    <t>-1210432238</t>
  </si>
  <si>
    <t>243</t>
  </si>
  <si>
    <t>721 111</t>
  </si>
  <si>
    <t>stavební přípomoce (vrtání prostupů a jejich následné začištění,….) celkem z ceny kapitoly</t>
  </si>
  <si>
    <t>1920500263</t>
  </si>
  <si>
    <t>244</t>
  </si>
  <si>
    <t>721 115</t>
  </si>
  <si>
    <t>Demontáž a likvidace rušené dvorní vpusti</t>
  </si>
  <si>
    <t>-2026295182</t>
  </si>
  <si>
    <t>245</t>
  </si>
  <si>
    <t>721173402</t>
  </si>
  <si>
    <t>Potrubí kanalizační z PVC SN 4 svodné DN 125</t>
  </si>
  <si>
    <t>1335828341</t>
  </si>
  <si>
    <t>Potrubí z trub PVC SN4 svodné (ležaté) DN 125</t>
  </si>
  <si>
    <t>246</t>
  </si>
  <si>
    <t>721173403</t>
  </si>
  <si>
    <t>Potrubí kanalizační z PVC SN 4 svodné DN 160</t>
  </si>
  <si>
    <t>-1287641917</t>
  </si>
  <si>
    <t>Potrubí z trub PVC SN4 svodné (ležaté) DN 160</t>
  </si>
  <si>
    <t>247</t>
  </si>
  <si>
    <t>721173404</t>
  </si>
  <si>
    <t>Potrubí kanalizační z PVC SN 4 svodné DN 200</t>
  </si>
  <si>
    <t>383673935</t>
  </si>
  <si>
    <t>Potrubí z trub PVC SN4 svodné (ležaté) DN 200</t>
  </si>
  <si>
    <t>248</t>
  </si>
  <si>
    <t>721175201</t>
  </si>
  <si>
    <t>Potrubí kanalizační z PP připojovací odhlučněné třívrstvé DN 32</t>
  </si>
  <si>
    <t>-430079623</t>
  </si>
  <si>
    <t>Plastové potrubí odhlučněné třívrstvé připojovací DN 32</t>
  </si>
  <si>
    <t>249</t>
  </si>
  <si>
    <t>721175203</t>
  </si>
  <si>
    <t>Potrubí kanalizační z PP připojovací odhlučněné třívrstvé DN 50</t>
  </si>
  <si>
    <t>565356176</t>
  </si>
  <si>
    <t>Plastové potrubí odhlučněné třívrstvé připojovací DN 50</t>
  </si>
  <si>
    <t>250</t>
  </si>
  <si>
    <t>721175211</t>
  </si>
  <si>
    <t>Potrubí kanalizační z PP odpadní odhlučněné třívrstvé DN 75</t>
  </si>
  <si>
    <t>-1147164040</t>
  </si>
  <si>
    <t>Plastové potrubí odhlučněné třívrstvé odpadní (svislé) DN 75</t>
  </si>
  <si>
    <t>251</t>
  </si>
  <si>
    <t>721175212</t>
  </si>
  <si>
    <t>Potrubí kanalizační z PP odpadní odhlučněné třívrstvé DN 110</t>
  </si>
  <si>
    <t>595619217</t>
  </si>
  <si>
    <t>Plastové potrubí odhlučněné třívrstvé odpadní (svislé) DN 110</t>
  </si>
  <si>
    <t>252</t>
  </si>
  <si>
    <t>721175213</t>
  </si>
  <si>
    <t>Potrubí kanalizační z PP odpadní odhlučněné třívrstvé DN 125</t>
  </si>
  <si>
    <t>-1691188818</t>
  </si>
  <si>
    <t>Plastové potrubí odhlučněné třívrstvé odpadní (svislé) DN 125</t>
  </si>
  <si>
    <t>253</t>
  </si>
  <si>
    <t>721226511</t>
  </si>
  <si>
    <t>Zápachová uzávěrka podomítková pro pračku a myčku DN 40</t>
  </si>
  <si>
    <t>1423572566</t>
  </si>
  <si>
    <t>Zápachové uzávěrky podomítkové (Pe) s krycí deskou pro pračku a myčku DN 40</t>
  </si>
  <si>
    <t>254</t>
  </si>
  <si>
    <t>721242105</t>
  </si>
  <si>
    <t>Lapač střešních splavenin z PP se zápachovou klapkou a lapacím košem DN 110</t>
  </si>
  <si>
    <t>-1777793871</t>
  </si>
  <si>
    <t>Lapače střešních splavenin polypropylenové (PP) se svislým odtokem DN 110</t>
  </si>
  <si>
    <t>255</t>
  </si>
  <si>
    <t>721242803</t>
  </si>
  <si>
    <t>Demontáž lapače střešních splavenin DN 110</t>
  </si>
  <si>
    <t>786076574</t>
  </si>
  <si>
    <t>Demontáž lapačů střešních splavenin DN 110</t>
  </si>
  <si>
    <t>256</t>
  </si>
  <si>
    <t>721273153</t>
  </si>
  <si>
    <t>Hlavice ventilační polypropylen PP DN 110</t>
  </si>
  <si>
    <t>-921054868</t>
  </si>
  <si>
    <t>Ventilační hlavice z polypropylenu (PP) DN 110</t>
  </si>
  <si>
    <t>257</t>
  </si>
  <si>
    <t>721274123</t>
  </si>
  <si>
    <t>Přivzdušňovací ventil vnitřní odpadních potrubí DN 100</t>
  </si>
  <si>
    <t>1665046228</t>
  </si>
  <si>
    <t>Ventily přivzdušňovací odpadních potrubí vnitřní DN 100</t>
  </si>
  <si>
    <t>258</t>
  </si>
  <si>
    <t>721290111</t>
  </si>
  <si>
    <t>Zkouška těsnosti potrubí kanalizace vodou DN do 125</t>
  </si>
  <si>
    <t>-894291038</t>
  </si>
  <si>
    <t>Zkouška těsnosti kanalizace v objektech vodou do DN 125</t>
  </si>
  <si>
    <t>259</t>
  </si>
  <si>
    <t>721290112</t>
  </si>
  <si>
    <t>Zkouška těsnosti potrubí kanalizace vodou DN 150/DN 200</t>
  </si>
  <si>
    <t>-1829089717</t>
  </si>
  <si>
    <t>Zkouška těsnosti kanalizace v objektech vodou DN 150 nebo DN 200</t>
  </si>
  <si>
    <t>260</t>
  </si>
  <si>
    <t>899722113</t>
  </si>
  <si>
    <t>Krytí potrubí z plastů výstražnou fólií z PVC 34cm</t>
  </si>
  <si>
    <t>2142066420</t>
  </si>
  <si>
    <t>Krytí potrubí z plastů výstražnou fólií z PVC šířky 34 cm</t>
  </si>
  <si>
    <t>261</t>
  </si>
  <si>
    <t>998721101</t>
  </si>
  <si>
    <t>Přesun hmot tonážní pro vnitřní kanalizace v objektech v do 6 m</t>
  </si>
  <si>
    <t>950306014</t>
  </si>
  <si>
    <t>Přesun hmot pro vnitřní kanalizace stanovený z hmotnosti přesunovaného materiálu vodorovná dopravní vzdálenost do 50 m v objektech výšky do 6 m</t>
  </si>
  <si>
    <t>722</t>
  </si>
  <si>
    <t>Zdravotechnika - vnitřní vodovod</t>
  </si>
  <si>
    <t>262</t>
  </si>
  <si>
    <t>713411141</t>
  </si>
  <si>
    <t>Montáž izolace tepelné potrubí pásy nebo rohožemi s Al fólií staženými Al páskou 1x</t>
  </si>
  <si>
    <t>-928312938</t>
  </si>
  <si>
    <t>Montáž izolace tepelné potrubí a ohybů pásy nebo rohožemi s povrchovou úpravou hliníkovou fólií připevněnými samolepící hliníkovou páskou potrubí jednovrstvá</t>
  </si>
  <si>
    <t>263</t>
  </si>
  <si>
    <t>63154002</t>
  </si>
  <si>
    <t>pouzdro izolační potrubní z minerální vlny s Al fólií max. 250/100°C 15/20mm</t>
  </si>
  <si>
    <t>1901139688</t>
  </si>
  <si>
    <t>5,0</t>
  </si>
  <si>
    <t>5*1,05 'Přepočtené koeficientem množství</t>
  </si>
  <si>
    <t>264</t>
  </si>
  <si>
    <t>722 114</t>
  </si>
  <si>
    <t>Odstranění rušené vodovodní přípojky vč. armatur + utěsnění potrubí</t>
  </si>
  <si>
    <t>-654438149</t>
  </si>
  <si>
    <t>stavební přípomoce (sekání drářek, vrtání prostupů a jejich následné začištění,….) celkem</t>
  </si>
  <si>
    <t>265</t>
  </si>
  <si>
    <t>722130232</t>
  </si>
  <si>
    <t>Potrubí vodovodní ocelové závitové pozinkované svařované běžné DN 20</t>
  </si>
  <si>
    <t>1600798204</t>
  </si>
  <si>
    <t>Potrubí z ocelových trubek pozinkovaných závitových svařovaných běžných DN 20</t>
  </si>
  <si>
    <t>266</t>
  </si>
  <si>
    <t>722130233</t>
  </si>
  <si>
    <t>Potrubí vodovodní ocelové závitové pozinkované svařované běžné DN 25</t>
  </si>
  <si>
    <t>1169141784</t>
  </si>
  <si>
    <t>Potrubí z ocelových trubek pozinkovaných závitových svařovaných běžných DN 25</t>
  </si>
  <si>
    <t>267</t>
  </si>
  <si>
    <t>722130234</t>
  </si>
  <si>
    <t>Potrubí vodovodní ocelové závitové pozinkované svařované běžné DN 32</t>
  </si>
  <si>
    <t>-1772418886</t>
  </si>
  <si>
    <t>Potrubí z ocelových trubek pozinkovaných závitových svařovaných běžných DN 32</t>
  </si>
  <si>
    <t>268</t>
  </si>
  <si>
    <t>722174002</t>
  </si>
  <si>
    <t>Potrubí vodovodní plastové PPR svar polyfúze PN 16 D 20x2,8 mm</t>
  </si>
  <si>
    <t>1120630795</t>
  </si>
  <si>
    <t>Potrubí z plastových trubek z polypropylenu PPR svařovaných polyfúzně PN 16 (SDR 7,4) D 20 x 2,8</t>
  </si>
  <si>
    <t>269</t>
  </si>
  <si>
    <t>722174003</t>
  </si>
  <si>
    <t>Potrubí vodovodní plastové PPR svar polyfúze PN 16 D 25x3,5 mm</t>
  </si>
  <si>
    <t>613734952</t>
  </si>
  <si>
    <t>Potrubí z plastových trubek z polypropylenu PPR svařovaných polyfúzně PN 16 (SDR 7,4) D 25 x 3,5</t>
  </si>
  <si>
    <t>270</t>
  </si>
  <si>
    <t>722174004</t>
  </si>
  <si>
    <t>Potrubí vodovodní plastové PPR svar polyfúze PN 16 D 32x4,4 mm</t>
  </si>
  <si>
    <t>1259410122</t>
  </si>
  <si>
    <t>Potrubí z plastových trubek z polypropylenu PPR svařovaných polyfúzně PN 16 (SDR 7,4) D 32 x 4,4</t>
  </si>
  <si>
    <t>271</t>
  </si>
  <si>
    <t>722181211</t>
  </si>
  <si>
    <t>Ochrana vodovodního potrubí přilepenými termoizolačními trubicemi z PE tl do 6 mm DN do 22 mm</t>
  </si>
  <si>
    <t>-1358378957</t>
  </si>
  <si>
    <t>Ochrana potrubí termoizolačními trubicemi z pěnového polyetylenu PE přilepenými v příčných a podélných spojích, tloušťky izolace do 6 mm, vnitřního průměru izolace DN do 22 mm</t>
  </si>
  <si>
    <t>35+10</t>
  </si>
  <si>
    <t>272</t>
  </si>
  <si>
    <t>722181212</t>
  </si>
  <si>
    <t>Ochrana vodovodního potrubí přilepenými termoizolačními trubicemi z PE tl do 6 mm DN přes 22 do 32 mm</t>
  </si>
  <si>
    <t>-1689585200</t>
  </si>
  <si>
    <t>Ochrana potrubí termoizolačními trubicemi z pěnového polyetylenu PE přilepenými v příčných a podélných spojích, tloušťky izolace do 6 mm, vnitřního průměru izolace DN přes 22 do 32 mm</t>
  </si>
  <si>
    <t>70+10</t>
  </si>
  <si>
    <t>273</t>
  </si>
  <si>
    <t>722181213</t>
  </si>
  <si>
    <t>Ochrana vodovodního potrubí přilepenými termoizolačními trubicemi z PE tl do 6 mm DN přes 32 mm</t>
  </si>
  <si>
    <t>685204637</t>
  </si>
  <si>
    <t>Ochrana potrubí termoizolačními trubicemi z pěnového polyetylenu PE přilepenými v příčných a podélných spojích, tloušťky izolace do 6 mm, vnitřního průměru izolace DN přes 32 mm</t>
  </si>
  <si>
    <t>60+35</t>
  </si>
  <si>
    <t>274</t>
  </si>
  <si>
    <t>722181241</t>
  </si>
  <si>
    <t>Ochrana vodovodního potrubí přilepenými termoizolačními trubicemi z PE tl přes 13 do 20 mm DN do 22 mm</t>
  </si>
  <si>
    <t>703005683</t>
  </si>
  <si>
    <t>Ochrana potrubí termoizolačními trubicemi z pěnového polyetylenu PE přilepenými v příčných a podélných spojích, tloušťky izolace přes 13 do 20 mm, vnitřního průměru izolace DN do 22 mm</t>
  </si>
  <si>
    <t>275</t>
  </si>
  <si>
    <t>7221812R</t>
  </si>
  <si>
    <t>Ochrana vodovodního potrubí přilepenými termoizolačními trubicemi z PE tl přes 25 mm DN přes 22 do 45 mm</t>
  </si>
  <si>
    <t>-337865577</t>
  </si>
  <si>
    <t>Ochrana potrubí termoizolačními trubicemi z pěnového polyetylenu PE přilepenými v příčných a podélných spojích, tloušťky izolace přes 20 do 25 mm, vnitřního průměru izolace DN přes 22 do 45 mm</t>
  </si>
  <si>
    <t>276</t>
  </si>
  <si>
    <t>722224115</t>
  </si>
  <si>
    <t>Kohout plnicí nebo vypouštěcí G 1/2" PN 10 s jedním závitem</t>
  </si>
  <si>
    <t>789861046</t>
  </si>
  <si>
    <t>Armatury s jedním závitem kohouty plnicí a vypouštěcí PN 10 G 1/2"</t>
  </si>
  <si>
    <t>277</t>
  </si>
  <si>
    <t>722231073</t>
  </si>
  <si>
    <t>Ventil zpětný mosazný G 3/4" PN 10 do 110°C se dvěma závity</t>
  </si>
  <si>
    <t>-1650088511</t>
  </si>
  <si>
    <t>Armatury se dvěma závity ventily zpětné mosazné PN 10 do 110°C G 3/4"</t>
  </si>
  <si>
    <t>278</t>
  </si>
  <si>
    <t>722231075</t>
  </si>
  <si>
    <t>Ventil zpětný mosazný G 5/4" PN 10 do 110°C se dvěma závity</t>
  </si>
  <si>
    <t>1397931578</t>
  </si>
  <si>
    <t>Armatury se dvěma závity ventily zpětné mosazné PN 10 do 110°C G 5/4"</t>
  </si>
  <si>
    <t>279</t>
  </si>
  <si>
    <t>722231141</t>
  </si>
  <si>
    <t>Ventil závitový pojistný rohový G 1/2"</t>
  </si>
  <si>
    <t>1285119683</t>
  </si>
  <si>
    <t>Armatury se dvěma závity ventily pojistné rohové G 1/2"</t>
  </si>
  <si>
    <t>280</t>
  </si>
  <si>
    <t>722231142</t>
  </si>
  <si>
    <t>Ventil závitový pojistný rohový G 3/4"</t>
  </si>
  <si>
    <t>959987353</t>
  </si>
  <si>
    <t>Armatury se dvěma závity ventily pojistné rohové G 3/4"</t>
  </si>
  <si>
    <t>281</t>
  </si>
  <si>
    <t>722232044</t>
  </si>
  <si>
    <t>Kohout kulový přímý G 3/4" PN 42 do 185°C vnitřní závit</t>
  </si>
  <si>
    <t>-1084676329</t>
  </si>
  <si>
    <t>Armatury se dvěma závity kulové kohouty PN 42 do 185 °C přímé vnitřní závit G 3/4"</t>
  </si>
  <si>
    <t>282</t>
  </si>
  <si>
    <t>722232045</t>
  </si>
  <si>
    <t>Kohout kulový přímý G 1" PN 42 do 185°C vnitřní závit</t>
  </si>
  <si>
    <t>1887181231</t>
  </si>
  <si>
    <t>Armatury se dvěma závity kulové kohouty PN 42 do 185 °C přímé vnitřní závit G 1"</t>
  </si>
  <si>
    <t>283</t>
  </si>
  <si>
    <t>722232046</t>
  </si>
  <si>
    <t>Kohout kulový přímý G 5/4" PN 42 do 185°C vnitřní závit</t>
  </si>
  <si>
    <t>2091201509</t>
  </si>
  <si>
    <t>Armatury se dvěma závity kulové kohouty PN 42 do 185 °C přímé vnitřní závit G 5/4"</t>
  </si>
  <si>
    <t>284</t>
  </si>
  <si>
    <t>722232047</t>
  </si>
  <si>
    <t>Kohout kulový přímý G 6/4" PN 42 do 185°C vnitřní závit</t>
  </si>
  <si>
    <t>-671593171</t>
  </si>
  <si>
    <t>Armatury se dvěma závity kulové kohouty PN 42 do 185 °C přímé vnitřní závit G 6/4"</t>
  </si>
  <si>
    <t>285</t>
  </si>
  <si>
    <t>722232064</t>
  </si>
  <si>
    <t>Kohout kulový přímý G 5/4" PN 42 do 185°C vnitřní závit s vypouštěním</t>
  </si>
  <si>
    <t>-1515220052</t>
  </si>
  <si>
    <t>Armatury se dvěma závity kulové kohouty PN 42 do 185 °C přímé vnitřní závit s vypouštěním G 5/4"</t>
  </si>
  <si>
    <t>286</t>
  </si>
  <si>
    <t>722250133</t>
  </si>
  <si>
    <t>Hydrantový systém s tvarově stálou hadicí D 25 x 30 m celoplechový</t>
  </si>
  <si>
    <t>soubor</t>
  </si>
  <si>
    <t>-884893608</t>
  </si>
  <si>
    <t>Požární příslušenství a armatury hydrantový systém s tvarově stálou hadicí celoplechový D 25 x 30 m</t>
  </si>
  <si>
    <t>287</t>
  </si>
  <si>
    <t>722 110</t>
  </si>
  <si>
    <t>kompletní označení vodovodního rozvodu - cedulky, štítky apod.</t>
  </si>
  <si>
    <t>99506704</t>
  </si>
  <si>
    <t>288</t>
  </si>
  <si>
    <t>722 111</t>
  </si>
  <si>
    <t>celková dodávka a montáž konzol, žlabů, objímek a veškerého upevňovacího materiálu</t>
  </si>
  <si>
    <t>-1512959991</t>
  </si>
  <si>
    <t>289</t>
  </si>
  <si>
    <t>722 112</t>
  </si>
  <si>
    <t>utěsnění prostupů vodovodu požárně dělícími konstrukcemi - dle požární zprávy</t>
  </si>
  <si>
    <t>2044693256</t>
  </si>
  <si>
    <t>290</t>
  </si>
  <si>
    <t>722 113</t>
  </si>
  <si>
    <t>90989055</t>
  </si>
  <si>
    <t>291</t>
  </si>
  <si>
    <t>722290226</t>
  </si>
  <si>
    <t>Zkouška těsnosti vodovodního potrubí závitového DN do 50</t>
  </si>
  <si>
    <t>-291958412</t>
  </si>
  <si>
    <t>Zkoušky, proplach a desinfekce vodovodního potrubí zkoušky těsnosti vodovodního potrubí závitového do DN 50</t>
  </si>
  <si>
    <t>292</t>
  </si>
  <si>
    <t>722290234</t>
  </si>
  <si>
    <t>Proplach a dezinfekce vodovodního potrubí DN do 80</t>
  </si>
  <si>
    <t>-1967969294</t>
  </si>
  <si>
    <t>Zkoušky, proplach a desinfekce vodovodního potrubí proplach a desinfekce vodovodního potrubí do DN 80</t>
  </si>
  <si>
    <t>293</t>
  </si>
  <si>
    <t>998722102</t>
  </si>
  <si>
    <t>Přesun hmot tonážní pro vnitřní vodovod v objektech v přes 6 do 12 m</t>
  </si>
  <si>
    <t>-1163647439</t>
  </si>
  <si>
    <t>Přesun hmot pro vnitřní vodovod stanovený z hmotnosti přesunovaného materiálu vodorovná dopravní vzdálenost do 50 m v objektech výšky přes 6 do 12 m</t>
  </si>
  <si>
    <t>725</t>
  </si>
  <si>
    <t>Zdravotechnika - zařizovací předměty</t>
  </si>
  <si>
    <t>294</t>
  </si>
  <si>
    <t>725 101</t>
  </si>
  <si>
    <t>Pisoárová dělící stěna ze sanitární keramiky 410x660 mm, barva bílá</t>
  </si>
  <si>
    <t>1405039312</t>
  </si>
  <si>
    <t>295</t>
  </si>
  <si>
    <t>725 102</t>
  </si>
  <si>
    <t>Oddálené pneumatické splachování ruční, bíla barva</t>
  </si>
  <si>
    <t>-1793047818</t>
  </si>
  <si>
    <t>296</t>
  </si>
  <si>
    <t>725 103</t>
  </si>
  <si>
    <t>Sanitární panceřované tlakové hadice pro připojení stojánkových armatur</t>
  </si>
  <si>
    <t>-297915812</t>
  </si>
  <si>
    <t>297</t>
  </si>
  <si>
    <t>725110811</t>
  </si>
  <si>
    <t>Demontáž klozetů splachovací s nádrží</t>
  </si>
  <si>
    <t>-1433304127</t>
  </si>
  <si>
    <t>Demontáž klozetů splachovacích s nádrží nebo tlakovým splachovačem</t>
  </si>
  <si>
    <t>298</t>
  </si>
  <si>
    <t>725111132</t>
  </si>
  <si>
    <t>Splachovač nádržkový plastový nízkopoložený nebo vysokopoložený</t>
  </si>
  <si>
    <t>190888579</t>
  </si>
  <si>
    <t>Zařízení záchodů splachovače nádržkové plastové nízkopoložené nebo vysokopoložené</t>
  </si>
  <si>
    <t>"pro výlevku" 2</t>
  </si>
  <si>
    <t>299</t>
  </si>
  <si>
    <t>725112022</t>
  </si>
  <si>
    <t>Klozet keramický závěsný na nosné stěny s hlubokým splachováním odpad vodorovný</t>
  </si>
  <si>
    <t>-1118512751</t>
  </si>
  <si>
    <t>Zařízení záchodů klozety keramické závěsné na nosné stěny s hlubokým splachováním odpad vodorovný</t>
  </si>
  <si>
    <t>300</t>
  </si>
  <si>
    <t>725214171</t>
  </si>
  <si>
    <t>Umyvadlo nerezové automatické o rozměrech 560x480 mm s výtokovým ramínkem a průtokovým ohřívačem pro přívod studené vody připevněné na stěnu</t>
  </si>
  <si>
    <t>-1957761614</t>
  </si>
  <si>
    <t>Umyvadla nerezová připevněná na stěnu s výtokovým ramínkem a bezdotykovým ovládáním pro jeden přívod vody (studené nebo předmíchané), rozměry umyvadla s průtokovým elektrickým ohřívačem, rozměry umyvadla 560x480 mm</t>
  </si>
  <si>
    <t>301</t>
  </si>
  <si>
    <t>725821323</t>
  </si>
  <si>
    <t>Baterie dřezová nástěnná klasická s otáčivým kulatým ústím a délkou ramínka 300 mm</t>
  </si>
  <si>
    <t>803859311</t>
  </si>
  <si>
    <t>Baterie dřezové nástěnné klasické s otáčivým kulatým ústím a délkou ramínka 300 mm</t>
  </si>
  <si>
    <t>302</t>
  </si>
  <si>
    <t>725821331</t>
  </si>
  <si>
    <t>Baterie dřezová stojánková klasická s otáčivým kulatým ústím a délkou ramínka 200 mm</t>
  </si>
  <si>
    <t>1446963851</t>
  </si>
  <si>
    <t>Baterie dřezové stojánkové klasické s otáčivým ústím a délkou ramínka 200 mm</t>
  </si>
  <si>
    <t>303</t>
  </si>
  <si>
    <t>726111031</t>
  </si>
  <si>
    <t>Instalační předstěna - klozet s ovládáním zepředu v 1080 mm závěsný do masivní zděné kce</t>
  </si>
  <si>
    <t>-647162312</t>
  </si>
  <si>
    <t>Předstěnové instalační systémy pro zazdění do masivních zděných konstrukcí pro závěsné klozety ovládání zepředu, stavební výška 1080 mm</t>
  </si>
  <si>
    <t>304</t>
  </si>
  <si>
    <t>726131042</t>
  </si>
  <si>
    <t>Instalační předstěna - klozet závěsný v 1120 mm s ovládáním zepředu a odsáváním do stěn s kov kcí</t>
  </si>
  <si>
    <t>1832467173</t>
  </si>
  <si>
    <t>Předstěnové instalační systémy do lehkých stěn s kovovou konstrukcí pro závěsné klozety ovládání zepředu, stavební výšky 1120 mm s připojením na odsávání zápachu</t>
  </si>
  <si>
    <t>305</t>
  </si>
  <si>
    <t>725112173</t>
  </si>
  <si>
    <t>Kombi klozeti s hlubokým splachováním zvýšený odpad svislý</t>
  </si>
  <si>
    <t>396814666</t>
  </si>
  <si>
    <t>Zařízení záchodů kombi klozety s hlubokým splachováním zvýšený 50 cm s odpadem svislým</t>
  </si>
  <si>
    <t>306</t>
  </si>
  <si>
    <t>725121529</t>
  </si>
  <si>
    <t>Pisoárový záchodek automatický s teplotním spínačem</t>
  </si>
  <si>
    <t>1941889474</t>
  </si>
  <si>
    <t>Pisoárové záchodky keramické automatické s teplotním snímačem</t>
  </si>
  <si>
    <t>307</t>
  </si>
  <si>
    <t>725210821</t>
  </si>
  <si>
    <t>Demontáž umyvadel bez výtokových armatur</t>
  </si>
  <si>
    <t>376737466</t>
  </si>
  <si>
    <t>Demontáž umyvadel bez výtokových armatur umyvadel</t>
  </si>
  <si>
    <t>308</t>
  </si>
  <si>
    <t>725211616</t>
  </si>
  <si>
    <t>Umyvadlo keramické bílé šířky 550 mm s krytem na sifon připevněné na stěnu šrouby</t>
  </si>
  <si>
    <t>1401984105</t>
  </si>
  <si>
    <t>Umyvadla keramická bílá bez výtokových armatur připevněná na stěnu šrouby s krytem na sifon (polosloupem), šířka umyvadla 550 mm</t>
  </si>
  <si>
    <t>309</t>
  </si>
  <si>
    <t>725211681</t>
  </si>
  <si>
    <t>Umyvadlo keramické bílé zdravotní šířky 640 mm připevněné na stěnu šrouby</t>
  </si>
  <si>
    <t>-988628472</t>
  </si>
  <si>
    <t>Umyvadla keramická bílá bez výtokových armatur připevněná na stěnu šrouby zdravotní, šířka umyvadla 640 mm</t>
  </si>
  <si>
    <t>310</t>
  </si>
  <si>
    <t>725240812</t>
  </si>
  <si>
    <t>Demontáž vaniček sprchových bez výtokových armatur</t>
  </si>
  <si>
    <t>-1241813664</t>
  </si>
  <si>
    <t>Demontáž sprchových kabin a vaniček bez výtokových armatur vaniček</t>
  </si>
  <si>
    <t>311</t>
  </si>
  <si>
    <t>72529170R</t>
  </si>
  <si>
    <t>Doplňky zařízení koupelen a záchodů nerezové madlo rovné dl 500 mm</t>
  </si>
  <si>
    <t>1486403106</t>
  </si>
  <si>
    <t>Doplňky zařízení koupelen a záchodů smaltované madla rovná, délky 500 mm</t>
  </si>
  <si>
    <t>312</t>
  </si>
  <si>
    <t>72529171R</t>
  </si>
  <si>
    <t>Doplňky zařízení koupelen a záchodů nerezové madlo krakorcové dl 834 mm</t>
  </si>
  <si>
    <t>-1889201720</t>
  </si>
  <si>
    <t>Doplňky zařízení koupelen a záchodů smaltované madla krakorcová, délky 834 mm</t>
  </si>
  <si>
    <t>313</t>
  </si>
  <si>
    <t>72529172R</t>
  </si>
  <si>
    <t>Doplňky zařízení koupelen a záchodů nerezové madlo krakorcové sklopné dl 834 mm</t>
  </si>
  <si>
    <t>322144703</t>
  </si>
  <si>
    <t>Doplňky zařízení koupelen a záchodů smaltované madla krakorcová sklopná, délky 834 mm</t>
  </si>
  <si>
    <t>314</t>
  </si>
  <si>
    <t>725320821</t>
  </si>
  <si>
    <t>Demontáž dřez dvojitý na ocelové konzole bez výtokových armatur</t>
  </si>
  <si>
    <t>-979414866</t>
  </si>
  <si>
    <t>Demontáž dřezů dvojitých bez výtokových armatur na konzolách</t>
  </si>
  <si>
    <t>315</t>
  </si>
  <si>
    <t>725331111</t>
  </si>
  <si>
    <t>Výlevka bez výtokových armatur keramická se sklopnou plastovou mřížkou 500 mm</t>
  </si>
  <si>
    <t>-347782412</t>
  </si>
  <si>
    <t>Výlevky bez výtokových armatur a splachovací nádrže keramické se sklopnou plastovou mřížkou 425 mm</t>
  </si>
  <si>
    <t>316</t>
  </si>
  <si>
    <t>725514801</t>
  </si>
  <si>
    <t>Demontáž ohřívač průtokový plynový do 5 l za minutu</t>
  </si>
  <si>
    <t>1890987027</t>
  </si>
  <si>
    <t>Demontáž plynových ohřívačů cirkulačních průtokových do 5 l/min</t>
  </si>
  <si>
    <t>317</t>
  </si>
  <si>
    <t>725530826</t>
  </si>
  <si>
    <t>Demontáž ohřívač elektrický akumulační do 800 l</t>
  </si>
  <si>
    <t>2028145980</t>
  </si>
  <si>
    <t>Demontáž elektrických zásobníkových ohřívačů vody akumulačních do 800 l</t>
  </si>
  <si>
    <t>318</t>
  </si>
  <si>
    <t>725532114</t>
  </si>
  <si>
    <t>Elektrický ohřívač zásobníkový akumulační závěsný svislý 80 l / 3 kW</t>
  </si>
  <si>
    <t>-989742357</t>
  </si>
  <si>
    <t>Elektrické ohřívače zásobníkové beztlakové přepadové akumulační s pojistným ventilem závěsné svislé objem nádrže (příkon) 80 l (3,0 kW) rychloohřev 220 V</t>
  </si>
  <si>
    <t>319</t>
  </si>
  <si>
    <t>725820801</t>
  </si>
  <si>
    <t>Demontáž baterie nástěnné do G 3 / 4</t>
  </si>
  <si>
    <t>206350779</t>
  </si>
  <si>
    <t>Demontáž baterií nástěnných do G 3/4</t>
  </si>
  <si>
    <t>320</t>
  </si>
  <si>
    <t>72582261R</t>
  </si>
  <si>
    <t>Baterie směšovací umyvadlová stojánková páková - provedení chrom, keramické kartuše</t>
  </si>
  <si>
    <t>-1506784161</t>
  </si>
  <si>
    <t>Baterie umyvadlové stojánkové pákové bez výpusti</t>
  </si>
  <si>
    <t>321</t>
  </si>
  <si>
    <t>72582262R</t>
  </si>
  <si>
    <t>Baterie směšovací umyvadlová stojánková páková, otočné rameno 200 mm dlouhá lékařská ovládací páka - provedení chrom, keramické kartuše</t>
  </si>
  <si>
    <t>414799562</t>
  </si>
  <si>
    <t>Baterie umyvadlové stojánkové pákové s výpustí</t>
  </si>
  <si>
    <t>322</t>
  </si>
  <si>
    <t>998725102</t>
  </si>
  <si>
    <t>Přesun hmot tonážní pro zařizovací předměty v objektech v přes 6 do 12 m</t>
  </si>
  <si>
    <t>1984860053</t>
  </si>
  <si>
    <t>Přesun hmot pro zařizovací předměty stanovený z hmotnosti přesunovaného materiálu vodorovná dopravní vzdálenost do 50 m v objektech výšky přes 6 do 12 m</t>
  </si>
  <si>
    <t>730</t>
  </si>
  <si>
    <t>Ústřední vytápění</t>
  </si>
  <si>
    <t>323</t>
  </si>
  <si>
    <t>730 101</t>
  </si>
  <si>
    <t xml:space="preserve">tlaková expanzní nádoba s membránou pro uzavřené topné a chladicí soustavy, 6,0 bar, jmenovitý objem: 50 l, využitelný objem 45 l, max. přípustná teplota soustavy: 120 °C, max. dovol. provozní teplota: 70 °C, připojení  R 3/4", včetně uzavíracíh+C5:I80o k</t>
  </si>
  <si>
    <t>1008052356</t>
  </si>
  <si>
    <t xml:space="preserve">tlaková expanzní nádoba s membránou pro uzavřené topné a chladicí soustavy, 6,0 bar, jmenovitý objem: 50 l, využitelný objem 45 l, max. přípustná teplota soustavy: 120 °C, max. dovol. provozní teplota: 70 °C, připojení  R 3/4", včetně uzavíracího kulového kouhoutu s vypouštěním 3/4" a připojovacího potrubí DN20</t>
  </si>
  <si>
    <t>324</t>
  </si>
  <si>
    <t>730 102</t>
  </si>
  <si>
    <t>1 1/2", mokroběžné jednofázové oběhové čerpadlo, čerpadlo a motor tvoří jeden celek, bez hřídelové ucpávky, ložiska jsou mazána čerpanou kapalinou, motor je chlazen vzduchem, jednoduchá upínací spona s jedním šroubem umožňuje snadnou změnu polohy hlavy če</t>
  </si>
  <si>
    <t>-1462254866</t>
  </si>
  <si>
    <t xml:space="preserve">1 1/2", mokroběžné jednofázové oběhové čerpadlo, čerpadlo a motor tvoří jeden celek, bez hřídelové ucpávky, ložiska jsou mazána čerpanou kapalinou, motor je chlazen vzduchem, jednoduchá upínací spona s jedním šroubem umožňuje snadnou změnu polohy hlavy čerpadla, 4-pólový synchronní motor s permanentním magnetem, otáčky čerpadla jsou řízeny integrovaným frekvenčním měničem, řídící jednotka ve svorkovnici, ovládací panel s displejem, zabudovaný snímač diferenčního tlaku a teploty, možnost řízení dle konstantního tlaku či teploty, konstantní křivky (nastavitelné pomocí procent), proporcionálního tlaku s přesným nastavením požadovaného pracovního bodu, konstantního průtoku nebo diferenční teploty, možnosti regulace – nastavení provozního bodu pomocí funkce čerpadla zcela automaticky, bez potřeby manuálního nastavení obsluhou (čerpadlo samo nastavuje aktuální pracovní bod podle hydraulické odezvy nasnímané na vstupu do čerpadla), možnost nastavení maximálního možného průtoku – čerpadlo nedovolí větší průtok než zvolený limit, materiál - litina, 150 dm,  230 V, PN10</t>
  </si>
  <si>
    <t>325</t>
  </si>
  <si>
    <t>730 103</t>
  </si>
  <si>
    <t>připojení čerpadla včetně elektrického propojení na stávající rozvod</t>
  </si>
  <si>
    <t>kpl</t>
  </si>
  <si>
    <t>-1484530255</t>
  </si>
  <si>
    <t>326</t>
  </si>
  <si>
    <t>730 104</t>
  </si>
  <si>
    <t>1", 2-cestný regulační kulový kohout, vnitřní závit, rovnoprocentní pr. charakteristika, vzduchotěsný, poniklované mosazné těleso + nerezová ocel a EPDM O kroužek, max. teplota 120°C, kvs= 6,3 m3/h; PN40</t>
  </si>
  <si>
    <t>1685631063</t>
  </si>
  <si>
    <t>327</t>
  </si>
  <si>
    <t>730 105</t>
  </si>
  <si>
    <t>1 1/4" vyvažovací ventil, funkce: vyvažování, nastavení s aretací, měření průtoku, tlaků a teploty, uzavírání, s vypouštěním; slitina mosazi, závit, kvs= 14,2 m3/h, PN25</t>
  </si>
  <si>
    <t>981773008</t>
  </si>
  <si>
    <t>328</t>
  </si>
  <si>
    <t>730 106</t>
  </si>
  <si>
    <t>1 1/4" regulátor tlakové diference 20-80 kPa, funkce: regulace tlakové diference, plynule nastavitelná hodnota delta p, měřící vsuvka, uzavírání; slitina mosazi, závit, max. teplota 120°C kv= 8,5 m3/h, PN16</t>
  </si>
  <si>
    <t>420485347</t>
  </si>
  <si>
    <t>329</t>
  </si>
  <si>
    <t>730 107</t>
  </si>
  <si>
    <t>"deskové otopné těleso se zabudovaným vnitřním propojovacím rozvodem a ventilem se spodními vývody, hladká čelní deska z ocelového plechu, pravé spodní připojení, rozměr 1000/700/157, včetně odvzdušňovací zátky a sady pro upevnění, připojovací rozteč 54 m</t>
  </si>
  <si>
    <t>-1703724056</t>
  </si>
  <si>
    <t>deskové otopné těleso se zabudovaným vnitřním propojovacím rozvodem a ventilem se spodními vývody, hladká čelní deska z ocelového plechu, pravé spodní připojení, rozměr 1000/700/157, včetně odvzdušňovací zátky a sady pro upevnění, připojovací rozteč 54 mm, nejvyšší přípustná teplota 110°C, nejvyšší přípustný tlak 1,0 Mpa</t>
  </si>
  <si>
    <t>330</t>
  </si>
  <si>
    <t>730 108</t>
  </si>
  <si>
    <t>"deskové otopné těleso se zabudovaným vnitřním propojovacím rozvodem a ventilem se spodními vývody, hladká čelní deska z ocelového plechu, pravé spodní připojení, rozměr 800/700/157, včetně odvzdušňovací zátky a sady pro upevnění, připojovací rozteč 54 mm</t>
  </si>
  <si>
    <t>1576348030</t>
  </si>
  <si>
    <t>"deskové otopné těleso se zabudovaným vnitřním propojovacím rozvodem a ventilem se spodními vývody, hladká čelní deska z ocelového plechu, pravé spodní připojení, rozměr 800/700/157, včetně odvzdušňovací zátky a sady pro upevnění, připojovací rozteč 54 mm, nejvyšší přípustná teplota 110°C, nejvyšší přípustný tlak 1,0 Mpa</t>
  </si>
  <si>
    <t>331</t>
  </si>
  <si>
    <t>730 109</t>
  </si>
  <si>
    <t>"deskové otopné těleso se zabudovaným vnitřním propojovacím rozvodem a ventilem se spodními vývody, hladká čelní deska z ocelového plechu, pravé spodní připojení, rozměr 700/700/157, včetně odvzdušňovací zátky a sady pro upevnění, připojovací rozteč 54 mm</t>
  </si>
  <si>
    <t>-1803639656</t>
  </si>
  <si>
    <t>"deskové otopné těleso se zabudovaným vnitřním propojovacím rozvodem a ventilem se spodními vývody, hladká čelní deska z ocelového plechu, pravé spodní připojení, rozměr 700/700/157, včetně odvzdušňovací zátky a sady pro upevnění, připojovací rozteč 54 mm, nejvyšší přípustná teplota 110°C, nejvyšší přípustný tlak 1,0 Mpa</t>
  </si>
  <si>
    <t>332</t>
  </si>
  <si>
    <t>730 110</t>
  </si>
  <si>
    <t>"deskové otopné těleso se zabudovaným vnitřním propojovacím rozvodem a ventilem se spodními vývody, hladká čelní deska z ocelového plechu, pravé spodní připojení, rozměr 1400/600/157, včetně odvzdušňovací zátky a sady pro upevnění, připojovací rozteč 54 m</t>
  </si>
  <si>
    <t>-1995330674</t>
  </si>
  <si>
    <t>"deskové otopné těleso se zabudovaným vnitřním propojovacím rozvodem a ventilem se spodními vývody, hladká čelní deska z ocelového plechu, pravé spodní připojení, rozměr 1400/600/157, včetně odvzdušňovací zátky a sady pro upevnění, připojovací rozteč 54 m, nejvyšší přípustná teplota 110°C, nejvyšší přípustný tlak 1,0 Mpa</t>
  </si>
  <si>
    <t>333</t>
  </si>
  <si>
    <t>730 111</t>
  </si>
  <si>
    <t>"deskové otopné těleso se zabudovaným vnitřním propojovacím rozvodem a ventilem se spodními vývody, hladká čelní deska z ocelového plechu, pravé spodní připojení, rozměr 1200/600/157, včetně odvzdušňovací zátky a sady pro upevnění, připojovací rozteč 54 m</t>
  </si>
  <si>
    <t>2048906984</t>
  </si>
  <si>
    <t>"deskové otopné těleso se zabudovaným vnitřním propojovacím rozvodem a ventilem se spodními vývody, hladká čelní deska z ocelového plechu, pravé spodní připojení, rozměr 1200/600/157, včetně odvzdušňovací zátky a sady pro upevnění, připojovací rozteč 54 m, nejvyšší přípustná teplota 110°C, nejvyšší přípustný tlak 1,0 Mpa</t>
  </si>
  <si>
    <t>334</t>
  </si>
  <si>
    <t>730 112</t>
  </si>
  <si>
    <t>"deskové otopné těleso se zabudovaným vnitřním propojovacím rozvodem a ventilem se spodními vývody, hladká čelní deska z ocelového plechu, pravé spodní připojení, rozměr 1600/400/157, včetně odvzdušňovací zátky a sady pro upevnění, připojovací rozteč 54 m</t>
  </si>
  <si>
    <t>515401475</t>
  </si>
  <si>
    <t>"deskové otopné těleso se zabudovaným vnitřním propojovacím rozvodem a ventilem se spodními vývody, hladká čelní deska z ocelového plechu, pravé spodní připojení, rozměr 1600/400/157, včetně odvzdušňovací zátky a sady pro upevnění, připojovací rozteč 54 m, nejvyšší přípustná teplota 110°C, nejvyšší přípustný tlak 1,0 Mpa</t>
  </si>
  <si>
    <t>335</t>
  </si>
  <si>
    <t>730 113</t>
  </si>
  <si>
    <t>"deskové otopné těleso se zabudovaným vnitřním propojovacím rozvodem a ventilem se spodními vývody, hladká čelní deska z ocelového plechu, pravé spodní připojení, rozměr 1800/300/157, včetně odvzdušňovací zátky a sady pro upevnění, připojovací rozteč 54 m</t>
  </si>
  <si>
    <t>-292495123</t>
  </si>
  <si>
    <t>"deskové otopné těleso se zabudovaným vnitřním propojovacím rozvodem a ventilem se spodními vývody, hladká čelní deska z ocelového plechu, pravé spodní připojení, rozměr 1800/300/157, včetně odvzdušňovací zátky a sady pro upevnění, připojovací rozteč 54 m, nejvyšší přípustná teplota 110°C, nejvyšší přípustný tlak 1,0 Mpa</t>
  </si>
  <si>
    <t>336</t>
  </si>
  <si>
    <t>730 114</t>
  </si>
  <si>
    <t>"deskové otopné těleso se zabudovaným vnitřním propojovacím rozvodem a ventilem se spodními vývody, hladká čelní deska z ocelového plechu, pravé spodní připojení, rozměr 1600/300/157, včetně odvzdušňovací zátky a sady pro upevnění, připojovací rozteč 54 m</t>
  </si>
  <si>
    <t>2108790862</t>
  </si>
  <si>
    <t>"deskové otopné těleso se zabudovaným vnitřním propojovacím rozvodem a ventilem se spodními vývody, hladká čelní deska z ocelového plechu, pravé spodní připojení, rozměr 1600/300/157, včetně odvzdušňovací zátky a sady pro upevnění, připojovací rozteč 54 m, nejvyšší přípustná teplota 110°C, nejvyšší přípustný tlak 1,0 Mpa</t>
  </si>
  <si>
    <t>337</t>
  </si>
  <si>
    <t>730 115</t>
  </si>
  <si>
    <t>"deskové otopné těleso se zabudovaným vnitřním propojovacím rozvodem a ventilem se spodními vývody, hladká čelní deska z ocelového plechu, pravé spodní připojení, rozměr 1200/300/157, včetně odvzdušňovací zátky a sady pro upevnění, připojovací rozteč 54 m</t>
  </si>
  <si>
    <t>-2101397249</t>
  </si>
  <si>
    <t>"deskové otopné těleso se zabudovaným vnitřním propojovacím rozvodem a ventilem se spodními vývody, hladká čelní deska z ocelového plechu, pravé spodní připojení, rozměr 1200/300/157, včetně odvzdušňovací zátky a sady pro upevnění, připojovací rozteč 54 m, nejvyšší přípustná teplota 110°C, nejvyšší přípustný tlak 1,0 Mpa</t>
  </si>
  <si>
    <t>338</t>
  </si>
  <si>
    <t>730 116</t>
  </si>
  <si>
    <t>"deskové otopné těleso se zabudovaným vnitřním propojovacím rozvodem a ventilem se spodními vývody, hladká čelní deska z ocelového plechu, pravé spodní připojení, rozměr 1100/300/157, včetně odvzdušňovací zátky a sady pro upevnění, připojovací rozteč 54 m</t>
  </si>
  <si>
    <t>343478752</t>
  </si>
  <si>
    <t>"deskové otopné těleso se zabudovaným vnitřním propojovacím rozvodem a ventilem se spodními vývody, hladká čelní deska z ocelového plechu, pravé spodní připojení, rozměr 1100/300/157, včetně odvzdušňovací zátky a sady pro upevnění, připojovací rozteč 54 m, nejvyšší přípustná teplota 110°C, nejvyšší přípustný tlak 1,0 Mpa</t>
  </si>
  <si>
    <t>339</t>
  </si>
  <si>
    <t>730 117</t>
  </si>
  <si>
    <t>"deskové otopné těleso se zabudovaným vnitřním propojovacím rozvodem a ventilem se spodními vývody, hladká čelní deska z ocelového plechu, pravé spodní připojení, rozměr 1400/900/102, včetně odvzdušňovací zátky a sady pro upevnění, připojovací rozteč 54 m</t>
  </si>
  <si>
    <t>857954096</t>
  </si>
  <si>
    <t>"deskové otopné těleso se zabudovaným vnitřním propojovacím rozvodem a ventilem se spodními vývody, hladká čelní deska z ocelového plechu, pravé spodní připojení, rozměr 1400/900/102, včetně odvzdušňovací zátky a sady pro upevnění, připojovací rozteč 54 m, nejvyšší přípustná teplota 110°C, nejvyšší přípustný tlak 1,0 Mpa</t>
  </si>
  <si>
    <t>340</t>
  </si>
  <si>
    <t>730 118</t>
  </si>
  <si>
    <t>"deskové otopné těleso se zabudovaným vnitřním propojovacím rozvodem a ventilem se spodními vývody, hladká čelní deska z ocelového plechu, pravé spodní připojení, rozměr 1000/600/102, včetně odvzdušňovací zátky a sady pro upevnění, připojovací rozteč 54 m</t>
  </si>
  <si>
    <t>-297763716</t>
  </si>
  <si>
    <t>"deskové otopné těleso se zabudovaným vnitřním propojovacím rozvodem a ventilem se spodními vývody, hladká čelní deska z ocelového plechu, pravé spodní připojení, rozměr 1000/600/102, včetně odvzdušňovací zátky a sady pro upevnění, připojovací rozteč 54 m, nejvyšší přípustná teplota 110°C, nejvyšší přípustný tlak 1,0 Mpa</t>
  </si>
  <si>
    <t>341</t>
  </si>
  <si>
    <t>730 119</t>
  </si>
  <si>
    <t>"deskové otopné těleso se zabudovaným vnitřním propojovacím rozvodem a ventilem se spodními vývody, hladká čelní deska z ocelového plechu, pravé spodní připojení, rozměr 800/600/102, včetně odvzdušňovací zátky a sady pro upevnění, připojovací rozteč 54 mm</t>
  </si>
  <si>
    <t>-1891659468</t>
  </si>
  <si>
    <t>"deskové otopné těleso se zabudovaným vnitřním propojovacím rozvodem a ventilem se spodními vývody, hladká čelní deska z ocelového plechu, pravé spodní připojení, rozměr 800/600/102, včetně odvzdušňovací zátky a sady pro upevnění, připojovací rozteč 54 mm, nejvyšší přípustná teplota 110°C, nejvyšší přípustný tlak 1,0 Mpa</t>
  </si>
  <si>
    <t>342</t>
  </si>
  <si>
    <t>730 120</t>
  </si>
  <si>
    <t>"deskové otopné těleso se zabudovaným vnitřním propojovacím rozvodem a ventilem se spodními vývody, hladká čelní deska z ocelového plechu, pravé spodní připojení, rozměr 1400/500/102, včetně odvzdušňovací zátky a sady pro upevnění, připojovací rozteč 54 m</t>
  </si>
  <si>
    <t>-439210249</t>
  </si>
  <si>
    <t>"deskové otopné těleso se zabudovaným vnitřním propojovacím rozvodem a ventilem se spodními vývody, hladká čelní deska z ocelového plechu, pravé spodní připojení, rozměr 1400/500/102, včetně odvzdušňovací zátky a sady pro upevnění, připojovací rozteč 54 m, nejvyšší přípustná teplota 110°C, nejvyšší přípustný tlak 1,0 Mpa</t>
  </si>
  <si>
    <t>343</t>
  </si>
  <si>
    <t>730 121</t>
  </si>
  <si>
    <t>"deskové otopné těleso se zabudovaným vnitřním propojovacím rozvodem a ventilem se spodními vývody, hladká čelní deska z ocelového plechu, pravé spodní připojení, rozměr 1200/500/102, včetně odvzdušňovací zátky a sady pro upevnění, připojovací rozteč 54 m</t>
  </si>
  <si>
    <t>547475865</t>
  </si>
  <si>
    <t>"deskové otopné těleso se zabudovaným vnitřním propojovacím rozvodem a ventilem se spodními vývody, hladká čelní deska z ocelového plechu, pravé spodní připojení, rozměr 1200/500/102, včetně odvzdušňovací zátky a sady pro upevnění, připojovací rozteč 54 m, nejvyšší přípustná teplota 110°C, nejvyšší přípustný tlak 1,0 Mpa</t>
  </si>
  <si>
    <t>344</t>
  </si>
  <si>
    <t>730 122</t>
  </si>
  <si>
    <t>"deskové otopné těleso se zabudovaným vnitřním propojovacím rozvodem a ventilem se spodními vývody, hladká čelní deska z ocelového plechu, pravé spodní připojení, rozměr 1000/500/102, včetně odvzdušňovací zátky a sady pro upevnění, připojovací rozteč 54 m</t>
  </si>
  <si>
    <t>578221824</t>
  </si>
  <si>
    <t>"deskové otopné těleso se zabudovaným vnitřním propojovacím rozvodem a ventilem se spodními vývody, hladká čelní deska z ocelového plechu, pravé spodní připojení, rozměr 1000/500/102, včetně odvzdušňovací zátky a sady pro upevnění, připojovací rozteč 54 m, nejvyšší přípustná teplota 110°C, nejvyšší přípustný tlak 1,0 Mpa</t>
  </si>
  <si>
    <t>345</t>
  </si>
  <si>
    <t>730 123</t>
  </si>
  <si>
    <t>"deskové otopné těleso se zabudovaným vnitřním propojovacím rozvodem a ventilem se spodními vývody, hladká čelní deska z ocelového plechu, pravé spodní připojení, rozměr 600/500/102, včetně odvzdušňovací zátky a sady pro upevnění, připojovací rozteč 54 mm</t>
  </si>
  <si>
    <t>1694015423</t>
  </si>
  <si>
    <t>"deskové otopné těleso se zabudovaným vnitřním propojovacím rozvodem a ventilem se spodními vývody, hladká čelní deska z ocelového plechu, pravé spodní připojení, rozměr 600/500/102, včetně odvzdušňovací zátky a sady pro upevnění, připojovací rozteč 54 mm, nejvyšší přípustná teplota 110°C, nejvyšší přípustný tlak 1,0 Mpa</t>
  </si>
  <si>
    <t>346</t>
  </si>
  <si>
    <t>730 124</t>
  </si>
  <si>
    <t>"deskové otopné těleso se zabudovaným vnitřním propojovacím rozvodem a ventilem se spodními vývody, hladká čelní deska z ocelového plechu, pravé spodní připojení, rozměr 1000/300/102, včetně odvzdušňovací zátky a sady pro upevnění, připojovací rozteč 54 m</t>
  </si>
  <si>
    <t>-1369966451</t>
  </si>
  <si>
    <t>"deskové otopné těleso se zabudovaným vnitřním propojovacím rozvodem a ventilem se spodními vývody, hladká čelní deska z ocelového plechu, pravé spodní připojení, rozměr 1000/300/102, včetně odvzdušňovací zátky a sady pro upevnění, připojovací rozteč 54 m, nejvyšší přípustná teplota 110°C, nejvyšší přípustný tlak 1,0 Mpa</t>
  </si>
  <si>
    <t>347</t>
  </si>
  <si>
    <t>730 125</t>
  </si>
  <si>
    <t>"deskové otopné těleso se zabudovaným vnitřním propojovacím rozvodem a ventilem se spodními vývody, hladká čelní deska z ocelového plechu, pravé spodní připojení, rozměr 900/300/102, včetně odvzdušňovací zátky a sady pro upevnění, připojovací rozteč 54 mm</t>
  </si>
  <si>
    <t>-1066076407</t>
  </si>
  <si>
    <t>"deskové otopné těleso se zabudovaným vnitřním propojovacím rozvodem a ventilem se spodními vývody, hladká čelní deska z ocelového plechu, pravé spodní připojení, rozměr 900/300/102, včetně odvzdušňovací zátky a sady pro upevnění, připojovací rozteč 54 mm, nejvyšší přípustná teplota 110°C, nejvyšší přípustný tlak 1,0 Mpa</t>
  </si>
  <si>
    <t>348</t>
  </si>
  <si>
    <t>730 126</t>
  </si>
  <si>
    <t>"deskové otopné těleso se zabudovaným vnitřním propojovacím rozvodem a ventilem se spodními vývody, hladká čelní deska z ocelového plechu, pravé spodní připojení, rozměr 900/900/65, včetně odvzdušňovací zátky a sady pro upevnění, připojovací rozteč 54 mm,</t>
  </si>
  <si>
    <t>-1186391388</t>
  </si>
  <si>
    <t>"deskové otopné těleso se zabudovaným vnitřním propojovacím rozvodem a ventilem se spodními vývody, hladká čelní deska z ocelového plechu, pravé spodní připojení, rozměr 900/900/65, včetně odvzdušňovací zátky a sady pro upevnění, připojovací rozteč 54 mm, nejvyšší přípustná teplota 110°C, nejvyšší přípustný tlak 1,0 Mpa</t>
  </si>
  <si>
    <t>349</t>
  </si>
  <si>
    <t>730 127</t>
  </si>
  <si>
    <t>"deskové otopné těleso se zabudovaným vnitřním propojovacím rozvodem a ventilem se spodními vývody, hladká čelní deska z ocelového plechu, pravé spodní připojení, rozměr 900/700/65, včetně odvzdušňovací zátky a sady pro upevnění, připojovací rozteč 54 mm,</t>
  </si>
  <si>
    <t>476663500</t>
  </si>
  <si>
    <t>"deskové otopné těleso se zabudovaným vnitřním propojovacím rozvodem a ventilem se spodními vývody, hladká čelní deska z ocelového plechu, pravé spodní připojení, rozměr 900/700/65, včetně odvzdušňovací zátky a sady pro upevnění, připojovací rozteč 54 mm, nejvyšší přípustná teplota 110°C, nejvyšší přípustný tlak 1,0 Mpa</t>
  </si>
  <si>
    <t>350</t>
  </si>
  <si>
    <t>730 128</t>
  </si>
  <si>
    <t>"deskové otopné těleso se zabudovaným vnitřním propojovacím rozvodem a ventilem se spodními vývody, hladká čelní deska z ocelového plechu, pravé spodní připojení, rozměr 800/600/65, včetně odvzdušňovací zátky a sady pro upevnění, připojovací rozteč 54 mm,</t>
  </si>
  <si>
    <t>1429234094</t>
  </si>
  <si>
    <t>"deskové otopné těleso se zabudovaným vnitřním propojovacím rozvodem a ventilem se spodními vývody, hladká čelní deska z ocelového plechu, pravé spodní připojení, rozměr 800/600/65, včetně odvzdušňovací zátky a sady pro upevnění, připojovací rozteč 54 mm, nejvyšší přípustná teplota 110°C, nejvyšší přípustný tlak 1,0 Mpa</t>
  </si>
  <si>
    <t>351</t>
  </si>
  <si>
    <t>730 129</t>
  </si>
  <si>
    <t>"deskové otopné těleso se zabudovaným vnitřním propojovacím rozvodem a ventilem se spodními vývody, hladká čelní deska z ocelového plechu, pravé spodní připojení, rozměr 900/500/65, včetně odvzdušňovací zátky a sady pro upevnění, připojovací rozteč 54 mm,</t>
  </si>
  <si>
    <t>1287040461</t>
  </si>
  <si>
    <t>"deskové otopné těleso se zabudovaným vnitřním propojovacím rozvodem a ventilem se spodními vývody, hladká čelní deska z ocelového plechu, pravé spodní připojení, rozměr 900/500/65, včetně odvzdušňovací zátky a sady pro upevnění, připojovací rozteč 54 mm, nejvyšší přípustná teplota 110°C, nejvyšší přípustný tlak 1,0 Mpa</t>
  </si>
  <si>
    <t>352</t>
  </si>
  <si>
    <t>730 130</t>
  </si>
  <si>
    <t>1/2" uzavírací šroubení pro dvoutrubkové soustavy s vypouštěním, pro otopná tělesa s integrovanou ventilovou vložkou, přímé</t>
  </si>
  <si>
    <t>-811815763</t>
  </si>
  <si>
    <t>353</t>
  </si>
  <si>
    <t>730 131</t>
  </si>
  <si>
    <t>termostatická hlavice standardní 6-28°C (1-5),se zabezpečovacím kroužkem proti odcizení, dvě zarážky k zamezení přenastavení min a max teploty, minimální zámrzová teplota 6°C, kapalinová náplň, závit M30x1,5, bílá</t>
  </si>
  <si>
    <t>1353271760</t>
  </si>
  <si>
    <t>354</t>
  </si>
  <si>
    <t>730 132</t>
  </si>
  <si>
    <t>svěrné šroubení průměr 15x1 pro Cu trubky</t>
  </si>
  <si>
    <t>-1029079111</t>
  </si>
  <si>
    <t>355</t>
  </si>
  <si>
    <t>730 133</t>
  </si>
  <si>
    <t>opěrné pouzdro průměr15-26 pro CU trubky, mosaz, síla stěny 1 mm</t>
  </si>
  <si>
    <t>1962339676</t>
  </si>
  <si>
    <t>356</t>
  </si>
  <si>
    <t>730 134</t>
  </si>
  <si>
    <t>dvojitá růžice, průměr 15, bílá</t>
  </si>
  <si>
    <t>940980457</t>
  </si>
  <si>
    <t>357</t>
  </si>
  <si>
    <t>730 135</t>
  </si>
  <si>
    <t>1"xEK, 4cestný, mosaz, sestava rozdělovač/sběrač zahrnuje: rozdělovač s regulačními šroubeními a průtokoměry 0-5 l/m, sběrač s uzavíracími ventily, upevňovací konzoly, 2 ks kulových uzávěrů se šroubením, 2 ks průchozí mezikus s automatickým odvzdušňovacím</t>
  </si>
  <si>
    <t>2130261428</t>
  </si>
  <si>
    <t xml:space="preserve">1"xEK, 4cestný, mosaz, sestava rozdělovač/sběrač zahrnuje: rozdělovač s regulačními šroubeními a průtokoměry 0-5 l/m, sběrač s uzavíracími ventily, upevňovací konzoly, 2 ks kulových uzávěrů se šroubením, 2 ks průchozí mezikus s automatickým odvzdušňovacím ventilem, otočným vypouštěcím ventilem a teploměrem, 2 ks zátka, max. provozní tlak 10 bar, max. teplota +90°C, materiál mosaz CW617N; těsnění EPDM; průtokoměr plast PPA/ABC instalační skříň (pod omítku) o rozměru 530x795x(110-160) </t>
  </si>
  <si>
    <t>358</t>
  </si>
  <si>
    <t>730 136</t>
  </si>
  <si>
    <t>1"xEK, 2cestný, mosaz, sestava rozdělovač/sběrač zahrnuje: rozdělovač s regulačními šroubeními a průtokoměry 0-5 l/m, sběrač s uzavíracími ventily, upevňovací konzoly, 2 ks kulových uzávěrů se šroubením, 2 ks průchozí mezikus s automatickým odvzdušňovacím</t>
  </si>
  <si>
    <t>-234351746</t>
  </si>
  <si>
    <t xml:space="preserve">1"xEK, 2cestný, mosaz, sestava rozdělovač/sběrač zahrnuje: rozdělovač s regulačními šroubeními a průtokoměry 0-5 l/m, sběrač s uzavíracími ventily, upevňovací konzoly, 2 ks kulových uzávěrů se šroubením, 2 ks průchozí mezikus s automatickým odvzdušňovacím ventilem, otočným vypouštěcím ventilem a teploměrem, 2 ks zátka, max. provozní tlak 10 bar, max. teplota +90°C, materiál mosaz CW617N; těsnění EPDM; průtokoměr plast PPA/ABC instalační skříň (pod omítku) o rozměru 450x795x(110-160) </t>
  </si>
  <si>
    <t>359</t>
  </si>
  <si>
    <t>730 137</t>
  </si>
  <si>
    <t>737957354</t>
  </si>
  <si>
    <t>360</t>
  </si>
  <si>
    <t>730 138</t>
  </si>
  <si>
    <t>42x1,5 Cu trubka vč. tvarovek a fitinek (lisované spoje)</t>
  </si>
  <si>
    <t>192272822</t>
  </si>
  <si>
    <t>361</t>
  </si>
  <si>
    <t>730 139</t>
  </si>
  <si>
    <t>35x1,5 Cu trubka vč. tvarovek a fitinek (lisované spoje)</t>
  </si>
  <si>
    <t>387924553</t>
  </si>
  <si>
    <t>362</t>
  </si>
  <si>
    <t>730 140</t>
  </si>
  <si>
    <t>28x1,5 Cu trubka vč. tvarovek a fitinek (lisované spoje)</t>
  </si>
  <si>
    <t>-986153569</t>
  </si>
  <si>
    <t>363</t>
  </si>
  <si>
    <t>730 141</t>
  </si>
  <si>
    <t>22x1 Cu trubka vč. tvarovek a fitinek (lisované spoje)</t>
  </si>
  <si>
    <t>424615625</t>
  </si>
  <si>
    <t>364</t>
  </si>
  <si>
    <t>730 142</t>
  </si>
  <si>
    <t>18x1 Cu trubka vč. tvarovek a fitinek (lisované spoje)</t>
  </si>
  <si>
    <t>571515489</t>
  </si>
  <si>
    <t>365</t>
  </si>
  <si>
    <t>730 143</t>
  </si>
  <si>
    <t>15x1 Cu trubka vč. tvarovek a fitinek (lisované spoje)</t>
  </si>
  <si>
    <t>-432827832</t>
  </si>
  <si>
    <t>366</t>
  </si>
  <si>
    <t>730 144</t>
  </si>
  <si>
    <t>průměr 42 x tl. 40 mm potrubní izolační pouzdro s povrchovou úpravou z hliníkové folie, deklarovaný součinitel tepelné vodivosti: λD = 0,037-0,056 W/mK</t>
  </si>
  <si>
    <t>-906429632</t>
  </si>
  <si>
    <t>367</t>
  </si>
  <si>
    <t>730 145</t>
  </si>
  <si>
    <t>průměr 35 x tl. 40 mm potrubní izolační pouzdro s povrchovou úpravou z hliníkové folie, deklarovaný součinitel tepelné vodivosti: λD = 0,037-0,056 W/mK</t>
  </si>
  <si>
    <t>1119713621</t>
  </si>
  <si>
    <t>368</t>
  </si>
  <si>
    <t>730 146</t>
  </si>
  <si>
    <t>průměr 28 x tl. 40 mm potrubní izolační pouzdro s povrchovou úpravou z hliníkové folie, deklarovaný součinitel tepelné vodivosti: λD = 0,037-0,056 W/mK</t>
  </si>
  <si>
    <t>-1322595590</t>
  </si>
  <si>
    <t>369</t>
  </si>
  <si>
    <t>730 147</t>
  </si>
  <si>
    <t>průměr 22 x tl. 30 mm mm návleková tepelně izolační trubka z pěnového polyetylenu, součinitel tepelné vodivosti: ≤ 0,040 W/(mK)</t>
  </si>
  <si>
    <t>-1041749158</t>
  </si>
  <si>
    <t>370</t>
  </si>
  <si>
    <t>730 148</t>
  </si>
  <si>
    <t>průměr 18x tl. 30 mm potrubní izolační pouzdro s povrchovou úpravou z hliníkové folie, deklarovaný součinitel tepelné vodivosti: λD = 0,037-0,056 W/mK</t>
  </si>
  <si>
    <t>-259058244</t>
  </si>
  <si>
    <t>371</t>
  </si>
  <si>
    <t>730 149</t>
  </si>
  <si>
    <t>průměr 15 x tl. 30 mm potrubní izolační pouzdro s povrchovou úpravou z hliníkové folie, deklarovaný součinitel tepelné vodivosti: λD = 0,037-0,056 W/mK</t>
  </si>
  <si>
    <t>2010549019</t>
  </si>
  <si>
    <t>372</t>
  </si>
  <si>
    <t>730 150</t>
  </si>
  <si>
    <t>izolační plášť pro armatury, čerpadla, přírubové spoje apod.</t>
  </si>
  <si>
    <t>1168163536</t>
  </si>
  <si>
    <t>373</t>
  </si>
  <si>
    <t>730 151</t>
  </si>
  <si>
    <t>ocelové potrubí - chráničky</t>
  </si>
  <si>
    <t>-411662200</t>
  </si>
  <si>
    <t>374</t>
  </si>
  <si>
    <t>730 152</t>
  </si>
  <si>
    <t>demontáž a likvidace stávajících zařízení vytápění</t>
  </si>
  <si>
    <t>1090114842</t>
  </si>
  <si>
    <t>375</t>
  </si>
  <si>
    <t>730 153</t>
  </si>
  <si>
    <t>stavební výpomoci (vysekání drážek, vybourání prostupů stěnami a stropem pro rozvody potrubí, vč. zpětného začištění)</t>
  </si>
  <si>
    <t>-1533705949</t>
  </si>
  <si>
    <t>376</t>
  </si>
  <si>
    <t>730 154</t>
  </si>
  <si>
    <t>pomocný a drobný materiál (fitinky, tvarovky, úchyty, příruby, atp.)</t>
  </si>
  <si>
    <t>-1662713933</t>
  </si>
  <si>
    <t>377</t>
  </si>
  <si>
    <t>730 155</t>
  </si>
  <si>
    <t>vyregulování systému na požadované průtoky, vyvážení a vyčištění soustavy, připojení nových rozvodů</t>
  </si>
  <si>
    <t>-568416654</t>
  </si>
  <si>
    <t>378</t>
  </si>
  <si>
    <t>730 156</t>
  </si>
  <si>
    <t>topné a tlakové zkoušky</t>
  </si>
  <si>
    <t>hod</t>
  </si>
  <si>
    <t>-1596322301</t>
  </si>
  <si>
    <t>741</t>
  </si>
  <si>
    <t>Elektroinstalace - silnoproud</t>
  </si>
  <si>
    <t>741 1</t>
  </si>
  <si>
    <t>Elektroinstalace</t>
  </si>
  <si>
    <t>379</t>
  </si>
  <si>
    <t>741 101</t>
  </si>
  <si>
    <t>Spínač jednopólový</t>
  </si>
  <si>
    <t>-847878710</t>
  </si>
  <si>
    <t>380</t>
  </si>
  <si>
    <t>741 102</t>
  </si>
  <si>
    <t>Spínač dvoupólový</t>
  </si>
  <si>
    <t>1660628626</t>
  </si>
  <si>
    <t>381</t>
  </si>
  <si>
    <t>741 103</t>
  </si>
  <si>
    <t>Spínač sériový</t>
  </si>
  <si>
    <t>1218364640</t>
  </si>
  <si>
    <t>382</t>
  </si>
  <si>
    <t>741 104</t>
  </si>
  <si>
    <t>Spínač střídavý</t>
  </si>
  <si>
    <t>819093057</t>
  </si>
  <si>
    <t>383</t>
  </si>
  <si>
    <t>741 105</t>
  </si>
  <si>
    <t>Dvojitý přepínač střídavý</t>
  </si>
  <si>
    <t>-836299799</t>
  </si>
  <si>
    <t>384</t>
  </si>
  <si>
    <t>741 106</t>
  </si>
  <si>
    <t>Spínač tlačítkový - podsvícený</t>
  </si>
  <si>
    <t>-132560469</t>
  </si>
  <si>
    <t>385</t>
  </si>
  <si>
    <t>741 107</t>
  </si>
  <si>
    <t>Spínač jednopólový IP 44</t>
  </si>
  <si>
    <t>-749197450</t>
  </si>
  <si>
    <t>386</t>
  </si>
  <si>
    <t>741 108</t>
  </si>
  <si>
    <t>Spínač střídavý IP 44</t>
  </si>
  <si>
    <t>-525662855</t>
  </si>
  <si>
    <t>387</t>
  </si>
  <si>
    <t>741 109</t>
  </si>
  <si>
    <t>Zásuvka jednonásobná 230 V/16 A s ochranným kolíkem, s clonkami</t>
  </si>
  <si>
    <t>1142317739</t>
  </si>
  <si>
    <t>388</t>
  </si>
  <si>
    <t>741 110</t>
  </si>
  <si>
    <t>Zásuvka jednonásobná 230 V/16 A s ochranným kolíkem, s clonkami do podlahové krabice</t>
  </si>
  <si>
    <t>1365690405</t>
  </si>
  <si>
    <t>389</t>
  </si>
  <si>
    <t>741 111</t>
  </si>
  <si>
    <t>Zásuvka jednonásobná 230V/16A IP 44, s ochranným kolíkem, s clonkami, s víčkem</t>
  </si>
  <si>
    <t>-937223478</t>
  </si>
  <si>
    <t>390</t>
  </si>
  <si>
    <t>741 112</t>
  </si>
  <si>
    <t>Spínač automatický se snímačem pohybu, vnitřní s rovinným snímáním, se dvěma relé</t>
  </si>
  <si>
    <t>-11300832</t>
  </si>
  <si>
    <t>391</t>
  </si>
  <si>
    <t>741 113</t>
  </si>
  <si>
    <t>Prostorový termostat pro ovládání ventilátoru 230 V/16 A</t>
  </si>
  <si>
    <t>-640744296</t>
  </si>
  <si>
    <t>392</t>
  </si>
  <si>
    <t>741 114</t>
  </si>
  <si>
    <t>Zásuvka průmyslová IP 44, nástěnná, 3+PE+N/16 A</t>
  </si>
  <si>
    <t>1656150831</t>
  </si>
  <si>
    <t>393</t>
  </si>
  <si>
    <t>741 115</t>
  </si>
  <si>
    <t>Elektroinstalační trubka s nízkou mech. odolností 320N/5 cm, vnější pr. 16 mm</t>
  </si>
  <si>
    <t>2005996323</t>
  </si>
  <si>
    <t>394</t>
  </si>
  <si>
    <t>741 116</t>
  </si>
  <si>
    <t>Elektroinstalační trubka s nízkou mech. odolností 320N/5 cm, vnější pr. 25 mm</t>
  </si>
  <si>
    <t>1119803596</t>
  </si>
  <si>
    <t xml:space="preserve">Elektroinstalační trubka s nízkou mech. odolností 320N/5 cm, vnější pr. 25 mm
</t>
  </si>
  <si>
    <t>395</t>
  </si>
  <si>
    <t>741 117</t>
  </si>
  <si>
    <t>Elektroinstalační lišta vkládací 11x10 mm</t>
  </si>
  <si>
    <t>-1904087143</t>
  </si>
  <si>
    <t>396</t>
  </si>
  <si>
    <t>741 118</t>
  </si>
  <si>
    <t>Elektroinstalační lišta vkládací 18x13 mm</t>
  </si>
  <si>
    <t>1312452905</t>
  </si>
  <si>
    <t>397</t>
  </si>
  <si>
    <t>741 119</t>
  </si>
  <si>
    <t>Elektroinstalační lišta vkládací 40x15 mm</t>
  </si>
  <si>
    <t>1945056988</t>
  </si>
  <si>
    <t>398</t>
  </si>
  <si>
    <t>741 120</t>
  </si>
  <si>
    <t>Rozváděč REM 1</t>
  </si>
  <si>
    <t>-931282125</t>
  </si>
  <si>
    <t>399</t>
  </si>
  <si>
    <t>741 121</t>
  </si>
  <si>
    <t>Rozváděč RPO 1</t>
  </si>
  <si>
    <t>458139224</t>
  </si>
  <si>
    <t>400</t>
  </si>
  <si>
    <t>741 122</t>
  </si>
  <si>
    <t>Rozváděč RP 1.0</t>
  </si>
  <si>
    <t>-1271401514</t>
  </si>
  <si>
    <t>401</t>
  </si>
  <si>
    <t>741 123</t>
  </si>
  <si>
    <t>Rozváděč RP 1.1</t>
  </si>
  <si>
    <t>986320331</t>
  </si>
  <si>
    <t>402</t>
  </si>
  <si>
    <t>741 124</t>
  </si>
  <si>
    <t>Rozváděč RP 1.4</t>
  </si>
  <si>
    <t>-1190918558</t>
  </si>
  <si>
    <t>403</t>
  </si>
  <si>
    <t>741 125</t>
  </si>
  <si>
    <t>Přípojková skříň</t>
  </si>
  <si>
    <t>-1784561915</t>
  </si>
  <si>
    <t>404</t>
  </si>
  <si>
    <t>741 126</t>
  </si>
  <si>
    <t>Záložní zdro UPS 15 kVA, 3/3 fáze, vstup pro externí vypnutí</t>
  </si>
  <si>
    <t>1833509729</t>
  </si>
  <si>
    <t>405</t>
  </si>
  <si>
    <t>741 127</t>
  </si>
  <si>
    <t>Podlahová krabice pro 3 moduly výška cca 55 mm, víko pro dlažbu, ev. parkety 10 mm</t>
  </si>
  <si>
    <t>-1385227827</t>
  </si>
  <si>
    <t>406</t>
  </si>
  <si>
    <t>741 128</t>
  </si>
  <si>
    <t>Instalační kabel CYKY 2-O 1.5</t>
  </si>
  <si>
    <t>-601891688</t>
  </si>
  <si>
    <t>407</t>
  </si>
  <si>
    <t>741 129</t>
  </si>
  <si>
    <t>Instalační kabel CYKY 3-J 1.5</t>
  </si>
  <si>
    <t>-1467618768</t>
  </si>
  <si>
    <t>408</t>
  </si>
  <si>
    <t>741 130</t>
  </si>
  <si>
    <t>Instalační kabel CYKY 3-J 2.5</t>
  </si>
  <si>
    <t>553705714</t>
  </si>
  <si>
    <t>409</t>
  </si>
  <si>
    <t>741 131</t>
  </si>
  <si>
    <t>Instalační kabel CYKY 3-J 4</t>
  </si>
  <si>
    <t>1249734568</t>
  </si>
  <si>
    <t>410</t>
  </si>
  <si>
    <t>741 132</t>
  </si>
  <si>
    <t>Instalační kabel CYKY 4-J 25</t>
  </si>
  <si>
    <t>1790205106</t>
  </si>
  <si>
    <t>411</t>
  </si>
  <si>
    <t>741 133</t>
  </si>
  <si>
    <t>Instalační kabel CYKY 4-J 35</t>
  </si>
  <si>
    <t>-1706590022</t>
  </si>
  <si>
    <t>412</t>
  </si>
  <si>
    <t>741 134</t>
  </si>
  <si>
    <t>Instalační kabel CYKY 3-J 70 + 50</t>
  </si>
  <si>
    <t>1692235904</t>
  </si>
  <si>
    <t>413</t>
  </si>
  <si>
    <t>741 135</t>
  </si>
  <si>
    <t>Instalační kabel CYKY 5J 2.5</t>
  </si>
  <si>
    <t>415786509</t>
  </si>
  <si>
    <t>414</t>
  </si>
  <si>
    <t>741 136</t>
  </si>
  <si>
    <t>Instalační kabel CYKY 5-J 6</t>
  </si>
  <si>
    <t>1125222602</t>
  </si>
  <si>
    <t>415</t>
  </si>
  <si>
    <t>741 137</t>
  </si>
  <si>
    <t>Instalační kabel CYKY 5-J 10</t>
  </si>
  <si>
    <t>21602077</t>
  </si>
  <si>
    <t>416</t>
  </si>
  <si>
    <t>741 138</t>
  </si>
  <si>
    <t>Bezhalogenový silový kabel 1-CHKE-V 3-J 1,5</t>
  </si>
  <si>
    <t>1147750802</t>
  </si>
  <si>
    <t>417</t>
  </si>
  <si>
    <t>741 139</t>
  </si>
  <si>
    <t>Bezhalogenový silový kabel 1-CHKE-V 3-J 2,5</t>
  </si>
  <si>
    <t>836311982</t>
  </si>
  <si>
    <t>418</t>
  </si>
  <si>
    <t>741 140</t>
  </si>
  <si>
    <t>Bezhalogenový silový kabel 1-CHKE-V 5-J 2,5</t>
  </si>
  <si>
    <t>-224082963</t>
  </si>
  <si>
    <t>419</t>
  </si>
  <si>
    <t>741 141</t>
  </si>
  <si>
    <t>Bezhalogenový silový kabel 1-CHKE-V 5-J 4</t>
  </si>
  <si>
    <t>-1925298148</t>
  </si>
  <si>
    <t>420</t>
  </si>
  <si>
    <t>741 142</t>
  </si>
  <si>
    <t>Silový izolovaný vodič H07V-U 4 zž (CY)</t>
  </si>
  <si>
    <t>-78699570</t>
  </si>
  <si>
    <t>421</t>
  </si>
  <si>
    <t>741 143</t>
  </si>
  <si>
    <t>Silový izolovaný vodič H07V-U 6 zž (CY)</t>
  </si>
  <si>
    <t>-1745056549</t>
  </si>
  <si>
    <t>422</t>
  </si>
  <si>
    <t>741 144</t>
  </si>
  <si>
    <t>Silový izolovaný vodič H07V-U 10 zž (CY)</t>
  </si>
  <si>
    <t>1157317390</t>
  </si>
  <si>
    <t>423</t>
  </si>
  <si>
    <t>741 145</t>
  </si>
  <si>
    <t>Pryžový kabel H05RR-F 3-G 2.5 (CGSG)</t>
  </si>
  <si>
    <t>-1854645717</t>
  </si>
  <si>
    <t>424</t>
  </si>
  <si>
    <t>741 146</t>
  </si>
  <si>
    <t>Datový kabel pro sběrnici DALI</t>
  </si>
  <si>
    <t>-50802883</t>
  </si>
  <si>
    <t>425</t>
  </si>
  <si>
    <t>741 147</t>
  </si>
  <si>
    <t>Instalační krabice pod omítku pr. 73 x 42</t>
  </si>
  <si>
    <t>-876808144</t>
  </si>
  <si>
    <t>426</t>
  </si>
  <si>
    <t>741 148</t>
  </si>
  <si>
    <t>Instalační krabice pod omítku pr. 73 x 42 s víčkem</t>
  </si>
  <si>
    <t>-1264906757</t>
  </si>
  <si>
    <t>427</t>
  </si>
  <si>
    <t>741 149</t>
  </si>
  <si>
    <t>Instalační krabice pod omítku pr. 73 x 42 s víčkem a svorkovnicí</t>
  </si>
  <si>
    <t>1276548478</t>
  </si>
  <si>
    <t>428</t>
  </si>
  <si>
    <t>741 150</t>
  </si>
  <si>
    <t>Instalační krabice odbočná s víčkem pod omítku pr. 103 x 50</t>
  </si>
  <si>
    <t>-1595614452</t>
  </si>
  <si>
    <t>429</t>
  </si>
  <si>
    <t>741 151</t>
  </si>
  <si>
    <t>Instalační krabice odbočná s víčkem a svorkovnicí pod omítku pr. 103 x 50</t>
  </si>
  <si>
    <t>1739835372</t>
  </si>
  <si>
    <t>430</t>
  </si>
  <si>
    <t>741 152</t>
  </si>
  <si>
    <t>Instalační krabice přístrojová pod omítku pr. 70 x 45 (pr. 89 včetně spoj. pacek)</t>
  </si>
  <si>
    <t>-145803544</t>
  </si>
  <si>
    <t>431</t>
  </si>
  <si>
    <t>741 153</t>
  </si>
  <si>
    <t>Instalační krabice pod omítku 234 x 176 x 79 mm s víčkem</t>
  </si>
  <si>
    <t>-1923936702</t>
  </si>
  <si>
    <t>432</t>
  </si>
  <si>
    <t>741 154</t>
  </si>
  <si>
    <t>Instalační krabice na povrch 82 x 82 x 28 mm</t>
  </si>
  <si>
    <t>699754531</t>
  </si>
  <si>
    <t>433</t>
  </si>
  <si>
    <t>741 155</t>
  </si>
  <si>
    <t>Instalační krabice na povrch 81 x 81 x 24,5 s víčkem</t>
  </si>
  <si>
    <t>-524564180</t>
  </si>
  <si>
    <t>434</t>
  </si>
  <si>
    <t>741 156</t>
  </si>
  <si>
    <t>Instalační krabice na povrch 161 x 80 x 28 mm</t>
  </si>
  <si>
    <t>-1428076753</t>
  </si>
  <si>
    <t>435</t>
  </si>
  <si>
    <t>741 157</t>
  </si>
  <si>
    <t>Instalační krabice na povrch IP 54 (95 x 95 x 50 mm)</t>
  </si>
  <si>
    <t>1059824123</t>
  </si>
  <si>
    <t>436</t>
  </si>
  <si>
    <t>741 158</t>
  </si>
  <si>
    <t>Instalační krabice na povrch se svorkovnicí IP 54 (95 x 95 x 50 mm)</t>
  </si>
  <si>
    <t>46734058</t>
  </si>
  <si>
    <t>437</t>
  </si>
  <si>
    <t>741 159</t>
  </si>
  <si>
    <t>Instalační krabice na povrch se svorkovnicí IP 40 (72 x 72 x 42 mm)</t>
  </si>
  <si>
    <t>-499776391</t>
  </si>
  <si>
    <t>438</t>
  </si>
  <si>
    <t>741 160</t>
  </si>
  <si>
    <t>Elektroinstalační krabice požárně odolná 105 x 105 x 40 s keramickou svorkovnicí - 5x 1,5-6 mm2, IP 54, pro silové kabely</t>
  </si>
  <si>
    <t>-1610537398</t>
  </si>
  <si>
    <t>439</t>
  </si>
  <si>
    <t>741 161</t>
  </si>
  <si>
    <t>Ekvipotenciální svorkovnice s krytem - 6 mm2 (2x), 16 mm2 (4x), 95 mm2 (4x), PL30 (1x)</t>
  </si>
  <si>
    <t>-1147518775</t>
  </si>
  <si>
    <t>441</t>
  </si>
  <si>
    <t>741 163</t>
  </si>
  <si>
    <t>Osoušeč rukou</t>
  </si>
  <si>
    <t>1648916358</t>
  </si>
  <si>
    <t>442</t>
  </si>
  <si>
    <t>741 164</t>
  </si>
  <si>
    <t>Napojení ventilátorů</t>
  </si>
  <si>
    <t>-1120815619</t>
  </si>
  <si>
    <t>443</t>
  </si>
  <si>
    <t>741 165</t>
  </si>
  <si>
    <t>Napojení ventilátoru odvětrání CHÚC</t>
  </si>
  <si>
    <t>635639210</t>
  </si>
  <si>
    <t>444</t>
  </si>
  <si>
    <t>741 166</t>
  </si>
  <si>
    <t>Napojení zásobníkových ohřívačů</t>
  </si>
  <si>
    <t>-688688535</t>
  </si>
  <si>
    <t>445</t>
  </si>
  <si>
    <t>741 167</t>
  </si>
  <si>
    <t>Napojení napaječře splachování pisoárů (zdroj + 2 pisoáry)</t>
  </si>
  <si>
    <t>1120799843</t>
  </si>
  <si>
    <t>446</t>
  </si>
  <si>
    <t>741 168</t>
  </si>
  <si>
    <t>Napojení napájení střešního okna</t>
  </si>
  <si>
    <t>1864011690</t>
  </si>
  <si>
    <t>741 2</t>
  </si>
  <si>
    <t>Uzemňovací a jímací soustava</t>
  </si>
  <si>
    <t>447</t>
  </si>
  <si>
    <t>741 201</t>
  </si>
  <si>
    <t>Demontáž a následná montáž svodů, ev. oprava</t>
  </si>
  <si>
    <t>726037665</t>
  </si>
  <si>
    <t>448</t>
  </si>
  <si>
    <t>741 202</t>
  </si>
  <si>
    <t>Podpěry (držáky) vedení do zateplených zdí pro vodič pr. 8 mm</t>
  </si>
  <si>
    <t>-1222009748</t>
  </si>
  <si>
    <t>449</t>
  </si>
  <si>
    <t>741 203</t>
  </si>
  <si>
    <t>Sada zaváděcí tyče/vývodu uzemnění FeZn se zkušební svorkou/objímkou a připojovacími svorkami</t>
  </si>
  <si>
    <t>79013438</t>
  </si>
  <si>
    <t>450</t>
  </si>
  <si>
    <t>741 204</t>
  </si>
  <si>
    <t>Instalační materiál</t>
  </si>
  <si>
    <t>-553534778</t>
  </si>
  <si>
    <t>451</t>
  </si>
  <si>
    <t>741 205</t>
  </si>
  <si>
    <t>Revize hromosvodu</t>
  </si>
  <si>
    <t>269891916</t>
  </si>
  <si>
    <t>741 3</t>
  </si>
  <si>
    <t>Svítidla</t>
  </si>
  <si>
    <t>452</t>
  </si>
  <si>
    <t>741 301</t>
  </si>
  <si>
    <t>Svítidlo *C2 - přesná specifikace v TZ</t>
  </si>
  <si>
    <t>2115652636</t>
  </si>
  <si>
    <t>453</t>
  </si>
  <si>
    <t>741 302</t>
  </si>
  <si>
    <t>Svítidlo *D1 - přesná specifikace v TZ</t>
  </si>
  <si>
    <t>397804229</t>
  </si>
  <si>
    <t>454</t>
  </si>
  <si>
    <t>741 303</t>
  </si>
  <si>
    <t>-1187499061</t>
  </si>
  <si>
    <t>455</t>
  </si>
  <si>
    <t>741 304</t>
  </si>
  <si>
    <t>Svítidlo *D3 - přesná specifikace v TZ</t>
  </si>
  <si>
    <t>294971270</t>
  </si>
  <si>
    <t>456</t>
  </si>
  <si>
    <t>741 305</t>
  </si>
  <si>
    <t>Svítidlo *P - přesná specifikace v TZ</t>
  </si>
  <si>
    <t>2078799911</t>
  </si>
  <si>
    <t>457</t>
  </si>
  <si>
    <t>741 306</t>
  </si>
  <si>
    <t>Svítidlo *PN - přesná specifikace v TZ</t>
  </si>
  <si>
    <t>-1436619879</t>
  </si>
  <si>
    <t>458</t>
  </si>
  <si>
    <t>741 307</t>
  </si>
  <si>
    <t>Svítidlo *S2 - přesná specifikace v TZ</t>
  </si>
  <si>
    <t>-742499457</t>
  </si>
  <si>
    <t>459</t>
  </si>
  <si>
    <t>741 308</t>
  </si>
  <si>
    <t>Svítidlo *S4 - přesná specifikace v TZ</t>
  </si>
  <si>
    <t>-871085049</t>
  </si>
  <si>
    <t>460</t>
  </si>
  <si>
    <t>741 309</t>
  </si>
  <si>
    <t>Svítidlo *X - přesná specifikace v TZ</t>
  </si>
  <si>
    <t>1371773840</t>
  </si>
  <si>
    <t>461</t>
  </si>
  <si>
    <t>741 310</t>
  </si>
  <si>
    <t>Svítidlo *Z2 - přesná specifikace v TZ</t>
  </si>
  <si>
    <t>-1205559304</t>
  </si>
  <si>
    <t>462</t>
  </si>
  <si>
    <t>741 311</t>
  </si>
  <si>
    <t>Svítidlo *Z3 - přesná specifikace v TZ</t>
  </si>
  <si>
    <t>-1920841654</t>
  </si>
  <si>
    <t>463</t>
  </si>
  <si>
    <t>741 312</t>
  </si>
  <si>
    <t>Svítidlo *Z4 - přesná specifikace v TZ</t>
  </si>
  <si>
    <t>42429582</t>
  </si>
  <si>
    <t>464</t>
  </si>
  <si>
    <t>741 313</t>
  </si>
  <si>
    <t>Svítidlo *Z5 - přesná specifikace v TZ</t>
  </si>
  <si>
    <t>-390617733</t>
  </si>
  <si>
    <t>465</t>
  </si>
  <si>
    <t>741 314</t>
  </si>
  <si>
    <t>Svítidlo *Z7 - přesná specifikace v TZ</t>
  </si>
  <si>
    <t>-561554188</t>
  </si>
  <si>
    <t>741 4</t>
  </si>
  <si>
    <t>Ostatní společné položky</t>
  </si>
  <si>
    <t>467</t>
  </si>
  <si>
    <t>741 401</t>
  </si>
  <si>
    <t>Protipožární přepážky (prostupy)</t>
  </si>
  <si>
    <t>-1486469293</t>
  </si>
  <si>
    <t>468</t>
  </si>
  <si>
    <t>741 402</t>
  </si>
  <si>
    <t>Demontáž a likvidace stávající elektroinstalace</t>
  </si>
  <si>
    <t>2063011293</t>
  </si>
  <si>
    <t>469</t>
  </si>
  <si>
    <t>741 403</t>
  </si>
  <si>
    <t>Provizorní napojení objektu "C" v průběhu stavby</t>
  </si>
  <si>
    <t>-1970211595</t>
  </si>
  <si>
    <t>470</t>
  </si>
  <si>
    <t>741 404</t>
  </si>
  <si>
    <t>Montáž - připojení el. zařízení</t>
  </si>
  <si>
    <t>-2000936533</t>
  </si>
  <si>
    <t>471</t>
  </si>
  <si>
    <t>741 406</t>
  </si>
  <si>
    <t>Upevňovací materiál</t>
  </si>
  <si>
    <t>-740093267</t>
  </si>
  <si>
    <t>472</t>
  </si>
  <si>
    <t>741 407</t>
  </si>
  <si>
    <t>Pomocné konstrukce</t>
  </si>
  <si>
    <t>-1063494154</t>
  </si>
  <si>
    <t>473</t>
  </si>
  <si>
    <t>741 408</t>
  </si>
  <si>
    <t>Výchozí revize el. zařízení</t>
  </si>
  <si>
    <t>-1849474612</t>
  </si>
  <si>
    <t>742</t>
  </si>
  <si>
    <t>Elektroinstalace - slaboproud</t>
  </si>
  <si>
    <t>742 1</t>
  </si>
  <si>
    <t>Tel + STK</t>
  </si>
  <si>
    <t>474</t>
  </si>
  <si>
    <t>742 101</t>
  </si>
  <si>
    <t>Dvojzásuvka datová 2x RJ 45-8 CAT 6</t>
  </si>
  <si>
    <t>300806380</t>
  </si>
  <si>
    <t>475</t>
  </si>
  <si>
    <t>742 102</t>
  </si>
  <si>
    <t>Jednozásuvka RJ 45 cat 6 do podlahovýé krabice</t>
  </si>
  <si>
    <t>1331611010</t>
  </si>
  <si>
    <t>476</t>
  </si>
  <si>
    <t>742 103</t>
  </si>
  <si>
    <t>Kabel FTP Cat 6 (metalický)</t>
  </si>
  <si>
    <t>631205140</t>
  </si>
  <si>
    <t>477</t>
  </si>
  <si>
    <t>742 104</t>
  </si>
  <si>
    <t>Kabel UTP Cat 6 (metalický)</t>
  </si>
  <si>
    <t>1758039031</t>
  </si>
  <si>
    <t>478</t>
  </si>
  <si>
    <t>742 105</t>
  </si>
  <si>
    <t>Kabel sdělovací SYKFY</t>
  </si>
  <si>
    <t>1523481035</t>
  </si>
  <si>
    <t>479</t>
  </si>
  <si>
    <t>742 106</t>
  </si>
  <si>
    <t>1652901462</t>
  </si>
  <si>
    <t>480</t>
  </si>
  <si>
    <t>742 107</t>
  </si>
  <si>
    <t>Kabel optický</t>
  </si>
  <si>
    <t>1557800199</t>
  </si>
  <si>
    <t>481</t>
  </si>
  <si>
    <t>742 108</t>
  </si>
  <si>
    <t>propojovací kabel cat 5e UTP 1m modrá</t>
  </si>
  <si>
    <t>689146524</t>
  </si>
  <si>
    <t>482</t>
  </si>
  <si>
    <t>742 109</t>
  </si>
  <si>
    <t>propojovací kabel cat 5e UTP 2m modrá</t>
  </si>
  <si>
    <t>-1825441506</t>
  </si>
  <si>
    <t>483</t>
  </si>
  <si>
    <t>742 110</t>
  </si>
  <si>
    <t>propojovací kabel cat 6 UTP 1m šedý s ochranou Solarix</t>
  </si>
  <si>
    <t>-1839479231</t>
  </si>
  <si>
    <t>484</t>
  </si>
  <si>
    <t>742 111</t>
  </si>
  <si>
    <t>propojovací kabel cat 6 UTP 2m šedý s ochranou Solarix</t>
  </si>
  <si>
    <t>1720817465</t>
  </si>
  <si>
    <t>485</t>
  </si>
  <si>
    <t>742 112</t>
  </si>
  <si>
    <t>19" rozvaděč 18U trojdílný, hl.600, dv. prosklené</t>
  </si>
  <si>
    <t>-393143315</t>
  </si>
  <si>
    <t>486</t>
  </si>
  <si>
    <t>742 113</t>
  </si>
  <si>
    <t>pás s kartáči pro kabelový vstup</t>
  </si>
  <si>
    <t>1993779429</t>
  </si>
  <si>
    <t>487</t>
  </si>
  <si>
    <t>742 114</t>
  </si>
  <si>
    <t>napájecí panel</t>
  </si>
  <si>
    <t>336030129</t>
  </si>
  <si>
    <t>488</t>
  </si>
  <si>
    <t>742 115</t>
  </si>
  <si>
    <t>vyměnitelný ventilátorový modul</t>
  </si>
  <si>
    <t>-2045015933</t>
  </si>
  <si>
    <t>489</t>
  </si>
  <si>
    <t>742 116</t>
  </si>
  <si>
    <t>termostat</t>
  </si>
  <si>
    <t>1575805692</t>
  </si>
  <si>
    <t>490</t>
  </si>
  <si>
    <t>742 117</t>
  </si>
  <si>
    <t>elektroinstalace ventilátoru</t>
  </si>
  <si>
    <t>683593289</t>
  </si>
  <si>
    <t>491</t>
  </si>
  <si>
    <t>742 118</t>
  </si>
  <si>
    <t>telefonní patch panel 25xRJ45</t>
  </si>
  <si>
    <t>1386039646</t>
  </si>
  <si>
    <t>492</t>
  </si>
  <si>
    <t>742 119</t>
  </si>
  <si>
    <t>patch panel cat6 stíněný 24xRJ45</t>
  </si>
  <si>
    <t>-1674883997</t>
  </si>
  <si>
    <t>493</t>
  </si>
  <si>
    <t>742 120</t>
  </si>
  <si>
    <t>Instalační krabice pod omítku pr. 73x42 mm</t>
  </si>
  <si>
    <t>-1022669267</t>
  </si>
  <si>
    <t>494</t>
  </si>
  <si>
    <t>742 121</t>
  </si>
  <si>
    <t>Instalační krabice pod omítku pr. 73x42 mm s víčkem</t>
  </si>
  <si>
    <t>829070822</t>
  </si>
  <si>
    <t>495</t>
  </si>
  <si>
    <t>742 122</t>
  </si>
  <si>
    <t>Instalační krabice odbočná s víčkem pod omítku pr. 103x50 mm</t>
  </si>
  <si>
    <t>1435616929</t>
  </si>
  <si>
    <t>496</t>
  </si>
  <si>
    <t>742 123</t>
  </si>
  <si>
    <t>Instalační krabice přístrojová s víčkem pod omítku pr. 70x45 mm (pr. 89 vč. spoj.pacek)</t>
  </si>
  <si>
    <t>-1528975709</t>
  </si>
  <si>
    <t>497</t>
  </si>
  <si>
    <t>742 124</t>
  </si>
  <si>
    <t>Instalační krabice pod omítku 132x132x72 mm s víčkem</t>
  </si>
  <si>
    <t>-314644112</t>
  </si>
  <si>
    <t>498</t>
  </si>
  <si>
    <t>742 125</t>
  </si>
  <si>
    <t>Instalační krabice pod omítku 234x176x79 mm s víčkem</t>
  </si>
  <si>
    <t>286271530</t>
  </si>
  <si>
    <t>500</t>
  </si>
  <si>
    <t>742 127</t>
  </si>
  <si>
    <t>1677999709</t>
  </si>
  <si>
    <t>501</t>
  </si>
  <si>
    <t>742 128</t>
  </si>
  <si>
    <t>Elektroinstalační trubka s nízkou mech. odolností 320N/5 cm, vnější pr. 20 mm</t>
  </si>
  <si>
    <t>765661129</t>
  </si>
  <si>
    <t>502</t>
  </si>
  <si>
    <t>742 129</t>
  </si>
  <si>
    <t>185484893</t>
  </si>
  <si>
    <t>503</t>
  </si>
  <si>
    <t>742 130</t>
  </si>
  <si>
    <t>Elektroinstalační trubka s nízkou mech. odolností 320N/5 cm, vnější pr. 32 mm</t>
  </si>
  <si>
    <t>-687807059</t>
  </si>
  <si>
    <t>504</t>
  </si>
  <si>
    <t>742 131</t>
  </si>
  <si>
    <t>Kabelová chránička bezhalogenová ohebná dvouplášťová korugovaná vnější pr. 110 mm, vnitřní pr. 94 mm</t>
  </si>
  <si>
    <t>333431478</t>
  </si>
  <si>
    <t>505</t>
  </si>
  <si>
    <t>742 132</t>
  </si>
  <si>
    <t>Napojení na stávající rozvody a ústřednu</t>
  </si>
  <si>
    <t>224501839</t>
  </si>
  <si>
    <t>506</t>
  </si>
  <si>
    <t>742 133</t>
  </si>
  <si>
    <t>Instalační a upevňovací materiál</t>
  </si>
  <si>
    <t>-757748300</t>
  </si>
  <si>
    <t>507</t>
  </si>
  <si>
    <t>742 134</t>
  </si>
  <si>
    <t>1660006212</t>
  </si>
  <si>
    <t>508</t>
  </si>
  <si>
    <t>742 135</t>
  </si>
  <si>
    <t>Montáž, měření, zkušební provoz, revize</t>
  </si>
  <si>
    <t>966757031</t>
  </si>
  <si>
    <t>742 2</t>
  </si>
  <si>
    <t>EZS</t>
  </si>
  <si>
    <t>509</t>
  </si>
  <si>
    <t>742 201</t>
  </si>
  <si>
    <t>Klávesnice pro DM, plast-světle šedý, bíle podsvětlené klávesy a displej 2x20 znaků, 9x LED, dvířka, tamper proti zdi</t>
  </si>
  <si>
    <t>-1564564854</t>
  </si>
  <si>
    <t>510</t>
  </si>
  <si>
    <t>742 202</t>
  </si>
  <si>
    <t>Linkový modul na DN-BUS, 8 dv.v.vst./8 vyst.</t>
  </si>
  <si>
    <t>476578872</t>
  </si>
  <si>
    <t>511</t>
  </si>
  <si>
    <t>742 203</t>
  </si>
  <si>
    <t>Stropní PIR detektor</t>
  </si>
  <si>
    <t>-1247406863</t>
  </si>
  <si>
    <t>512</t>
  </si>
  <si>
    <t>742 204</t>
  </si>
  <si>
    <t>PIR detektor</t>
  </si>
  <si>
    <t>1392005430</t>
  </si>
  <si>
    <t>513</t>
  </si>
  <si>
    <t>742 205</t>
  </si>
  <si>
    <t>Detektor tříštení skla</t>
  </si>
  <si>
    <t>753044427</t>
  </si>
  <si>
    <t>514</t>
  </si>
  <si>
    <t>742 206</t>
  </si>
  <si>
    <t>Magnetický kontakt</t>
  </si>
  <si>
    <t>-1618296073</t>
  </si>
  <si>
    <t>515</t>
  </si>
  <si>
    <t>742 207</t>
  </si>
  <si>
    <t>Sdělovací kabel 4 x 0,22 + 2 x 0,5 provedení lanko, stínění hliníkovou fólií, barevné rozlišení jednotlivých vodičů</t>
  </si>
  <si>
    <t>1197719851</t>
  </si>
  <si>
    <t>516</t>
  </si>
  <si>
    <t>742 208</t>
  </si>
  <si>
    <t>Sdělovací kabel 4 x 0,22 provedení lanko, stínění hliníkovou fólií, barevné rozlišení jednotlivých vodičů</t>
  </si>
  <si>
    <t>-906972003</t>
  </si>
  <si>
    <t>517</t>
  </si>
  <si>
    <t>742 209</t>
  </si>
  <si>
    <t>1456688206</t>
  </si>
  <si>
    <t>518</t>
  </si>
  <si>
    <t>742 210</t>
  </si>
  <si>
    <t>756913432</t>
  </si>
  <si>
    <t>519</t>
  </si>
  <si>
    <t>742 211</t>
  </si>
  <si>
    <t>Instalační krabice pod omítku 256 x 206 x 112 mm s víčkem</t>
  </si>
  <si>
    <t>1713493437</t>
  </si>
  <si>
    <t>520</t>
  </si>
  <si>
    <t>742 212</t>
  </si>
  <si>
    <t>Elektroinstalační trubka pro instalaci do omítky nebo pod omítku, nízká mechanická odolnost (320 N), pr. 16</t>
  </si>
  <si>
    <t>-1487151712</t>
  </si>
  <si>
    <t>521</t>
  </si>
  <si>
    <t>742 213</t>
  </si>
  <si>
    <t>Elektroinstalační trubka pro instalaci do omítky nebo pod omítku, nízká mechanická odolnost (320 N), pr. 23</t>
  </si>
  <si>
    <t>-120081869</t>
  </si>
  <si>
    <t>522</t>
  </si>
  <si>
    <t>742 214</t>
  </si>
  <si>
    <t>Elektroinstalační trubka pro instalaci do omítky nebo pod omítku, nízká mechanická odolnost (320 N), pr. 29</t>
  </si>
  <si>
    <t>848062013</t>
  </si>
  <si>
    <t>523</t>
  </si>
  <si>
    <t>742 215</t>
  </si>
  <si>
    <t>1685277420</t>
  </si>
  <si>
    <t>524</t>
  </si>
  <si>
    <t>742 216</t>
  </si>
  <si>
    <t>1914487611</t>
  </si>
  <si>
    <t>525</t>
  </si>
  <si>
    <t>742 217</t>
  </si>
  <si>
    <t>Montáž, seřízení, naprogramování, zkušební provoz, revize, napojení na stávající systém</t>
  </si>
  <si>
    <t>-1315704606</t>
  </si>
  <si>
    <t>742 3</t>
  </si>
  <si>
    <t>CCTV</t>
  </si>
  <si>
    <t>526</t>
  </si>
  <si>
    <t>742 301</t>
  </si>
  <si>
    <t xml:space="preserve">IP vnitřní 4Mpx antivandal miniDome IP kamera s IR přísvitem 40 m a varifokálním objektivem 2.8-12 mm (96°-29° ), 12 VDC/PoE,  IP67, IK10</t>
  </si>
  <si>
    <t>983763517</t>
  </si>
  <si>
    <t>527</t>
  </si>
  <si>
    <t>742 302</t>
  </si>
  <si>
    <t>16 portový switch, 16x POE; 16x 1 Gb/s; 2x 1 Gb Combo port; výkon 225 W; Smart-management; dosah až 250 m / 10 Mb podpora PoE, montáž do rozváděče, zdroj napájení interní, montáž do 19" racku</t>
  </si>
  <si>
    <t>2054816450</t>
  </si>
  <si>
    <t>528</t>
  </si>
  <si>
    <t>742 303</t>
  </si>
  <si>
    <t>UPS 1500 VA (900 W)</t>
  </si>
  <si>
    <t>-759790950</t>
  </si>
  <si>
    <t>Sweex UPS 1500 VA (900 W)</t>
  </si>
  <si>
    <t>529</t>
  </si>
  <si>
    <t>742 304</t>
  </si>
  <si>
    <t>32-kanálový NVR, vstup. dat. tok 250 Mb/s, H.265+, 4K výstup HDMI, VGA, 4x HDD, s poplach. I/O, montáž do 19" racku</t>
  </si>
  <si>
    <t>229463468</t>
  </si>
  <si>
    <t>530</t>
  </si>
  <si>
    <t>742 305</t>
  </si>
  <si>
    <t>HDD bez šuplíku, 4000 GB, vhodný pro DVR, rozhraní SATA II/III</t>
  </si>
  <si>
    <t>-1522242286</t>
  </si>
  <si>
    <t>531</t>
  </si>
  <si>
    <t>742 306</t>
  </si>
  <si>
    <t>23,8" LCD, poměr stran 16:9, 1920x1080, vstupy 15-pinů VGA, HDMI - u IP systému je možný dohled na počítačích v lokální síti</t>
  </si>
  <si>
    <t>1548837535</t>
  </si>
  <si>
    <t>532</t>
  </si>
  <si>
    <t>742 307</t>
  </si>
  <si>
    <t>Instalační kabel Solarix cat. 5e UTP PE venkovní 305 m / box, SXKD-5E-UTP-PE černý</t>
  </si>
  <si>
    <t>-1670708627</t>
  </si>
  <si>
    <t>533</t>
  </si>
  <si>
    <t>742 308</t>
  </si>
  <si>
    <t>-1327707564</t>
  </si>
  <si>
    <t>534</t>
  </si>
  <si>
    <t>742 309</t>
  </si>
  <si>
    <t>-779620131</t>
  </si>
  <si>
    <t>535</t>
  </si>
  <si>
    <t>742 310</t>
  </si>
  <si>
    <t>-1381792541</t>
  </si>
  <si>
    <t>536</t>
  </si>
  <si>
    <t>742 311</t>
  </si>
  <si>
    <t>601446582</t>
  </si>
  <si>
    <t>537</t>
  </si>
  <si>
    <t>742 312</t>
  </si>
  <si>
    <t>-1543755910</t>
  </si>
  <si>
    <t>538</t>
  </si>
  <si>
    <t>742 313</t>
  </si>
  <si>
    <t>-1525883951</t>
  </si>
  <si>
    <t>539</t>
  </si>
  <si>
    <t>742 314</t>
  </si>
  <si>
    <t>1371318377</t>
  </si>
  <si>
    <t>540</t>
  </si>
  <si>
    <t>742 315</t>
  </si>
  <si>
    <t>Montáž a oživení systému</t>
  </si>
  <si>
    <t>259870438</t>
  </si>
  <si>
    <t>541</t>
  </si>
  <si>
    <t>742 316</t>
  </si>
  <si>
    <t>Měření rozvodu</t>
  </si>
  <si>
    <t>-1210243099</t>
  </si>
  <si>
    <t>542</t>
  </si>
  <si>
    <t>742 317</t>
  </si>
  <si>
    <t>Napojení na ethernet, naprogramování</t>
  </si>
  <si>
    <t>114310404</t>
  </si>
  <si>
    <t>543</t>
  </si>
  <si>
    <t>742 318</t>
  </si>
  <si>
    <t>Stavební přípomoce (vrtání, bourání prostupů žb. konstrukcemi, následné zazdění a začištění, apod.)</t>
  </si>
  <si>
    <t>-1642704258</t>
  </si>
  <si>
    <t>544</t>
  </si>
  <si>
    <t>742 319</t>
  </si>
  <si>
    <t>Revize</t>
  </si>
  <si>
    <t>653265399</t>
  </si>
  <si>
    <t>742 4</t>
  </si>
  <si>
    <t>EZS + požár</t>
  </si>
  <si>
    <t>545</t>
  </si>
  <si>
    <t>742 401</t>
  </si>
  <si>
    <t>Analogový hlásič požáru - multisenzor, bodový</t>
  </si>
  <si>
    <t>2082974310</t>
  </si>
  <si>
    <t>546</t>
  </si>
  <si>
    <t>742 402</t>
  </si>
  <si>
    <t>Patice pro hlásiče s kartou</t>
  </si>
  <si>
    <t>68199205</t>
  </si>
  <si>
    <t>547</t>
  </si>
  <si>
    <t>742 403</t>
  </si>
  <si>
    <t>Izolační patice pro hlásiče</t>
  </si>
  <si>
    <t>-671147767</t>
  </si>
  <si>
    <t xml:space="preserve">Izolační patice pro hlásiče </t>
  </si>
  <si>
    <t>548</t>
  </si>
  <si>
    <t>742 404</t>
  </si>
  <si>
    <t>Červený tlačítkový hlásič (povrchový) se zadním krytem - IP 53</t>
  </si>
  <si>
    <t>2133218692</t>
  </si>
  <si>
    <t>549</t>
  </si>
  <si>
    <t>742 405</t>
  </si>
  <si>
    <t>3-kanálová vstupní/výstupní jednotka, včetně krabičky</t>
  </si>
  <si>
    <t>-1402578120</t>
  </si>
  <si>
    <t>550</t>
  </si>
  <si>
    <t>742 406</t>
  </si>
  <si>
    <t>Siréna červená, 106 dB, 32 tónů, 9-60V DC, 6-35mA, EN 54-3, nízká patice</t>
  </si>
  <si>
    <t>-680667718</t>
  </si>
  <si>
    <t>551</t>
  </si>
  <si>
    <t>742 407</t>
  </si>
  <si>
    <t>Zapojení samozavírače s přídržným magnetem</t>
  </si>
  <si>
    <t>-1646851347</t>
  </si>
  <si>
    <t>552</t>
  </si>
  <si>
    <t>742 408</t>
  </si>
  <si>
    <t>Zapojení zámku dveří na únikové cestě</t>
  </si>
  <si>
    <t>1491850555</t>
  </si>
  <si>
    <t>553</t>
  </si>
  <si>
    <t>742 409</t>
  </si>
  <si>
    <t>Stabilizovaný zdroj, výstupní proud AUX 2A, výstupní proud Aku 1A, stabilizované výstupní napětí 26.5V DC (nastavitelné), indikace vypadku AC napětí, indikace poklesu napětí Aku, zamezení úplnému vybití Aku, omezení dobíjecího proudu Aku</t>
  </si>
  <si>
    <t>-1743458602</t>
  </si>
  <si>
    <t>554</t>
  </si>
  <si>
    <t>742 410</t>
  </si>
  <si>
    <t>Transformátor krytý 230/24V, jištěné primární vinutí, držák pojistky, krytá svorkovnice, 78 VA, 25 V AC</t>
  </si>
  <si>
    <t>-16456130</t>
  </si>
  <si>
    <t>555</t>
  </si>
  <si>
    <t>742 411</t>
  </si>
  <si>
    <t>Relé 24 V, Rvinutí = 2.6 kOhm, kontakty NO/NC 24V DC / 2 A (1511303-14)</t>
  </si>
  <si>
    <t>289653867</t>
  </si>
  <si>
    <t>556</t>
  </si>
  <si>
    <t>742 412</t>
  </si>
  <si>
    <t>Kryt zdroje</t>
  </si>
  <si>
    <t>1341683642</t>
  </si>
  <si>
    <t>557</t>
  </si>
  <si>
    <t>742 413</t>
  </si>
  <si>
    <t>Kabel pro EPH ohniodolný (zvonky...), 2 žílový, 1 mm2, plný vodič</t>
  </si>
  <si>
    <t>404851718</t>
  </si>
  <si>
    <t>558</t>
  </si>
  <si>
    <t>742 414</t>
  </si>
  <si>
    <t>Kabel pro EPS ohniodolný (ovládaná zařízení ...), 4 žilový, 1 mm2, plný vodič</t>
  </si>
  <si>
    <t>396108828</t>
  </si>
  <si>
    <t>559</t>
  </si>
  <si>
    <t>742 415</t>
  </si>
  <si>
    <t>Kabel pro EPH oheň nešířící (linky),</t>
  </si>
  <si>
    <t>-76061073</t>
  </si>
  <si>
    <t>560</t>
  </si>
  <si>
    <t>742 416</t>
  </si>
  <si>
    <t>64702330</t>
  </si>
  <si>
    <t>561</t>
  </si>
  <si>
    <t>742 417</t>
  </si>
  <si>
    <t>352002087</t>
  </si>
  <si>
    <t>562</t>
  </si>
  <si>
    <t>742 418</t>
  </si>
  <si>
    <t>1311539147</t>
  </si>
  <si>
    <t>563</t>
  </si>
  <si>
    <t>742 419</t>
  </si>
  <si>
    <t>Instalační krabice odbočná s víčkem a svorkovnicí pod omítku pr. 103x50 mm</t>
  </si>
  <si>
    <t>740828815</t>
  </si>
  <si>
    <t>564</t>
  </si>
  <si>
    <t>742 420</t>
  </si>
  <si>
    <t>Instalační krabice přístrojová pod omítku pr. 70x45 mm (pr. 89 vč. spoj. pacek)</t>
  </si>
  <si>
    <t>-1119771690</t>
  </si>
  <si>
    <t>565</t>
  </si>
  <si>
    <t>742 421</t>
  </si>
  <si>
    <t>52125372</t>
  </si>
  <si>
    <t>566</t>
  </si>
  <si>
    <t>742 422</t>
  </si>
  <si>
    <t>Instalační krabice pod omítku 234x176x76 mm s víčkem</t>
  </si>
  <si>
    <t>1896426677</t>
  </si>
  <si>
    <t>567</t>
  </si>
  <si>
    <t>742 423</t>
  </si>
  <si>
    <t>Instalační krabice pod omítku 255x205x68 mm s víčkem</t>
  </si>
  <si>
    <t>1619648431</t>
  </si>
  <si>
    <t>569</t>
  </si>
  <si>
    <t>742 425</t>
  </si>
  <si>
    <t>Elektroinstalační trubka pro instalaci do omítky nebo pod omítku, nízká mechanická odolnost (320 N), pr. 16 m</t>
  </si>
  <si>
    <t>1823063423</t>
  </si>
  <si>
    <t>Elektroinstalační trubka pro instalaci do omítky nebo pod omítku, nízká mechanická odolnost (320 N), pr. 16 mm</t>
  </si>
  <si>
    <t>570</t>
  </si>
  <si>
    <t>742 426</t>
  </si>
  <si>
    <t>Elektroinstalační trubka pro instalaci do omítky nebo pod omítku, nízká mechanická odolnost (320 N), pr. 20 mm</t>
  </si>
  <si>
    <t>1967777746</t>
  </si>
  <si>
    <t>571</t>
  </si>
  <si>
    <t>742 427</t>
  </si>
  <si>
    <t>Elektroinstalační trubka pro instalaci do omítky nebo pod omítku, nízká mechanická odolnost (320 N), pr. 25 mm</t>
  </si>
  <si>
    <t>-1742042385</t>
  </si>
  <si>
    <t>572</t>
  </si>
  <si>
    <t>742 428</t>
  </si>
  <si>
    <t>Elektroinstalační trubka pro instalaci do omítky nebo pod omítku, nízká mechanická odolnost (320 N), pr. 32 mm</t>
  </si>
  <si>
    <t>2140511034</t>
  </si>
  <si>
    <t>573</t>
  </si>
  <si>
    <t>742 429</t>
  </si>
  <si>
    <t>Kabelová chránička bezhalogenové ohebná dvouplášťová korugovaná vnější pr. 63 mm, nvitřní pr. 52 mm</t>
  </si>
  <si>
    <t>1623523284</t>
  </si>
  <si>
    <t>574</t>
  </si>
  <si>
    <t>742 430</t>
  </si>
  <si>
    <t>1827590633</t>
  </si>
  <si>
    <t>575</t>
  </si>
  <si>
    <t>742 431</t>
  </si>
  <si>
    <t>438833286</t>
  </si>
  <si>
    <t>576</t>
  </si>
  <si>
    <t>742 432</t>
  </si>
  <si>
    <t>Montáž, seřízení, naprogramování, zkušební provoz, revize</t>
  </si>
  <si>
    <t>-427697209</t>
  </si>
  <si>
    <t>751</t>
  </si>
  <si>
    <t>Vzduchotechnika</t>
  </si>
  <si>
    <t>751 1</t>
  </si>
  <si>
    <t>VZT zařízení č. 1 - Větrání CHÚC</t>
  </si>
  <si>
    <t>577</t>
  </si>
  <si>
    <t>751 101</t>
  </si>
  <si>
    <t>rozměr připojení 800x500 mm, úsporný radiální ventilátor do čtyřhranného potrubí, skříň je z ocelového, galvanicky pozinkovaného plechu a je opatřena přírubami pro upevnění do čtyřhranného potrubí, na skříni je revizní víko, po jehož demontáži je přístupn</t>
  </si>
  <si>
    <t>1626105064</t>
  </si>
  <si>
    <t>rozměr připojení 800x500 mm, úsporný radiální ventilátor do čtyřhranného potrubí, skříň je z ocelového, galvanicky pozinkovaného plechu a je opatřena přírubami pro upevnění do čtyřhranného potrubí, na skříni je revizní víko, po jehož demontáži je přístupný motor a oběžné kolo, oběžné kolo je radiální s dozadu zahnutými lopatkami, vyrobeno je z hliníkového plechu, EC motor s tepelnou ochranou proti přetížení, pracovní teplota -20°C až +40 °C, kuličková ložiska mají tukovou náplň na dobu životnost, krytí IP54, svorkovnice je z černého plastu, je volně připojena na přívodním kabelu od motoru a je jí možno samořeznými šrouby připevnit na dobře přístupné místo na skříni, průtok 8520 m3/h při 0 Pa, výkon 2511 W, napětí 400 V, proud 3,8 A</t>
  </si>
  <si>
    <t>578</t>
  </si>
  <si>
    <t>751 102</t>
  </si>
  <si>
    <t>1000x630 mm, přetlaková klapka potrubní, automatické otevření při přetlaku 25 Pa, klapka je konstrukčně řešena pro udržování dané nastavené tlakové diference, pracovní rozsah teplot -20°C až +80°C, provozní rozsah tlaku 10 až 70 Pa, pozinkovaný plech, uza</t>
  </si>
  <si>
    <t>1356088740</t>
  </si>
  <si>
    <t>1000x630 mm, přetlaková klapka potrubní, automatické otevření při přetlaku 25 Pa, klapka je konstrukčně řešena pro udržování dané nastavené tlakové diference, pracovní rozsah teplot -20°C až +80°C, provozní rozsah tlaku 10 až 70 Pa, pozinkovaný plech, uzavírací listy jsou vyrobeny z hliníkového plechu, závaží na listech zajišťuje otevření listů při daném požadovaném přetlaku</t>
  </si>
  <si>
    <t>579</t>
  </si>
  <si>
    <t>751 103</t>
  </si>
  <si>
    <t>800x500 mm, pružná spojka, k připojení potrubí k ventilátoru, zabraňuje přenosu chvění na vzduchovody</t>
  </si>
  <si>
    <t>455340884</t>
  </si>
  <si>
    <t>580</t>
  </si>
  <si>
    <t>751 104</t>
  </si>
  <si>
    <t>630x560 mm, protidešťová žaluzie, zástavbová hloubka 70 mm, pozinkovaný plech, pravoúhlý rám, do kterého jsou upevněny vodorovné profilované lamely, včetně ochranné sítě proti vniknutí ptactva, bez upevňovacího rámu s otvory pro připevnění v pohledové čás</t>
  </si>
  <si>
    <t>1128084898</t>
  </si>
  <si>
    <t>630x560 mm, protidešťová žaluzie, zástavbová hloubka 70 mm, pozinkovaný plech, pravoúhlý rám, do kterého jsou upevněny vodorovné profilované lamely, včetně ochranné sítě proti vniknutí ptactva, bez upevňovacího rámu s otvory pro připevnění v pohledové část, efektivní plocha min. 0,2163 m2</t>
  </si>
  <si>
    <t>581</t>
  </si>
  <si>
    <t>751 105</t>
  </si>
  <si>
    <t xml:space="preserve">315x200 mm, regulační klapka těsná, čtyřhranná, sestava klapky je tvořena rámem, listy opatřenými po obvodě těsněním a ovládacím mechanizmem, slouží k těsnému uzavření vzduchotechnického potrubí, popřípadě k regulaci průtoku vzduchu škrcením průřezu,  rám</t>
  </si>
  <si>
    <t>1868734800</t>
  </si>
  <si>
    <t xml:space="preserve">315x200 mm, regulační klapka těsná, čtyřhranná, sestava klapky je tvořena rámem, listy opatřenými po obvodě těsněním a ovládacím mechanizmem, slouží k těsnému uzavření vzduchotechnického potrubí, popřípadě k regulaci průtoku vzduchu škrcením průřezu,  rám klapky, listy i ovládací mechanismus jsou vyrobeny z pozinkovaného plechu, čepy listů jsou plastové, listy jsou po obvodě opatřeny silikonovým těsněním, montáž do vzduchotechnického potrubí, těsnost třída C, manuální ovládání, max. rychlost 12 m/s, teplotní rozsah -20°C až +80°C</t>
  </si>
  <si>
    <t>582</t>
  </si>
  <si>
    <t>751 106</t>
  </si>
  <si>
    <t>1000x500 mm, přívodní/odvodní vyústka komfortní jednořadá s nastavitelnými listy s roztečí 20 mm, upínání pomocí šroubů, materiál - hliníkový plech, horizontální listy, rozsah průtoku 3340-6670 m3/h, včetně regulace z pozinkové oceli, opatřena regulačními</t>
  </si>
  <si>
    <t>1118318854</t>
  </si>
  <si>
    <t>1000x500 mm, přívodní/odvodní vyústka komfortní jednořadá s nastavitelnými listy s roztečí 20 mm, upínání pomocí šroubů, materiál - hliníkový plech, horizontální listy, rozsah průtoku 3340-6670 m3/h, včetně regulace z pozinkové oceli, opatřena regulačními listy s protiběžným pohybem</t>
  </si>
  <si>
    <t>583</t>
  </si>
  <si>
    <t>751 107</t>
  </si>
  <si>
    <t>800x500 mm, přívodní/odvodní vyústka komfortní jednořadá s nastavitelnými listy s roztečí 20 mm, upínání pomocí šroubů, materiál - hliníkový plech, vertikální listy, rozsah průtoku 2670-5330 m3/h,včetně regulace z pozinkové oceli, opatřena regulačními lis</t>
  </si>
  <si>
    <t>-1052992292</t>
  </si>
  <si>
    <t>800x500 mm, přívodní/odvodní vyústka komfortní jednořadá s nastavitelnými listy s roztečí 20 mm, upínání pomocí šroubů, materiál - hliníkový plech, vertikální listy, rozsah průtoku 2670-5330 m3/h,včetně regulace z pozinkové oceli, opatřena regulačními listy s protiběžným pohybem, montáž na svislo tzn. pro rozměr potrubí 500x800</t>
  </si>
  <si>
    <t>584</t>
  </si>
  <si>
    <t>751 108</t>
  </si>
  <si>
    <t>300x200 mm, přívodní/odvodní vyústka komfortní jednořadá s nastavitelnými listy s roztečí 20 mm, upínání pomocí šroubů, materiál - hliníkový plech, horizontální listy, rozsah průtoku 380-760 m3/h</t>
  </si>
  <si>
    <t>-1953128436</t>
  </si>
  <si>
    <t>585</t>
  </si>
  <si>
    <t>751 109</t>
  </si>
  <si>
    <t>čtyřhranné potrubí pozink sk. I. včetně všech potřebných tvarovek (oblouky, odbočky,atd.), třída těsnosti C a D, oboustranný bezbarvý lak velikost do obvodu 3500 mm, 0 % tvarovek</t>
  </si>
  <si>
    <t>-1186088918</t>
  </si>
  <si>
    <t>586</t>
  </si>
  <si>
    <t>751 110</t>
  </si>
  <si>
    <t>čtyřhranné potrubí pozink sk. I. včetně všech potřebných tvarovek (oblouky, odbočky,atd.), třída těsnosti C a D, oboustranný bezbarvý lak velikost do obvodu 2630 mm, 20 % tvarovek</t>
  </si>
  <si>
    <t>1832708308</t>
  </si>
  <si>
    <t>587</t>
  </si>
  <si>
    <t>751 111</t>
  </si>
  <si>
    <t>čtyřhranné potrubí pozink sk. I. včetně všech potřebných tvarovek (oblouky, odbočky,atd.), třída těsnosti C a D, oboustranný bezbarvý lak velikost do obvodu 1500 mm, 0 % tvarovek</t>
  </si>
  <si>
    <t>-931212260</t>
  </si>
  <si>
    <t>588</t>
  </si>
  <si>
    <t>751 112</t>
  </si>
  <si>
    <t>čtyřhranné potrubí pozink sk. I. včetně všech potřebných tvarovek (oblouky, odbočky,atd.), třída těsnosti C a D, oboustranný bezbarvý lak velikost do obvodu 650 mm, 12 % tvarovek</t>
  </si>
  <si>
    <t>1196396659</t>
  </si>
  <si>
    <t>589</t>
  </si>
  <si>
    <t>751 113</t>
  </si>
  <si>
    <t>tl. 100 mm, tepelná izolace kruhového potrubí - deska z kamenné vlny s polepem hliníkovou folií se skleněnou mřížkou, deklarovaný součinitel tepelné vodivosti: λD = 0,042-0,244 W/mK</t>
  </si>
  <si>
    <t>1232589605</t>
  </si>
  <si>
    <t>590</t>
  </si>
  <si>
    <t>751 114</t>
  </si>
  <si>
    <t>tl. 40 mm, tepelná izolace - deska z kamenné vlny s polepem hliníkovou folií se skleněnou mřížkou, deklarovaný součinitel tepelné vodivosti: λD = 0,034-0,075 W/mK</t>
  </si>
  <si>
    <t>-1406951972</t>
  </si>
  <si>
    <t>591</t>
  </si>
  <si>
    <t>751 115</t>
  </si>
  <si>
    <t>tl. 40 mm, protipožární izolace - deska z kamenné vlny s polepem hliníkovou folií se skleněnou mřížkou, deklarovaný součinitel tepelné vodivosti: λD = 0,035-0,085 W/mK, včetně navařovacích trnů pro kotvení a samolepicí pásky na přelepení spojů, požární od</t>
  </si>
  <si>
    <t>1876574817</t>
  </si>
  <si>
    <t>tl. 40 mm, protipožární izolace - deska z kamenné vlny s polepem hliníkovou folií se skleněnou mřížkou, deklarovaný součinitel tepelné vodivosti: λD = 0,035-0,085 W/mK, včetně navařovacích trnů pro kotvení a samolepicí pásky na přelepení spojů, požární odolnost 30 minut</t>
  </si>
  <si>
    <t>751 2</t>
  </si>
  <si>
    <t>VZT zařízení č. 2 - Podtlakové malé systémy VZT</t>
  </si>
  <si>
    <t>592</t>
  </si>
  <si>
    <t>751 201</t>
  </si>
  <si>
    <t>průměr připojení 200 mm, axiální nástěnný ventilátor, skříňje z ocelového plechu, opatřeného černým (bílým nebo šedým) epoxidovým lakem, montážní konzole a šrouby jsou galvanicky pokoveny, oběžné kolo je z ocelového plechu, tvar „SICKLE“ je speciálně opti</t>
  </si>
  <si>
    <t>-80612900</t>
  </si>
  <si>
    <t xml:space="preserve">průměr připojení 200 mm, axiální nástěnný ventilátor, skříňje z ocelového plechu, opatřeného černým (bílým nebo šedým) epoxidovým lakem, montážní konzole a šrouby jsou galvanicky pokoveny, oběžné kolo je z ocelového plechu, tvar „SICKLE“ je speciálně optimalizovaný z hlediska maximálního průtoku a tlaku při minimální hlučnosti a je nalisované přímo na motoru, motor je asynchronní s kotvou nakrátko, vnějším rotorem a rozběhovým kondenzátorem, izolace třídy B, krytí IP 44, kuličková ložiska s tukovou náplní na dobu životnosti, motor je dynamicky vyvážen, svorkovnice z černého plastu  a  je umístěna na motoru (nástěnné provedení), nutné použít pružné připojení, v případě horizontální montáže je nutno v rotoru otevřít otvory pro odtok kondenzátu, průtok 450 m3/h / 0 Pa, výkon 40 W, napětí 230 V, maximální teplota 60°C</t>
  </si>
  <si>
    <t>593</t>
  </si>
  <si>
    <t>751 202</t>
  </si>
  <si>
    <t>průměr připojení 150 mm, úsporný radiální potrubní ventilátor, skříň je vylisována z velmi kvalitního ocelového plechu, opatřená černým polyesterovým lakem, montážní konzola, oběžné kolo je radiální s dozadu zahnutými lopatkami, vyrobeno z plastu a je nal</t>
  </si>
  <si>
    <t>-1038120269</t>
  </si>
  <si>
    <t>průměr připojení 150 mm, úsporný radiální potrubní ventilátor, skříň je vylisována z velmi kvalitního ocelového plechu, opatřená černým polyesterovým lakem, montážní konzola, oběžné kolo je radiální s dozadu zahnutými lopatkami, vyrobeno z plastu a je nalisované na vnější rotor motoru, EC motor s tepelnou a elektrickou ochranou proti přetížení, ložiska kuličková s tukovou náplní po dobu životnosti, třída izolace B, krytí IP44, pracovní teplota -20 °C až +40 °C, svorkovnice z černého plastu a je umístěna na skříni ventilátoru, nutné použít pružné připojení, průtok 660 m3/h / 0 Pa, výkon 115 W, napětí 230 V, proud 0,8 A</t>
  </si>
  <si>
    <t>594</t>
  </si>
  <si>
    <t>751 203</t>
  </si>
  <si>
    <t>průměr připojení 125 mm, úsporný radiální potrubní ventilátor, skříň je vylisována z velmi kvalitního ocelového plechu, opatřená černým polyesterovým lakem, montážní konzola, oběžné kolo je radiální s dozadu zahnutými lopatkami, vyrobeno z plastu a je nal</t>
  </si>
  <si>
    <t>-1090364180</t>
  </si>
  <si>
    <t>průměr připojení 125 mm, úsporný radiální potrubní ventilátor, skříň je vylisována z velmi kvalitního ocelového plechu, opatřená černým polyesterovým lakem, montážní konzola, oběžné kolo je radiální s dozadu zahnutými lopatkami, vyrobeno z plastu a je nalisované na vnější rotor motoru, EC motor stepelnou a elektrickou ochranou proti přetížení, ložiska kuličková s tukovou náplní po dobu životnosti, třída izolace B, krytí IP44, pracovní teplota -20 °C až +40 °C, svorkovnice z černého plastu a je umístěna na skříni ventilátoru, nutné použít pružné připojení, průtok 380 m3/h / 0 Pa, výkon 65 W, napětí 230 V, proud 0,5 A</t>
  </si>
  <si>
    <t>595</t>
  </si>
  <si>
    <t>751 204</t>
  </si>
  <si>
    <t>průměr připojení 100 mm, úsporný radiální potrubní ventilátor, skříň je vylisována z velmi kvalitního ocelového plechu, opatřená černým polyesterovým lakem, montážní konzola, oběžné kolo je radiální s dozadu zahnutými lopatkami, vyrobeno z plastu a je nal</t>
  </si>
  <si>
    <t>849318371</t>
  </si>
  <si>
    <t>průměr připojení 100 mm, úsporný radiální potrubní ventilátor, skříň je vylisována z velmi kvalitního ocelového plechu, opatřená černým polyesterovým lakem, montážní konzola, oběžné kolo je radiální s dozadu zahnutými lopatkami, vyrobeno z plastu a je nalisované na vnější rotor motoru, EC motor stepelnou a elektrickou ochranou proti přetížení, ložiska kuličková s tukovou náplní po dobu životnosti, třída izolace B, krytí IP44, pracovní teplota -20 °C až +40 °C, svorkovnice z černého plastu a je umístěna na skříni ventilátoru, nutné použít pružné připojení, průtok 300 m3/h / 0 Pa, výkon 61 W, napětí 230 V, proud 0,4 A</t>
  </si>
  <si>
    <t>596</t>
  </si>
  <si>
    <t>751 205</t>
  </si>
  <si>
    <t>průměr 200 mm, zpětná klapka pro kruhové potrubí, "motýlová", galvanizovaná ocel</t>
  </si>
  <si>
    <t>674513234</t>
  </si>
  <si>
    <t>597</t>
  </si>
  <si>
    <t>751 206</t>
  </si>
  <si>
    <t>průměr 160 mm, zpětná klapka pro kruhové potrubí, "motýlová", galvanizovaná ocel</t>
  </si>
  <si>
    <t>-1331227849</t>
  </si>
  <si>
    <t>598</t>
  </si>
  <si>
    <t>751 207</t>
  </si>
  <si>
    <t>průměr 125 mm, zpětná klapka pro kruhové potrubí, "motýlová", galvanizovaná ocel</t>
  </si>
  <si>
    <t>694075485</t>
  </si>
  <si>
    <t>599</t>
  </si>
  <si>
    <t>751 208</t>
  </si>
  <si>
    <t>průměr 200 mm, samotížná žaluziová klapka pro kruhové i čtyřhranné potrubí, rám z PZ plechu, samotížné lamely z Al plechu, lamely otočné na ose</t>
  </si>
  <si>
    <t>618050394</t>
  </si>
  <si>
    <t>600</t>
  </si>
  <si>
    <t>751 209</t>
  </si>
  <si>
    <t>průměr 200 mm, protidešťová stříška, pozink</t>
  </si>
  <si>
    <t>-185402998</t>
  </si>
  <si>
    <t>601</t>
  </si>
  <si>
    <t>751 210</t>
  </si>
  <si>
    <t>průměr 140 mm, protidešťová stříška, pozink</t>
  </si>
  <si>
    <t>473438721</t>
  </si>
  <si>
    <t>602</t>
  </si>
  <si>
    <t>751 211</t>
  </si>
  <si>
    <t>průměr 125 mm, protidešťová stříška, pozink</t>
  </si>
  <si>
    <t>-2071753063</t>
  </si>
  <si>
    <t>603</t>
  </si>
  <si>
    <t>751 212</t>
  </si>
  <si>
    <t>průměr 200, pružná spojka pro potrubní ventilátory, vyrobena z PVC a polyamidové tkaniny, velmi dobře tlumí případné kmity přenášené z ventilátoru na potrubí, spojka se připevňuje na ventilátor a potrubí dvěma přírubami</t>
  </si>
  <si>
    <t>-980178300</t>
  </si>
  <si>
    <t>604</t>
  </si>
  <si>
    <t>751 213</t>
  </si>
  <si>
    <t>průměr 150, pružná spojka pro ventilátory do kruhového potrubí, vyrobena z PVC a polyamidové tkaniny, velmi dobře tlumí případné kmity přenášené z ventilátoru na potrubí, spojka se připevňuje na ventilátor a potrubí dvěmi stahovacími sponami</t>
  </si>
  <si>
    <t>-1268201016</t>
  </si>
  <si>
    <t>605</t>
  </si>
  <si>
    <t>751 214</t>
  </si>
  <si>
    <t>průměr 125, pružná spojka pro ventilátory do kruhového potrubí, vyrobena z PVC a polyamidové tkaniny, velmi dobře tlumí případné kmity přenášené z ventilátoru na potrubí, spojka se připevňuje na ventilátor a potrubí dvěmi stahovacími sponami</t>
  </si>
  <si>
    <t>-420193828</t>
  </si>
  <si>
    <t>606</t>
  </si>
  <si>
    <t>751 215</t>
  </si>
  <si>
    <t>průměr 100, pružná spojka pro ventilátory do kruhového potrubí, vyrobena z PVC a polyamidové tkaniny, velmi dobře tlumí případné kmity přenášené z ventilátoru na potrubí, spojka se připevňuje na ventilátor a potrubí dvěmi stahovacími sponami</t>
  </si>
  <si>
    <t>-241751295</t>
  </si>
  <si>
    <t>607</t>
  </si>
  <si>
    <t>751 216</t>
  </si>
  <si>
    <t>průměr 200 mm, odvodní talířový ventil, kovový, včetně montážního kroužku, těsnění z pěnové hmoty, regulace průtoku vzduchu se provádí otáčením regulačního kuželu do požadované polohy a zajištěním v poloze kontramatkou, montážní kroužek je vyroben z galva</t>
  </si>
  <si>
    <t>-1631951715</t>
  </si>
  <si>
    <t>průměr 200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</si>
  <si>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608</t>
  </si>
  <si>
    <t>751 217</t>
  </si>
  <si>
    <t>průměr 125 mm, odvodní talířový ventil, kovový, včetně montážního kroužku, těsnění z pěnové hmoty, regulace průtoku vzduchu se provádí otáčením regulačního kuželu do požadované polohy a zajištěním v poloze kontramatkou, montážní kroužek je vyroben z galva</t>
  </si>
  <si>
    <t>-657508878</t>
  </si>
  <si>
    <t>průměr 125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</si>
  <si>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609</t>
  </si>
  <si>
    <t>751 218</t>
  </si>
  <si>
    <t>průměr 100 mm, odvodní talířový ventil, kovový, včetně montážního kroužku, těsnění z pěnové hmoty, regulace průtoku vzduchu se provádí otáčením regulačního kuželu do požadované polohy a zajištěním v poloze kontramatkou, montážní kroužek je vyroben z galva</t>
  </si>
  <si>
    <t>59380772</t>
  </si>
  <si>
    <t>průměr 100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</si>
  <si>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610</t>
  </si>
  <si>
    <t>751 219</t>
  </si>
  <si>
    <t>průměr 80 mm, odvodní talířový ventil, kovový, včetně montážního kroužku, těsnění z pěnové hmoty, regulace průtoku vzduchu se provádí otáčením regulačního kuželu do požadované polohy a zajištěním v poloze kontramatkou, montážní kroužek je vyroben z galvan</t>
  </si>
  <si>
    <t>931301815</t>
  </si>
  <si>
    <t>průměr 80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</si>
  <si>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611</t>
  </si>
  <si>
    <t>751 220</t>
  </si>
  <si>
    <t>200x200 požární větrací mřížka, určena k pevnému osazení do požárně dělící konstrukce bez připojení navazujícího potrubí, ruční ovládání, uzavírací mechanismus se aktivuje, jestliže teplota okolního vzduchu dosáhne 74°C, mřížka se do 10 sekund po roztaven</t>
  </si>
  <si>
    <t>-1850303426</t>
  </si>
  <si>
    <t>200x200 požární větrací mřížka, určena k pevnému osazení do požárně dělící konstrukce bez připojení navazujícího potrubí, ruční ovládání, uzavírací mechanismus se aktivuje, jestliže teplota okolního vzduchu dosáhne 74°C, mřížka se do 10 sekund po roztavení tepelné pojistky uzavře, v případě požáru se mřížka po roztavení tepelné pojistky automaticky uzavře, po uzavření mřížky zůstanou listy zablokované v uzavřené poloze, včetně indikace otevřené a uzavřené polohy s mikrospínači 230V AC nebo 24V AC/DC, materiál pozinkovaná ocel, vápenatokřemičité desky, požárně odolný uhlíkový sklolaminát, zpěnitelná intumescentní páska a etylen-propylenovou guma, 2x spínač</t>
  </si>
  <si>
    <t>612</t>
  </si>
  <si>
    <t>751 221</t>
  </si>
  <si>
    <t>kruhové potrubí pozinkované SPIRO průměr 200 mm vč. tvarovek, spojek a všech prvků, do 100% tvarovek</t>
  </si>
  <si>
    <t>150737544</t>
  </si>
  <si>
    <t>613</t>
  </si>
  <si>
    <t>751 222</t>
  </si>
  <si>
    <t>kruhové potrubí pozinkované SPIRO průměr 160 mm vč. tvarovek, spojek a všech prvků, do 100% tvarovek</t>
  </si>
  <si>
    <t>-1357598614</t>
  </si>
  <si>
    <t>614</t>
  </si>
  <si>
    <t>751 223</t>
  </si>
  <si>
    <t>kruhové potrubí pozinkované SPIRO průměr 140 mm vč. tvarovek, spojek a všech prvků, do 100% tvarovek</t>
  </si>
  <si>
    <t>767472238</t>
  </si>
  <si>
    <t>615</t>
  </si>
  <si>
    <t>751 224</t>
  </si>
  <si>
    <t>kruhové potrubí pozinkované SPIRO průměr 125 mm vč. tvarovek, spojek a všech prvků, do 100% tvarovek</t>
  </si>
  <si>
    <t>517038618</t>
  </si>
  <si>
    <t>616</t>
  </si>
  <si>
    <t>751 225</t>
  </si>
  <si>
    <t>kruhové potrubí pozinkované SPIRO průměr 100 mm vč. tvarovek, spojek a všech prvků, do 100% tvarovek</t>
  </si>
  <si>
    <t>-1748935639</t>
  </si>
  <si>
    <t>617</t>
  </si>
  <si>
    <t>751 226</t>
  </si>
  <si>
    <t>tl. 100 mm, tepelná izolace kruhového potrubí - deska z kamenné vlny s polepem hliníkovou folií se skleněnou mřížkou, deklarovaný součinitel tepelné vodivosti: λD = 0,039-0,134 W/mK</t>
  </si>
  <si>
    <t>-633166716</t>
  </si>
  <si>
    <t>618</t>
  </si>
  <si>
    <t>751 227</t>
  </si>
  <si>
    <t>tl. 40 mm, tepelná izolace - deska z kamenné vlny s polepem hliníkovou folií se skleněnou mřížkou, deklarovaný součinitel tepelné vodivosti: λD = 0,039-0,050 W/mK</t>
  </si>
  <si>
    <t>-1459053893</t>
  </si>
  <si>
    <t>619</t>
  </si>
  <si>
    <t>751 228</t>
  </si>
  <si>
    <t>-323836560</t>
  </si>
  <si>
    <t>620</t>
  </si>
  <si>
    <t>751 229</t>
  </si>
  <si>
    <t>ohebná Al laminátová hadice s tepelnou a hlukovou izolací tl. 25 mm, včetně parozábrany průměr 125 mm vč. tvarovek, spojek a všech prvků</t>
  </si>
  <si>
    <t>460235137</t>
  </si>
  <si>
    <t>621</t>
  </si>
  <si>
    <t>751 230</t>
  </si>
  <si>
    <t>ohebná Al laminátová hadice s tepelnou a hlukovou izolací tl. 25 mm, včetně parozábrany průměr 100 mm vč. tvarovek, spojek a všech prvků</t>
  </si>
  <si>
    <t>-1669324493</t>
  </si>
  <si>
    <t>622</t>
  </si>
  <si>
    <t>751 231</t>
  </si>
  <si>
    <t>ohebná Al laminátová hadice s tepelnou a hlukovou izolací tl. 25 mm, včetně parozábrany průměr 80 mm vč. tvarovek, spojek a všech prvků</t>
  </si>
  <si>
    <t>-1938520481</t>
  </si>
  <si>
    <t>623</t>
  </si>
  <si>
    <t>751 232</t>
  </si>
  <si>
    <t>400x160 dveřní mřížka, rozteč lamel je 20 mm, mřížka včetně listů z Al profilu opatřeného transparentním eloxem, rozsah průtoku 100-200 m3/h</t>
  </si>
  <si>
    <t>-337082039</t>
  </si>
  <si>
    <t>624</t>
  </si>
  <si>
    <t>751 233</t>
  </si>
  <si>
    <t>400x100 dveřní mřížka, rozteč lamel je 20 mm, mřížka včetně listů z Al profilu opatřeného transparentním eloxem, rozsah průtoku 60-120 m3/h</t>
  </si>
  <si>
    <t>371894614</t>
  </si>
  <si>
    <t>625</t>
  </si>
  <si>
    <t>751 234</t>
  </si>
  <si>
    <t>300x100 dveřní mřížka, rozteč lamel je 20 mm, mřížka včetně listů z Al profilu opatřeného transparentním eloxem, rozsah průtoku 40-90 m3/h</t>
  </si>
  <si>
    <t>-379722747</t>
  </si>
  <si>
    <t>751 3</t>
  </si>
  <si>
    <t>VZT - Ostatní společné položky</t>
  </si>
  <si>
    <t>626</t>
  </si>
  <si>
    <t>751 301</t>
  </si>
  <si>
    <t>odvodňovací kusy</t>
  </si>
  <si>
    <t>-703667901</t>
  </si>
  <si>
    <t>627</t>
  </si>
  <si>
    <t>751 302</t>
  </si>
  <si>
    <t>pomocný a drobný materiál (tvarovky, úchyty, příruby, tmely, kondenzační kusy atp.)</t>
  </si>
  <si>
    <t>-1869695600</t>
  </si>
  <si>
    <t>628</t>
  </si>
  <si>
    <t>751 303</t>
  </si>
  <si>
    <t>zkoušky vzduchotechniky, vyregulování soustavy</t>
  </si>
  <si>
    <t>421021140</t>
  </si>
  <si>
    <t>762</t>
  </si>
  <si>
    <t>Konstrukce tesařské</t>
  </si>
  <si>
    <t>629</t>
  </si>
  <si>
    <t>762 101</t>
  </si>
  <si>
    <t>Řezivo pro provedení výměn v krovu.</t>
  </si>
  <si>
    <t>1013269123</t>
  </si>
  <si>
    <t>630</t>
  </si>
  <si>
    <t>762 102</t>
  </si>
  <si>
    <t>Obložení stěn cementovými deskami kotvenými pomocí ocelového roštu a plechových kotev přišroubovaných do stěny - přesná spc viz PD</t>
  </si>
  <si>
    <t>70628378</t>
  </si>
  <si>
    <t>631</t>
  </si>
  <si>
    <t>762 103</t>
  </si>
  <si>
    <t>Parapet na horním líci soklu provedený z cementových deskeki kotvených do stěny pomocí atypických kotev - přesná spc viz PD</t>
  </si>
  <si>
    <t>-1677824110</t>
  </si>
  <si>
    <t>"W2" 20,0</t>
  </si>
  <si>
    <t>632</t>
  </si>
  <si>
    <t>762081150</t>
  </si>
  <si>
    <t>Hoblování hraněného řeziva ve staveništní dílně</t>
  </si>
  <si>
    <t>1682849400</t>
  </si>
  <si>
    <t>Hoblování hraněného řeziva přímo na staveništi ve staveništní dílně</t>
  </si>
  <si>
    <t>"C9" 6,7*13,0*0,03</t>
  </si>
  <si>
    <t>633</t>
  </si>
  <si>
    <t>762083122</t>
  </si>
  <si>
    <t>Impregnace řeziva proti dřevokaznému hmyzu, houbám a plísním máčením třída ohrožení 3 a 4</t>
  </si>
  <si>
    <t>2131308434</t>
  </si>
  <si>
    <t>Impregnace řeziva máčením proti dřevokaznému hmyzu, houbám a plísním, třída ohrožení 3 a 4 (dřevo v exteriéru)</t>
  </si>
  <si>
    <t>1,0+1,439+1,003+2,874</t>
  </si>
  <si>
    <t>634</t>
  </si>
  <si>
    <t>762085103</t>
  </si>
  <si>
    <t>Montáž kotevních želez, příložek, patek nebo táhel</t>
  </si>
  <si>
    <t>-331045898</t>
  </si>
  <si>
    <t>Montáž ocelových spojovacích prostředků (materiál ve specifikaci) kotevních želez příložek, patek, táhel</t>
  </si>
  <si>
    <t>"W3" (1,0+0,8+1,0+0,8+2,8+0,8+1,0+0,8+2,8+0,8+1,0+0,8+5,8+7,4+0,9+3,0+0,9+6,0+7,0)/0,5</t>
  </si>
  <si>
    <t>635</t>
  </si>
  <si>
    <t>13611210</t>
  </si>
  <si>
    <t>plech ocelový hladký jakost S235JR tl 3mm tabule</t>
  </si>
  <si>
    <t>-277233704</t>
  </si>
  <si>
    <t>"W3" 0,1*0,2*0,024*91</t>
  </si>
  <si>
    <t>636</t>
  </si>
  <si>
    <t>762112110</t>
  </si>
  <si>
    <t>Montáž tesařských stěn na hladko z hraněného řeziva průřezové pl do 120 cm2</t>
  </si>
  <si>
    <t>208889531</t>
  </si>
  <si>
    <t>Montáž konstrukce stěn a příček na hladko (bez zářezů) z hraněného a polohraněného řeziva, průřezové plochy do 120 cm2</t>
  </si>
  <si>
    <t>"W3" (1,0+0,8+1,0+0,8+2,8+0,8+1,0+0,8+2,8+0,8+1,0+0,8+5,8+7,4+0,9+3,0+0,9+6,0+7,0)/0,5*1,5</t>
  </si>
  <si>
    <t>637</t>
  </si>
  <si>
    <t>60512125</t>
  </si>
  <si>
    <t>hranol stavební řezivo průřezu do 120cm2 do dl 6m</t>
  </si>
  <si>
    <t>2080313248</t>
  </si>
  <si>
    <t>"W3" (1,0+0,8+1,0+0,8+2,8+0,8+1,0+0,8+2,8+0,8+1,0+0,8+5,8+7,4+0,9+3,0+0,9+6,0+7,0)/0,5*1,5*0,08*0,12</t>
  </si>
  <si>
    <t>1,308*1,1 'Přepočtené koeficientem množství</t>
  </si>
  <si>
    <t>638</t>
  </si>
  <si>
    <t>762135114</t>
  </si>
  <si>
    <t>Montáž bednění stěn z hrubých latí průřezové pl do 25 cm2</t>
  </si>
  <si>
    <t>-645436371</t>
  </si>
  <si>
    <t>Montáž bednění stěn z hrubých latí s mezerami 40 - 60 mm, průřezové plochy do 25 cm2</t>
  </si>
  <si>
    <t>"R2" (17,8*3,0)+(18,8*3,0)+(4,2*1,0)</t>
  </si>
  <si>
    <t>639</t>
  </si>
  <si>
    <t>60514101</t>
  </si>
  <si>
    <t>řezivo jehličnaté lať 10-25cm2</t>
  </si>
  <si>
    <t>-1107683210</t>
  </si>
  <si>
    <t>"R2" ((17,8*3,0)+(18,8*3,0)+(4,2*1,0))/0,3*0,04*0,06</t>
  </si>
  <si>
    <t>0,912*1,1 'Přepočtené koeficientem množství</t>
  </si>
  <si>
    <t>640</t>
  </si>
  <si>
    <t>762214811</t>
  </si>
  <si>
    <t>Demontáž schodiště přímočarého nebo křivočarého š přes 1,0 do 1,5 m s podstupnicemi</t>
  </si>
  <si>
    <t>-1067448496</t>
  </si>
  <si>
    <t>Demontáž schodiště se zábradlím přímočarých nebo křivočarých z prken nebo fošen s podstupnicemi, šířky přes 1,00 do 1,50 m</t>
  </si>
  <si>
    <t>(1,6*45)+(1,0*12)+(0,8*5)</t>
  </si>
  <si>
    <t>641</t>
  </si>
  <si>
    <t>7623419R</t>
  </si>
  <si>
    <t xml:space="preserve">Vyřezání bednění střechy pro provedení prostupů </t>
  </si>
  <si>
    <t>-30043452</t>
  </si>
  <si>
    <t xml:space="preserve">"střešní okno" 1 </t>
  </si>
  <si>
    <t>"výústky VZT" 2</t>
  </si>
  <si>
    <t>"potrubí VZT a ZTI" 7</t>
  </si>
  <si>
    <t>642</t>
  </si>
  <si>
    <t>762420013</t>
  </si>
  <si>
    <t>Obložení stropu z cementotřískových desek tl 16 mm na sraz šroubovaných</t>
  </si>
  <si>
    <t>1582140781</t>
  </si>
  <si>
    <t>Obložení stropů nebo střešních podhledů z cementotřískových desek šroubovaných na sraz, tloušťky desky 16 mm</t>
  </si>
  <si>
    <t>"římsa" (7,8+7,8+7,6)*(0,4+0,4)</t>
  </si>
  <si>
    <t>643</t>
  </si>
  <si>
    <t>762521811</t>
  </si>
  <si>
    <t>Demontáž podlah bez polštářů z prken tloušťky do 32 mm</t>
  </si>
  <si>
    <t>691922790</t>
  </si>
  <si>
    <t>Demontáž podlah bez polštářů z prken tl. do 32 mm</t>
  </si>
  <si>
    <t>"schody do podkroví" (3,2*1,8)+(3,2*0,8)</t>
  </si>
  <si>
    <t>644</t>
  </si>
  <si>
    <t>762523104</t>
  </si>
  <si>
    <t>Položení podlahy z hoblovaných prken na sraz</t>
  </si>
  <si>
    <t>38694670</t>
  </si>
  <si>
    <t>Položení podlah hoblovaných na sraz z prken</t>
  </si>
  <si>
    <t>"C9" 6,7*13,0</t>
  </si>
  <si>
    <t>645</t>
  </si>
  <si>
    <t>60516100</t>
  </si>
  <si>
    <t>řezivo smrkové sušené tl 30mm</t>
  </si>
  <si>
    <t>-1221822321</t>
  </si>
  <si>
    <t>2,613*1,1 'Přepočtené koeficientem množství</t>
  </si>
  <si>
    <t>646</t>
  </si>
  <si>
    <t>762822830</t>
  </si>
  <si>
    <t>Demontáž stropních trámů z hraněného řeziva průřezové pl přes 288 do 450 cm2</t>
  </si>
  <si>
    <t>1812657590</t>
  </si>
  <si>
    <t>Demontáž stropních trámů z hraněného řeziva, průřezové plochy přes 288 do 450 cm2</t>
  </si>
  <si>
    <t>"schody do podkroví" (2,1*7)+(3,5*2)</t>
  </si>
  <si>
    <t>647</t>
  </si>
  <si>
    <t>762841812</t>
  </si>
  <si>
    <t>Demontáž podbíjení obkladů stropů a střech sklonu do 60° z hrubých prken s omítkou</t>
  </si>
  <si>
    <t>-1550443131</t>
  </si>
  <si>
    <t>Demontáž podbíjení obkladů stropů a střech sklonu do 60° z hrubých prken tl. do 35 mm s omítkou</t>
  </si>
  <si>
    <t>648</t>
  </si>
  <si>
    <t>998762102</t>
  </si>
  <si>
    <t>Přesun hmot tonážní pro kce tesařské v objektech v přes 6 do 12 m</t>
  </si>
  <si>
    <t>791253167</t>
  </si>
  <si>
    <t>Přesun hmot pro konstrukce tesařské stanovený z hmotnosti přesunovaného materiálu vodorovná dopravní vzdálenost do 50 m v objektech výšky přes 6 do 12 m</t>
  </si>
  <si>
    <t>763</t>
  </si>
  <si>
    <t>Konstrukce suché výstavby</t>
  </si>
  <si>
    <t>649</t>
  </si>
  <si>
    <t>763 101</t>
  </si>
  <si>
    <t>Dodávka a montáž konstrukce pro vyztužení SDK předstěny pro ukotvení skříněk kuchyňské linky</t>
  </si>
  <si>
    <t>-319942555</t>
  </si>
  <si>
    <t>650</t>
  </si>
  <si>
    <t>763111444</t>
  </si>
  <si>
    <t>SDK příčka tl 125 mm profil CW+UW 75 desky 2xDFH2 12,5 s izolací EI 90 Rw do 57 dB</t>
  </si>
  <si>
    <t>1648919407</t>
  </si>
  <si>
    <t>Příčka ze sádrokartonových desek s nosnou konstrukcí z jednoduchých ocelových profilů UW, CW dvojitě opláštěná deskami protipožárními impregnovanými DFH2 tl. 2 x 12,5 mm EI 90, příčka tl. 125 mm, profil 75, s izolací, Rw do 57 dB</t>
  </si>
  <si>
    <t>"4.NP" (7,3+2,2+1,5+4,9+3,7+1,9+1,9+1,9+2,9+2,6)*3,0</t>
  </si>
  <si>
    <t>651</t>
  </si>
  <si>
    <t>763112325</t>
  </si>
  <si>
    <t>SDK příčka mezibytová tl 205 mm zdvojený profil CW+UW 75 desky 2xDF 12,5 s dvojitou izolací EI 90 Rw do 69 dB</t>
  </si>
  <si>
    <t>1927373793</t>
  </si>
  <si>
    <t>Příčka mezibytová ze sádrokartonových desek s nosnou konstrukcí ze zdvojených ocelových profilů UW, CW dvojitě opláštěná deskami protipožárními DF tl. 2 x 12,5 mm s dvojitou izolací, EI 90, příčka tl. 205 mm, profil 75, Rw do 69 dB</t>
  </si>
  <si>
    <t>"4.NP" 1,9*3,0</t>
  </si>
  <si>
    <t>652</t>
  </si>
  <si>
    <t>763112328</t>
  </si>
  <si>
    <t>SDK příčka mezibytová tl 255 mm zdvojený profil CW+UW 100 desky 2xDF 12,5 s dvojitou izolací EI 90 Rw do 71 dB</t>
  </si>
  <si>
    <t>-1586116446</t>
  </si>
  <si>
    <t>Příčka mezibytová ze sádrokartonových desek s nosnou konstrukcí ze zdvojených ocelových profilů UW, CW dvojitě opláštěná deskami protipožárními DF tl. 2 x 12,5 mm s dvojitou izolací, EI 90, příčka tl. 255 mm, profil 100, Rw do 71 dB</t>
  </si>
  <si>
    <t>"4.NP" (10,5+4,5+2,0+3,0+6,0)*3,0+(3,0+1,0)*0,5*4,5</t>
  </si>
  <si>
    <t>"š.405" (3,0+1,0)*0,5*5,2</t>
  </si>
  <si>
    <t>653</t>
  </si>
  <si>
    <t>763121441</t>
  </si>
  <si>
    <t>SDK stěna předsazená tl 65 mm profil CW+UW 50 deska 1xDF 15 s izolací EI 30</t>
  </si>
  <si>
    <t>813509296</t>
  </si>
  <si>
    <t>Stěna předsazená ze sádrokartonových desek s nosnou konstrukcí z ocelových profilů CW, UW jednoduše opláštěná deskou protipožární DF tl. 15 mm s izolací, EI 30, stěna tl. 65 mm, profil 50</t>
  </si>
  <si>
    <t>654</t>
  </si>
  <si>
    <t>763121465</t>
  </si>
  <si>
    <t>SDK stěna předsazená tl 75 mm profil CW+UW 50 desky 2xDFH2 12,5 s izolací EI 45</t>
  </si>
  <si>
    <t>38420754</t>
  </si>
  <si>
    <t>Stěna předsazená ze sádrokartonových desek s nosnou konstrukcí z ocelových profilů CW, UW dvojitě opláštěná deskami protipožárními impregnovanými DFH2 tl. 2 x 12,5 mm s izolací, EI 45, stěna tl. 75 mm, profil 50</t>
  </si>
  <si>
    <t>"zadeklování VZT" (1,2+0,9)*(3,7+3,0)</t>
  </si>
  <si>
    <t>"š.405" (3,0*3,0)+(3,0+1,0)*0,5*4,5</t>
  </si>
  <si>
    <t>655</t>
  </si>
  <si>
    <t>763131431</t>
  </si>
  <si>
    <t>SDK podhled deska 1xDF 12,5 bez izolace dvouvrstvá spodní kce profil CD+UD REI do 90</t>
  </si>
  <si>
    <t>-1592646635</t>
  </si>
  <si>
    <t>Podhled ze sádrokartonových desek dvouvrstvá zavěšená spodní konstrukce z ocelových profilů CD, UD jednoduše opláštěná deskou protipožární DF, tl. 12,5 mm, bez izolace, REI do 90</t>
  </si>
  <si>
    <t>"1.NP" 4,0+12,6+13,1+2,3+4,7+1,3</t>
  </si>
  <si>
    <t>"2.NP" 51,7+24,1+63,1+15,2+44,2+12,2+66,0</t>
  </si>
  <si>
    <t>"3.NP" 53,9+24,5+67,5+47,3+68,5+18,3+13,5+14,9</t>
  </si>
  <si>
    <t>"4.NP" (26,4+32,9+7,3+80,7+24,1+6,2+8,0+7,3+20,1)*1,1</t>
  </si>
  <si>
    <t>"R3" (1,5*1,0*3)</t>
  </si>
  <si>
    <t>656</t>
  </si>
  <si>
    <t>763131751</t>
  </si>
  <si>
    <t>Montáž parotěsné zábrany do SDK podhledu</t>
  </si>
  <si>
    <t>657913591</t>
  </si>
  <si>
    <t>Podhled ze sádrokartonových desek ostatní práce a konstrukce na podhledech ze sádrokartonových desek montáž parotěsné zábrany</t>
  </si>
  <si>
    <t>657</t>
  </si>
  <si>
    <t>28329028</t>
  </si>
  <si>
    <t>fólie PE vyztužená Al vrstvou pro parotěsnou vrstvu 150g/m2 s integrovanou lepící páskou</t>
  </si>
  <si>
    <t>-1398512790</t>
  </si>
  <si>
    <t>580,85*1,1235 'Přepočtené koeficientem množství</t>
  </si>
  <si>
    <t>658</t>
  </si>
  <si>
    <t>763800R</t>
  </si>
  <si>
    <t>Dodávka a montáž šroubotěsné pásky š. 50 mm, dl. 20 m</t>
  </si>
  <si>
    <t>-344583871</t>
  </si>
  <si>
    <t>"R1, R2" ((7,5*20,8)+(7,5*20,1)+(7,5*19,4))*4</t>
  </si>
  <si>
    <t>"R3" (2,0*1,0*3)*4</t>
  </si>
  <si>
    <t>"W4" (3,0*1,4*0,5*2*3)*4</t>
  </si>
  <si>
    <t>"C9" (10,0*11,0)*4</t>
  </si>
  <si>
    <t>659</t>
  </si>
  <si>
    <t>7631645R</t>
  </si>
  <si>
    <t>Obklad ocelové nosné kce pro zajištění požární odolnosti R30 Obklad přímo na ocelovou kci bez tenkostěnných profilů - přesná spc viz výkres D.1.1.3, poznámky</t>
  </si>
  <si>
    <t>-1337025342</t>
  </si>
  <si>
    <t>"sloupy 4.NP" (0,3*4*3,0*5)</t>
  </si>
  <si>
    <t>660</t>
  </si>
  <si>
    <t>763173111</t>
  </si>
  <si>
    <t>Montáž úchytu pro umyvadlo v SDK kci</t>
  </si>
  <si>
    <t>-572191629</t>
  </si>
  <si>
    <t>Montáž nosičů zařizovacích předmětů pro konstrukce ze sádrokartonových desek úchytu pro umyvadlo</t>
  </si>
  <si>
    <t>661</t>
  </si>
  <si>
    <t>59030729</t>
  </si>
  <si>
    <t>konstrukce pro uchycení umyvadla s nástěnnými bateriemi osová rozteč CW profilů 450-625mm</t>
  </si>
  <si>
    <t>1961526978</t>
  </si>
  <si>
    <t>662</t>
  </si>
  <si>
    <t>763173112</t>
  </si>
  <si>
    <t>Montáž úchytu pro pisoár v SDK kci</t>
  </si>
  <si>
    <t>169183090</t>
  </si>
  <si>
    <t>Montáž nosičů zařizovacích předmětů pro konstrukce ze sádrokartonových desek úchytu pro pisoár</t>
  </si>
  <si>
    <t>663</t>
  </si>
  <si>
    <t>59030728</t>
  </si>
  <si>
    <t>konstrukce pro uchycení pisoáru osová rozteč CW profilů 450-625mm</t>
  </si>
  <si>
    <t>-813479529</t>
  </si>
  <si>
    <t>664</t>
  </si>
  <si>
    <t>763173121</t>
  </si>
  <si>
    <t>Montáž jednostranného nosníku pro pisoáry, umývátka a boilery v SDK kci</t>
  </si>
  <si>
    <t>-328747765</t>
  </si>
  <si>
    <t>Montáž nosičů zařizovacích předmětů pro konstrukce ze sádrokartonových desek nosníku pro pisoáry, umývátka a boilery jednostranného</t>
  </si>
  <si>
    <t>665</t>
  </si>
  <si>
    <t>59030732</t>
  </si>
  <si>
    <t>konstrukce pro uchycení závěsného zásobníkového ohřívače, 1400mm, nástěnná armatura na omítku</t>
  </si>
  <si>
    <t>350792764</t>
  </si>
  <si>
    <t>666</t>
  </si>
  <si>
    <t>763173131</t>
  </si>
  <si>
    <t>Montáž držáku kohoutu v SDK kci</t>
  </si>
  <si>
    <t>-1037427201</t>
  </si>
  <si>
    <t>Montáž nosičů zařizovacích předmětů pro konstrukce ze sádrokartonových desek držáku kohoutu</t>
  </si>
  <si>
    <t>667</t>
  </si>
  <si>
    <t>59030721</t>
  </si>
  <si>
    <t>konstrukce pro uchycení kohoutů (průtokových ohřívačů atd.) osová rozteč CW profilů 460-625mm</t>
  </si>
  <si>
    <t>-1044451461</t>
  </si>
  <si>
    <t>668</t>
  </si>
  <si>
    <t>763251211</t>
  </si>
  <si>
    <t>Sádrovláknitá podlaha tl 25 mm z desek tl 2x12,5 mm bez podsypu</t>
  </si>
  <si>
    <t>1716852117</t>
  </si>
  <si>
    <t>Podlaha ze sádrovláknitých desek na pero a drážku podlahové desky tl. 2 x 12,5 mm podlaha tl. 25 mm bez podsypu</t>
  </si>
  <si>
    <t>"4.NP" 26,4+32,9+7,3+80,7+24,1+6,2+8,0+7,3+20,1</t>
  </si>
  <si>
    <t>669</t>
  </si>
  <si>
    <t>998763101</t>
  </si>
  <si>
    <t>Přesun hmot tonážní pro dřevostavby v objektech v přes 6 do 12 m</t>
  </si>
  <si>
    <t>1625311907</t>
  </si>
  <si>
    <t>Přesun hmot pro dřevostavby stanovený z hmotnosti přesunovaného materiálu vodorovná dopravní vzdálenost do 50 m v objektech výšky přes 6 do 12 m</t>
  </si>
  <si>
    <t>764</t>
  </si>
  <si>
    <t>Konstrukce klempířské</t>
  </si>
  <si>
    <t>670</t>
  </si>
  <si>
    <t>764001821</t>
  </si>
  <si>
    <t>Demontáž krytiny ze svitků nebo tabulí do suti</t>
  </si>
  <si>
    <t>1488040712</t>
  </si>
  <si>
    <t>Demontáž klempířských konstrukcí krytiny ze svitků nebo tabulí do suti</t>
  </si>
  <si>
    <t>"přístavek" (3,4*2,7)</t>
  </si>
  <si>
    <t>671</t>
  </si>
  <si>
    <t>764002851</t>
  </si>
  <si>
    <t>Demontáž oplechování parapetů do suti</t>
  </si>
  <si>
    <t>2108195109</t>
  </si>
  <si>
    <t>Demontáž klempířských konstrukcí oplechování parapetů do suti</t>
  </si>
  <si>
    <t>(0,4*9)+1,9+(1,2*10)+(1,5*3)</t>
  </si>
  <si>
    <t>672</t>
  </si>
  <si>
    <t>764004801</t>
  </si>
  <si>
    <t>Demontáž podokapního žlabu do suti</t>
  </si>
  <si>
    <t>553503129</t>
  </si>
  <si>
    <t>Demontáž klempířských konstrukcí žlabu podokapního do suti</t>
  </si>
  <si>
    <t>"přístavek" 3,4</t>
  </si>
  <si>
    <t>"střecha" 8,0</t>
  </si>
  <si>
    <t>673</t>
  </si>
  <si>
    <t>764004861</t>
  </si>
  <si>
    <t>Demontáž svodu do suti</t>
  </si>
  <si>
    <t>2082025311</t>
  </si>
  <si>
    <t>Demontáž klempířských konstrukcí svodu do suti</t>
  </si>
  <si>
    <t>8,5+12,5</t>
  </si>
  <si>
    <t>674</t>
  </si>
  <si>
    <t>764211R</t>
  </si>
  <si>
    <t>Perforovaný měděný plech - přesná spc viz výkres č. D.1.1.11</t>
  </si>
  <si>
    <t>1660442591</t>
  </si>
  <si>
    <t>"Sokl" 20,0</t>
  </si>
  <si>
    <t>675</t>
  </si>
  <si>
    <t>764231R</t>
  </si>
  <si>
    <t>Větrcí mřížka z Cu plechu 630x560 mm</t>
  </si>
  <si>
    <t>-2018962875</t>
  </si>
  <si>
    <t>676</t>
  </si>
  <si>
    <t>764235411</t>
  </si>
  <si>
    <t>Oplechování horních ploch a nadezdívek (atik) bez rohů z Cu plechu celoplošně lepené rš přes 800 mm</t>
  </si>
  <si>
    <t>2074540071</t>
  </si>
  <si>
    <t>Oplechování horních ploch zdí a nadezdívek (atik) z měděného plechu celoplošně lepených přes rš 800 mm</t>
  </si>
  <si>
    <t>"oplocení" 1,8*1,1*2</t>
  </si>
  <si>
    <t>677</t>
  </si>
  <si>
    <t>764236441</t>
  </si>
  <si>
    <t>Oplechování parapetů rovných celoplošně lepené z Cu plechu rš 150 mm</t>
  </si>
  <si>
    <t>-1424977204</t>
  </si>
  <si>
    <t>Oplechování parapetů z měděného plechu rovných celoplošně lepených, bez rohů rš 150 mm</t>
  </si>
  <si>
    <t>"sokl" 20,0</t>
  </si>
  <si>
    <t>678</t>
  </si>
  <si>
    <t>764236445</t>
  </si>
  <si>
    <t>Oplechování parapetů rovných celoplošně lepené z Cu plechu rš 400 mm</t>
  </si>
  <si>
    <t>-1969276884</t>
  </si>
  <si>
    <t>Oplechování parapetů z měděného plechu rovných celoplošně lepených, bez rohů rš 400 mm</t>
  </si>
  <si>
    <t>"pol 9" 1,9+(1,2*10)+(1,5*3)+(0,7*2)</t>
  </si>
  <si>
    <t>679</t>
  </si>
  <si>
    <t>764238424</t>
  </si>
  <si>
    <t>Oplechování římsy rovné celoplošně lepené z Cu plechu rš 330 mm</t>
  </si>
  <si>
    <t>1072278126</t>
  </si>
  <si>
    <t>Oplechování říms a ozdobných prvků z měděného plechu rovných, bez rohů celoplošně lepené rš 330 mm</t>
  </si>
  <si>
    <t>"pol.6" 20,8*2</t>
  </si>
  <si>
    <t>680</t>
  </si>
  <si>
    <t>764334412</t>
  </si>
  <si>
    <t>Lemování prostupů střech s krytinou skládanou nebo plechovou bez lišty z Cu plechu</t>
  </si>
  <si>
    <t>-1713780417</t>
  </si>
  <si>
    <t>Lemování prostupů z měděného plechu bez lišty, střech s krytinou skládanou nebo z plechu</t>
  </si>
  <si>
    <t>"VZT" (1,0+0,5)*2*1,8+(0,8+0,5)*2*1,6</t>
  </si>
  <si>
    <t>681</t>
  </si>
  <si>
    <t>764335421</t>
  </si>
  <si>
    <t>Lemování trub, konzol, držáků z Cu plechu střech s krytinou skládanou D do 75 mm</t>
  </si>
  <si>
    <t>2101581774</t>
  </si>
  <si>
    <t>Lemování trub, konzol, držáků a ostatních kusových prvků z měděného plechu střech s krytinou skládanou mimo prejzovou nebo z plechu, průměr do 75 mm</t>
  </si>
  <si>
    <t>682</t>
  </si>
  <si>
    <t>764335422</t>
  </si>
  <si>
    <t>Lemování trub, konzol, držáků z Cu plechu střech s krytinou skládanou D přes 75 do 100 mm</t>
  </si>
  <si>
    <t>1486583594</t>
  </si>
  <si>
    <t>Lemování trub, konzol, držáků a ostatních kusových prvků z měděného plechu střech s krytinou skládanou mimo prejzovou nebo z plechu, průměr přes 75 do 100 mm</t>
  </si>
  <si>
    <t>683</t>
  </si>
  <si>
    <t>764335423</t>
  </si>
  <si>
    <t>Lemování trub, konzol, držáků z Cu plechu střech s krytinou skládanou D přes 100 do 150 mm</t>
  </si>
  <si>
    <t>1431264713</t>
  </si>
  <si>
    <t>Lemování trub, konzol, držáků a ostatních kusových prvků z měděného plechu střech s krytinou skládanou mimo prejzovou nebo z plechu, průměr přes 100 do 150 mm</t>
  </si>
  <si>
    <t>684</t>
  </si>
  <si>
    <t>764335424</t>
  </si>
  <si>
    <t>Lemování trub, konzol, držáků z Cu plechu střech s krytinou skládanou D přes 150 do 200 mm</t>
  </si>
  <si>
    <t>135223732</t>
  </si>
  <si>
    <t>Lemování trub, konzol, držáků a ostatních kusových prvků z měděného plechu střech s krytinou skládanou mimo prejzovou nebo z plechu, průměr přes 150 do 200 mm</t>
  </si>
  <si>
    <t>685</t>
  </si>
  <si>
    <t>764531405</t>
  </si>
  <si>
    <t>Žlab podokapní půlkruhový z Cu plechu rš 400 mm</t>
  </si>
  <si>
    <t>-845492647</t>
  </si>
  <si>
    <t>Žlab podokapní z měděného plechu včetně háků a čel půlkruhový rš 400 mm</t>
  </si>
  <si>
    <t>686</t>
  </si>
  <si>
    <t>764538423</t>
  </si>
  <si>
    <t>Svody kruhové včetně objímek, kolen, odskoků z Cu plechu průměru 120 mm</t>
  </si>
  <si>
    <t>-114051068</t>
  </si>
  <si>
    <t>Svod z měděného plechu včetně objímek, kolen a odskoků kruhový, průměru 120 mm</t>
  </si>
  <si>
    <t>"pol 4" 12,5</t>
  </si>
  <si>
    <t>687</t>
  </si>
  <si>
    <t>998764102</t>
  </si>
  <si>
    <t>Přesun hmot tonážní pro konstrukce klempířské v objektech v přes 6 do 12 m</t>
  </si>
  <si>
    <t>-2033350528</t>
  </si>
  <si>
    <t>Přesun hmot pro konstrukce klempířské stanovený z hmotnosti přesunovaného materiálu vodorovná dopravní vzdálenost do 50 m v objektech výšky přes 6 do 12 m</t>
  </si>
  <si>
    <t>765</t>
  </si>
  <si>
    <t>Krytina skládaná</t>
  </si>
  <si>
    <t>688</t>
  </si>
  <si>
    <t>765 101</t>
  </si>
  <si>
    <t>Rozebrání a oprava střechy po provedení prostupů střechou</t>
  </si>
  <si>
    <t>1080826795</t>
  </si>
  <si>
    <t>Oprava střechy po provedení prostupů</t>
  </si>
  <si>
    <t>766</t>
  </si>
  <si>
    <t>Konstrukce truhlářské</t>
  </si>
  <si>
    <t>689</t>
  </si>
  <si>
    <t>766431821</t>
  </si>
  <si>
    <t>Demontáž truhlářského obložení sloupů a pilířů z palubek</t>
  </si>
  <si>
    <t>1438459595</t>
  </si>
  <si>
    <t>Demontáž obložení sloupů nebo pilířů palubkami</t>
  </si>
  <si>
    <t>"1.NP" 0,35*4*3,2*3</t>
  </si>
  <si>
    <t>"2.NP" 0,3*4*3,0*4</t>
  </si>
  <si>
    <t>"3.NP" 0,3*4*3,0*4</t>
  </si>
  <si>
    <t>7661</t>
  </si>
  <si>
    <t>Prvky PSV vnější</t>
  </si>
  <si>
    <t>691</t>
  </si>
  <si>
    <t>766 101</t>
  </si>
  <si>
    <t>Dodávka a montáž dřevěných kazetových dveří 1150x2100 mm, přesná spc viz výkres D.1.1.13, pol. E/01 (vč. přesunu hmot)</t>
  </si>
  <si>
    <t>-899575327</t>
  </si>
  <si>
    <t>692</t>
  </si>
  <si>
    <t>766 102</t>
  </si>
  <si>
    <t>Dodávka a montáž dřevěných oken 1180x1500 mm, provedení shodné se stávajícími okny, přesná spc viz výkres D.1.1.13, pol. E/02 (vč. přesunu hmot)</t>
  </si>
  <si>
    <t>1385727569</t>
  </si>
  <si>
    <t>693</t>
  </si>
  <si>
    <t>766 103</t>
  </si>
  <si>
    <t>Dodávka a montáž dřevěného střešního okna 780x1180 mm, přesná spc viz výkres D.1.1.13, pol. E/03 (vč. přesunu hmot)</t>
  </si>
  <si>
    <t>41219671</t>
  </si>
  <si>
    <t>694</t>
  </si>
  <si>
    <t>766 104</t>
  </si>
  <si>
    <t>Dodávka a montáž kamenného květináče o rozměrech cca 1500x450x450 mm, přesná spc viz výkres D.1.1.13, pol. E/04 (vč. přesunu hmot)</t>
  </si>
  <si>
    <t>-39245929</t>
  </si>
  <si>
    <t>695</t>
  </si>
  <si>
    <t>766 105</t>
  </si>
  <si>
    <t>Dodávka a montáž parkové lavičky o rozměrech cca 1800x600x800 mm, přesná spc viz výkres D.1.1.13, pol. E/05 (vč. přesunu hmot)</t>
  </si>
  <si>
    <t>585275233</t>
  </si>
  <si>
    <t>696</t>
  </si>
  <si>
    <t>766 106</t>
  </si>
  <si>
    <t>Dodávka a montáž dřevěné vjezdové brány 4130x3000 mm, přesná spc viz výkres D.1.1.13, pol. E/06 (vč. přesunu hmot)</t>
  </si>
  <si>
    <t>-582373370</t>
  </si>
  <si>
    <t>7662</t>
  </si>
  <si>
    <t>Prvky PSV vnitřní</t>
  </si>
  <si>
    <t>698</t>
  </si>
  <si>
    <t>766 201</t>
  </si>
  <si>
    <t>Doplnění samozavírače s magnety na stávající dveře s požární odolností, přesná spc. viz výkres D.1.1.14, pol. I/01 (vč. přesunu hmot)</t>
  </si>
  <si>
    <t>-377899152</t>
  </si>
  <si>
    <t>699</t>
  </si>
  <si>
    <t>766 202</t>
  </si>
  <si>
    <t>Dodávka a montáž jednokřídlových obložkových dveří 900/2000 mm, přesná spc. viz výkres D.1.1.14, pol. I/02 (vč. přesunu hmot)</t>
  </si>
  <si>
    <t>-593681502</t>
  </si>
  <si>
    <t>700</t>
  </si>
  <si>
    <t>766 203</t>
  </si>
  <si>
    <t>Dodávka a montáž dřevěného obložení ostění a nadpraží otvoru 2200+1600+2200/750 mm, přesná spc. viz výkres D.1.1.14, pol. I/03 (vč. přesunu hmot)</t>
  </si>
  <si>
    <t>-469712993</t>
  </si>
  <si>
    <t>701</t>
  </si>
  <si>
    <t>766 204</t>
  </si>
  <si>
    <t>Dodávka a montáž dřevěného obložení ostění a nadpraží otvoru 2300+1600+2300/800 mm, přesná spc. viz výkres D.1.1.14, pol. I/04 (vč. přesunu hmot)</t>
  </si>
  <si>
    <t>347554514</t>
  </si>
  <si>
    <t>702</t>
  </si>
  <si>
    <t>766 205</t>
  </si>
  <si>
    <t>Dodávka a montáž dvoukřídlových obložkových dveří 900+500/2000 mm EI30DP3-C2, přesná spc. viz výkres D.1.1.14, pol. I/05 (vč. přesunu hmot)</t>
  </si>
  <si>
    <t>-228149065</t>
  </si>
  <si>
    <t>703</t>
  </si>
  <si>
    <t>766 206</t>
  </si>
  <si>
    <t>Dodávka a montáž dvoukřídlových obložkových dveří 900+400/2000 mm EI30DP3-C2, přesná spc. viz výkres D.1.1.14, pol. I/06 (vč. přesunu hmot)</t>
  </si>
  <si>
    <t>1160420854</t>
  </si>
  <si>
    <t>704</t>
  </si>
  <si>
    <t>766 207</t>
  </si>
  <si>
    <t>Dodávka a montáž jednokřídlových obložkových dveří 900/2100 mm, EI30DP3-C2, přesná spc. viz výkres D.1.1.14, pol. I/07 (vč. přesunu hmot)</t>
  </si>
  <si>
    <t>1164441524</t>
  </si>
  <si>
    <t>705</t>
  </si>
  <si>
    <t>766 208</t>
  </si>
  <si>
    <t>Dodávka a montáž jednokřídlových obložkových dveří 900/2000 mm, přesná spc. viz výkres D.1.1.14, pol. I/08 (vč. přesunu hmot)</t>
  </si>
  <si>
    <t>1964258602</t>
  </si>
  <si>
    <t>706</t>
  </si>
  <si>
    <t>766 209</t>
  </si>
  <si>
    <t>Dodávka a montáž jednokřídlových obložkových dveří 700/2000 mm, přesná spc. viz výkres D.1.1.14, pol. I/09 (vč. přesunu hmot)</t>
  </si>
  <si>
    <t>-680017027</t>
  </si>
  <si>
    <t>707</t>
  </si>
  <si>
    <t>766 210</t>
  </si>
  <si>
    <t>Dodávka a montáž jednokřídlových obložkových dveří 800/2000 mm, přesná spc. viz výkres D.1.1.14, pol. I/10 (vč. přesunu hmot)</t>
  </si>
  <si>
    <t>-516566232</t>
  </si>
  <si>
    <t>708</t>
  </si>
  <si>
    <t>766 211</t>
  </si>
  <si>
    <t>Dodávka a montáž dřevěného obložení ostění a nadpraží otvoru 2100+1600+2100/700 mm, přesná spc. viz výkres D.1.1.14, pol. I/11 (vč. přesunu hmot)</t>
  </si>
  <si>
    <t>-1662687158</t>
  </si>
  <si>
    <t>709</t>
  </si>
  <si>
    <t>766 212</t>
  </si>
  <si>
    <t>Dodávka a montáž jednokřídlových obložkových dveří 800/2000 mm, přesná spc. viz výkres D.1.1.14, pol. I/112 (vč. přesunu hmot)</t>
  </si>
  <si>
    <t>97925634</t>
  </si>
  <si>
    <t>710</t>
  </si>
  <si>
    <t>766 213</t>
  </si>
  <si>
    <t>Dodávka a montáž dřevěného obložení ostění a nadpraží otvoru 2100+1500+2100/660 mm, přesná spc. viz výkres D.1.1.14, pol. I/13 (vč. přesunu hmot)</t>
  </si>
  <si>
    <t>1945170008</t>
  </si>
  <si>
    <t>766 214</t>
  </si>
  <si>
    <t>Dodávka a montáž dřevěného obložení ostění a nadpraží otvoru 2100+1500+2100/840 mm, přesná spc. viz výkres D.1.1.14, pol. I/14 (vč. přesunu hmot)</t>
  </si>
  <si>
    <t>630391654</t>
  </si>
  <si>
    <t>766 215</t>
  </si>
  <si>
    <t>Dodávka a montáž dvoukřídlových obložkových dveří 850+450/2000 mm EI30DP3-C2, přesná spc. viz výkres D.1.1.14, pol. I/15 (vč. přesunu hmot)</t>
  </si>
  <si>
    <t>1124723019</t>
  </si>
  <si>
    <t>766 216</t>
  </si>
  <si>
    <t>Dodávka a montáž dřevěného obložení ostění a nadpraží otvoru 2100+1500+2100/840 mm, přesná spc. viz výkres D.1.1.14, pol. I/16 (vč. přesunu hmot)</t>
  </si>
  <si>
    <t>818930334</t>
  </si>
  <si>
    <t>714</t>
  </si>
  <si>
    <t>766 217</t>
  </si>
  <si>
    <t>Dodávka a montáž dřevěného obložení ostění a nadpraží otvoru 2100+1500+2100/610 mm, přesná spc. viz výkres D.1.1.14, pol. I/17 (vč. přesunu hmot)</t>
  </si>
  <si>
    <t>81498865</t>
  </si>
  <si>
    <t>715</t>
  </si>
  <si>
    <t>766 218</t>
  </si>
  <si>
    <t>Dodávka a montáž dřevěného obložení ostění a nadpraží otvoru 2100+1500+2100/560 mm, přesná spc. viz výkres D.1.1.14, pol. I/18 (vč. přesunu hmot)</t>
  </si>
  <si>
    <t>-1629092964</t>
  </si>
  <si>
    <t>716</t>
  </si>
  <si>
    <t>766 219</t>
  </si>
  <si>
    <t>Dodávka a montáž dřevěného obložení ostění a nadpraží otvoru 2100+1200+2100/450 mm, přesná spc. viz výkres D.1.1.14, pol. I/19 (vč. přesunu hmot)</t>
  </si>
  <si>
    <t>1504995344</t>
  </si>
  <si>
    <t>717</t>
  </si>
  <si>
    <t>766 220</t>
  </si>
  <si>
    <t>Dodávka a montáž dřevěného obložení ostění a nadpraží otvoru 2100+1500+2100/530 mm, přesná spc. viz výkres D.1.1.14, pol. I/20 (vč. přesunu hmot)</t>
  </si>
  <si>
    <t>-441647576</t>
  </si>
  <si>
    <t>718</t>
  </si>
  <si>
    <t>766 221</t>
  </si>
  <si>
    <t>Dodávka a montáž dřevěného obložení ostění a nadpraží otvoru 2100+1480+2100/650 mm, přesná spc. viz výkres D.1.1.14, pol. I/21 (vč. přesunu hmot)</t>
  </si>
  <si>
    <t>-670727841</t>
  </si>
  <si>
    <t>719</t>
  </si>
  <si>
    <t>766 222</t>
  </si>
  <si>
    <t>Dodávka a montáž dřevěné skládací stěny 2500x2000 mm, přesná spc. viz výkres D.1.1.14, pol. I/22 (vč. přesunu hmot)</t>
  </si>
  <si>
    <t>1236762695</t>
  </si>
  <si>
    <t>720</t>
  </si>
  <si>
    <t>766 223</t>
  </si>
  <si>
    <t>Dodávka a montáž dvoukřídlových obložkových dveří 900+500/2000 mm EI30DP3-C2, přesná spc. viz výkres D.1.1.14, pol. I/23 (vč. přesunu hmot)</t>
  </si>
  <si>
    <t>1537351878</t>
  </si>
  <si>
    <t>766 224</t>
  </si>
  <si>
    <t>Dodávka a montáž jednokřídlových obložkových dveří 800/2000 mm, EI30DP3-C2, přesná spc. viz výkres D.1.1.14, pol. I/24 (vč. přesunu hmot)</t>
  </si>
  <si>
    <t>1737780971</t>
  </si>
  <si>
    <t>766 225</t>
  </si>
  <si>
    <t>Dodávka a montáž jednokřídlových obložkových dveří 800/2000 mm, EI30DP3-C2, přesná spc. viz výkres D.1.1.14, pol. I/25 (vč. přesunu hmot)</t>
  </si>
  <si>
    <t>-611318463</t>
  </si>
  <si>
    <t>723</t>
  </si>
  <si>
    <t>766 226</t>
  </si>
  <si>
    <t>Dodávka a montáž jednokřídlových obložkových dveří 900/2000 mm, EI30DP3-C2, přesná spc. viz výkres D.1.1.14, pol. I/26 (vč. přesunu hmot)</t>
  </si>
  <si>
    <t>1289352663</t>
  </si>
  <si>
    <t>724</t>
  </si>
  <si>
    <t>766 227</t>
  </si>
  <si>
    <t>Dodávka a montáž jednokřídlových obložkových dveří 800/1800 mm, přesná spc. viz výkres D.1.1.14, pol. I/27 (vč. přesunu hmot)</t>
  </si>
  <si>
    <t>-2025015425</t>
  </si>
  <si>
    <t>766 228</t>
  </si>
  <si>
    <t>Dodávka a montáž jednokřídlových obložkových dveří 700/2000 mm, přesná spc. viz výkres D.1.1.14, pol. I/28 (vč. přesunu hmot)</t>
  </si>
  <si>
    <t>-592850616</t>
  </si>
  <si>
    <t>726</t>
  </si>
  <si>
    <t>766 229</t>
  </si>
  <si>
    <t>Dodávka a montáž kuchyňské linky, přesná spc. viz výkres D.1.1.14, pol. I/29 (vč. přesunu hmot)</t>
  </si>
  <si>
    <t>474151440</t>
  </si>
  <si>
    <t>727</t>
  </si>
  <si>
    <t>766 230</t>
  </si>
  <si>
    <t>Dodávka a montáž zákrytové desky horního líce vřetenové schodišťové stěny, přesná spc. viz výkres D.1.1.14, pol. I/30 (vč. přesunu hmot)</t>
  </si>
  <si>
    <t>1732410046</t>
  </si>
  <si>
    <t>728</t>
  </si>
  <si>
    <t>766 231</t>
  </si>
  <si>
    <t>Dodávka a montáž půdních skládacích schodů pro vstup do podstřešního prostoru, EW30DP3, přesná spc. viz výkres D.1.1.14, pol. I/31 (vč. přesunu hmot)</t>
  </si>
  <si>
    <t>847042351</t>
  </si>
  <si>
    <t>729</t>
  </si>
  <si>
    <t>766 232</t>
  </si>
  <si>
    <t>Dodávka a montáž revizních dvířek do stěny 200x200 mm, přesná spc. viz výkres D.1.1.14, pol. I/32 (vč. přesunu hmot)</t>
  </si>
  <si>
    <t>-1399392532</t>
  </si>
  <si>
    <t>766 233</t>
  </si>
  <si>
    <t>Dodávka a montáž revizních dvířek do SDK podhledu 500x500 mm, přesná spc. viz výkres D.1.1.14, pol. I/33 (vč. přesunu hmot)</t>
  </si>
  <si>
    <t>1175388257</t>
  </si>
  <si>
    <t>731</t>
  </si>
  <si>
    <t>766 234</t>
  </si>
  <si>
    <t>Dodávka a montáž jednokřídlových obložkových dveří 800/2000 mm, přesná spc. viz výkres D.1.1.14, pol. I/34 (vč. přesunu hmot)</t>
  </si>
  <si>
    <t>1385100135</t>
  </si>
  <si>
    <t>732</t>
  </si>
  <si>
    <t>766 237</t>
  </si>
  <si>
    <t>Výměna vložkových zámků obj. čp. 189 a 141 - generální klíč, přesná spc. viz výkres D.1.1.14, pol. I/37 (vč. přesunu hmot)</t>
  </si>
  <si>
    <t>-755329503</t>
  </si>
  <si>
    <t>733</t>
  </si>
  <si>
    <t>766 238</t>
  </si>
  <si>
    <t>Dodávka a montáž mřížky pro kanalizační přivzdušňovací ventil 250x250 mm, přesná spc. viz výkres D.1.1.14, pol. I/38 (vč. přesunu hmot)</t>
  </si>
  <si>
    <t>-1829796735</t>
  </si>
  <si>
    <t>734</t>
  </si>
  <si>
    <t>766 240</t>
  </si>
  <si>
    <t>Dodávka a montáž neprůhledné fólie na sklo okna 960/1940 mm vč. rámu, přesná spc. viz výkres D.1.1.14, pol. I/40 (vč. přesunu hmot)</t>
  </si>
  <si>
    <t>-737566469</t>
  </si>
  <si>
    <t>735</t>
  </si>
  <si>
    <t>766 241</t>
  </si>
  <si>
    <t>Dodávka a montáž sklopného přebalovacího pultu, přesná spc. viz výkres D.1.1.14, pol. I/41 (vč. přesunu hmot)</t>
  </si>
  <si>
    <t>-1570654757</t>
  </si>
  <si>
    <t>736</t>
  </si>
  <si>
    <t>766 242</t>
  </si>
  <si>
    <t>Dodávka a montáž zatemňovací bleckoutové rolety na stěnu 1830/1900 mm, přesná spc. viz výkres D.1.1.14, pol. I/42 (vč. přesunu hmot)</t>
  </si>
  <si>
    <t>-1955965123</t>
  </si>
  <si>
    <t>737</t>
  </si>
  <si>
    <t>766 243</t>
  </si>
  <si>
    <t>Dodávka a montáž zatemňovací bleckoutové rolety na stěnu 2120/1900 mm, přesná spc. viz výkres D.1.1.14, pol. I/43 (vč. přesunu hmot)</t>
  </si>
  <si>
    <t>-418772919</t>
  </si>
  <si>
    <t>738</t>
  </si>
  <si>
    <t>766 244</t>
  </si>
  <si>
    <t>Dodávka a montáž zatemňovací bleckoutové rolety na stěnu 1830/1990 mm, přesná spc. viz výkres D.1.1.14, pol. I/44 (vč. přesunu hmot)</t>
  </si>
  <si>
    <t>-1582995088</t>
  </si>
  <si>
    <t>739</t>
  </si>
  <si>
    <t>766 245</t>
  </si>
  <si>
    <t>Dodávka a montáž zatemňovací bleckoutové rolety na rám oknenního křídla 950/1740 mm, oblouk 950/160 mm, přesná spc. viz výkres D.1.1.14, pol. I/45 (vč. přesunu hmot)</t>
  </si>
  <si>
    <t>-1037649012</t>
  </si>
  <si>
    <t>740</t>
  </si>
  <si>
    <t>766 246</t>
  </si>
  <si>
    <t>Dodávka a montáž zatemňovací bleckoutové rolety na rám oknenního křídla 950/1790 mm, oblouk 950/160 mm, přesná spc. viz výkres D.1.1.14, pol. I/46 (vč. přesunu hmot)</t>
  </si>
  <si>
    <t>-478482933</t>
  </si>
  <si>
    <t>766 247</t>
  </si>
  <si>
    <t>Dodávka a montáž zatemňovací bleckoutové rolety na rám oknenního křídla 2x roleta 900/2200 mm, 2x oblouk 900/350 mm, přesná spc. viz výkres D.1.1.14, pol. I/47 (vč. přesunu hmot)</t>
  </si>
  <si>
    <t>-602559838</t>
  </si>
  <si>
    <t>766 248</t>
  </si>
  <si>
    <t>Dodávka a montáž zatemňovací bleckoutové rolety na rám oknenního křídla 2x roleta 900/1500, přesná spc. viz výkres D.1.1.14, pol. I/48 (vč. přesunu hmot)</t>
  </si>
  <si>
    <t>-1370267387</t>
  </si>
  <si>
    <t>743</t>
  </si>
  <si>
    <t>766 249</t>
  </si>
  <si>
    <t>Dodávka a montáž zatemňovací bleckoutové rolety na rám oknenního křídla roleta 1180/1180 mm + roleta 1180/600 mm, přesná spc. viz výkres D.1.1.14, pol. I/49 (vč. přesunu hmot)</t>
  </si>
  <si>
    <t>-1162120619</t>
  </si>
  <si>
    <t>744</t>
  </si>
  <si>
    <t>766 250</t>
  </si>
  <si>
    <t>Dodávka a montáž zatemňovací bleckoutové rolety na rám oknenního křídla 2x roleta 1060/1180 mm, 2x oblouk 1060/600 mm, přesná spc. viz výkres D.1.1.14, pol. I/50 (vč. přesunu hmot)</t>
  </si>
  <si>
    <t>-1667274712</t>
  </si>
  <si>
    <t>745</t>
  </si>
  <si>
    <t>766 251</t>
  </si>
  <si>
    <t>Dodávka a montáž zatemňovací bleckoutové rolety na rám oknenního křídla roleta 1180/1500 mm, přesná spc. viz výkres D.1.1.14, pol. I/51 (vč. přesunu hmot)</t>
  </si>
  <si>
    <t>1136997695</t>
  </si>
  <si>
    <t>746</t>
  </si>
  <si>
    <t>766 252</t>
  </si>
  <si>
    <t>Dodávka a montáž zatemňovací bleckoutové rolety na rám oknenního křídla 2x roleta 750/1520 mm, přesná spc. viz výkres D.1.1.14, pol. I/52 (vč. přesunu hmot)</t>
  </si>
  <si>
    <t>1309519257</t>
  </si>
  <si>
    <t>747</t>
  </si>
  <si>
    <t>766 253</t>
  </si>
  <si>
    <t>Dodávka a montáž zatemňovací bleckoutové rolety na rám oknenního křídla roleta 1180/1100 mm + roleta 1180/590 mm, přesná spc. viz výkres D.1.1.14, pol. I/53 (vč. přesunu hmot)</t>
  </si>
  <si>
    <t>457620971</t>
  </si>
  <si>
    <t>748</t>
  </si>
  <si>
    <t>766 254</t>
  </si>
  <si>
    <t>Dodávka a montáž zatemňovací bleckoutové rolety na rám oknenního křídla 2x roleta 1060/1100 mm, 2x oblouk 1060/590 mm, přesná spc. viz výkres D.1.1.14, pol. I/54 (vč. přesunu hmot)</t>
  </si>
  <si>
    <t>-1772506522</t>
  </si>
  <si>
    <t>749</t>
  </si>
  <si>
    <t>766 255</t>
  </si>
  <si>
    <t>Dodávka a montáž zatemňovací bleckoutové rolety na rám oknenního křídla roleta 1180/1430 mm, přesná spc. viz výkres D.1.1.14, pol. I/55 (vč. přesunu hmot)</t>
  </si>
  <si>
    <t>-732954625</t>
  </si>
  <si>
    <t>750</t>
  </si>
  <si>
    <t>766 256</t>
  </si>
  <si>
    <t>Dodávka a montáž zatemňovací bleckoutové rolety na rám oknenního křídla roleta 1180/1500 mm, přesná spc. viz výkres D.1.1.14, pol. I/56 (vč. přesunu hmot)</t>
  </si>
  <si>
    <t>530441336</t>
  </si>
  <si>
    <t>766 257</t>
  </si>
  <si>
    <t>Dodávka a montáž zatemňovací bleckoutové rolety na rám oknenního křídla 2x roleta 750/1400 mm, přesná spc. viz výkres D.1.1.14, pol. I/57 (vč. přesunu hmot)</t>
  </si>
  <si>
    <t>1610937579</t>
  </si>
  <si>
    <t>752</t>
  </si>
  <si>
    <t>766 258</t>
  </si>
  <si>
    <t>Dodávka a montáž zatemňovací bleckoutové rolety na rám oknenního křídla roleta 1000/1000 mm, přesná spc. viz výkres D.1.1.14, pol. I/58 (vč. přesunu hmot)</t>
  </si>
  <si>
    <t>-432597373</t>
  </si>
  <si>
    <t>753</t>
  </si>
  <si>
    <t>766 259</t>
  </si>
  <si>
    <t>Dodávka a montáž revizních dvířek do SDK podhledu 500x500 mm EI 30DP2, přesná spc. viz výkres D.1.1.14, pol. I/59 (vč. přesunu hmot)</t>
  </si>
  <si>
    <t>591579723</t>
  </si>
  <si>
    <t>767</t>
  </si>
  <si>
    <t>Konstrukce zámečnické</t>
  </si>
  <si>
    <t>755</t>
  </si>
  <si>
    <t>767 101</t>
  </si>
  <si>
    <t>Dodávka a montáž nerezové trubky vnitř. DN 110 mm dl.300 mm s přírubou 350x350 mm vč. systémového těsnění, přesná spc. viz poznámka na výkresu D.1.1.2 (vč. přesunu hmot)</t>
  </si>
  <si>
    <t>404737829</t>
  </si>
  <si>
    <t>756</t>
  </si>
  <si>
    <t>767 102</t>
  </si>
  <si>
    <t>Dodávka a montáž nerezové trubky vnitř. DN 200 mm dl.300 mm s přírubou 450x450 mm vč. systémového těsnění, přesná spc. viz poznámka na výkresu D.1.1.2 (vč. přesunu hmot)</t>
  </si>
  <si>
    <t>-881353875</t>
  </si>
  <si>
    <t>757</t>
  </si>
  <si>
    <t>767 103</t>
  </si>
  <si>
    <t>Dodávka a montáž schodišťového madla, přesná spc. viz výkres D.1.1.14, pol. I/35 (vč. přesunu hmot)</t>
  </si>
  <si>
    <t>-1465504387</t>
  </si>
  <si>
    <t>758</t>
  </si>
  <si>
    <t>767 104</t>
  </si>
  <si>
    <t>Dodávka a montáž schodišťového zábradlí, přesná spc. viz výkres D.1.1.14, pol. I/36 (vč. přesunu hmot)</t>
  </si>
  <si>
    <t>-935742397</t>
  </si>
  <si>
    <t>759</t>
  </si>
  <si>
    <t>767 105</t>
  </si>
  <si>
    <t>Dodávka a montáž větrací mřížky d potrubí DN 125, přesná spc. viz výkres D.1.1.2 (vč. přesunu hmot)</t>
  </si>
  <si>
    <t>82781959</t>
  </si>
  <si>
    <t>760</t>
  </si>
  <si>
    <t>767 106</t>
  </si>
  <si>
    <t>Dodávka a montáž poklopu na revizní šachty kanalizace 600/900 mm vč. rámu, přesná spc. viz výkres D.1.1.14, pol. I/39 (vč. přesunu hmot)</t>
  </si>
  <si>
    <t>1051896888</t>
  </si>
  <si>
    <t>771</t>
  </si>
  <si>
    <t>Podlahy z dlaždic</t>
  </si>
  <si>
    <t>771121011</t>
  </si>
  <si>
    <t>Nátěr penetrační na podlahu</t>
  </si>
  <si>
    <t>252774818</t>
  </si>
  <si>
    <t>Příprava podkladu před provedením dlažby nátěr penetrační na podlahu</t>
  </si>
  <si>
    <t>"1.NP" 48,6+35,6+57,4+18,7+41,2+18,9+4,0+12,6+13,1+2,3+4,7+1,3</t>
  </si>
  <si>
    <t>"4.NP" 6,2+8,0+7,3+20,1</t>
  </si>
  <si>
    <t>771151012</t>
  </si>
  <si>
    <t>Samonivelační stěrka podlah pevnosti 20 MPa tl přes 3 do 5 mm</t>
  </si>
  <si>
    <t>1836278229</t>
  </si>
  <si>
    <t>Příprava podkladu před provedením dlažby samonivelační stěrka min.pevnosti 20 MPa, tloušťky přes 3 do 5 mm</t>
  </si>
  <si>
    <t>771274123</t>
  </si>
  <si>
    <t>Montáž obkladů stupnic z dlaždic protiskluzných keramických flexibilní lepidlo š přes 250 do 300 mm</t>
  </si>
  <si>
    <t>-740258079</t>
  </si>
  <si>
    <t>Montáž obkladů schodišť z dlaždic keramických lepených flexibilním lepidlem stupnic protiskluzných nebo reliéfních, šířky přes 250 do 300 mm</t>
  </si>
  <si>
    <t>1,7*5</t>
  </si>
  <si>
    <t>597613R</t>
  </si>
  <si>
    <t xml:space="preserve">schodovka protiskluzná šířky 400x300mm,  přesná spc. viz výkres č. D.1.1.12, pol. M01</t>
  </si>
  <si>
    <t>43912206</t>
  </si>
  <si>
    <t>1,7/0,3*5</t>
  </si>
  <si>
    <t>28,333*1,1 'Přepočtené koeficientem množství</t>
  </si>
  <si>
    <t>771274232</t>
  </si>
  <si>
    <t>Montáž obkladů podstupnic z dlaždic hladkých keramických flexibilní lepidlo v přes 150 do 200 mm</t>
  </si>
  <si>
    <t>-949288239</t>
  </si>
  <si>
    <t>Montáž obkladů schodišť z dlaždic keramických lepených flexibilním lepidlem podstupnic hladkých, výšky přes 150 do 200 mm</t>
  </si>
  <si>
    <t>771474113</t>
  </si>
  <si>
    <t>Montáž soklů z dlaždic keramických rovných flexibilní lepidlo v přes 90 do 120 mm</t>
  </si>
  <si>
    <t>879861536</t>
  </si>
  <si>
    <t>Montáž soklů z dlaždic keramických lepených flexibilním lepidlem rovných, výšky přes 90 do 120 mm</t>
  </si>
  <si>
    <t>"m 4.07" (3,7*2)</t>
  </si>
  <si>
    <t>768</t>
  </si>
  <si>
    <t>771474123</t>
  </si>
  <si>
    <t>Montáž soklů z dlaždic keramických schodišťových šikmých flexibilní lepidlo v přes 90 do 120 mm</t>
  </si>
  <si>
    <t>1652574166</t>
  </si>
  <si>
    <t>Montáž soklů z dlaždic keramických lepených flexibilním lepidlem schodišťových šikmých, výšky přes 90 do 120 mm</t>
  </si>
  <si>
    <t>(0,45+0,2)*5*2</t>
  </si>
  <si>
    <t>769</t>
  </si>
  <si>
    <t>597614-R</t>
  </si>
  <si>
    <t>sokl-dlažba keramická slinutá hladká do interiéru i exteriéru 400x100mm, přesná spc. viz výkres č. D.1.1.12, pol. M01</t>
  </si>
  <si>
    <t>2123764223</t>
  </si>
  <si>
    <t>"rovné" 163,2*3,3*1,05</t>
  </si>
  <si>
    <t>"schody" 6,5*3,3*1,05</t>
  </si>
  <si>
    <t>770</t>
  </si>
  <si>
    <t>771574260</t>
  </si>
  <si>
    <t>Montáž podlah keramických pro mechanické zatížení protiskluzných lepených flexibilním lepidlem do 9 ks/m2</t>
  </si>
  <si>
    <t>731740966</t>
  </si>
  <si>
    <t>Montáž podlah z dlaždic keramických lepených flexibilním lepidlem maloformátových pro vysoké mechanické zatížení protiskluzných nebo reliéfních (bezbariérových) přes 6 do 9 ks/m2</t>
  </si>
  <si>
    <t>597616R</t>
  </si>
  <si>
    <t>dlažba keramická slinutá protiskluzná do interiéru i exteriéru pro vysoké mechanické namáhání do 9ks/m2 (R10), přesná spc. viz výkres č. D.1.1.12, pol. M01</t>
  </si>
  <si>
    <t>-413221904</t>
  </si>
  <si>
    <t>300*1,1 'Přepočtené koeficientem množství</t>
  </si>
  <si>
    <t>772</t>
  </si>
  <si>
    <t>771577111</t>
  </si>
  <si>
    <t>Příplatek k montáži podlah keramických lepených flexibilním lepidlem za plochu do 5 m2</t>
  </si>
  <si>
    <t>-141820354</t>
  </si>
  <si>
    <t>Montáž podlah z dlaždic keramických lepených flexibilním lepidlem Příplatek k cenám za plochu do 5 m2 jednotlivě</t>
  </si>
  <si>
    <t>"1.NP" 4,0+2,3+4,7+1,3</t>
  </si>
  <si>
    <t>773</t>
  </si>
  <si>
    <t>771591112</t>
  </si>
  <si>
    <t>Izolace pod dlažbu nátěrem nebo stěrkou ve dvou vrstvách</t>
  </si>
  <si>
    <t>-1692552382</t>
  </si>
  <si>
    <t>Izolace podlahy pod dlažbu nátěrem nebo stěrkou ve dvou vrstvách</t>
  </si>
  <si>
    <t>"1.NP" 4,0+12,6+13,1+2,3</t>
  </si>
  <si>
    <t>"4.NP" 8,0+7,3+6,2</t>
  </si>
  <si>
    <t>774</t>
  </si>
  <si>
    <t>7715911R</t>
  </si>
  <si>
    <t>Spárování vnitřních obkladů MS polymerový tmel</t>
  </si>
  <si>
    <t>-1951712014</t>
  </si>
  <si>
    <t>"dilatace" 6,0+4,0+6,5+5,0+2,3+2,3+1,6</t>
  </si>
  <si>
    <t>775</t>
  </si>
  <si>
    <t>771591251</t>
  </si>
  <si>
    <t>Izolace těsnící manžetou pro prostupy potrubí</t>
  </si>
  <si>
    <t>463437425</t>
  </si>
  <si>
    <t>Izolace podlahy pod dlažbu těsnícími izolačními pásy z manžety pro prostupy potrubí</t>
  </si>
  <si>
    <t>776</t>
  </si>
  <si>
    <t>998771101</t>
  </si>
  <si>
    <t>Přesun hmot tonážní pro podlahy z dlaždic v objektech v do 6 m</t>
  </si>
  <si>
    <t>943537881</t>
  </si>
  <si>
    <t>Přesun hmot pro podlahy z dlaždic stanovený z hmotnosti přesunovaného materiálu vodorovná dopravní vzdálenost do 50 m v objektech výšky do 6 m</t>
  </si>
  <si>
    <t>Podlahy skládané</t>
  </si>
  <si>
    <t>777</t>
  </si>
  <si>
    <t>766438111</t>
  </si>
  <si>
    <t>Montáž dřevěného obložení betonových stupňů s podstupnicemi</t>
  </si>
  <si>
    <t>754189716</t>
  </si>
  <si>
    <t>"nástupnice" (1,6*15)+(1,7*38)+(1,8*16)</t>
  </si>
  <si>
    <t>"podstupnice" (1,6*15)+(1,7*38)+(1,8*16)</t>
  </si>
  <si>
    <t>778</t>
  </si>
  <si>
    <t>60555R</t>
  </si>
  <si>
    <t xml:space="preserve">Dubové masivní lepené dřevo tl 20 mm  pro obklad podstupnic - přesná spc viz výkres D1.1.12, pol. M12</t>
  </si>
  <si>
    <t>1871002512</t>
  </si>
  <si>
    <t>"podstupnice" ((1,6*15)+(1,7*38)+(1,8*16))*0,2</t>
  </si>
  <si>
    <t>23,48*1,1 'Přepočtené koeficientem množství</t>
  </si>
  <si>
    <t>779</t>
  </si>
  <si>
    <t>60556R</t>
  </si>
  <si>
    <t xml:space="preserve">Dubové masivní lepené dřevo tl 40 mm  pro obklad nástupnic - přesná spc viz výkres D1.1.12, pol. M12</t>
  </si>
  <si>
    <t>809508560</t>
  </si>
  <si>
    <t>"nástupnice" ((1,6*15)+(1,7*38)+(1,8*16))*0,35</t>
  </si>
  <si>
    <t>41,09*1,1 'Přepočtené koeficientem množství</t>
  </si>
  <si>
    <t>780</t>
  </si>
  <si>
    <t>775111116</t>
  </si>
  <si>
    <t>Odstranění zbytků lepidla z podkladu skládaných podlah broušením</t>
  </si>
  <si>
    <t>1363498843</t>
  </si>
  <si>
    <t>Příprava podkladu skládaných podlah broušení podlah stávajícího podkladu pro odstranění lepidla (po starých krytinách)</t>
  </si>
  <si>
    <t>"3.NP" 53,9+24,5+67,5+47,3+68,5+13,5+14,9</t>
  </si>
  <si>
    <t>781</t>
  </si>
  <si>
    <t>775111311</t>
  </si>
  <si>
    <t>Vysátí podkladu skládaných podlah</t>
  </si>
  <si>
    <t>-1684334443</t>
  </si>
  <si>
    <t>Příprava podkladu skládaných podlah vysátí podlah</t>
  </si>
  <si>
    <t>782</t>
  </si>
  <si>
    <t>775121321</t>
  </si>
  <si>
    <t>Neředěná penetrace savého podkladu skládaných podlah</t>
  </si>
  <si>
    <t>-1857309328</t>
  </si>
  <si>
    <t>Příprava podkladu skládaných podlah penetrace neředěná podlah</t>
  </si>
  <si>
    <t>"4.NP" 26,4+32,9+73+80,7+24,1</t>
  </si>
  <si>
    <t>783</t>
  </si>
  <si>
    <t>775141122</t>
  </si>
  <si>
    <t>Stěrka podlahová nivelační pro vyrovnání podkladu skládaných podlah pevnosti 30 MPa tl přes 3 do 5 mm</t>
  </si>
  <si>
    <t>1948743533</t>
  </si>
  <si>
    <t>Příprava podkladu skládaných podlah vyrovnání samonivelační stěrkou podlah min.pevnosti 30 MPa, tloušťky přes 3 do 5 mm</t>
  </si>
  <si>
    <t>784</t>
  </si>
  <si>
    <t>775141124</t>
  </si>
  <si>
    <t>Stěrka podlahová nivelační pro vyrovnání podkladu skládaných podlah pevnosti 30 MPa tl přes 8 do 10 mm</t>
  </si>
  <si>
    <t>-1475839037</t>
  </si>
  <si>
    <t>Příprava podkladu skládaných podlah vyrovnání samonivelační stěrkou podlah min.pevnosti 30 MPa, tloušťky přes 8 do 10 mm</t>
  </si>
  <si>
    <t>785</t>
  </si>
  <si>
    <t>775413320</t>
  </si>
  <si>
    <t>Montáž soklíku ze dřeva tvrdého nebo měkkého připevněného vruty s přetmelením</t>
  </si>
  <si>
    <t>465104273</t>
  </si>
  <si>
    <t>Montáž podlahového soklíku nebo lišty obvodové (soklové) dřevěné bez základního nátěru soklíku ze dřeva tvrdého nebo měkkého, v přírodní barvě připevněného vruty, s přetmelením</t>
  </si>
  <si>
    <t>"m 1.07" (6,3+4,2+6,4+5,0+0,6+4,5)</t>
  </si>
  <si>
    <t>"m 2.07" (0,5+0,5+0,2+4,5+1,0+0,5+0,6)</t>
  </si>
  <si>
    <t>"m 2.08" (8,5+7,8)*2</t>
  </si>
  <si>
    <t>"m 3.01" (6,0+9,5)*2</t>
  </si>
  <si>
    <t>"m 3.02" (4,0+5,7)*2</t>
  </si>
  <si>
    <t>"m 3.03" (9,3+7,8)*2</t>
  </si>
  <si>
    <t>"m 3.04" (8,3+5,7)*2</t>
  </si>
  <si>
    <t>"m 3.05" (8,6+8,0)*2</t>
  </si>
  <si>
    <t>"m 3.07" (0,5+0,5+0,2+4,1+0,3+0,3+0,3+0,6)</t>
  </si>
  <si>
    <t>"m 3.08" (4,0+3,5)*2</t>
  </si>
  <si>
    <t>"m 4.01" (1,0+4,2+1,3+0,3+2,1+2,2+2,2+7,6+2,6+1,8)</t>
  </si>
  <si>
    <t>"m 4.02" (5,7+6,0)*2</t>
  </si>
  <si>
    <t>"m 4.03" (2,8+2,6)*2</t>
  </si>
  <si>
    <t>"m 4.04" (11,2+7,3+0,7+0,7)*2</t>
  </si>
  <si>
    <t>"m 4.05" (4,5+5,2+0,7)*2</t>
  </si>
  <si>
    <t>"schody 1.NP-2.NP" (6,6+4,2+6,5+4,7+0,6+4,7)</t>
  </si>
  <si>
    <t>"schody 2.NP-3.NP" (6,6+4,2+6,5+4,7+0,6+4,7)</t>
  </si>
  <si>
    <t>"schody 3.NP-4.NP" (6,6+4,2+5,3+4,7+0,6+3,5)</t>
  </si>
  <si>
    <t>786</t>
  </si>
  <si>
    <t>614181R</t>
  </si>
  <si>
    <t>lišta podlahová dřevěná dub tl. 20 mm, v. 80 mm profilovaná</t>
  </si>
  <si>
    <t>-1793005054</t>
  </si>
  <si>
    <t>530,4*1,08 'Přepočtené koeficientem množství</t>
  </si>
  <si>
    <t>787</t>
  </si>
  <si>
    <t>775511571</t>
  </si>
  <si>
    <t>Podlahy z vlysů lepených tl do 22 mm š přes 60 do 70 mm dl přes 350 do 400 mm dub I</t>
  </si>
  <si>
    <t>1634777493</t>
  </si>
  <si>
    <t>Podlahy vlysové masivní lepené rybinový, řemenový, průpletový vzor s tmelením a broušením, bez povrchové úpravy a olištování z vlysů tl. do 22 mm šířky přes 60 do 70 mm, délky přes 350 do 400 mm dub, třída I</t>
  </si>
  <si>
    <t>788</t>
  </si>
  <si>
    <t>7755115R</t>
  </si>
  <si>
    <t>Podlahy z dubového masivního lepeného dřeva tl. 40 mm podest a mezipodest - přesná spc viz výkres D.1.1.12, pol. M12</t>
  </si>
  <si>
    <t>-65174757</t>
  </si>
  <si>
    <t>(4,2*2,1)+(1,8*1,9)+(4,2*2,1)+(1,8*1,6)+(4,2*2,0)+(1,8*1,0)</t>
  </si>
  <si>
    <t>789</t>
  </si>
  <si>
    <t>775591311</t>
  </si>
  <si>
    <t>Podlahy dřevěné, základní lak</t>
  </si>
  <si>
    <t>-2073689133</t>
  </si>
  <si>
    <t>Skládané podlahy - ostatní práce lakování jednotlivé operace základní lak</t>
  </si>
  <si>
    <t>"parkety" 803,7</t>
  </si>
  <si>
    <t>"podesty a mezipodesty" 34,14</t>
  </si>
  <si>
    <t>"sokl" 557,4*0,08</t>
  </si>
  <si>
    <t>"nástupnice a podstupnice" 25,828+45,199</t>
  </si>
  <si>
    <t>790</t>
  </si>
  <si>
    <t>775591314</t>
  </si>
  <si>
    <t>Podlahy dřevěné, vrchní lak pro velmi vysokou zátěž</t>
  </si>
  <si>
    <t>133527780</t>
  </si>
  <si>
    <t>Skládané podlahy - ostatní práce lakování jednotlivé operace vrchní lak pro velmi vysokou zátěž (schodiště, taneční sály, restaurace apod.)</t>
  </si>
  <si>
    <t>791</t>
  </si>
  <si>
    <t>775591316</t>
  </si>
  <si>
    <t>Podlahy dřevěné, mezibroušení mezi vrstvami laku</t>
  </si>
  <si>
    <t>-365386810</t>
  </si>
  <si>
    <t>Skládané podlahy - ostatní práce lakování jednotlivé operace mezibroušení mezi vrstvami laku</t>
  </si>
  <si>
    <t>792</t>
  </si>
  <si>
    <t>775591411</t>
  </si>
  <si>
    <t>Podlahy dřevěné, nátěr olejem a voskování</t>
  </si>
  <si>
    <t>-1274182932</t>
  </si>
  <si>
    <t>Skládané podlahy - ostatní práce dokončovací nátěr olejem a voskování</t>
  </si>
  <si>
    <t>793</t>
  </si>
  <si>
    <t>998775102</t>
  </si>
  <si>
    <t>Přesun hmot tonážní pro podlahy dřevěné v objektech v přes 6 do 12 m</t>
  </si>
  <si>
    <t>-329072620</t>
  </si>
  <si>
    <t>Přesun hmot pro podlahy skládané stanovený z hmotnosti přesunovaného materiálu vodorovná dopravní vzdálenost do 50 m v objektech výšky přes 6 do 12 m</t>
  </si>
  <si>
    <t>Dokončovací práce - obklady</t>
  </si>
  <si>
    <t>794</t>
  </si>
  <si>
    <t>781121011</t>
  </si>
  <si>
    <t>Nátěr penetrační na stěnu</t>
  </si>
  <si>
    <t>1300765799</t>
  </si>
  <si>
    <t>Příprava podkladu před provedením obkladu nátěr penetrační na stěnu</t>
  </si>
  <si>
    <t>"m 1.09" (2,2+1,8)*2*2,25+(0,7*1,7*2)-(0,9*2,0)-(0,7*1,7)</t>
  </si>
  <si>
    <t>"m 1.10" (2,1+3,8+1,4+0,9+1,4+0,9+1,4+0,9)*2*2,25+(0,7*1,3*2)-(0,8*2,0)-(0,7*2,0*6)-(0,7*1,3)</t>
  </si>
  <si>
    <t>"m 1.11" (2,0+3,8+1,6+0,9+1,7+2,4)*2*2,25+(0,7*1,7*2)+(0,7*1,3*2)-(0,8*2,0)-(0,7*2,0*4)-(0,7*1,7)-(0,7*1,3)</t>
  </si>
  <si>
    <t>"m 4.03" (0,6+2,6+0,6)*0,6</t>
  </si>
  <si>
    <t>"m 4.07" (1,4+1,9+1,4+0,9)*2,25-(0,8*2,0)</t>
  </si>
  <si>
    <t>"m 4.08" (2,9+1,7+1,0+1,8+1,0+1,8)*2*2,25-(0,8*2,0)-(0,7*2,0*4)</t>
  </si>
  <si>
    <t>"m 4.09" (1,8+1,3+1,0+1,8+1,8+2,0)*2,25-(0,8*2,0)-(0,7*2,0*4)</t>
  </si>
  <si>
    <t>795</t>
  </si>
  <si>
    <t>781131112</t>
  </si>
  <si>
    <t>Izolace pod obklad nátěrem nebo stěrkou ve dvou vrstvách</t>
  </si>
  <si>
    <t>-318035158</t>
  </si>
  <si>
    <t>Izolace stěny pod obklad izolace nátěrem nebo stěrkou ve dvou vrstvách</t>
  </si>
  <si>
    <t>"m 1.09" (2,2+1,8)*2*0,3</t>
  </si>
  <si>
    <t>"m 1.10" (2,1+3,8+1,4+0,9+1,4+0,9+1,4+0,9)*2*0,3</t>
  </si>
  <si>
    <t>"m 1.11" (2,0+3,8+1,6+0,9+1,7+2,4)*2*0,3</t>
  </si>
  <si>
    <t>"m 1.12" (1,6+1,5)*2*0,3</t>
  </si>
  <si>
    <t>"m 4.07" (1,9+5,0)*2*0,3</t>
  </si>
  <si>
    <t>"m 4.08" (2,9+1,7+1,0+1,8+1,0+1,8)*2*0,3</t>
  </si>
  <si>
    <t>"m 4.09" (1,8+1,3+1,0+1,8+1,8+2,0)*2*0,3</t>
  </si>
  <si>
    <t>796</t>
  </si>
  <si>
    <t>781131241</t>
  </si>
  <si>
    <t>Izolace pod obklad těsnícími pásy vnitřní kout</t>
  </si>
  <si>
    <t>-653108875</t>
  </si>
  <si>
    <t>Izolace stěny pod obklad izolace těsnícími izolačními pásy vnitřní kout</t>
  </si>
  <si>
    <t>"m 1.09" 4</t>
  </si>
  <si>
    <t>"m 1.10" 16</t>
  </si>
  <si>
    <t>"m 1.11" 13</t>
  </si>
  <si>
    <t>"m 1.12" 4</t>
  </si>
  <si>
    <t>"m 4.07" 5</t>
  </si>
  <si>
    <t>"m 4.08" 12</t>
  </si>
  <si>
    <t>"m 4.09" 12</t>
  </si>
  <si>
    <t>797</t>
  </si>
  <si>
    <t>781131242</t>
  </si>
  <si>
    <t>Izolace pod obklad těsnícími pásy vnější roh</t>
  </si>
  <si>
    <t>1947335673</t>
  </si>
  <si>
    <t>Izolace stěny pod obklad izolace těsnícími izolačními pásy vnější roh</t>
  </si>
  <si>
    <t>798</t>
  </si>
  <si>
    <t>781131251</t>
  </si>
  <si>
    <t>Izolace pod obklad těsnící manžetou pro prostupy potrubí</t>
  </si>
  <si>
    <t>224438096</t>
  </si>
  <si>
    <t>Izolace stěny pod obklad izolace těsnícími izolačními pásy z manžety pro prostupy potrubí</t>
  </si>
  <si>
    <t>799</t>
  </si>
  <si>
    <t>781131264</t>
  </si>
  <si>
    <t>Izolace pod obklad těsnícími pásy mezi podlahou a stěnou</t>
  </si>
  <si>
    <t>-428981606</t>
  </si>
  <si>
    <t>Izolace stěny pod obklad izolace těsnícími izolačními pásy mezi podlahou a stěnu</t>
  </si>
  <si>
    <t>"m 4.07" (1,9+5,0)*2</t>
  </si>
  <si>
    <t>"m 4.08" (2,9+1,7+1,0+1,8+1,0+1,8)*2</t>
  </si>
  <si>
    <t>"m 4.09" (1,8+1,3+1,0+1,8+1,8+2,0)*2</t>
  </si>
  <si>
    <t>800</t>
  </si>
  <si>
    <t>781474111</t>
  </si>
  <si>
    <t>Montáž obkladů vnitřních keramických hladkých přes 6 do 9 ks/m2 lepených flexibilním lepidlem</t>
  </si>
  <si>
    <t>-1072626605</t>
  </si>
  <si>
    <t>Montáž obkladů vnitřních stěn z dlaždic keramických lepených flexibilním lepidlem maloformátových hladkých přes 6 do 9 ks/m2</t>
  </si>
  <si>
    <t>"m 4.09" (1,8+1,3+1,0+1,8+1,8+2,0)*2*2,25-(0,8*2,0)-(0,7*2,0*4)</t>
  </si>
  <si>
    <t>801</t>
  </si>
  <si>
    <t>59761026</t>
  </si>
  <si>
    <t>obklad keramický hladký do 12ks/m2, přesná spc. viz výkres č. D.1.1.12, pol. M03</t>
  </si>
  <si>
    <t>-591526342</t>
  </si>
  <si>
    <t>obklad keramický hladký do 12ks/m2</t>
  </si>
  <si>
    <t>227,655*1,05 'Přepočtené koeficientem množství</t>
  </si>
  <si>
    <t>802</t>
  </si>
  <si>
    <t>7814911R</t>
  </si>
  <si>
    <t>Ukončující a rohové eloxované Al lišty v barvě obkladu</t>
  </si>
  <si>
    <t>1127056220</t>
  </si>
  <si>
    <t>"m 1.09" (2,2+1,8)*2+(1,7+1,0+1,7)</t>
  </si>
  <si>
    <t>"m 1.10" (2,1+3,8+1,4+0,9+1,4+0,9+1,4+0,9)*2+(1,3+1,2+1,3)</t>
  </si>
  <si>
    <t>"m 1.11" (2,0+3,8+1,6+0,9+1,7+2,4)*2+(1,7+1,0+1,7+1,3+1,2+1,3+2,25)</t>
  </si>
  <si>
    <t>"m 1.13" (2,25+0,7+1,5+2,9+1,5+0,9+2,25)</t>
  </si>
  <si>
    <t>"m 4.03" (0,6+0,6+2,6+0,6)*2</t>
  </si>
  <si>
    <t>"m 4.07" (2,25+1,4+1,9+1,4+0,9+2,25)</t>
  </si>
  <si>
    <t>803</t>
  </si>
  <si>
    <t>7814951-R</t>
  </si>
  <si>
    <t>637238211</t>
  </si>
  <si>
    <t>"m 1.09" (2,2+1,8)*2+(2,25*4)</t>
  </si>
  <si>
    <t>"m 1.10" (2,1+3,8+1,4+0,9+1,4+0,9+1,4+0,9)*2+(2,25*16)</t>
  </si>
  <si>
    <t>"m 1.11" (2,0+3,8+1,6+0,9+1,7+2,4)*2+(2,25*13)</t>
  </si>
  <si>
    <t>"m 1.12" (1,6+1,5)*2+(2,25*4)</t>
  </si>
  <si>
    <t>"m 1.13" (0,7+1,5+2,9+1,5+0,9)+(2,25*4)</t>
  </si>
  <si>
    <t>"m 4.03" (0,6*2)</t>
  </si>
  <si>
    <t>"m 4.07" (1,4+1,9+1,4+0,9)+(2,25*3)</t>
  </si>
  <si>
    <t>"m 4.08" (2,9+1,7+1,0+1,8+1,0+1,8)*2+(2,25*12)</t>
  </si>
  <si>
    <t>"m 4.09" (1,8+1,3+1,0+1,8+1,8+2,0)*2+(2,25*12)</t>
  </si>
  <si>
    <t>804</t>
  </si>
  <si>
    <t>998781102</t>
  </si>
  <si>
    <t>Přesun hmot tonážní pro obklady keramické v objektech v přes 6 do 12 m</t>
  </si>
  <si>
    <t>-1604054091</t>
  </si>
  <si>
    <t>Přesun hmot pro obklady keramické stanovený z hmotnosti přesunovaného materiálu vodorovná dopravní vzdálenost do 50 m v objektech výšky přes 6 do 12 m</t>
  </si>
  <si>
    <t>Dokončovací práce - nátěry</t>
  </si>
  <si>
    <t>805</t>
  </si>
  <si>
    <t>783009403</t>
  </si>
  <si>
    <t>Bezpečnostní šrafování stěn nebo svislých ploch oblých</t>
  </si>
  <si>
    <t>1172124563</t>
  </si>
  <si>
    <t>(1,6*0,3*2*13)+(1,0*0,3*2*4)</t>
  </si>
  <si>
    <t>806</t>
  </si>
  <si>
    <t>783314101</t>
  </si>
  <si>
    <t>Základní jednonásobný syntetický nátěr zámečnických konstrukcí</t>
  </si>
  <si>
    <t>-985223737</t>
  </si>
  <si>
    <t>Základní nátěr zámečnických konstrukcí jednonásobný syntetický</t>
  </si>
  <si>
    <t>"L50x50x5" ((1,0*2)+(0,7*2)*6)*0,196*2</t>
  </si>
  <si>
    <t>"IPE 80" ((0,75*4)+(1,1*4))*0,328*2</t>
  </si>
  <si>
    <t>"IPE 120" (0,9*4)*0,475*2</t>
  </si>
  <si>
    <t>"IPE 140" ((2,1*4*2)+(1,6*4*2)+(1,9*4)+(2,2*3*2)+(2,4*3*2)+(1,9*4))*0,551*2</t>
  </si>
  <si>
    <t>"IPE 160" ((1,5*4)+(2,2*4*3))*0,623*2</t>
  </si>
  <si>
    <t>"IPE 180" ((1,7*4)+(1,7*2))*0,689*2</t>
  </si>
  <si>
    <t>"IPE 200" ((2,0*4*2)+(2,2*4)+(2,25*2))*0,768*2</t>
  </si>
  <si>
    <t>"ostatní drobné překlady" 10</t>
  </si>
  <si>
    <t>807</t>
  </si>
  <si>
    <t>783823133</t>
  </si>
  <si>
    <t>Penetrační silikátový nátěr hladkých, tenkovrstvých zrnitých nebo štukových omítek</t>
  </si>
  <si>
    <t>-1816757870</t>
  </si>
  <si>
    <t>Penetrační nátěr omítek hladkých omítek hladkých, zrnitých tenkovrstvých nebo štukových stupně členitosti 1 a 2 silikátový</t>
  </si>
  <si>
    <t>808</t>
  </si>
  <si>
    <t>783827123</t>
  </si>
  <si>
    <t>Krycí jednonásobný silikátový nátěr omítek stupně členitosti 1 a 2</t>
  </si>
  <si>
    <t>-953879341</t>
  </si>
  <si>
    <t>Krycí (ochranný ) nátěr omítek jednonásobný hladkých omítek hladkých, zrnitých tenkovrstvých nebo štukových stupně členitosti 1 a 2 silikátový</t>
  </si>
  <si>
    <t>"W1 plocha" ((20,8*12,7)+(13,5*6,4*0,5)-(1,8*1,5)-(1,2*2,2*2)-(1,2*1,3*2)-(1,5*1,5*2)-(1,2*1,5*8)-(1,5*1,4))*3</t>
  </si>
  <si>
    <t>"W1 ostění" ((1,8+1,5+1,8)+(2,2+1,2+2,2)*2+(1,3+1,2+1,3)*2+(1,5*4*2)+(1,5+1,2+1,5)*8+(1,4+1,5+1,4))*0,2*3</t>
  </si>
  <si>
    <t>"W2" ((20,0*1,0)-(1,2*1,0*2))*3</t>
  </si>
  <si>
    <t>"oplocení" (1,8+0,7+1,8)*4,2*3</t>
  </si>
  <si>
    <t>809</t>
  </si>
  <si>
    <t>783897601</t>
  </si>
  <si>
    <t>Příplatek k cenám jednonásobného krycího nátěru omítek za provedení styku 2 barev</t>
  </si>
  <si>
    <t>-434939089</t>
  </si>
  <si>
    <t>Krycí (ochranný ) nátěr omítek Příplatek k cenám za zvýšenou pracnost provádění styku 2 barev jednonásobného nátěru</t>
  </si>
  <si>
    <t>"W1" ((20,8*12,7)+(13,5*3,4*0,5)-(1,8*1,5)-(1,2*2,2*2)-(1,2*1,3*2)-(1,5*1,5*2)-(1,2*1,5*8)-(1,5*1,4))*3</t>
  </si>
  <si>
    <t>Dokončovací práce - malby a tapety</t>
  </si>
  <si>
    <t>810</t>
  </si>
  <si>
    <t>784121001</t>
  </si>
  <si>
    <t>Oškrabání malby v mísnostech v do 3,80 m</t>
  </si>
  <si>
    <t>-105921438</t>
  </si>
  <si>
    <t>Oškrabání malby v místnostech výšky do 3,80 m</t>
  </si>
  <si>
    <t>"klenby" 286,52</t>
  </si>
  <si>
    <t>"stěny" 1840,97</t>
  </si>
  <si>
    <t>811</t>
  </si>
  <si>
    <t>784171111</t>
  </si>
  <si>
    <t>Zakrytí vnitřních ploch stěn v místnostech v do 3,80 m</t>
  </si>
  <si>
    <t>-1294607027</t>
  </si>
  <si>
    <t>Zakrytí nemalovaných ploch (materiál ve specifikaci) včetně pozdějšího odkrytí svislých ploch např. stěn, oken, dveří v místnostech výšky do 3,80</t>
  </si>
  <si>
    <t>(0,9*1,9*4)+(1,8*1,9*2)+(2,1*1,9)+(1,0*1,9*4)+(1,9*2,4)+(1,2*1,3*2)+(1,3*2,2*2)+(1,9*1,5)</t>
  </si>
  <si>
    <t>(1,2*1,8*12)+(2,2*1,8)+(1,2*1,5*4)+(1,5*1,5)</t>
  </si>
  <si>
    <t>(1,2*1,7*12)+(2,2*1,7)+(1,2*1,5*5)+(1,5*1,5)</t>
  </si>
  <si>
    <t>(1,0*1,0*3)+(1,5*1,5)</t>
  </si>
  <si>
    <t>812</t>
  </si>
  <si>
    <t>58124842</t>
  </si>
  <si>
    <t>fólie pro malířské potřeby zakrývací tl 7µ 4x5m</t>
  </si>
  <si>
    <t>-1875369825</t>
  </si>
  <si>
    <t>125,57*1,1 'Přepočtené koeficientem množství</t>
  </si>
  <si>
    <t>813</t>
  </si>
  <si>
    <t>784181101</t>
  </si>
  <si>
    <t>Základní akrylátová jednonásobná bezbarvá penetrace podkladu v místnostech v do 3,80 m</t>
  </si>
  <si>
    <t>-404730489</t>
  </si>
  <si>
    <t>Penetrace podkladu jednonásobná základní akrylátová bezbarvá v místnostech výšky do 3,80 m</t>
  </si>
  <si>
    <t>"oprava klenby" 286,52</t>
  </si>
  <si>
    <t>"SDK podhledů" 861,52</t>
  </si>
  <si>
    <t>"stěny" (1840,97+212,56+43,08)</t>
  </si>
  <si>
    <t>"SDK" ((92,4+5,7+97,4)*2+96,18+18,0)</t>
  </si>
  <si>
    <t>"schody" 59,22</t>
  </si>
  <si>
    <t>814</t>
  </si>
  <si>
    <t>784181111</t>
  </si>
  <si>
    <t>Základní silikátová jednonásobná bezbarvá penetrace podkladu v místnostech v do 3,80 m</t>
  </si>
  <si>
    <t>-536640576</t>
  </si>
  <si>
    <t>Penetrace podkladu jednonásobná základní silikátová bezbarvá v místnostech výšky do 3,80 m</t>
  </si>
  <si>
    <t>"1.PP" (327,536+307,377)*2</t>
  </si>
  <si>
    <t>815</t>
  </si>
  <si>
    <t>784211001</t>
  </si>
  <si>
    <t>Jednonásobné bílé malby ze směsí za mokra výborně oděruvzdorných v místnostech v do 3,80 m</t>
  </si>
  <si>
    <t>-1444815418</t>
  </si>
  <si>
    <t>Malby z malířských směsí oděruvzdorných za mokra jednonásobné, bílé za mokra odruvzdorné výborně v místnostech výšky do 3,80 m</t>
  </si>
  <si>
    <t>"oprava klenby" 286,52*3</t>
  </si>
  <si>
    <t>"SDK podhledů" 861,52*3</t>
  </si>
  <si>
    <t>"č.p.141" (15,8+31,7+(15,5*3,2*2))*2</t>
  </si>
  <si>
    <t>816</t>
  </si>
  <si>
    <t>7846601R</t>
  </si>
  <si>
    <t>Jednonásobný omyvatelný latexový nátěr v místnosti v do 3,80 m, přesná spc. viz výkres č. D.1.1.12, pol. M32</t>
  </si>
  <si>
    <t>2024823243</t>
  </si>
  <si>
    <t>"stěny" (1840,97+212,56+43,08+59,22)*3</t>
  </si>
  <si>
    <t>"SDK" ((92,4+5,7+97,4)*2+96,18+18,0)*3</t>
  </si>
  <si>
    <t>VRN</t>
  </si>
  <si>
    <t>Vedlejší rozpočtové náklady</t>
  </si>
  <si>
    <t>817</t>
  </si>
  <si>
    <t>VRN 101</t>
  </si>
  <si>
    <t>Zařízení staveniště</t>
  </si>
  <si>
    <t>-86238843</t>
  </si>
  <si>
    <t>818</t>
  </si>
  <si>
    <t>VRN 102</t>
  </si>
  <si>
    <t>Dílenská dokumentace</t>
  </si>
  <si>
    <t>-1596692525</t>
  </si>
  <si>
    <t>819</t>
  </si>
  <si>
    <t>VRN 103</t>
  </si>
  <si>
    <t>Dokumentace skutečného provedení v digitální podobě + 3 paré v tištěné podobě</t>
  </si>
  <si>
    <t>713563944</t>
  </si>
  <si>
    <t>820</t>
  </si>
  <si>
    <t>VRN 104</t>
  </si>
  <si>
    <t>Zajištění provozu investora</t>
  </si>
  <si>
    <t>-1602500725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</si>
</sst>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35</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36</v>
      </c>
      <c r="M28" s="45"/>
      <c r="N28" s="45"/>
      <c r="O28" s="45"/>
      <c r="P28" s="45"/>
      <c r="Q28" s="40"/>
      <c r="R28" s="40"/>
      <c r="S28" s="40"/>
      <c r="T28" s="40"/>
      <c r="U28" s="40"/>
      <c r="V28" s="40"/>
      <c r="W28" s="45" t="s">
        <v>37</v>
      </c>
      <c r="X28" s="45"/>
      <c r="Y28" s="45"/>
      <c r="Z28" s="45"/>
      <c r="AA28" s="45"/>
      <c r="AB28" s="45"/>
      <c r="AC28" s="45"/>
      <c r="AD28" s="45"/>
      <c r="AE28" s="45"/>
      <c r="AF28" s="40"/>
      <c r="AG28" s="40"/>
      <c r="AH28" s="40"/>
      <c r="AI28" s="40"/>
      <c r="AJ28" s="40"/>
      <c r="AK28" s="45" t="s">
        <v>38</v>
      </c>
      <c r="AL28" s="45"/>
      <c r="AM28" s="45"/>
      <c r="AN28" s="45"/>
      <c r="AO28" s="45"/>
      <c r="AP28" s="40"/>
      <c r="AQ28" s="40"/>
      <c r="AR28" s="44"/>
      <c r="BE28" s="31"/>
    </row>
    <row r="29" s="3" customFormat="1" ht="14.4" customHeight="1">
      <c r="A29" s="3"/>
      <c r="B29" s="46"/>
      <c r="C29" s="47"/>
      <c r="D29" s="32" t="s">
        <v>39</v>
      </c>
      <c r="E29" s="47"/>
      <c r="F29" s="32" t="s">
        <v>40</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41</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42</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43</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44</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45</v>
      </c>
      <c r="E35" s="54"/>
      <c r="F35" s="54"/>
      <c r="G35" s="54"/>
      <c r="H35" s="54"/>
      <c r="I35" s="54"/>
      <c r="J35" s="54"/>
      <c r="K35" s="54"/>
      <c r="L35" s="54"/>
      <c r="M35" s="54"/>
      <c r="N35" s="54"/>
      <c r="O35" s="54"/>
      <c r="P35" s="54"/>
      <c r="Q35" s="54"/>
      <c r="R35" s="54"/>
      <c r="S35" s="54"/>
      <c r="T35" s="55" t="s">
        <v>46</v>
      </c>
      <c r="U35" s="54"/>
      <c r="V35" s="54"/>
      <c r="W35" s="54"/>
      <c r="X35" s="56" t="s">
        <v>47</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48</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49</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50</v>
      </c>
      <c r="E60" s="42"/>
      <c r="F60" s="42"/>
      <c r="G60" s="42"/>
      <c r="H60" s="42"/>
      <c r="I60" s="42"/>
      <c r="J60" s="42"/>
      <c r="K60" s="42"/>
      <c r="L60" s="42"/>
      <c r="M60" s="42"/>
      <c r="N60" s="42"/>
      <c r="O60" s="42"/>
      <c r="P60" s="42"/>
      <c r="Q60" s="42"/>
      <c r="R60" s="42"/>
      <c r="S60" s="42"/>
      <c r="T60" s="42"/>
      <c r="U60" s="42"/>
      <c r="V60" s="64" t="s">
        <v>51</v>
      </c>
      <c r="W60" s="42"/>
      <c r="X60" s="42"/>
      <c r="Y60" s="42"/>
      <c r="Z60" s="42"/>
      <c r="AA60" s="42"/>
      <c r="AB60" s="42"/>
      <c r="AC60" s="42"/>
      <c r="AD60" s="42"/>
      <c r="AE60" s="42"/>
      <c r="AF60" s="42"/>
      <c r="AG60" s="42"/>
      <c r="AH60" s="64" t="s">
        <v>50</v>
      </c>
      <c r="AI60" s="42"/>
      <c r="AJ60" s="42"/>
      <c r="AK60" s="42"/>
      <c r="AL60" s="42"/>
      <c r="AM60" s="64" t="s">
        <v>51</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52</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53</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50</v>
      </c>
      <c r="E75" s="42"/>
      <c r="F75" s="42"/>
      <c r="G75" s="42"/>
      <c r="H75" s="42"/>
      <c r="I75" s="42"/>
      <c r="J75" s="42"/>
      <c r="K75" s="42"/>
      <c r="L75" s="42"/>
      <c r="M75" s="42"/>
      <c r="N75" s="42"/>
      <c r="O75" s="42"/>
      <c r="P75" s="42"/>
      <c r="Q75" s="42"/>
      <c r="R75" s="42"/>
      <c r="S75" s="42"/>
      <c r="T75" s="42"/>
      <c r="U75" s="42"/>
      <c r="V75" s="64" t="s">
        <v>51</v>
      </c>
      <c r="W75" s="42"/>
      <c r="X75" s="42"/>
      <c r="Y75" s="42"/>
      <c r="Z75" s="42"/>
      <c r="AA75" s="42"/>
      <c r="AB75" s="42"/>
      <c r="AC75" s="42"/>
      <c r="AD75" s="42"/>
      <c r="AE75" s="42"/>
      <c r="AF75" s="42"/>
      <c r="AG75" s="42"/>
      <c r="AH75" s="64" t="s">
        <v>50</v>
      </c>
      <c r="AI75" s="42"/>
      <c r="AJ75" s="42"/>
      <c r="AK75" s="42"/>
      <c r="AL75" s="42"/>
      <c r="AM75" s="64" t="s">
        <v>51</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54</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2023/09/DPS/V2</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Muzeum Kašperské Hory - III. etapa - podetapa C a D</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Kašperské Hory</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10. 1. 2024</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Muzeum Šumavy Sušice</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Šumavaplan s.r.o.</v>
      </c>
      <c r="AN89" s="71"/>
      <c r="AO89" s="71"/>
      <c r="AP89" s="71"/>
      <c r="AQ89" s="40"/>
      <c r="AR89" s="44"/>
      <c r="AS89" s="81" t="s">
        <v>55</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Šumavaplan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56</v>
      </c>
      <c r="D92" s="94"/>
      <c r="E92" s="94"/>
      <c r="F92" s="94"/>
      <c r="G92" s="94"/>
      <c r="H92" s="95"/>
      <c r="I92" s="96" t="s">
        <v>57</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58</v>
      </c>
      <c r="AH92" s="94"/>
      <c r="AI92" s="94"/>
      <c r="AJ92" s="94"/>
      <c r="AK92" s="94"/>
      <c r="AL92" s="94"/>
      <c r="AM92" s="94"/>
      <c r="AN92" s="96" t="s">
        <v>59</v>
      </c>
      <c r="AO92" s="94"/>
      <c r="AP92" s="98"/>
      <c r="AQ92" s="99" t="s">
        <v>60</v>
      </c>
      <c r="AR92" s="44"/>
      <c r="AS92" s="100" t="s">
        <v>61</v>
      </c>
      <c r="AT92" s="101" t="s">
        <v>62</v>
      </c>
      <c r="AU92" s="101" t="s">
        <v>63</v>
      </c>
      <c r="AV92" s="101" t="s">
        <v>64</v>
      </c>
      <c r="AW92" s="101" t="s">
        <v>65</v>
      </c>
      <c r="AX92" s="101" t="s">
        <v>66</v>
      </c>
      <c r="AY92" s="101" t="s">
        <v>67</v>
      </c>
      <c r="AZ92" s="101" t="s">
        <v>68</v>
      </c>
      <c r="BA92" s="101" t="s">
        <v>69</v>
      </c>
      <c r="BB92" s="101" t="s">
        <v>70</v>
      </c>
      <c r="BC92" s="101" t="s">
        <v>71</v>
      </c>
      <c r="BD92" s="102" t="s">
        <v>72</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73</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ROUND(AG95,2)</f>
        <v>0</v>
      </c>
      <c r="AH94" s="109"/>
      <c r="AI94" s="109"/>
      <c r="AJ94" s="109"/>
      <c r="AK94" s="109"/>
      <c r="AL94" s="109"/>
      <c r="AM94" s="109"/>
      <c r="AN94" s="110">
        <f>SUM(AG94,AT94)</f>
        <v>0</v>
      </c>
      <c r="AO94" s="110"/>
      <c r="AP94" s="110"/>
      <c r="AQ94" s="111" t="s">
        <v>1</v>
      </c>
      <c r="AR94" s="112"/>
      <c r="AS94" s="113">
        <f>ROUND(AS95,2)</f>
        <v>0</v>
      </c>
      <c r="AT94" s="114">
        <f>ROUND(SUM(AV94:AW94),2)</f>
        <v>0</v>
      </c>
      <c r="AU94" s="115">
        <f>ROUND(AU95,5)</f>
        <v>0</v>
      </c>
      <c r="AV94" s="114">
        <f>ROUND(AZ94*L29,2)</f>
        <v>0</v>
      </c>
      <c r="AW94" s="114">
        <f>ROUND(BA94*L30,2)</f>
        <v>0</v>
      </c>
      <c r="AX94" s="114">
        <f>ROUND(BB94*L29,2)</f>
        <v>0</v>
      </c>
      <c r="AY94" s="114">
        <f>ROUND(BC94*L30,2)</f>
        <v>0</v>
      </c>
      <c r="AZ94" s="114">
        <f>ROUND(AZ95,2)</f>
        <v>0</v>
      </c>
      <c r="BA94" s="114">
        <f>ROUND(BA95,2)</f>
        <v>0</v>
      </c>
      <c r="BB94" s="114">
        <f>ROUND(BB95,2)</f>
        <v>0</v>
      </c>
      <c r="BC94" s="114">
        <f>ROUND(BC95,2)</f>
        <v>0</v>
      </c>
      <c r="BD94" s="116">
        <f>ROUND(BD95,2)</f>
        <v>0</v>
      </c>
      <c r="BE94" s="6"/>
      <c r="BS94" s="117" t="s">
        <v>74</v>
      </c>
      <c r="BT94" s="117" t="s">
        <v>75</v>
      </c>
      <c r="BU94" s="118" t="s">
        <v>76</v>
      </c>
      <c r="BV94" s="117" t="s">
        <v>77</v>
      </c>
      <c r="BW94" s="117" t="s">
        <v>5</v>
      </c>
      <c r="BX94" s="117" t="s">
        <v>78</v>
      </c>
      <c r="CL94" s="117" t="s">
        <v>1</v>
      </c>
    </row>
    <row r="95" s="7" customFormat="1" ht="37.5" customHeight="1">
      <c r="A95" s="119" t="s">
        <v>79</v>
      </c>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'podetapa C a D - Fasáda d...'!J30</f>
        <v>0</v>
      </c>
      <c r="AH95" s="123"/>
      <c r="AI95" s="123"/>
      <c r="AJ95" s="123"/>
      <c r="AK95" s="123"/>
      <c r="AL95" s="123"/>
      <c r="AM95" s="123"/>
      <c r="AN95" s="124">
        <f>SUM(AG95,AT95)</f>
        <v>0</v>
      </c>
      <c r="AO95" s="123"/>
      <c r="AP95" s="123"/>
      <c r="AQ95" s="125" t="s">
        <v>82</v>
      </c>
      <c r="AR95" s="126"/>
      <c r="AS95" s="127">
        <v>0</v>
      </c>
      <c r="AT95" s="128">
        <f>ROUND(SUM(AV95:AW95),2)</f>
        <v>0</v>
      </c>
      <c r="AU95" s="129">
        <f>'podetapa C a D - Fasáda d...'!P168</f>
        <v>0</v>
      </c>
      <c r="AV95" s="128">
        <f>'podetapa C a D - Fasáda d...'!J33</f>
        <v>0</v>
      </c>
      <c r="AW95" s="128">
        <f>'podetapa C a D - Fasáda d...'!J34</f>
        <v>0</v>
      </c>
      <c r="AX95" s="128">
        <f>'podetapa C a D - Fasáda d...'!J35</f>
        <v>0</v>
      </c>
      <c r="AY95" s="128">
        <f>'podetapa C a D - Fasáda d...'!J36</f>
        <v>0</v>
      </c>
      <c r="AZ95" s="128">
        <f>'podetapa C a D - Fasáda d...'!F33</f>
        <v>0</v>
      </c>
      <c r="BA95" s="128">
        <f>'podetapa C a D - Fasáda d...'!F34</f>
        <v>0</v>
      </c>
      <c r="BB95" s="128">
        <f>'podetapa C a D - Fasáda d...'!F35</f>
        <v>0</v>
      </c>
      <c r="BC95" s="128">
        <f>'podetapa C a D - Fasáda d...'!F36</f>
        <v>0</v>
      </c>
      <c r="BD95" s="130">
        <f>'podetapa C a D - Fasáda d...'!F37</f>
        <v>0</v>
      </c>
      <c r="BE95" s="7"/>
      <c r="BT95" s="131" t="s">
        <v>83</v>
      </c>
      <c r="BV95" s="131" t="s">
        <v>77</v>
      </c>
      <c r="BW95" s="131" t="s">
        <v>84</v>
      </c>
      <c r="BX95" s="131" t="s">
        <v>5</v>
      </c>
      <c r="CL95" s="131" t="s">
        <v>1</v>
      </c>
      <c r="CM95" s="131" t="s">
        <v>85</v>
      </c>
    </row>
    <row r="96" s="2" customFormat="1" ht="30" customHeight="1">
      <c r="A96" s="38"/>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4"/>
      <c r="AS96" s="38"/>
      <c r="AT96" s="38"/>
      <c r="AU96" s="38"/>
      <c r="AV96" s="38"/>
      <c r="AW96" s="38"/>
      <c r="AX96" s="38"/>
      <c r="AY96" s="38"/>
      <c r="AZ96" s="38"/>
      <c r="BA96" s="38"/>
      <c r="BB96" s="38"/>
      <c r="BC96" s="38"/>
      <c r="BD96" s="38"/>
      <c r="BE96" s="38"/>
    </row>
    <row r="97" s="2" customFormat="1" ht="6.96" customHeight="1">
      <c r="A97" s="38"/>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44"/>
      <c r="AS97" s="38"/>
      <c r="AT97" s="38"/>
      <c r="AU97" s="38"/>
      <c r="AV97" s="38"/>
      <c r="AW97" s="38"/>
      <c r="AX97" s="38"/>
      <c r="AY97" s="38"/>
      <c r="AZ97" s="38"/>
      <c r="BA97" s="38"/>
      <c r="BB97" s="38"/>
      <c r="BC97" s="38"/>
      <c r="BD97" s="38"/>
      <c r="BE97" s="38"/>
    </row>
  </sheetData>
  <sheetProtection sheet="1" formatColumns="0" formatRows="0" objects="1" scenarios="1" spinCount="100000" saltValue="s3f/EIST8CLAHl59WqN8En48YLlDFYOQDjpQ6iXyBSpYmgkw4nzC5XIWca9Ra1Rg4YBuWiRutIMhdP8VNddihg==" hashValue="sBR5QJVakLKR1oRCc6ZyWKbykq2+47nbKP1hGKkoOqXiADx179lXasgNnIenil6n7IXtrYpHmKlsmF4tkPtVSQ==" algorithmName="SHA-512" password="CC35"/>
  <mergeCells count="4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J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podetapa C a D - Fasáda d...'!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84</v>
      </c>
    </row>
    <row r="3" s="1" customFormat="1" ht="6.96" customHeight="1">
      <c r="B3" s="132"/>
      <c r="C3" s="133"/>
      <c r="D3" s="133"/>
      <c r="E3" s="133"/>
      <c r="F3" s="133"/>
      <c r="G3" s="133"/>
      <c r="H3" s="133"/>
      <c r="I3" s="133"/>
      <c r="J3" s="133"/>
      <c r="K3" s="133"/>
      <c r="L3" s="20"/>
      <c r="AT3" s="17" t="s">
        <v>85</v>
      </c>
    </row>
    <row r="4" s="1" customFormat="1" ht="24.96" customHeight="1">
      <c r="B4" s="20"/>
      <c r="D4" s="134" t="s">
        <v>86</v>
      </c>
      <c r="L4" s="20"/>
      <c r="M4" s="135" t="s">
        <v>10</v>
      </c>
      <c r="AT4" s="17" t="s">
        <v>4</v>
      </c>
    </row>
    <row r="5" s="1" customFormat="1" ht="6.96" customHeight="1">
      <c r="B5" s="20"/>
      <c r="L5" s="20"/>
    </row>
    <row r="6" s="1" customFormat="1" ht="12" customHeight="1">
      <c r="B6" s="20"/>
      <c r="D6" s="136" t="s">
        <v>16</v>
      </c>
      <c r="L6" s="20"/>
    </row>
    <row r="7" s="1" customFormat="1" ht="16.5" customHeight="1">
      <c r="B7" s="20"/>
      <c r="E7" s="137" t="str">
        <f>'Rekapitulace stavby'!K6</f>
        <v>Muzeum Kašperské Hory - III. etapa - podetapa C a D</v>
      </c>
      <c r="F7" s="136"/>
      <c r="G7" s="136"/>
      <c r="H7" s="136"/>
      <c r="L7" s="20"/>
    </row>
    <row r="8" s="2" customFormat="1" ht="12" customHeight="1">
      <c r="A8" s="38"/>
      <c r="B8" s="44"/>
      <c r="C8" s="38"/>
      <c r="D8" s="136" t="s">
        <v>87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38" t="s">
        <v>88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36" t="s">
        <v>18</v>
      </c>
      <c r="E11" s="38"/>
      <c r="F11" s="139" t="s">
        <v>1</v>
      </c>
      <c r="G11" s="38"/>
      <c r="H11" s="38"/>
      <c r="I11" s="136" t="s">
        <v>19</v>
      </c>
      <c r="J11" s="139" t="s">
        <v>1</v>
      </c>
      <c r="K11" s="38"/>
      <c r="L11" s="63"/>
      <c r="S11" s="38"/>
      <c r="T11" s="38"/>
      <c r="U11" s="38"/>
      <c r="V11" s="38"/>
      <c r="W11" s="38"/>
      <c r="X11" s="38"/>
      <c r="Y11" s="38"/>
      <c r="Z11" s="38"/>
      <c r="AA11" s="38"/>
      <c r="AB11" s="38"/>
      <c r="AC11" s="38"/>
      <c r="AD11" s="38"/>
      <c r="AE11" s="38"/>
    </row>
    <row r="12" s="2" customFormat="1" ht="12" customHeight="1">
      <c r="A12" s="38"/>
      <c r="B12" s="44"/>
      <c r="C12" s="38"/>
      <c r="D12" s="136" t="s">
        <v>20</v>
      </c>
      <c r="E12" s="38"/>
      <c r="F12" s="139" t="s">
        <v>21</v>
      </c>
      <c r="G12" s="38"/>
      <c r="H12" s="38"/>
      <c r="I12" s="136" t="s">
        <v>22</v>
      </c>
      <c r="J12" s="140" t="str">
        <f>'Rekapitulace stavby'!AN8</f>
        <v>10. 1. 2024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36" t="s">
        <v>24</v>
      </c>
      <c r="E14" s="38"/>
      <c r="F14" s="38"/>
      <c r="G14" s="38"/>
      <c r="H14" s="38"/>
      <c r="I14" s="136" t="s">
        <v>25</v>
      </c>
      <c r="J14" s="139"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39" t="s">
        <v>26</v>
      </c>
      <c r="F15" s="38"/>
      <c r="G15" s="38"/>
      <c r="H15" s="38"/>
      <c r="I15" s="136" t="s">
        <v>27</v>
      </c>
      <c r="J15" s="139"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36" t="s">
        <v>28</v>
      </c>
      <c r="E17" s="38"/>
      <c r="F17" s="38"/>
      <c r="G17" s="38"/>
      <c r="H17" s="38"/>
      <c r="I17" s="136"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36"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36" t="s">
        <v>30</v>
      </c>
      <c r="E20" s="38"/>
      <c r="F20" s="38"/>
      <c r="G20" s="38"/>
      <c r="H20" s="38"/>
      <c r="I20" s="136" t="s">
        <v>25</v>
      </c>
      <c r="J20" s="139"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39" t="s">
        <v>31</v>
      </c>
      <c r="F21" s="38"/>
      <c r="G21" s="38"/>
      <c r="H21" s="38"/>
      <c r="I21" s="136" t="s">
        <v>27</v>
      </c>
      <c r="J21" s="139"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36" t="s">
        <v>33</v>
      </c>
      <c r="E23" s="38"/>
      <c r="F23" s="38"/>
      <c r="G23" s="38"/>
      <c r="H23" s="38"/>
      <c r="I23" s="136" t="s">
        <v>25</v>
      </c>
      <c r="J23" s="139"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39" t="s">
        <v>31</v>
      </c>
      <c r="F24" s="38"/>
      <c r="G24" s="38"/>
      <c r="H24" s="38"/>
      <c r="I24" s="136" t="s">
        <v>27</v>
      </c>
      <c r="J24" s="139"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36" t="s">
        <v>34</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5"/>
      <c r="E29" s="145"/>
      <c r="F29" s="145"/>
      <c r="G29" s="145"/>
      <c r="H29" s="145"/>
      <c r="I29" s="145"/>
      <c r="J29" s="145"/>
      <c r="K29" s="145"/>
      <c r="L29" s="63"/>
      <c r="S29" s="38"/>
      <c r="T29" s="38"/>
      <c r="U29" s="38"/>
      <c r="V29" s="38"/>
      <c r="W29" s="38"/>
      <c r="X29" s="38"/>
      <c r="Y29" s="38"/>
      <c r="Z29" s="38"/>
      <c r="AA29" s="38"/>
      <c r="AB29" s="38"/>
      <c r="AC29" s="38"/>
      <c r="AD29" s="38"/>
      <c r="AE29" s="38"/>
    </row>
    <row r="30" s="2" customFormat="1" ht="25.44" customHeight="1">
      <c r="A30" s="38"/>
      <c r="B30" s="44"/>
      <c r="C30" s="38"/>
      <c r="D30" s="146" t="s">
        <v>35</v>
      </c>
      <c r="E30" s="38"/>
      <c r="F30" s="38"/>
      <c r="G30" s="38"/>
      <c r="H30" s="38"/>
      <c r="I30" s="38"/>
      <c r="J30" s="147">
        <f>ROUND(J168, 2)</f>
        <v>0</v>
      </c>
      <c r="K30" s="38"/>
      <c r="L30" s="63"/>
      <c r="S30" s="38"/>
      <c r="T30" s="38"/>
      <c r="U30" s="38"/>
      <c r="V30" s="38"/>
      <c r="W30" s="38"/>
      <c r="X30" s="38"/>
      <c r="Y30" s="38"/>
      <c r="Z30" s="38"/>
      <c r="AA30" s="38"/>
      <c r="AB30" s="38"/>
      <c r="AC30" s="38"/>
      <c r="AD30" s="38"/>
      <c r="AE30" s="38"/>
    </row>
    <row r="31" s="2" customFormat="1" ht="6.96" customHeight="1">
      <c r="A31" s="38"/>
      <c r="B31" s="44"/>
      <c r="C31" s="38"/>
      <c r="D31" s="145"/>
      <c r="E31" s="145"/>
      <c r="F31" s="145"/>
      <c r="G31" s="145"/>
      <c r="H31" s="145"/>
      <c r="I31" s="145"/>
      <c r="J31" s="145"/>
      <c r="K31" s="145"/>
      <c r="L31" s="63"/>
      <c r="S31" s="38"/>
      <c r="T31" s="38"/>
      <c r="U31" s="38"/>
      <c r="V31" s="38"/>
      <c r="W31" s="38"/>
      <c r="X31" s="38"/>
      <c r="Y31" s="38"/>
      <c r="Z31" s="38"/>
      <c r="AA31" s="38"/>
      <c r="AB31" s="38"/>
      <c r="AC31" s="38"/>
      <c r="AD31" s="38"/>
      <c r="AE31" s="38"/>
    </row>
    <row r="32" s="2" customFormat="1" ht="14.4" customHeight="1">
      <c r="A32" s="38"/>
      <c r="B32" s="44"/>
      <c r="C32" s="38"/>
      <c r="D32" s="38"/>
      <c r="E32" s="38"/>
      <c r="F32" s="148" t="s">
        <v>37</v>
      </c>
      <c r="G32" s="38"/>
      <c r="H32" s="38"/>
      <c r="I32" s="148" t="s">
        <v>36</v>
      </c>
      <c r="J32" s="148" t="s">
        <v>38</v>
      </c>
      <c r="K32" s="38"/>
      <c r="L32" s="63"/>
      <c r="S32" s="38"/>
      <c r="T32" s="38"/>
      <c r="U32" s="38"/>
      <c r="V32" s="38"/>
      <c r="W32" s="38"/>
      <c r="X32" s="38"/>
      <c r="Y32" s="38"/>
      <c r="Z32" s="38"/>
      <c r="AA32" s="38"/>
      <c r="AB32" s="38"/>
      <c r="AC32" s="38"/>
      <c r="AD32" s="38"/>
      <c r="AE32" s="38"/>
    </row>
    <row r="33" s="2" customFormat="1" ht="14.4" customHeight="1">
      <c r="A33" s="38"/>
      <c r="B33" s="44"/>
      <c r="C33" s="38"/>
      <c r="D33" s="149" t="s">
        <v>39</v>
      </c>
      <c r="E33" s="136" t="s">
        <v>40</v>
      </c>
      <c r="F33" s="150">
        <f>ROUND((SUM(BE168:BE2763)),  2)</f>
        <v>0</v>
      </c>
      <c r="G33" s="38"/>
      <c r="H33" s="38"/>
      <c r="I33" s="151">
        <v>0.20999999999999999</v>
      </c>
      <c r="J33" s="150">
        <f>ROUND(((SUM(BE168:BE2763))*I33),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36" t="s">
        <v>41</v>
      </c>
      <c r="F34" s="150">
        <f>ROUND((SUM(BF168:BF2763)),  2)</f>
        <v>0</v>
      </c>
      <c r="G34" s="38"/>
      <c r="H34" s="38"/>
      <c r="I34" s="151">
        <v>0.14999999999999999</v>
      </c>
      <c r="J34" s="150">
        <f>ROUND(((SUM(BF168:BF2763))*I34),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36" t="s">
        <v>42</v>
      </c>
      <c r="F35" s="150">
        <f>ROUND((SUM(BG168:BG2763)),  2)</f>
        <v>0</v>
      </c>
      <c r="G35" s="38"/>
      <c r="H35" s="38"/>
      <c r="I35" s="151">
        <v>0.20999999999999999</v>
      </c>
      <c r="J35" s="150">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36" t="s">
        <v>43</v>
      </c>
      <c r="F36" s="150">
        <f>ROUND((SUM(BH168:BH2763)),  2)</f>
        <v>0</v>
      </c>
      <c r="G36" s="38"/>
      <c r="H36" s="38"/>
      <c r="I36" s="151">
        <v>0.14999999999999999</v>
      </c>
      <c r="J36" s="150">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36" t="s">
        <v>44</v>
      </c>
      <c r="F37" s="150">
        <f>ROUND((SUM(BI168:BI2763)),  2)</f>
        <v>0</v>
      </c>
      <c r="G37" s="38"/>
      <c r="H37" s="38"/>
      <c r="I37" s="151">
        <v>0</v>
      </c>
      <c r="J37" s="150">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2"/>
      <c r="D39" s="153" t="s">
        <v>45</v>
      </c>
      <c r="E39" s="154"/>
      <c r="F39" s="154"/>
      <c r="G39" s="155" t="s">
        <v>46</v>
      </c>
      <c r="H39" s="156" t="s">
        <v>47</v>
      </c>
      <c r="I39" s="154"/>
      <c r="J39" s="157">
        <f>SUM(J30:J37)</f>
        <v>0</v>
      </c>
      <c r="K39" s="158"/>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59" t="s">
        <v>48</v>
      </c>
      <c r="E50" s="160"/>
      <c r="F50" s="160"/>
      <c r="G50" s="159" t="s">
        <v>49</v>
      </c>
      <c r="H50" s="160"/>
      <c r="I50" s="160"/>
      <c r="J50" s="160"/>
      <c r="K50" s="160"/>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1" t="s">
        <v>50</v>
      </c>
      <c r="E61" s="162"/>
      <c r="F61" s="163" t="s">
        <v>51</v>
      </c>
      <c r="G61" s="161" t="s">
        <v>50</v>
      </c>
      <c r="H61" s="162"/>
      <c r="I61" s="162"/>
      <c r="J61" s="164" t="s">
        <v>51</v>
      </c>
      <c r="K61" s="162"/>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59" t="s">
        <v>52</v>
      </c>
      <c r="E65" s="165"/>
      <c r="F65" s="165"/>
      <c r="G65" s="159" t="s">
        <v>53</v>
      </c>
      <c r="H65" s="165"/>
      <c r="I65" s="165"/>
      <c r="J65" s="165"/>
      <c r="K65" s="165"/>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1" t="s">
        <v>50</v>
      </c>
      <c r="E76" s="162"/>
      <c r="F76" s="163" t="s">
        <v>51</v>
      </c>
      <c r="G76" s="161" t="s">
        <v>50</v>
      </c>
      <c r="H76" s="162"/>
      <c r="I76" s="162"/>
      <c r="J76" s="164" t="s">
        <v>51</v>
      </c>
      <c r="K76" s="162"/>
      <c r="L76" s="63"/>
      <c r="S76" s="38"/>
      <c r="T76" s="38"/>
      <c r="U76" s="38"/>
      <c r="V76" s="38"/>
      <c r="W76" s="38"/>
      <c r="X76" s="38"/>
      <c r="Y76" s="38"/>
      <c r="Z76" s="38"/>
      <c r="AA76" s="38"/>
      <c r="AB76" s="38"/>
      <c r="AC76" s="38"/>
      <c r="AD76" s="38"/>
      <c r="AE76" s="38"/>
    </row>
    <row r="77" s="2" customFormat="1" ht="14.4" customHeight="1">
      <c r="A77" s="38"/>
      <c r="B77" s="166"/>
      <c r="C77" s="167"/>
      <c r="D77" s="167"/>
      <c r="E77" s="167"/>
      <c r="F77" s="167"/>
      <c r="G77" s="167"/>
      <c r="H77" s="167"/>
      <c r="I77" s="167"/>
      <c r="J77" s="167"/>
      <c r="K77" s="167"/>
      <c r="L77" s="63"/>
      <c r="S77" s="38"/>
      <c r="T77" s="38"/>
      <c r="U77" s="38"/>
      <c r="V77" s="38"/>
      <c r="W77" s="38"/>
      <c r="X77" s="38"/>
      <c r="Y77" s="38"/>
      <c r="Z77" s="38"/>
      <c r="AA77" s="38"/>
      <c r="AB77" s="38"/>
      <c r="AC77" s="38"/>
      <c r="AD77" s="38"/>
      <c r="AE77" s="38"/>
    </row>
    <row r="81" s="2" customFormat="1" ht="6.96" customHeight="1">
      <c r="A81" s="38"/>
      <c r="B81" s="168"/>
      <c r="C81" s="169"/>
      <c r="D81" s="169"/>
      <c r="E81" s="169"/>
      <c r="F81" s="169"/>
      <c r="G81" s="169"/>
      <c r="H81" s="169"/>
      <c r="I81" s="169"/>
      <c r="J81" s="169"/>
      <c r="K81" s="169"/>
      <c r="L81" s="63"/>
      <c r="S81" s="38"/>
      <c r="T81" s="38"/>
      <c r="U81" s="38"/>
      <c r="V81" s="38"/>
      <c r="W81" s="38"/>
      <c r="X81" s="38"/>
      <c r="Y81" s="38"/>
      <c r="Z81" s="38"/>
      <c r="AA81" s="38"/>
      <c r="AB81" s="38"/>
      <c r="AC81" s="38"/>
      <c r="AD81" s="38"/>
      <c r="AE81" s="38"/>
    </row>
    <row r="82" s="2" customFormat="1" ht="24.96" customHeight="1">
      <c r="A82" s="38"/>
      <c r="B82" s="39"/>
      <c r="C82" s="23" t="s">
        <v>89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0" t="str">
        <f>E7</f>
        <v>Muzeum Kašperské Hory - III. etapa - podetapa C a D</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87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podetapa C a D - Fasáda dvora a vnitřní úpravy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Kašperské Hory</v>
      </c>
      <c r="G89" s="40"/>
      <c r="H89" s="40"/>
      <c r="I89" s="32" t="s">
        <v>22</v>
      </c>
      <c r="J89" s="79" t="str">
        <f>IF(J12="","",J12)</f>
        <v>10. 1. 2024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Muzeum Šumavy Sušice</v>
      </c>
      <c r="G91" s="40"/>
      <c r="H91" s="40"/>
      <c r="I91" s="32" t="s">
        <v>30</v>
      </c>
      <c r="J91" s="36" t="str">
        <f>E21</f>
        <v>Šumavaplan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Šumavaplan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1" t="s">
        <v>90</v>
      </c>
      <c r="D94" s="172"/>
      <c r="E94" s="172"/>
      <c r="F94" s="172"/>
      <c r="G94" s="172"/>
      <c r="H94" s="172"/>
      <c r="I94" s="172"/>
      <c r="J94" s="173" t="s">
        <v>91</v>
      </c>
      <c r="K94" s="172"/>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4" t="s">
        <v>92</v>
      </c>
      <c r="D96" s="40"/>
      <c r="E96" s="40"/>
      <c r="F96" s="40"/>
      <c r="G96" s="40"/>
      <c r="H96" s="40"/>
      <c r="I96" s="40"/>
      <c r="J96" s="110">
        <f>J168</f>
        <v>0</v>
      </c>
      <c r="K96" s="40"/>
      <c r="L96" s="63"/>
      <c r="S96" s="38"/>
      <c r="T96" s="38"/>
      <c r="U96" s="38"/>
      <c r="V96" s="38"/>
      <c r="W96" s="38"/>
      <c r="X96" s="38"/>
      <c r="Y96" s="38"/>
      <c r="Z96" s="38"/>
      <c r="AA96" s="38"/>
      <c r="AB96" s="38"/>
      <c r="AC96" s="38"/>
      <c r="AD96" s="38"/>
      <c r="AE96" s="38"/>
      <c r="AU96" s="17" t="s">
        <v>93</v>
      </c>
    </row>
    <row r="97" s="9" customFormat="1" ht="24.96" customHeight="1">
      <c r="A97" s="9"/>
      <c r="B97" s="175"/>
      <c r="C97" s="176"/>
      <c r="D97" s="177" t="s">
        <v>94</v>
      </c>
      <c r="E97" s="178"/>
      <c r="F97" s="178"/>
      <c r="G97" s="178"/>
      <c r="H97" s="178"/>
      <c r="I97" s="178"/>
      <c r="J97" s="179">
        <f>J169</f>
        <v>0</v>
      </c>
      <c r="K97" s="176"/>
      <c r="L97" s="180"/>
      <c r="S97" s="9"/>
      <c r="T97" s="9"/>
      <c r="U97" s="9"/>
      <c r="V97" s="9"/>
      <c r="W97" s="9"/>
      <c r="X97" s="9"/>
      <c r="Y97" s="9"/>
      <c r="Z97" s="9"/>
      <c r="AA97" s="9"/>
      <c r="AB97" s="9"/>
      <c r="AC97" s="9"/>
      <c r="AD97" s="9"/>
      <c r="AE97" s="9"/>
    </row>
    <row r="98" s="10" customFormat="1" ht="19.92" customHeight="1">
      <c r="A98" s="10"/>
      <c r="B98" s="181"/>
      <c r="C98" s="182"/>
      <c r="D98" s="183" t="s">
        <v>95</v>
      </c>
      <c r="E98" s="184"/>
      <c r="F98" s="184"/>
      <c r="G98" s="184"/>
      <c r="H98" s="184"/>
      <c r="I98" s="184"/>
      <c r="J98" s="185">
        <f>J170</f>
        <v>0</v>
      </c>
      <c r="K98" s="182"/>
      <c r="L98" s="186"/>
      <c r="S98" s="10"/>
      <c r="T98" s="10"/>
      <c r="U98" s="10"/>
      <c r="V98" s="10"/>
      <c r="W98" s="10"/>
      <c r="X98" s="10"/>
      <c r="Y98" s="10"/>
      <c r="Z98" s="10"/>
      <c r="AA98" s="10"/>
      <c r="AB98" s="10"/>
      <c r="AC98" s="10"/>
      <c r="AD98" s="10"/>
      <c r="AE98" s="10"/>
    </row>
    <row r="99" s="10" customFormat="1" ht="19.92" customHeight="1">
      <c r="A99" s="10"/>
      <c r="B99" s="181"/>
      <c r="C99" s="182"/>
      <c r="D99" s="183" t="s">
        <v>96</v>
      </c>
      <c r="E99" s="184"/>
      <c r="F99" s="184"/>
      <c r="G99" s="184"/>
      <c r="H99" s="184"/>
      <c r="I99" s="184"/>
      <c r="J99" s="185">
        <f>J220</f>
        <v>0</v>
      </c>
      <c r="K99" s="182"/>
      <c r="L99" s="186"/>
      <c r="S99" s="10"/>
      <c r="T99" s="10"/>
      <c r="U99" s="10"/>
      <c r="V99" s="10"/>
      <c r="W99" s="10"/>
      <c r="X99" s="10"/>
      <c r="Y99" s="10"/>
      <c r="Z99" s="10"/>
      <c r="AA99" s="10"/>
      <c r="AB99" s="10"/>
      <c r="AC99" s="10"/>
      <c r="AD99" s="10"/>
      <c r="AE99" s="10"/>
    </row>
    <row r="100" s="10" customFormat="1" ht="19.92" customHeight="1">
      <c r="A100" s="10"/>
      <c r="B100" s="181"/>
      <c r="C100" s="182"/>
      <c r="D100" s="183" t="s">
        <v>97</v>
      </c>
      <c r="E100" s="184"/>
      <c r="F100" s="184"/>
      <c r="G100" s="184"/>
      <c r="H100" s="184"/>
      <c r="I100" s="184"/>
      <c r="J100" s="185">
        <f>J246</f>
        <v>0</v>
      </c>
      <c r="K100" s="182"/>
      <c r="L100" s="186"/>
      <c r="S100" s="10"/>
      <c r="T100" s="10"/>
      <c r="U100" s="10"/>
      <c r="V100" s="10"/>
      <c r="W100" s="10"/>
      <c r="X100" s="10"/>
      <c r="Y100" s="10"/>
      <c r="Z100" s="10"/>
      <c r="AA100" s="10"/>
      <c r="AB100" s="10"/>
      <c r="AC100" s="10"/>
      <c r="AD100" s="10"/>
      <c r="AE100" s="10"/>
    </row>
    <row r="101" s="10" customFormat="1" ht="19.92" customHeight="1">
      <c r="A101" s="10"/>
      <c r="B101" s="181"/>
      <c r="C101" s="182"/>
      <c r="D101" s="183" t="s">
        <v>98</v>
      </c>
      <c r="E101" s="184"/>
      <c r="F101" s="184"/>
      <c r="G101" s="184"/>
      <c r="H101" s="184"/>
      <c r="I101" s="184"/>
      <c r="J101" s="185">
        <f>J349</f>
        <v>0</v>
      </c>
      <c r="K101" s="182"/>
      <c r="L101" s="186"/>
      <c r="S101" s="10"/>
      <c r="T101" s="10"/>
      <c r="U101" s="10"/>
      <c r="V101" s="10"/>
      <c r="W101" s="10"/>
      <c r="X101" s="10"/>
      <c r="Y101" s="10"/>
      <c r="Z101" s="10"/>
      <c r="AA101" s="10"/>
      <c r="AB101" s="10"/>
      <c r="AC101" s="10"/>
      <c r="AD101" s="10"/>
      <c r="AE101" s="10"/>
    </row>
    <row r="102" s="10" customFormat="1" ht="14.88" customHeight="1">
      <c r="A102" s="10"/>
      <c r="B102" s="181"/>
      <c r="C102" s="182"/>
      <c r="D102" s="183" t="s">
        <v>99</v>
      </c>
      <c r="E102" s="184"/>
      <c r="F102" s="184"/>
      <c r="G102" s="184"/>
      <c r="H102" s="184"/>
      <c r="I102" s="184"/>
      <c r="J102" s="185">
        <f>J426</f>
        <v>0</v>
      </c>
      <c r="K102" s="182"/>
      <c r="L102" s="186"/>
      <c r="S102" s="10"/>
      <c r="T102" s="10"/>
      <c r="U102" s="10"/>
      <c r="V102" s="10"/>
      <c r="W102" s="10"/>
      <c r="X102" s="10"/>
      <c r="Y102" s="10"/>
      <c r="Z102" s="10"/>
      <c r="AA102" s="10"/>
      <c r="AB102" s="10"/>
      <c r="AC102" s="10"/>
      <c r="AD102" s="10"/>
      <c r="AE102" s="10"/>
    </row>
    <row r="103" s="10" customFormat="1" ht="19.92" customHeight="1">
      <c r="A103" s="10"/>
      <c r="B103" s="181"/>
      <c r="C103" s="182"/>
      <c r="D103" s="183" t="s">
        <v>100</v>
      </c>
      <c r="E103" s="184"/>
      <c r="F103" s="184"/>
      <c r="G103" s="184"/>
      <c r="H103" s="184"/>
      <c r="I103" s="184"/>
      <c r="J103" s="185">
        <f>J454</f>
        <v>0</v>
      </c>
      <c r="K103" s="182"/>
      <c r="L103" s="186"/>
      <c r="S103" s="10"/>
      <c r="T103" s="10"/>
      <c r="U103" s="10"/>
      <c r="V103" s="10"/>
      <c r="W103" s="10"/>
      <c r="X103" s="10"/>
      <c r="Y103" s="10"/>
      <c r="Z103" s="10"/>
      <c r="AA103" s="10"/>
      <c r="AB103" s="10"/>
      <c r="AC103" s="10"/>
      <c r="AD103" s="10"/>
      <c r="AE103" s="10"/>
    </row>
    <row r="104" s="10" customFormat="1" ht="19.92" customHeight="1">
      <c r="A104" s="10"/>
      <c r="B104" s="181"/>
      <c r="C104" s="182"/>
      <c r="D104" s="183" t="s">
        <v>101</v>
      </c>
      <c r="E104" s="184"/>
      <c r="F104" s="184"/>
      <c r="G104" s="184"/>
      <c r="H104" s="184"/>
      <c r="I104" s="184"/>
      <c r="J104" s="185">
        <f>J470</f>
        <v>0</v>
      </c>
      <c r="K104" s="182"/>
      <c r="L104" s="186"/>
      <c r="S104" s="10"/>
      <c r="T104" s="10"/>
      <c r="U104" s="10"/>
      <c r="V104" s="10"/>
      <c r="W104" s="10"/>
      <c r="X104" s="10"/>
      <c r="Y104" s="10"/>
      <c r="Z104" s="10"/>
      <c r="AA104" s="10"/>
      <c r="AB104" s="10"/>
      <c r="AC104" s="10"/>
      <c r="AD104" s="10"/>
      <c r="AE104" s="10"/>
    </row>
    <row r="105" s="10" customFormat="1" ht="19.92" customHeight="1">
      <c r="A105" s="10"/>
      <c r="B105" s="181"/>
      <c r="C105" s="182"/>
      <c r="D105" s="183" t="s">
        <v>102</v>
      </c>
      <c r="E105" s="184"/>
      <c r="F105" s="184"/>
      <c r="G105" s="184"/>
      <c r="H105" s="184"/>
      <c r="I105" s="184"/>
      <c r="J105" s="185">
        <f>J651</f>
        <v>0</v>
      </c>
      <c r="K105" s="182"/>
      <c r="L105" s="186"/>
      <c r="S105" s="10"/>
      <c r="T105" s="10"/>
      <c r="U105" s="10"/>
      <c r="V105" s="10"/>
      <c r="W105" s="10"/>
      <c r="X105" s="10"/>
      <c r="Y105" s="10"/>
      <c r="Z105" s="10"/>
      <c r="AA105" s="10"/>
      <c r="AB105" s="10"/>
      <c r="AC105" s="10"/>
      <c r="AD105" s="10"/>
      <c r="AE105" s="10"/>
    </row>
    <row r="106" s="10" customFormat="1" ht="19.92" customHeight="1">
      <c r="A106" s="10"/>
      <c r="B106" s="181"/>
      <c r="C106" s="182"/>
      <c r="D106" s="183" t="s">
        <v>103</v>
      </c>
      <c r="E106" s="184"/>
      <c r="F106" s="184"/>
      <c r="G106" s="184"/>
      <c r="H106" s="184"/>
      <c r="I106" s="184"/>
      <c r="J106" s="185">
        <f>J750</f>
        <v>0</v>
      </c>
      <c r="K106" s="182"/>
      <c r="L106" s="186"/>
      <c r="S106" s="10"/>
      <c r="T106" s="10"/>
      <c r="U106" s="10"/>
      <c r="V106" s="10"/>
      <c r="W106" s="10"/>
      <c r="X106" s="10"/>
      <c r="Y106" s="10"/>
      <c r="Z106" s="10"/>
      <c r="AA106" s="10"/>
      <c r="AB106" s="10"/>
      <c r="AC106" s="10"/>
      <c r="AD106" s="10"/>
      <c r="AE106" s="10"/>
    </row>
    <row r="107" s="10" customFormat="1" ht="19.92" customHeight="1">
      <c r="A107" s="10"/>
      <c r="B107" s="181"/>
      <c r="C107" s="182"/>
      <c r="D107" s="183" t="s">
        <v>104</v>
      </c>
      <c r="E107" s="184"/>
      <c r="F107" s="184"/>
      <c r="G107" s="184"/>
      <c r="H107" s="184"/>
      <c r="I107" s="184"/>
      <c r="J107" s="185">
        <f>J841</f>
        <v>0</v>
      </c>
      <c r="K107" s="182"/>
      <c r="L107" s="186"/>
      <c r="S107" s="10"/>
      <c r="T107" s="10"/>
      <c r="U107" s="10"/>
      <c r="V107" s="10"/>
      <c r="W107" s="10"/>
      <c r="X107" s="10"/>
      <c r="Y107" s="10"/>
      <c r="Z107" s="10"/>
      <c r="AA107" s="10"/>
      <c r="AB107" s="10"/>
      <c r="AC107" s="10"/>
      <c r="AD107" s="10"/>
      <c r="AE107" s="10"/>
    </row>
    <row r="108" s="10" customFormat="1" ht="19.92" customHeight="1">
      <c r="A108" s="10"/>
      <c r="B108" s="181"/>
      <c r="C108" s="182"/>
      <c r="D108" s="183" t="s">
        <v>105</v>
      </c>
      <c r="E108" s="184"/>
      <c r="F108" s="184"/>
      <c r="G108" s="184"/>
      <c r="H108" s="184"/>
      <c r="I108" s="184"/>
      <c r="J108" s="185">
        <f>J851</f>
        <v>0</v>
      </c>
      <c r="K108" s="182"/>
      <c r="L108" s="186"/>
      <c r="S108" s="10"/>
      <c r="T108" s="10"/>
      <c r="U108" s="10"/>
      <c r="V108" s="10"/>
      <c r="W108" s="10"/>
      <c r="X108" s="10"/>
      <c r="Y108" s="10"/>
      <c r="Z108" s="10"/>
      <c r="AA108" s="10"/>
      <c r="AB108" s="10"/>
      <c r="AC108" s="10"/>
      <c r="AD108" s="10"/>
      <c r="AE108" s="10"/>
    </row>
    <row r="109" s="10" customFormat="1" ht="19.92" customHeight="1">
      <c r="A109" s="10"/>
      <c r="B109" s="181"/>
      <c r="C109" s="182"/>
      <c r="D109" s="183" t="s">
        <v>106</v>
      </c>
      <c r="E109" s="184"/>
      <c r="F109" s="184"/>
      <c r="G109" s="184"/>
      <c r="H109" s="184"/>
      <c r="I109" s="184"/>
      <c r="J109" s="185">
        <f>J875</f>
        <v>0</v>
      </c>
      <c r="K109" s="182"/>
      <c r="L109" s="186"/>
      <c r="S109" s="10"/>
      <c r="T109" s="10"/>
      <c r="U109" s="10"/>
      <c r="V109" s="10"/>
      <c r="W109" s="10"/>
      <c r="X109" s="10"/>
      <c r="Y109" s="10"/>
      <c r="Z109" s="10"/>
      <c r="AA109" s="10"/>
      <c r="AB109" s="10"/>
      <c r="AC109" s="10"/>
      <c r="AD109" s="10"/>
      <c r="AE109" s="10"/>
    </row>
    <row r="110" s="10" customFormat="1" ht="19.92" customHeight="1">
      <c r="A110" s="10"/>
      <c r="B110" s="181"/>
      <c r="C110" s="182"/>
      <c r="D110" s="183" t="s">
        <v>107</v>
      </c>
      <c r="E110" s="184"/>
      <c r="F110" s="184"/>
      <c r="G110" s="184"/>
      <c r="H110" s="184"/>
      <c r="I110" s="184"/>
      <c r="J110" s="185">
        <f>J907</f>
        <v>0</v>
      </c>
      <c r="K110" s="182"/>
      <c r="L110" s="186"/>
      <c r="S110" s="10"/>
      <c r="T110" s="10"/>
      <c r="U110" s="10"/>
      <c r="V110" s="10"/>
      <c r="W110" s="10"/>
      <c r="X110" s="10"/>
      <c r="Y110" s="10"/>
      <c r="Z110" s="10"/>
      <c r="AA110" s="10"/>
      <c r="AB110" s="10"/>
      <c r="AC110" s="10"/>
      <c r="AD110" s="10"/>
      <c r="AE110" s="10"/>
    </row>
    <row r="111" s="10" customFormat="1" ht="19.92" customHeight="1">
      <c r="A111" s="10"/>
      <c r="B111" s="181"/>
      <c r="C111" s="182"/>
      <c r="D111" s="183" t="s">
        <v>108</v>
      </c>
      <c r="E111" s="184"/>
      <c r="F111" s="184"/>
      <c r="G111" s="184"/>
      <c r="H111" s="184"/>
      <c r="I111" s="184"/>
      <c r="J111" s="185">
        <f>J1137</f>
        <v>0</v>
      </c>
      <c r="K111" s="182"/>
      <c r="L111" s="186"/>
      <c r="S111" s="10"/>
      <c r="T111" s="10"/>
      <c r="U111" s="10"/>
      <c r="V111" s="10"/>
      <c r="W111" s="10"/>
      <c r="X111" s="10"/>
      <c r="Y111" s="10"/>
      <c r="Z111" s="10"/>
      <c r="AA111" s="10"/>
      <c r="AB111" s="10"/>
      <c r="AC111" s="10"/>
      <c r="AD111" s="10"/>
      <c r="AE111" s="10"/>
    </row>
    <row r="112" s="10" customFormat="1" ht="19.92" customHeight="1">
      <c r="A112" s="10"/>
      <c r="B112" s="181"/>
      <c r="C112" s="182"/>
      <c r="D112" s="183" t="s">
        <v>109</v>
      </c>
      <c r="E112" s="184"/>
      <c r="F112" s="184"/>
      <c r="G112" s="184"/>
      <c r="H112" s="184"/>
      <c r="I112" s="184"/>
      <c r="J112" s="185">
        <f>J1165</f>
        <v>0</v>
      </c>
      <c r="K112" s="182"/>
      <c r="L112" s="186"/>
      <c r="S112" s="10"/>
      <c r="T112" s="10"/>
      <c r="U112" s="10"/>
      <c r="V112" s="10"/>
      <c r="W112" s="10"/>
      <c r="X112" s="10"/>
      <c r="Y112" s="10"/>
      <c r="Z112" s="10"/>
      <c r="AA112" s="10"/>
      <c r="AB112" s="10"/>
      <c r="AC112" s="10"/>
      <c r="AD112" s="10"/>
      <c r="AE112" s="10"/>
    </row>
    <row r="113" s="9" customFormat="1" ht="24.96" customHeight="1">
      <c r="A113" s="9"/>
      <c r="B113" s="175"/>
      <c r="C113" s="176"/>
      <c r="D113" s="177" t="s">
        <v>110</v>
      </c>
      <c r="E113" s="178"/>
      <c r="F113" s="178"/>
      <c r="G113" s="178"/>
      <c r="H113" s="178"/>
      <c r="I113" s="178"/>
      <c r="J113" s="179">
        <f>J1168</f>
        <v>0</v>
      </c>
      <c r="K113" s="176"/>
      <c r="L113" s="180"/>
      <c r="S113" s="9"/>
      <c r="T113" s="9"/>
      <c r="U113" s="9"/>
      <c r="V113" s="9"/>
      <c r="W113" s="9"/>
      <c r="X113" s="9"/>
      <c r="Y113" s="9"/>
      <c r="Z113" s="9"/>
      <c r="AA113" s="9"/>
      <c r="AB113" s="9"/>
      <c r="AC113" s="9"/>
      <c r="AD113" s="9"/>
      <c r="AE113" s="9"/>
    </row>
    <row r="114" s="10" customFormat="1" ht="19.92" customHeight="1">
      <c r="A114" s="10"/>
      <c r="B114" s="181"/>
      <c r="C114" s="182"/>
      <c r="D114" s="183" t="s">
        <v>111</v>
      </c>
      <c r="E114" s="184"/>
      <c r="F114" s="184"/>
      <c r="G114" s="184"/>
      <c r="H114" s="184"/>
      <c r="I114" s="184"/>
      <c r="J114" s="185">
        <f>J1169</f>
        <v>0</v>
      </c>
      <c r="K114" s="182"/>
      <c r="L114" s="186"/>
      <c r="S114" s="10"/>
      <c r="T114" s="10"/>
      <c r="U114" s="10"/>
      <c r="V114" s="10"/>
      <c r="W114" s="10"/>
      <c r="X114" s="10"/>
      <c r="Y114" s="10"/>
      <c r="Z114" s="10"/>
      <c r="AA114" s="10"/>
      <c r="AB114" s="10"/>
      <c r="AC114" s="10"/>
      <c r="AD114" s="10"/>
      <c r="AE114" s="10"/>
    </row>
    <row r="115" s="10" customFormat="1" ht="19.92" customHeight="1">
      <c r="A115" s="10"/>
      <c r="B115" s="181"/>
      <c r="C115" s="182"/>
      <c r="D115" s="183" t="s">
        <v>112</v>
      </c>
      <c r="E115" s="184"/>
      <c r="F115" s="184"/>
      <c r="G115" s="184"/>
      <c r="H115" s="184"/>
      <c r="I115" s="184"/>
      <c r="J115" s="185">
        <f>J1212</f>
        <v>0</v>
      </c>
      <c r="K115" s="182"/>
      <c r="L115" s="186"/>
      <c r="S115" s="10"/>
      <c r="T115" s="10"/>
      <c r="U115" s="10"/>
      <c r="V115" s="10"/>
      <c r="W115" s="10"/>
      <c r="X115" s="10"/>
      <c r="Y115" s="10"/>
      <c r="Z115" s="10"/>
      <c r="AA115" s="10"/>
      <c r="AB115" s="10"/>
      <c r="AC115" s="10"/>
      <c r="AD115" s="10"/>
      <c r="AE115" s="10"/>
    </row>
    <row r="116" s="10" customFormat="1" ht="19.92" customHeight="1">
      <c r="A116" s="10"/>
      <c r="B116" s="181"/>
      <c r="C116" s="182"/>
      <c r="D116" s="183" t="s">
        <v>113</v>
      </c>
      <c r="E116" s="184"/>
      <c r="F116" s="184"/>
      <c r="G116" s="184"/>
      <c r="H116" s="184"/>
      <c r="I116" s="184"/>
      <c r="J116" s="185">
        <f>J1221</f>
        <v>0</v>
      </c>
      <c r="K116" s="182"/>
      <c r="L116" s="186"/>
      <c r="S116" s="10"/>
      <c r="T116" s="10"/>
      <c r="U116" s="10"/>
      <c r="V116" s="10"/>
      <c r="W116" s="10"/>
      <c r="X116" s="10"/>
      <c r="Y116" s="10"/>
      <c r="Z116" s="10"/>
      <c r="AA116" s="10"/>
      <c r="AB116" s="10"/>
      <c r="AC116" s="10"/>
      <c r="AD116" s="10"/>
      <c r="AE116" s="10"/>
    </row>
    <row r="117" s="10" customFormat="1" ht="19.92" customHeight="1">
      <c r="A117" s="10"/>
      <c r="B117" s="181"/>
      <c r="C117" s="182"/>
      <c r="D117" s="183" t="s">
        <v>114</v>
      </c>
      <c r="E117" s="184"/>
      <c r="F117" s="184"/>
      <c r="G117" s="184"/>
      <c r="H117" s="184"/>
      <c r="I117" s="184"/>
      <c r="J117" s="185">
        <f>J1319</f>
        <v>0</v>
      </c>
      <c r="K117" s="182"/>
      <c r="L117" s="186"/>
      <c r="S117" s="10"/>
      <c r="T117" s="10"/>
      <c r="U117" s="10"/>
      <c r="V117" s="10"/>
      <c r="W117" s="10"/>
      <c r="X117" s="10"/>
      <c r="Y117" s="10"/>
      <c r="Z117" s="10"/>
      <c r="AA117" s="10"/>
      <c r="AB117" s="10"/>
      <c r="AC117" s="10"/>
      <c r="AD117" s="10"/>
      <c r="AE117" s="10"/>
    </row>
    <row r="118" s="10" customFormat="1" ht="19.92" customHeight="1">
      <c r="A118" s="10"/>
      <c r="B118" s="181"/>
      <c r="C118" s="182"/>
      <c r="D118" s="183" t="s">
        <v>115</v>
      </c>
      <c r="E118" s="184"/>
      <c r="F118" s="184"/>
      <c r="G118" s="184"/>
      <c r="H118" s="184"/>
      <c r="I118" s="184"/>
      <c r="J118" s="185">
        <f>J1378</f>
        <v>0</v>
      </c>
      <c r="K118" s="182"/>
      <c r="L118" s="186"/>
      <c r="S118" s="10"/>
      <c r="T118" s="10"/>
      <c r="U118" s="10"/>
      <c r="V118" s="10"/>
      <c r="W118" s="10"/>
      <c r="X118" s="10"/>
      <c r="Y118" s="10"/>
      <c r="Z118" s="10"/>
      <c r="AA118" s="10"/>
      <c r="AB118" s="10"/>
      <c r="AC118" s="10"/>
      <c r="AD118" s="10"/>
      <c r="AE118" s="10"/>
    </row>
    <row r="119" s="10" customFormat="1" ht="19.92" customHeight="1">
      <c r="A119" s="10"/>
      <c r="B119" s="181"/>
      <c r="C119" s="182"/>
      <c r="D119" s="183" t="s">
        <v>116</v>
      </c>
      <c r="E119" s="184"/>
      <c r="F119" s="184"/>
      <c r="G119" s="184"/>
      <c r="H119" s="184"/>
      <c r="I119" s="184"/>
      <c r="J119" s="185">
        <f>J1448</f>
        <v>0</v>
      </c>
      <c r="K119" s="182"/>
      <c r="L119" s="186"/>
      <c r="S119" s="10"/>
      <c r="T119" s="10"/>
      <c r="U119" s="10"/>
      <c r="V119" s="10"/>
      <c r="W119" s="10"/>
      <c r="X119" s="10"/>
      <c r="Y119" s="10"/>
      <c r="Z119" s="10"/>
      <c r="AA119" s="10"/>
      <c r="AB119" s="10"/>
      <c r="AC119" s="10"/>
      <c r="AD119" s="10"/>
      <c r="AE119" s="10"/>
    </row>
    <row r="120" s="10" customFormat="1" ht="19.92" customHeight="1">
      <c r="A120" s="10"/>
      <c r="B120" s="181"/>
      <c r="C120" s="182"/>
      <c r="D120" s="183" t="s">
        <v>117</v>
      </c>
      <c r="E120" s="184"/>
      <c r="F120" s="184"/>
      <c r="G120" s="184"/>
      <c r="H120" s="184"/>
      <c r="I120" s="184"/>
      <c r="J120" s="185">
        <f>J1508</f>
        <v>0</v>
      </c>
      <c r="K120" s="182"/>
      <c r="L120" s="186"/>
      <c r="S120" s="10"/>
      <c r="T120" s="10"/>
      <c r="U120" s="10"/>
      <c r="V120" s="10"/>
      <c r="W120" s="10"/>
      <c r="X120" s="10"/>
      <c r="Y120" s="10"/>
      <c r="Z120" s="10"/>
      <c r="AA120" s="10"/>
      <c r="AB120" s="10"/>
      <c r="AC120" s="10"/>
      <c r="AD120" s="10"/>
      <c r="AE120" s="10"/>
    </row>
    <row r="121" s="10" customFormat="1" ht="19.92" customHeight="1">
      <c r="A121" s="10"/>
      <c r="B121" s="181"/>
      <c r="C121" s="182"/>
      <c r="D121" s="183" t="s">
        <v>118</v>
      </c>
      <c r="E121" s="184"/>
      <c r="F121" s="184"/>
      <c r="G121" s="184"/>
      <c r="H121" s="184"/>
      <c r="I121" s="184"/>
      <c r="J121" s="185">
        <f>J1621</f>
        <v>0</v>
      </c>
      <c r="K121" s="182"/>
      <c r="L121" s="186"/>
      <c r="S121" s="10"/>
      <c r="T121" s="10"/>
      <c r="U121" s="10"/>
      <c r="V121" s="10"/>
      <c r="W121" s="10"/>
      <c r="X121" s="10"/>
      <c r="Y121" s="10"/>
      <c r="Z121" s="10"/>
      <c r="AA121" s="10"/>
      <c r="AB121" s="10"/>
      <c r="AC121" s="10"/>
      <c r="AD121" s="10"/>
      <c r="AE121" s="10"/>
    </row>
    <row r="122" s="10" customFormat="1" ht="14.88" customHeight="1">
      <c r="A122" s="10"/>
      <c r="B122" s="181"/>
      <c r="C122" s="182"/>
      <c r="D122" s="183" t="s">
        <v>119</v>
      </c>
      <c r="E122" s="184"/>
      <c r="F122" s="184"/>
      <c r="G122" s="184"/>
      <c r="H122" s="184"/>
      <c r="I122" s="184"/>
      <c r="J122" s="185">
        <f>J1622</f>
        <v>0</v>
      </c>
      <c r="K122" s="182"/>
      <c r="L122" s="186"/>
      <c r="S122" s="10"/>
      <c r="T122" s="10"/>
      <c r="U122" s="10"/>
      <c r="V122" s="10"/>
      <c r="W122" s="10"/>
      <c r="X122" s="10"/>
      <c r="Y122" s="10"/>
      <c r="Z122" s="10"/>
      <c r="AA122" s="10"/>
      <c r="AB122" s="10"/>
      <c r="AC122" s="10"/>
      <c r="AD122" s="10"/>
      <c r="AE122" s="10"/>
    </row>
    <row r="123" s="10" customFormat="1" ht="14.88" customHeight="1">
      <c r="A123" s="10"/>
      <c r="B123" s="181"/>
      <c r="C123" s="182"/>
      <c r="D123" s="183" t="s">
        <v>120</v>
      </c>
      <c r="E123" s="184"/>
      <c r="F123" s="184"/>
      <c r="G123" s="184"/>
      <c r="H123" s="184"/>
      <c r="I123" s="184"/>
      <c r="J123" s="185">
        <f>J1757</f>
        <v>0</v>
      </c>
      <c r="K123" s="182"/>
      <c r="L123" s="186"/>
      <c r="S123" s="10"/>
      <c r="T123" s="10"/>
      <c r="U123" s="10"/>
      <c r="V123" s="10"/>
      <c r="W123" s="10"/>
      <c r="X123" s="10"/>
      <c r="Y123" s="10"/>
      <c r="Z123" s="10"/>
      <c r="AA123" s="10"/>
      <c r="AB123" s="10"/>
      <c r="AC123" s="10"/>
      <c r="AD123" s="10"/>
      <c r="AE123" s="10"/>
    </row>
    <row r="124" s="10" customFormat="1" ht="14.88" customHeight="1">
      <c r="A124" s="10"/>
      <c r="B124" s="181"/>
      <c r="C124" s="182"/>
      <c r="D124" s="183" t="s">
        <v>121</v>
      </c>
      <c r="E124" s="184"/>
      <c r="F124" s="184"/>
      <c r="G124" s="184"/>
      <c r="H124" s="184"/>
      <c r="I124" s="184"/>
      <c r="J124" s="185">
        <f>J1768</f>
        <v>0</v>
      </c>
      <c r="K124" s="182"/>
      <c r="L124" s="186"/>
      <c r="S124" s="10"/>
      <c r="T124" s="10"/>
      <c r="U124" s="10"/>
      <c r="V124" s="10"/>
      <c r="W124" s="10"/>
      <c r="X124" s="10"/>
      <c r="Y124" s="10"/>
      <c r="Z124" s="10"/>
      <c r="AA124" s="10"/>
      <c r="AB124" s="10"/>
      <c r="AC124" s="10"/>
      <c r="AD124" s="10"/>
      <c r="AE124" s="10"/>
    </row>
    <row r="125" s="10" customFormat="1" ht="14.88" customHeight="1">
      <c r="A125" s="10"/>
      <c r="B125" s="181"/>
      <c r="C125" s="182"/>
      <c r="D125" s="183" t="s">
        <v>122</v>
      </c>
      <c r="E125" s="184"/>
      <c r="F125" s="184"/>
      <c r="G125" s="184"/>
      <c r="H125" s="184"/>
      <c r="I125" s="184"/>
      <c r="J125" s="185">
        <f>J1797</f>
        <v>0</v>
      </c>
      <c r="K125" s="182"/>
      <c r="L125" s="186"/>
      <c r="S125" s="10"/>
      <c r="T125" s="10"/>
      <c r="U125" s="10"/>
      <c r="V125" s="10"/>
      <c r="W125" s="10"/>
      <c r="X125" s="10"/>
      <c r="Y125" s="10"/>
      <c r="Z125" s="10"/>
      <c r="AA125" s="10"/>
      <c r="AB125" s="10"/>
      <c r="AC125" s="10"/>
      <c r="AD125" s="10"/>
      <c r="AE125" s="10"/>
    </row>
    <row r="126" s="10" customFormat="1" ht="19.92" customHeight="1">
      <c r="A126" s="10"/>
      <c r="B126" s="181"/>
      <c r="C126" s="182"/>
      <c r="D126" s="183" t="s">
        <v>123</v>
      </c>
      <c r="E126" s="184"/>
      <c r="F126" s="184"/>
      <c r="G126" s="184"/>
      <c r="H126" s="184"/>
      <c r="I126" s="184"/>
      <c r="J126" s="185">
        <f>J1812</f>
        <v>0</v>
      </c>
      <c r="K126" s="182"/>
      <c r="L126" s="186"/>
      <c r="S126" s="10"/>
      <c r="T126" s="10"/>
      <c r="U126" s="10"/>
      <c r="V126" s="10"/>
      <c r="W126" s="10"/>
      <c r="X126" s="10"/>
      <c r="Y126" s="10"/>
      <c r="Z126" s="10"/>
      <c r="AA126" s="10"/>
      <c r="AB126" s="10"/>
      <c r="AC126" s="10"/>
      <c r="AD126" s="10"/>
      <c r="AE126" s="10"/>
    </row>
    <row r="127" s="10" customFormat="1" ht="14.88" customHeight="1">
      <c r="A127" s="10"/>
      <c r="B127" s="181"/>
      <c r="C127" s="182"/>
      <c r="D127" s="183" t="s">
        <v>124</v>
      </c>
      <c r="E127" s="184"/>
      <c r="F127" s="184"/>
      <c r="G127" s="184"/>
      <c r="H127" s="184"/>
      <c r="I127" s="184"/>
      <c r="J127" s="185">
        <f>J1813</f>
        <v>0</v>
      </c>
      <c r="K127" s="182"/>
      <c r="L127" s="186"/>
      <c r="S127" s="10"/>
      <c r="T127" s="10"/>
      <c r="U127" s="10"/>
      <c r="V127" s="10"/>
      <c r="W127" s="10"/>
      <c r="X127" s="10"/>
      <c r="Y127" s="10"/>
      <c r="Z127" s="10"/>
      <c r="AA127" s="10"/>
      <c r="AB127" s="10"/>
      <c r="AC127" s="10"/>
      <c r="AD127" s="10"/>
      <c r="AE127" s="10"/>
    </row>
    <row r="128" s="10" customFormat="1" ht="14.88" customHeight="1">
      <c r="A128" s="10"/>
      <c r="B128" s="181"/>
      <c r="C128" s="182"/>
      <c r="D128" s="183" t="s">
        <v>125</v>
      </c>
      <c r="E128" s="184"/>
      <c r="F128" s="184"/>
      <c r="G128" s="184"/>
      <c r="H128" s="184"/>
      <c r="I128" s="184"/>
      <c r="J128" s="185">
        <f>J1882</f>
        <v>0</v>
      </c>
      <c r="K128" s="182"/>
      <c r="L128" s="186"/>
      <c r="S128" s="10"/>
      <c r="T128" s="10"/>
      <c r="U128" s="10"/>
      <c r="V128" s="10"/>
      <c r="W128" s="10"/>
      <c r="X128" s="10"/>
      <c r="Y128" s="10"/>
      <c r="Z128" s="10"/>
      <c r="AA128" s="10"/>
      <c r="AB128" s="10"/>
      <c r="AC128" s="10"/>
      <c r="AD128" s="10"/>
      <c r="AE128" s="10"/>
    </row>
    <row r="129" s="10" customFormat="1" ht="14.88" customHeight="1">
      <c r="A129" s="10"/>
      <c r="B129" s="181"/>
      <c r="C129" s="182"/>
      <c r="D129" s="183" t="s">
        <v>126</v>
      </c>
      <c r="E129" s="184"/>
      <c r="F129" s="184"/>
      <c r="G129" s="184"/>
      <c r="H129" s="184"/>
      <c r="I129" s="184"/>
      <c r="J129" s="185">
        <f>J1917</f>
        <v>0</v>
      </c>
      <c r="K129" s="182"/>
      <c r="L129" s="186"/>
      <c r="S129" s="10"/>
      <c r="T129" s="10"/>
      <c r="U129" s="10"/>
      <c r="V129" s="10"/>
      <c r="W129" s="10"/>
      <c r="X129" s="10"/>
      <c r="Y129" s="10"/>
      <c r="Z129" s="10"/>
      <c r="AA129" s="10"/>
      <c r="AB129" s="10"/>
      <c r="AC129" s="10"/>
      <c r="AD129" s="10"/>
      <c r="AE129" s="10"/>
    </row>
    <row r="130" s="10" customFormat="1" ht="14.88" customHeight="1">
      <c r="A130" s="10"/>
      <c r="B130" s="181"/>
      <c r="C130" s="182"/>
      <c r="D130" s="183" t="s">
        <v>127</v>
      </c>
      <c r="E130" s="184"/>
      <c r="F130" s="184"/>
      <c r="G130" s="184"/>
      <c r="H130" s="184"/>
      <c r="I130" s="184"/>
      <c r="J130" s="185">
        <f>J1956</f>
        <v>0</v>
      </c>
      <c r="K130" s="182"/>
      <c r="L130" s="186"/>
      <c r="S130" s="10"/>
      <c r="T130" s="10"/>
      <c r="U130" s="10"/>
      <c r="V130" s="10"/>
      <c r="W130" s="10"/>
      <c r="X130" s="10"/>
      <c r="Y130" s="10"/>
      <c r="Z130" s="10"/>
      <c r="AA130" s="10"/>
      <c r="AB130" s="10"/>
      <c r="AC130" s="10"/>
      <c r="AD130" s="10"/>
      <c r="AE130" s="10"/>
    </row>
    <row r="131" s="10" customFormat="1" ht="19.92" customHeight="1">
      <c r="A131" s="10"/>
      <c r="B131" s="181"/>
      <c r="C131" s="182"/>
      <c r="D131" s="183" t="s">
        <v>128</v>
      </c>
      <c r="E131" s="184"/>
      <c r="F131" s="184"/>
      <c r="G131" s="184"/>
      <c r="H131" s="184"/>
      <c r="I131" s="184"/>
      <c r="J131" s="185">
        <f>J2019</f>
        <v>0</v>
      </c>
      <c r="K131" s="182"/>
      <c r="L131" s="186"/>
      <c r="S131" s="10"/>
      <c r="T131" s="10"/>
      <c r="U131" s="10"/>
      <c r="V131" s="10"/>
      <c r="W131" s="10"/>
      <c r="X131" s="10"/>
      <c r="Y131" s="10"/>
      <c r="Z131" s="10"/>
      <c r="AA131" s="10"/>
      <c r="AB131" s="10"/>
      <c r="AC131" s="10"/>
      <c r="AD131" s="10"/>
      <c r="AE131" s="10"/>
    </row>
    <row r="132" s="10" customFormat="1" ht="14.88" customHeight="1">
      <c r="A132" s="10"/>
      <c r="B132" s="181"/>
      <c r="C132" s="182"/>
      <c r="D132" s="183" t="s">
        <v>129</v>
      </c>
      <c r="E132" s="184"/>
      <c r="F132" s="184"/>
      <c r="G132" s="184"/>
      <c r="H132" s="184"/>
      <c r="I132" s="184"/>
      <c r="J132" s="185">
        <f>J2020</f>
        <v>0</v>
      </c>
      <c r="K132" s="182"/>
      <c r="L132" s="186"/>
      <c r="S132" s="10"/>
      <c r="T132" s="10"/>
      <c r="U132" s="10"/>
      <c r="V132" s="10"/>
      <c r="W132" s="10"/>
      <c r="X132" s="10"/>
      <c r="Y132" s="10"/>
      <c r="Z132" s="10"/>
      <c r="AA132" s="10"/>
      <c r="AB132" s="10"/>
      <c r="AC132" s="10"/>
      <c r="AD132" s="10"/>
      <c r="AE132" s="10"/>
    </row>
    <row r="133" s="10" customFormat="1" ht="14.88" customHeight="1">
      <c r="A133" s="10"/>
      <c r="B133" s="181"/>
      <c r="C133" s="182"/>
      <c r="D133" s="183" t="s">
        <v>130</v>
      </c>
      <c r="E133" s="184"/>
      <c r="F133" s="184"/>
      <c r="G133" s="184"/>
      <c r="H133" s="184"/>
      <c r="I133" s="184"/>
      <c r="J133" s="185">
        <f>J2051</f>
        <v>0</v>
      </c>
      <c r="K133" s="182"/>
      <c r="L133" s="186"/>
      <c r="S133" s="10"/>
      <c r="T133" s="10"/>
      <c r="U133" s="10"/>
      <c r="V133" s="10"/>
      <c r="W133" s="10"/>
      <c r="X133" s="10"/>
      <c r="Y133" s="10"/>
      <c r="Z133" s="10"/>
      <c r="AA133" s="10"/>
      <c r="AB133" s="10"/>
      <c r="AC133" s="10"/>
      <c r="AD133" s="10"/>
      <c r="AE133" s="10"/>
    </row>
    <row r="134" s="10" customFormat="1" ht="14.88" customHeight="1">
      <c r="A134" s="10"/>
      <c r="B134" s="181"/>
      <c r="C134" s="182"/>
      <c r="D134" s="183" t="s">
        <v>131</v>
      </c>
      <c r="E134" s="184"/>
      <c r="F134" s="184"/>
      <c r="G134" s="184"/>
      <c r="H134" s="184"/>
      <c r="I134" s="184"/>
      <c r="J134" s="185">
        <f>J2120</f>
        <v>0</v>
      </c>
      <c r="K134" s="182"/>
      <c r="L134" s="186"/>
      <c r="S134" s="10"/>
      <c r="T134" s="10"/>
      <c r="U134" s="10"/>
      <c r="V134" s="10"/>
      <c r="W134" s="10"/>
      <c r="X134" s="10"/>
      <c r="Y134" s="10"/>
      <c r="Z134" s="10"/>
      <c r="AA134" s="10"/>
      <c r="AB134" s="10"/>
      <c r="AC134" s="10"/>
      <c r="AD134" s="10"/>
      <c r="AE134" s="10"/>
    </row>
    <row r="135" s="10" customFormat="1" ht="19.92" customHeight="1">
      <c r="A135" s="10"/>
      <c r="B135" s="181"/>
      <c r="C135" s="182"/>
      <c r="D135" s="183" t="s">
        <v>132</v>
      </c>
      <c r="E135" s="184"/>
      <c r="F135" s="184"/>
      <c r="G135" s="184"/>
      <c r="H135" s="184"/>
      <c r="I135" s="184"/>
      <c r="J135" s="185">
        <f>J2127</f>
        <v>0</v>
      </c>
      <c r="K135" s="182"/>
      <c r="L135" s="186"/>
      <c r="S135" s="10"/>
      <c r="T135" s="10"/>
      <c r="U135" s="10"/>
      <c r="V135" s="10"/>
      <c r="W135" s="10"/>
      <c r="X135" s="10"/>
      <c r="Y135" s="10"/>
      <c r="Z135" s="10"/>
      <c r="AA135" s="10"/>
      <c r="AB135" s="10"/>
      <c r="AC135" s="10"/>
      <c r="AD135" s="10"/>
      <c r="AE135" s="10"/>
    </row>
    <row r="136" s="10" customFormat="1" ht="19.92" customHeight="1">
      <c r="A136" s="10"/>
      <c r="B136" s="181"/>
      <c r="C136" s="182"/>
      <c r="D136" s="183" t="s">
        <v>133</v>
      </c>
      <c r="E136" s="184"/>
      <c r="F136" s="184"/>
      <c r="G136" s="184"/>
      <c r="H136" s="184"/>
      <c r="I136" s="184"/>
      <c r="J136" s="185">
        <f>J2188</f>
        <v>0</v>
      </c>
      <c r="K136" s="182"/>
      <c r="L136" s="186"/>
      <c r="S136" s="10"/>
      <c r="T136" s="10"/>
      <c r="U136" s="10"/>
      <c r="V136" s="10"/>
      <c r="W136" s="10"/>
      <c r="X136" s="10"/>
      <c r="Y136" s="10"/>
      <c r="Z136" s="10"/>
      <c r="AA136" s="10"/>
      <c r="AB136" s="10"/>
      <c r="AC136" s="10"/>
      <c r="AD136" s="10"/>
      <c r="AE136" s="10"/>
    </row>
    <row r="137" s="10" customFormat="1" ht="19.92" customHeight="1">
      <c r="A137" s="10"/>
      <c r="B137" s="181"/>
      <c r="C137" s="182"/>
      <c r="D137" s="183" t="s">
        <v>134</v>
      </c>
      <c r="E137" s="184"/>
      <c r="F137" s="184"/>
      <c r="G137" s="184"/>
      <c r="H137" s="184"/>
      <c r="I137" s="184"/>
      <c r="J137" s="185">
        <f>J2264</f>
        <v>0</v>
      </c>
      <c r="K137" s="182"/>
      <c r="L137" s="186"/>
      <c r="S137" s="10"/>
      <c r="T137" s="10"/>
      <c r="U137" s="10"/>
      <c r="V137" s="10"/>
      <c r="W137" s="10"/>
      <c r="X137" s="10"/>
      <c r="Y137" s="10"/>
      <c r="Z137" s="10"/>
      <c r="AA137" s="10"/>
      <c r="AB137" s="10"/>
      <c r="AC137" s="10"/>
      <c r="AD137" s="10"/>
      <c r="AE137" s="10"/>
    </row>
    <row r="138" s="10" customFormat="1" ht="19.92" customHeight="1">
      <c r="A138" s="10"/>
      <c r="B138" s="181"/>
      <c r="C138" s="182"/>
      <c r="D138" s="183" t="s">
        <v>135</v>
      </c>
      <c r="E138" s="184"/>
      <c r="F138" s="184"/>
      <c r="G138" s="184"/>
      <c r="H138" s="184"/>
      <c r="I138" s="184"/>
      <c r="J138" s="185">
        <f>J2312</f>
        <v>0</v>
      </c>
      <c r="K138" s="182"/>
      <c r="L138" s="186"/>
      <c r="S138" s="10"/>
      <c r="T138" s="10"/>
      <c r="U138" s="10"/>
      <c r="V138" s="10"/>
      <c r="W138" s="10"/>
      <c r="X138" s="10"/>
      <c r="Y138" s="10"/>
      <c r="Z138" s="10"/>
      <c r="AA138" s="10"/>
      <c r="AB138" s="10"/>
      <c r="AC138" s="10"/>
      <c r="AD138" s="10"/>
      <c r="AE138" s="10"/>
    </row>
    <row r="139" s="10" customFormat="1" ht="19.92" customHeight="1">
      <c r="A139" s="10"/>
      <c r="B139" s="181"/>
      <c r="C139" s="182"/>
      <c r="D139" s="183" t="s">
        <v>136</v>
      </c>
      <c r="E139" s="184"/>
      <c r="F139" s="184"/>
      <c r="G139" s="184"/>
      <c r="H139" s="184"/>
      <c r="I139" s="184"/>
      <c r="J139" s="185">
        <f>J2319</f>
        <v>0</v>
      </c>
      <c r="K139" s="182"/>
      <c r="L139" s="186"/>
      <c r="S139" s="10"/>
      <c r="T139" s="10"/>
      <c r="U139" s="10"/>
      <c r="V139" s="10"/>
      <c r="W139" s="10"/>
      <c r="X139" s="10"/>
      <c r="Y139" s="10"/>
      <c r="Z139" s="10"/>
      <c r="AA139" s="10"/>
      <c r="AB139" s="10"/>
      <c r="AC139" s="10"/>
      <c r="AD139" s="10"/>
      <c r="AE139" s="10"/>
    </row>
    <row r="140" s="10" customFormat="1" ht="19.92" customHeight="1">
      <c r="A140" s="10"/>
      <c r="B140" s="181"/>
      <c r="C140" s="182"/>
      <c r="D140" s="183" t="s">
        <v>137</v>
      </c>
      <c r="E140" s="184"/>
      <c r="F140" s="184"/>
      <c r="G140" s="184"/>
      <c r="H140" s="184"/>
      <c r="I140" s="184"/>
      <c r="J140" s="185">
        <f>J2326</f>
        <v>0</v>
      </c>
      <c r="K140" s="182"/>
      <c r="L140" s="186"/>
      <c r="S140" s="10"/>
      <c r="T140" s="10"/>
      <c r="U140" s="10"/>
      <c r="V140" s="10"/>
      <c r="W140" s="10"/>
      <c r="X140" s="10"/>
      <c r="Y140" s="10"/>
      <c r="Z140" s="10"/>
      <c r="AA140" s="10"/>
      <c r="AB140" s="10"/>
      <c r="AC140" s="10"/>
      <c r="AD140" s="10"/>
      <c r="AE140" s="10"/>
    </row>
    <row r="141" s="10" customFormat="1" ht="19.92" customHeight="1">
      <c r="A141" s="10"/>
      <c r="B141" s="181"/>
      <c r="C141" s="182"/>
      <c r="D141" s="183" t="s">
        <v>138</v>
      </c>
      <c r="E141" s="184"/>
      <c r="F141" s="184"/>
      <c r="G141" s="184"/>
      <c r="H141" s="184"/>
      <c r="I141" s="184"/>
      <c r="J141" s="185">
        <f>J2333</f>
        <v>0</v>
      </c>
      <c r="K141" s="182"/>
      <c r="L141" s="186"/>
      <c r="S141" s="10"/>
      <c r="T141" s="10"/>
      <c r="U141" s="10"/>
      <c r="V141" s="10"/>
      <c r="W141" s="10"/>
      <c r="X141" s="10"/>
      <c r="Y141" s="10"/>
      <c r="Z141" s="10"/>
      <c r="AA141" s="10"/>
      <c r="AB141" s="10"/>
      <c r="AC141" s="10"/>
      <c r="AD141" s="10"/>
      <c r="AE141" s="10"/>
    </row>
    <row r="142" s="10" customFormat="1" ht="19.92" customHeight="1">
      <c r="A142" s="10"/>
      <c r="B142" s="181"/>
      <c r="C142" s="182"/>
      <c r="D142" s="183" t="s">
        <v>139</v>
      </c>
      <c r="E142" s="184"/>
      <c r="F142" s="184"/>
      <c r="G142" s="184"/>
      <c r="H142" s="184"/>
      <c r="I142" s="184"/>
      <c r="J142" s="185">
        <f>J2390</f>
        <v>0</v>
      </c>
      <c r="K142" s="182"/>
      <c r="L142" s="186"/>
      <c r="S142" s="10"/>
      <c r="T142" s="10"/>
      <c r="U142" s="10"/>
      <c r="V142" s="10"/>
      <c r="W142" s="10"/>
      <c r="X142" s="10"/>
      <c r="Y142" s="10"/>
      <c r="Z142" s="10"/>
      <c r="AA142" s="10"/>
      <c r="AB142" s="10"/>
      <c r="AC142" s="10"/>
      <c r="AD142" s="10"/>
      <c r="AE142" s="10"/>
    </row>
    <row r="143" s="10" customFormat="1" ht="19.92" customHeight="1">
      <c r="A143" s="10"/>
      <c r="B143" s="181"/>
      <c r="C143" s="182"/>
      <c r="D143" s="183" t="s">
        <v>140</v>
      </c>
      <c r="E143" s="184"/>
      <c r="F143" s="184"/>
      <c r="G143" s="184"/>
      <c r="H143" s="184"/>
      <c r="I143" s="184"/>
      <c r="J143" s="185">
        <f>J2397</f>
        <v>0</v>
      </c>
      <c r="K143" s="182"/>
      <c r="L143" s="186"/>
      <c r="S143" s="10"/>
      <c r="T143" s="10"/>
      <c r="U143" s="10"/>
      <c r="V143" s="10"/>
      <c r="W143" s="10"/>
      <c r="X143" s="10"/>
      <c r="Y143" s="10"/>
      <c r="Z143" s="10"/>
      <c r="AA143" s="10"/>
      <c r="AB143" s="10"/>
      <c r="AC143" s="10"/>
      <c r="AD143" s="10"/>
      <c r="AE143" s="10"/>
    </row>
    <row r="144" s="10" customFormat="1" ht="19.92" customHeight="1">
      <c r="A144" s="10"/>
      <c r="B144" s="181"/>
      <c r="C144" s="182"/>
      <c r="D144" s="183" t="s">
        <v>141</v>
      </c>
      <c r="E144" s="184"/>
      <c r="F144" s="184"/>
      <c r="G144" s="184"/>
      <c r="H144" s="184"/>
      <c r="I144" s="184"/>
      <c r="J144" s="185">
        <f>J2465</f>
        <v>0</v>
      </c>
      <c r="K144" s="182"/>
      <c r="L144" s="186"/>
      <c r="S144" s="10"/>
      <c r="T144" s="10"/>
      <c r="U144" s="10"/>
      <c r="V144" s="10"/>
      <c r="W144" s="10"/>
      <c r="X144" s="10"/>
      <c r="Y144" s="10"/>
      <c r="Z144" s="10"/>
      <c r="AA144" s="10"/>
      <c r="AB144" s="10"/>
      <c r="AC144" s="10"/>
      <c r="AD144" s="10"/>
      <c r="AE144" s="10"/>
    </row>
    <row r="145" s="10" customFormat="1" ht="19.92" customHeight="1">
      <c r="A145" s="10"/>
      <c r="B145" s="181"/>
      <c r="C145" s="182"/>
      <c r="D145" s="183" t="s">
        <v>142</v>
      </c>
      <c r="E145" s="184"/>
      <c r="F145" s="184"/>
      <c r="G145" s="184"/>
      <c r="H145" s="184"/>
      <c r="I145" s="184"/>
      <c r="J145" s="185">
        <f>J2588</f>
        <v>0</v>
      </c>
      <c r="K145" s="182"/>
      <c r="L145" s="186"/>
      <c r="S145" s="10"/>
      <c r="T145" s="10"/>
      <c r="U145" s="10"/>
      <c r="V145" s="10"/>
      <c r="W145" s="10"/>
      <c r="X145" s="10"/>
      <c r="Y145" s="10"/>
      <c r="Z145" s="10"/>
      <c r="AA145" s="10"/>
      <c r="AB145" s="10"/>
      <c r="AC145" s="10"/>
      <c r="AD145" s="10"/>
      <c r="AE145" s="10"/>
    </row>
    <row r="146" s="10" customFormat="1" ht="19.92" customHeight="1">
      <c r="A146" s="10"/>
      <c r="B146" s="181"/>
      <c r="C146" s="182"/>
      <c r="D146" s="183" t="s">
        <v>143</v>
      </c>
      <c r="E146" s="184"/>
      <c r="F146" s="184"/>
      <c r="G146" s="184"/>
      <c r="H146" s="184"/>
      <c r="I146" s="184"/>
      <c r="J146" s="185">
        <f>J2684</f>
        <v>0</v>
      </c>
      <c r="K146" s="182"/>
      <c r="L146" s="186"/>
      <c r="S146" s="10"/>
      <c r="T146" s="10"/>
      <c r="U146" s="10"/>
      <c r="V146" s="10"/>
      <c r="W146" s="10"/>
      <c r="X146" s="10"/>
      <c r="Y146" s="10"/>
      <c r="Z146" s="10"/>
      <c r="AA146" s="10"/>
      <c r="AB146" s="10"/>
      <c r="AC146" s="10"/>
      <c r="AD146" s="10"/>
      <c r="AE146" s="10"/>
    </row>
    <row r="147" s="10" customFormat="1" ht="19.92" customHeight="1">
      <c r="A147" s="10"/>
      <c r="B147" s="181"/>
      <c r="C147" s="182"/>
      <c r="D147" s="183" t="s">
        <v>144</v>
      </c>
      <c r="E147" s="184"/>
      <c r="F147" s="184"/>
      <c r="G147" s="184"/>
      <c r="H147" s="184"/>
      <c r="I147" s="184"/>
      <c r="J147" s="185">
        <f>J2717</f>
        <v>0</v>
      </c>
      <c r="K147" s="182"/>
      <c r="L147" s="186"/>
      <c r="S147" s="10"/>
      <c r="T147" s="10"/>
      <c r="U147" s="10"/>
      <c r="V147" s="10"/>
      <c r="W147" s="10"/>
      <c r="X147" s="10"/>
      <c r="Y147" s="10"/>
      <c r="Z147" s="10"/>
      <c r="AA147" s="10"/>
      <c r="AB147" s="10"/>
      <c r="AC147" s="10"/>
      <c r="AD147" s="10"/>
      <c r="AE147" s="10"/>
    </row>
    <row r="148" s="9" customFormat="1" ht="24.96" customHeight="1">
      <c r="A148" s="9"/>
      <c r="B148" s="175"/>
      <c r="C148" s="176"/>
      <c r="D148" s="177" t="s">
        <v>145</v>
      </c>
      <c r="E148" s="178"/>
      <c r="F148" s="178"/>
      <c r="G148" s="178"/>
      <c r="H148" s="178"/>
      <c r="I148" s="178"/>
      <c r="J148" s="179">
        <f>J2759</f>
        <v>0</v>
      </c>
      <c r="K148" s="176"/>
      <c r="L148" s="180"/>
      <c r="S148" s="9"/>
      <c r="T148" s="9"/>
      <c r="U148" s="9"/>
      <c r="V148" s="9"/>
      <c r="W148" s="9"/>
      <c r="X148" s="9"/>
      <c r="Y148" s="9"/>
      <c r="Z148" s="9"/>
      <c r="AA148" s="9"/>
      <c r="AB148" s="9"/>
      <c r="AC148" s="9"/>
      <c r="AD148" s="9"/>
      <c r="AE148" s="9"/>
    </row>
    <row r="149" s="2" customFormat="1" ht="21.84" customHeight="1">
      <c r="A149" s="38"/>
      <c r="B149" s="39"/>
      <c r="C149" s="40"/>
      <c r="D149" s="40"/>
      <c r="E149" s="40"/>
      <c r="F149" s="40"/>
      <c r="G149" s="40"/>
      <c r="H149" s="40"/>
      <c r="I149" s="40"/>
      <c r="J149" s="40"/>
      <c r="K149" s="40"/>
      <c r="L149" s="63"/>
      <c r="S149" s="38"/>
      <c r="T149" s="38"/>
      <c r="U149" s="38"/>
      <c r="V149" s="38"/>
      <c r="W149" s="38"/>
      <c r="X149" s="38"/>
      <c r="Y149" s="38"/>
      <c r="Z149" s="38"/>
      <c r="AA149" s="38"/>
      <c r="AB149" s="38"/>
      <c r="AC149" s="38"/>
      <c r="AD149" s="38"/>
      <c r="AE149" s="38"/>
    </row>
    <row r="150" s="2" customFormat="1" ht="6.96" customHeight="1">
      <c r="A150" s="38"/>
      <c r="B150" s="66"/>
      <c r="C150" s="67"/>
      <c r="D150" s="67"/>
      <c r="E150" s="67"/>
      <c r="F150" s="67"/>
      <c r="G150" s="67"/>
      <c r="H150" s="67"/>
      <c r="I150" s="67"/>
      <c r="J150" s="67"/>
      <c r="K150" s="67"/>
      <c r="L150" s="63"/>
      <c r="S150" s="38"/>
      <c r="T150" s="38"/>
      <c r="U150" s="38"/>
      <c r="V150" s="38"/>
      <c r="W150" s="38"/>
      <c r="X150" s="38"/>
      <c r="Y150" s="38"/>
      <c r="Z150" s="38"/>
      <c r="AA150" s="38"/>
      <c r="AB150" s="38"/>
      <c r="AC150" s="38"/>
      <c r="AD150" s="38"/>
      <c r="AE150" s="38"/>
    </row>
    <row r="154" s="2" customFormat="1" ht="6.96" customHeight="1">
      <c r="A154" s="38"/>
      <c r="B154" s="68"/>
      <c r="C154" s="69"/>
      <c r="D154" s="69"/>
      <c r="E154" s="69"/>
      <c r="F154" s="69"/>
      <c r="G154" s="69"/>
      <c r="H154" s="69"/>
      <c r="I154" s="69"/>
      <c r="J154" s="69"/>
      <c r="K154" s="69"/>
      <c r="L154" s="63"/>
      <c r="S154" s="38"/>
      <c r="T154" s="38"/>
      <c r="U154" s="38"/>
      <c r="V154" s="38"/>
      <c r="W154" s="38"/>
      <c r="X154" s="38"/>
      <c r="Y154" s="38"/>
      <c r="Z154" s="38"/>
      <c r="AA154" s="38"/>
      <c r="AB154" s="38"/>
      <c r="AC154" s="38"/>
      <c r="AD154" s="38"/>
      <c r="AE154" s="38"/>
    </row>
    <row r="155" s="2" customFormat="1" ht="24.96" customHeight="1">
      <c r="A155" s="38"/>
      <c r="B155" s="39"/>
      <c r="C155" s="23" t="s">
        <v>146</v>
      </c>
      <c r="D155" s="40"/>
      <c r="E155" s="40"/>
      <c r="F155" s="40"/>
      <c r="G155" s="40"/>
      <c r="H155" s="40"/>
      <c r="I155" s="40"/>
      <c r="J155" s="40"/>
      <c r="K155" s="40"/>
      <c r="L155" s="63"/>
      <c r="S155" s="38"/>
      <c r="T155" s="38"/>
      <c r="U155" s="38"/>
      <c r="V155" s="38"/>
      <c r="W155" s="38"/>
      <c r="X155" s="38"/>
      <c r="Y155" s="38"/>
      <c r="Z155" s="38"/>
      <c r="AA155" s="38"/>
      <c r="AB155" s="38"/>
      <c r="AC155" s="38"/>
      <c r="AD155" s="38"/>
      <c r="AE155" s="38"/>
    </row>
    <row r="156" s="2" customFormat="1" ht="6.96" customHeight="1">
      <c r="A156" s="38"/>
      <c r="B156" s="39"/>
      <c r="C156" s="40"/>
      <c r="D156" s="40"/>
      <c r="E156" s="40"/>
      <c r="F156" s="40"/>
      <c r="G156" s="40"/>
      <c r="H156" s="40"/>
      <c r="I156" s="40"/>
      <c r="J156" s="40"/>
      <c r="K156" s="40"/>
      <c r="L156" s="63"/>
      <c r="S156" s="38"/>
      <c r="T156" s="38"/>
      <c r="U156" s="38"/>
      <c r="V156" s="38"/>
      <c r="W156" s="38"/>
      <c r="X156" s="38"/>
      <c r="Y156" s="38"/>
      <c r="Z156" s="38"/>
      <c r="AA156" s="38"/>
      <c r="AB156" s="38"/>
      <c r="AC156" s="38"/>
      <c r="AD156" s="38"/>
      <c r="AE156" s="38"/>
    </row>
    <row r="157" s="2" customFormat="1" ht="12" customHeight="1">
      <c r="A157" s="38"/>
      <c r="B157" s="39"/>
      <c r="C157" s="32" t="s">
        <v>16</v>
      </c>
      <c r="D157" s="40"/>
      <c r="E157" s="40"/>
      <c r="F157" s="40"/>
      <c r="G157" s="40"/>
      <c r="H157" s="40"/>
      <c r="I157" s="40"/>
      <c r="J157" s="40"/>
      <c r="K157" s="40"/>
      <c r="L157" s="63"/>
      <c r="S157" s="38"/>
      <c r="T157" s="38"/>
      <c r="U157" s="38"/>
      <c r="V157" s="38"/>
      <c r="W157" s="38"/>
      <c r="X157" s="38"/>
      <c r="Y157" s="38"/>
      <c r="Z157" s="38"/>
      <c r="AA157" s="38"/>
      <c r="AB157" s="38"/>
      <c r="AC157" s="38"/>
      <c r="AD157" s="38"/>
      <c r="AE157" s="38"/>
    </row>
    <row r="158" s="2" customFormat="1" ht="16.5" customHeight="1">
      <c r="A158" s="38"/>
      <c r="B158" s="39"/>
      <c r="C158" s="40"/>
      <c r="D158" s="40"/>
      <c r="E158" s="170" t="str">
        <f>E7</f>
        <v>Muzeum Kašperské Hory - III. etapa - podetapa C a D</v>
      </c>
      <c r="F158" s="32"/>
      <c r="G158" s="32"/>
      <c r="H158" s="32"/>
      <c r="I158" s="40"/>
      <c r="J158" s="40"/>
      <c r="K158" s="40"/>
      <c r="L158" s="63"/>
      <c r="S158" s="38"/>
      <c r="T158" s="38"/>
      <c r="U158" s="38"/>
      <c r="V158" s="38"/>
      <c r="W158" s="38"/>
      <c r="X158" s="38"/>
      <c r="Y158" s="38"/>
      <c r="Z158" s="38"/>
      <c r="AA158" s="38"/>
      <c r="AB158" s="38"/>
      <c r="AC158" s="38"/>
      <c r="AD158" s="38"/>
      <c r="AE158" s="38"/>
    </row>
    <row r="159" s="2" customFormat="1" ht="12" customHeight="1">
      <c r="A159" s="38"/>
      <c r="B159" s="39"/>
      <c r="C159" s="32" t="s">
        <v>87</v>
      </c>
      <c r="D159" s="40"/>
      <c r="E159" s="40"/>
      <c r="F159" s="40"/>
      <c r="G159" s="40"/>
      <c r="H159" s="40"/>
      <c r="I159" s="40"/>
      <c r="J159" s="40"/>
      <c r="K159" s="40"/>
      <c r="L159" s="63"/>
      <c r="S159" s="38"/>
      <c r="T159" s="38"/>
      <c r="U159" s="38"/>
      <c r="V159" s="38"/>
      <c r="W159" s="38"/>
      <c r="X159" s="38"/>
      <c r="Y159" s="38"/>
      <c r="Z159" s="38"/>
      <c r="AA159" s="38"/>
      <c r="AB159" s="38"/>
      <c r="AC159" s="38"/>
      <c r="AD159" s="38"/>
      <c r="AE159" s="38"/>
    </row>
    <row r="160" s="2" customFormat="1" ht="16.5" customHeight="1">
      <c r="A160" s="38"/>
      <c r="B160" s="39"/>
      <c r="C160" s="40"/>
      <c r="D160" s="40"/>
      <c r="E160" s="76" t="str">
        <f>E9</f>
        <v>podetapa C a D - Fasáda dvora a vnitřní úpravy</v>
      </c>
      <c r="F160" s="40"/>
      <c r="G160" s="40"/>
      <c r="H160" s="40"/>
      <c r="I160" s="40"/>
      <c r="J160" s="40"/>
      <c r="K160" s="40"/>
      <c r="L160" s="63"/>
      <c r="S160" s="38"/>
      <c r="T160" s="38"/>
      <c r="U160" s="38"/>
      <c r="V160" s="38"/>
      <c r="W160" s="38"/>
      <c r="X160" s="38"/>
      <c r="Y160" s="38"/>
      <c r="Z160" s="38"/>
      <c r="AA160" s="38"/>
      <c r="AB160" s="38"/>
      <c r="AC160" s="38"/>
      <c r="AD160" s="38"/>
      <c r="AE160" s="38"/>
    </row>
    <row r="161" s="2" customFormat="1" ht="6.96" customHeight="1">
      <c r="A161" s="38"/>
      <c r="B161" s="39"/>
      <c r="C161" s="40"/>
      <c r="D161" s="40"/>
      <c r="E161" s="40"/>
      <c r="F161" s="40"/>
      <c r="G161" s="40"/>
      <c r="H161" s="40"/>
      <c r="I161" s="40"/>
      <c r="J161" s="40"/>
      <c r="K161" s="40"/>
      <c r="L161" s="63"/>
      <c r="S161" s="38"/>
      <c r="T161" s="38"/>
      <c r="U161" s="38"/>
      <c r="V161" s="38"/>
      <c r="W161" s="38"/>
      <c r="X161" s="38"/>
      <c r="Y161" s="38"/>
      <c r="Z161" s="38"/>
      <c r="AA161" s="38"/>
      <c r="AB161" s="38"/>
      <c r="AC161" s="38"/>
      <c r="AD161" s="38"/>
      <c r="AE161" s="38"/>
    </row>
    <row r="162" s="2" customFormat="1" ht="12" customHeight="1">
      <c r="A162" s="38"/>
      <c r="B162" s="39"/>
      <c r="C162" s="32" t="s">
        <v>20</v>
      </c>
      <c r="D162" s="40"/>
      <c r="E162" s="40"/>
      <c r="F162" s="27" t="str">
        <f>F12</f>
        <v>Kašperské Hory</v>
      </c>
      <c r="G162" s="40"/>
      <c r="H162" s="40"/>
      <c r="I162" s="32" t="s">
        <v>22</v>
      </c>
      <c r="J162" s="79" t="str">
        <f>IF(J12="","",J12)</f>
        <v>10. 1. 2024</v>
      </c>
      <c r="K162" s="40"/>
      <c r="L162" s="63"/>
      <c r="S162" s="38"/>
      <c r="T162" s="38"/>
      <c r="U162" s="38"/>
      <c r="V162" s="38"/>
      <c r="W162" s="38"/>
      <c r="X162" s="38"/>
      <c r="Y162" s="38"/>
      <c r="Z162" s="38"/>
      <c r="AA162" s="38"/>
      <c r="AB162" s="38"/>
      <c r="AC162" s="38"/>
      <c r="AD162" s="38"/>
      <c r="AE162" s="38"/>
    </row>
    <row r="163" s="2" customFormat="1" ht="6.96" customHeight="1">
      <c r="A163" s="38"/>
      <c r="B163" s="39"/>
      <c r="C163" s="40"/>
      <c r="D163" s="40"/>
      <c r="E163" s="40"/>
      <c r="F163" s="40"/>
      <c r="G163" s="40"/>
      <c r="H163" s="40"/>
      <c r="I163" s="40"/>
      <c r="J163" s="40"/>
      <c r="K163" s="40"/>
      <c r="L163" s="63"/>
      <c r="S163" s="38"/>
      <c r="T163" s="38"/>
      <c r="U163" s="38"/>
      <c r="V163" s="38"/>
      <c r="W163" s="38"/>
      <c r="X163" s="38"/>
      <c r="Y163" s="38"/>
      <c r="Z163" s="38"/>
      <c r="AA163" s="38"/>
      <c r="AB163" s="38"/>
      <c r="AC163" s="38"/>
      <c r="AD163" s="38"/>
      <c r="AE163" s="38"/>
    </row>
    <row r="164" s="2" customFormat="1" ht="15.15" customHeight="1">
      <c r="A164" s="38"/>
      <c r="B164" s="39"/>
      <c r="C164" s="32" t="s">
        <v>24</v>
      </c>
      <c r="D164" s="40"/>
      <c r="E164" s="40"/>
      <c r="F164" s="27" t="str">
        <f>E15</f>
        <v>Muzeum Šumavy Sušice</v>
      </c>
      <c r="G164" s="40"/>
      <c r="H164" s="40"/>
      <c r="I164" s="32" t="s">
        <v>30</v>
      </c>
      <c r="J164" s="36" t="str">
        <f>E21</f>
        <v>Šumavaplan s.r.o.</v>
      </c>
      <c r="K164" s="40"/>
      <c r="L164" s="63"/>
      <c r="S164" s="38"/>
      <c r="T164" s="38"/>
      <c r="U164" s="38"/>
      <c r="V164" s="38"/>
      <c r="W164" s="38"/>
      <c r="X164" s="38"/>
      <c r="Y164" s="38"/>
      <c r="Z164" s="38"/>
      <c r="AA164" s="38"/>
      <c r="AB164" s="38"/>
      <c r="AC164" s="38"/>
      <c r="AD164" s="38"/>
      <c r="AE164" s="38"/>
    </row>
    <row r="165" s="2" customFormat="1" ht="15.15" customHeight="1">
      <c r="A165" s="38"/>
      <c r="B165" s="39"/>
      <c r="C165" s="32" t="s">
        <v>28</v>
      </c>
      <c r="D165" s="40"/>
      <c r="E165" s="40"/>
      <c r="F165" s="27" t="str">
        <f>IF(E18="","",E18)</f>
        <v>Vyplň údaj</v>
      </c>
      <c r="G165" s="40"/>
      <c r="H165" s="40"/>
      <c r="I165" s="32" t="s">
        <v>33</v>
      </c>
      <c r="J165" s="36" t="str">
        <f>E24</f>
        <v>Šumavaplan s.r.o.</v>
      </c>
      <c r="K165" s="40"/>
      <c r="L165" s="63"/>
      <c r="S165" s="38"/>
      <c r="T165" s="38"/>
      <c r="U165" s="38"/>
      <c r="V165" s="38"/>
      <c r="W165" s="38"/>
      <c r="X165" s="38"/>
      <c r="Y165" s="38"/>
      <c r="Z165" s="38"/>
      <c r="AA165" s="38"/>
      <c r="AB165" s="38"/>
      <c r="AC165" s="38"/>
      <c r="AD165" s="38"/>
      <c r="AE165" s="38"/>
    </row>
    <row r="166" s="2" customFormat="1" ht="10.32" customHeight="1">
      <c r="A166" s="38"/>
      <c r="B166" s="39"/>
      <c r="C166" s="40"/>
      <c r="D166" s="40"/>
      <c r="E166" s="40"/>
      <c r="F166" s="40"/>
      <c r="G166" s="40"/>
      <c r="H166" s="40"/>
      <c r="I166" s="40"/>
      <c r="J166" s="40"/>
      <c r="K166" s="40"/>
      <c r="L166" s="63"/>
      <c r="S166" s="38"/>
      <c r="T166" s="38"/>
      <c r="U166" s="38"/>
      <c r="V166" s="38"/>
      <c r="W166" s="38"/>
      <c r="X166" s="38"/>
      <c r="Y166" s="38"/>
      <c r="Z166" s="38"/>
      <c r="AA166" s="38"/>
      <c r="AB166" s="38"/>
      <c r="AC166" s="38"/>
      <c r="AD166" s="38"/>
      <c r="AE166" s="38"/>
    </row>
    <row r="167" s="11" customFormat="1" ht="29.28" customHeight="1">
      <c r="A167" s="187"/>
      <c r="B167" s="188"/>
      <c r="C167" s="189" t="s">
        <v>147</v>
      </c>
      <c r="D167" s="190" t="s">
        <v>60</v>
      </c>
      <c r="E167" s="190" t="s">
        <v>56</v>
      </c>
      <c r="F167" s="190" t="s">
        <v>57</v>
      </c>
      <c r="G167" s="190" t="s">
        <v>148</v>
      </c>
      <c r="H167" s="190" t="s">
        <v>149</v>
      </c>
      <c r="I167" s="190" t="s">
        <v>150</v>
      </c>
      <c r="J167" s="191" t="s">
        <v>91</v>
      </c>
      <c r="K167" s="192" t="s">
        <v>151</v>
      </c>
      <c r="L167" s="193"/>
      <c r="M167" s="100" t="s">
        <v>1</v>
      </c>
      <c r="N167" s="101" t="s">
        <v>39</v>
      </c>
      <c r="O167" s="101" t="s">
        <v>152</v>
      </c>
      <c r="P167" s="101" t="s">
        <v>153</v>
      </c>
      <c r="Q167" s="101" t="s">
        <v>154</v>
      </c>
      <c r="R167" s="101" t="s">
        <v>155</v>
      </c>
      <c r="S167" s="101" t="s">
        <v>156</v>
      </c>
      <c r="T167" s="102" t="s">
        <v>157</v>
      </c>
      <c r="U167" s="187"/>
      <c r="V167" s="187"/>
      <c r="W167" s="187"/>
      <c r="X167" s="187"/>
      <c r="Y167" s="187"/>
      <c r="Z167" s="187"/>
      <c r="AA167" s="187"/>
      <c r="AB167" s="187"/>
      <c r="AC167" s="187"/>
      <c r="AD167" s="187"/>
      <c r="AE167" s="187"/>
    </row>
    <row r="168" s="2" customFormat="1" ht="22.8" customHeight="1">
      <c r="A168" s="38"/>
      <c r="B168" s="39"/>
      <c r="C168" s="107" t="s">
        <v>158</v>
      </c>
      <c r="D168" s="40"/>
      <c r="E168" s="40"/>
      <c r="F168" s="40"/>
      <c r="G168" s="40"/>
      <c r="H168" s="40"/>
      <c r="I168" s="40"/>
      <c r="J168" s="194">
        <f>BK168</f>
        <v>0</v>
      </c>
      <c r="K168" s="40"/>
      <c r="L168" s="44"/>
      <c r="M168" s="103"/>
      <c r="N168" s="195"/>
      <c r="O168" s="104"/>
      <c r="P168" s="196">
        <f>P169+P1168+P2759</f>
        <v>0</v>
      </c>
      <c r="Q168" s="104"/>
      <c r="R168" s="196">
        <f>R169+R1168+R2759</f>
        <v>939.11117541999988</v>
      </c>
      <c r="S168" s="104"/>
      <c r="T168" s="197">
        <f>T169+T1168+T2759</f>
        <v>986.35588330000007</v>
      </c>
      <c r="U168" s="38"/>
      <c r="V168" s="38"/>
      <c r="W168" s="38"/>
      <c r="X168" s="38"/>
      <c r="Y168" s="38"/>
      <c r="Z168" s="38"/>
      <c r="AA168" s="38"/>
      <c r="AB168" s="38"/>
      <c r="AC168" s="38"/>
      <c r="AD168" s="38"/>
      <c r="AE168" s="38"/>
      <c r="AT168" s="17" t="s">
        <v>74</v>
      </c>
      <c r="AU168" s="17" t="s">
        <v>93</v>
      </c>
      <c r="BK168" s="198">
        <f>BK169+BK1168+BK2759</f>
        <v>0</v>
      </c>
    </row>
    <row r="169" s="12" customFormat="1" ht="25.92" customHeight="1">
      <c r="A169" s="12"/>
      <c r="B169" s="199"/>
      <c r="C169" s="200"/>
      <c r="D169" s="201" t="s">
        <v>74</v>
      </c>
      <c r="E169" s="202" t="s">
        <v>159</v>
      </c>
      <c r="F169" s="202" t="s">
        <v>160</v>
      </c>
      <c r="G169" s="200"/>
      <c r="H169" s="200"/>
      <c r="I169" s="203"/>
      <c r="J169" s="204">
        <f>BK169</f>
        <v>0</v>
      </c>
      <c r="K169" s="200"/>
      <c r="L169" s="205"/>
      <c r="M169" s="206"/>
      <c r="N169" s="207"/>
      <c r="O169" s="207"/>
      <c r="P169" s="208">
        <f>P170+P220+P246+P349+P454+P470+P651+P750+P841+P851+P875+P907+P1137+P1165</f>
        <v>0</v>
      </c>
      <c r="Q169" s="207"/>
      <c r="R169" s="208">
        <f>R170+R220+R246+R349+R454+R470+R651+R750+R841+R851+R875+R907+R1137+R1165</f>
        <v>784.31369994999989</v>
      </c>
      <c r="S169" s="207"/>
      <c r="T169" s="209">
        <f>T170+T220+T246+T349+T454+T470+T651+T750+T841+T851+T875+T907+T1137+T1165</f>
        <v>956.61587700000007</v>
      </c>
      <c r="U169" s="12"/>
      <c r="V169" s="12"/>
      <c r="W169" s="12"/>
      <c r="X169" s="12"/>
      <c r="Y169" s="12"/>
      <c r="Z169" s="12"/>
      <c r="AA169" s="12"/>
      <c r="AB169" s="12"/>
      <c r="AC169" s="12"/>
      <c r="AD169" s="12"/>
      <c r="AE169" s="12"/>
      <c r="AR169" s="210" t="s">
        <v>83</v>
      </c>
      <c r="AT169" s="211" t="s">
        <v>74</v>
      </c>
      <c r="AU169" s="211" t="s">
        <v>75</v>
      </c>
      <c r="AY169" s="210" t="s">
        <v>161</v>
      </c>
      <c r="BK169" s="212">
        <f>BK170+BK220+BK246+BK349+BK454+BK470+BK651+BK750+BK841+BK851+BK875+BK907+BK1137+BK1165</f>
        <v>0</v>
      </c>
    </row>
    <row r="170" s="12" customFormat="1" ht="22.8" customHeight="1">
      <c r="A170" s="12"/>
      <c r="B170" s="199"/>
      <c r="C170" s="200"/>
      <c r="D170" s="201" t="s">
        <v>74</v>
      </c>
      <c r="E170" s="213" t="s">
        <v>83</v>
      </c>
      <c r="F170" s="213" t="s">
        <v>162</v>
      </c>
      <c r="G170" s="200"/>
      <c r="H170" s="200"/>
      <c r="I170" s="203"/>
      <c r="J170" s="214">
        <f>BK170</f>
        <v>0</v>
      </c>
      <c r="K170" s="200"/>
      <c r="L170" s="205"/>
      <c r="M170" s="206"/>
      <c r="N170" s="207"/>
      <c r="O170" s="207"/>
      <c r="P170" s="208">
        <f>SUM(P171:P219)</f>
        <v>0</v>
      </c>
      <c r="Q170" s="207"/>
      <c r="R170" s="208">
        <f>SUM(R171:R219)</f>
        <v>0.087360000000000007</v>
      </c>
      <c r="S170" s="207"/>
      <c r="T170" s="209">
        <f>SUM(T171:T219)</f>
        <v>0</v>
      </c>
      <c r="U170" s="12"/>
      <c r="V170" s="12"/>
      <c r="W170" s="12"/>
      <c r="X170" s="12"/>
      <c r="Y170" s="12"/>
      <c r="Z170" s="12"/>
      <c r="AA170" s="12"/>
      <c r="AB170" s="12"/>
      <c r="AC170" s="12"/>
      <c r="AD170" s="12"/>
      <c r="AE170" s="12"/>
      <c r="AR170" s="210" t="s">
        <v>83</v>
      </c>
      <c r="AT170" s="211" t="s">
        <v>74</v>
      </c>
      <c r="AU170" s="211" t="s">
        <v>83</v>
      </c>
      <c r="AY170" s="210" t="s">
        <v>161</v>
      </c>
      <c r="BK170" s="212">
        <f>SUM(BK171:BK219)</f>
        <v>0</v>
      </c>
    </row>
    <row r="171" s="2" customFormat="1" ht="33" customHeight="1">
      <c r="A171" s="38"/>
      <c r="B171" s="39"/>
      <c r="C171" s="215" t="s">
        <v>83</v>
      </c>
      <c r="D171" s="215" t="s">
        <v>163</v>
      </c>
      <c r="E171" s="216" t="s">
        <v>164</v>
      </c>
      <c r="F171" s="217" t="s">
        <v>165</v>
      </c>
      <c r="G171" s="218" t="s">
        <v>166</v>
      </c>
      <c r="H171" s="219">
        <v>89.25</v>
      </c>
      <c r="I171" s="220"/>
      <c r="J171" s="221">
        <f>ROUND(I171*H171,2)</f>
        <v>0</v>
      </c>
      <c r="K171" s="222"/>
      <c r="L171" s="44"/>
      <c r="M171" s="223" t="s">
        <v>1</v>
      </c>
      <c r="N171" s="224" t="s">
        <v>40</v>
      </c>
      <c r="O171" s="91"/>
      <c r="P171" s="225">
        <f>O171*H171</f>
        <v>0</v>
      </c>
      <c r="Q171" s="225">
        <v>0</v>
      </c>
      <c r="R171" s="225">
        <f>Q171*H171</f>
        <v>0</v>
      </c>
      <c r="S171" s="225">
        <v>0</v>
      </c>
      <c r="T171" s="226">
        <f>S171*H171</f>
        <v>0</v>
      </c>
      <c r="U171" s="38"/>
      <c r="V171" s="38"/>
      <c r="W171" s="38"/>
      <c r="X171" s="38"/>
      <c r="Y171" s="38"/>
      <c r="Z171" s="38"/>
      <c r="AA171" s="38"/>
      <c r="AB171" s="38"/>
      <c r="AC171" s="38"/>
      <c r="AD171" s="38"/>
      <c r="AE171" s="38"/>
      <c r="AR171" s="227" t="s">
        <v>167</v>
      </c>
      <c r="AT171" s="227" t="s">
        <v>163</v>
      </c>
      <c r="AU171" s="227" t="s">
        <v>85</v>
      </c>
      <c r="AY171" s="17" t="s">
        <v>161</v>
      </c>
      <c r="BE171" s="228">
        <f>IF(N171="základní",J171,0)</f>
        <v>0</v>
      </c>
      <c r="BF171" s="228">
        <f>IF(N171="snížená",J171,0)</f>
        <v>0</v>
      </c>
      <c r="BG171" s="228">
        <f>IF(N171="zákl. přenesená",J171,0)</f>
        <v>0</v>
      </c>
      <c r="BH171" s="228">
        <f>IF(N171="sníž. přenesená",J171,0)</f>
        <v>0</v>
      </c>
      <c r="BI171" s="228">
        <f>IF(N171="nulová",J171,0)</f>
        <v>0</v>
      </c>
      <c r="BJ171" s="17" t="s">
        <v>83</v>
      </c>
      <c r="BK171" s="228">
        <f>ROUND(I171*H171,2)</f>
        <v>0</v>
      </c>
      <c r="BL171" s="17" t="s">
        <v>167</v>
      </c>
      <c r="BM171" s="227" t="s">
        <v>168</v>
      </c>
    </row>
    <row r="172" s="2" customFormat="1">
      <c r="A172" s="38"/>
      <c r="B172" s="39"/>
      <c r="C172" s="40"/>
      <c r="D172" s="229" t="s">
        <v>169</v>
      </c>
      <c r="E172" s="40"/>
      <c r="F172" s="230" t="s">
        <v>170</v>
      </c>
      <c r="G172" s="40"/>
      <c r="H172" s="40"/>
      <c r="I172" s="231"/>
      <c r="J172" s="40"/>
      <c r="K172" s="40"/>
      <c r="L172" s="44"/>
      <c r="M172" s="232"/>
      <c r="N172" s="233"/>
      <c r="O172" s="91"/>
      <c r="P172" s="91"/>
      <c r="Q172" s="91"/>
      <c r="R172" s="91"/>
      <c r="S172" s="91"/>
      <c r="T172" s="92"/>
      <c r="U172" s="38"/>
      <c r="V172" s="38"/>
      <c r="W172" s="38"/>
      <c r="X172" s="38"/>
      <c r="Y172" s="38"/>
      <c r="Z172" s="38"/>
      <c r="AA172" s="38"/>
      <c r="AB172" s="38"/>
      <c r="AC172" s="38"/>
      <c r="AD172" s="38"/>
      <c r="AE172" s="38"/>
      <c r="AT172" s="17" t="s">
        <v>169</v>
      </c>
      <c r="AU172" s="17" t="s">
        <v>85</v>
      </c>
    </row>
    <row r="173" s="13" customFormat="1">
      <c r="A173" s="13"/>
      <c r="B173" s="234"/>
      <c r="C173" s="235"/>
      <c r="D173" s="229" t="s">
        <v>171</v>
      </c>
      <c r="E173" s="236" t="s">
        <v>1</v>
      </c>
      <c r="F173" s="237" t="s">
        <v>172</v>
      </c>
      <c r="G173" s="235"/>
      <c r="H173" s="238">
        <v>89.25</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171</v>
      </c>
      <c r="AU173" s="244" t="s">
        <v>85</v>
      </c>
      <c r="AV173" s="13" t="s">
        <v>85</v>
      </c>
      <c r="AW173" s="13" t="s">
        <v>32</v>
      </c>
      <c r="AX173" s="13" t="s">
        <v>83</v>
      </c>
      <c r="AY173" s="244" t="s">
        <v>161</v>
      </c>
    </row>
    <row r="174" s="2" customFormat="1" ht="33" customHeight="1">
      <c r="A174" s="38"/>
      <c r="B174" s="39"/>
      <c r="C174" s="215" t="s">
        <v>85</v>
      </c>
      <c r="D174" s="215" t="s">
        <v>163</v>
      </c>
      <c r="E174" s="216" t="s">
        <v>173</v>
      </c>
      <c r="F174" s="217" t="s">
        <v>174</v>
      </c>
      <c r="G174" s="218" t="s">
        <v>166</v>
      </c>
      <c r="H174" s="219">
        <v>16</v>
      </c>
      <c r="I174" s="220"/>
      <c r="J174" s="221">
        <f>ROUND(I174*H174,2)</f>
        <v>0</v>
      </c>
      <c r="K174" s="222"/>
      <c r="L174" s="44"/>
      <c r="M174" s="223" t="s">
        <v>1</v>
      </c>
      <c r="N174" s="224" t="s">
        <v>40</v>
      </c>
      <c r="O174" s="91"/>
      <c r="P174" s="225">
        <f>O174*H174</f>
        <v>0</v>
      </c>
      <c r="Q174" s="225">
        <v>0</v>
      </c>
      <c r="R174" s="225">
        <f>Q174*H174</f>
        <v>0</v>
      </c>
      <c r="S174" s="225">
        <v>0</v>
      </c>
      <c r="T174" s="226">
        <f>S174*H174</f>
        <v>0</v>
      </c>
      <c r="U174" s="38"/>
      <c r="V174" s="38"/>
      <c r="W174" s="38"/>
      <c r="X174" s="38"/>
      <c r="Y174" s="38"/>
      <c r="Z174" s="38"/>
      <c r="AA174" s="38"/>
      <c r="AB174" s="38"/>
      <c r="AC174" s="38"/>
      <c r="AD174" s="38"/>
      <c r="AE174" s="38"/>
      <c r="AR174" s="227" t="s">
        <v>167</v>
      </c>
      <c r="AT174" s="227" t="s">
        <v>163</v>
      </c>
      <c r="AU174" s="227" t="s">
        <v>85</v>
      </c>
      <c r="AY174" s="17" t="s">
        <v>161</v>
      </c>
      <c r="BE174" s="228">
        <f>IF(N174="základní",J174,0)</f>
        <v>0</v>
      </c>
      <c r="BF174" s="228">
        <f>IF(N174="snížená",J174,0)</f>
        <v>0</v>
      </c>
      <c r="BG174" s="228">
        <f>IF(N174="zákl. přenesená",J174,0)</f>
        <v>0</v>
      </c>
      <c r="BH174" s="228">
        <f>IF(N174="sníž. přenesená",J174,0)</f>
        <v>0</v>
      </c>
      <c r="BI174" s="228">
        <f>IF(N174="nulová",J174,0)</f>
        <v>0</v>
      </c>
      <c r="BJ174" s="17" t="s">
        <v>83</v>
      </c>
      <c r="BK174" s="228">
        <f>ROUND(I174*H174,2)</f>
        <v>0</v>
      </c>
      <c r="BL174" s="17" t="s">
        <v>167</v>
      </c>
      <c r="BM174" s="227" t="s">
        <v>175</v>
      </c>
    </row>
    <row r="175" s="2" customFormat="1">
      <c r="A175" s="38"/>
      <c r="B175" s="39"/>
      <c r="C175" s="40"/>
      <c r="D175" s="229" t="s">
        <v>169</v>
      </c>
      <c r="E175" s="40"/>
      <c r="F175" s="230" t="s">
        <v>176</v>
      </c>
      <c r="G175" s="40"/>
      <c r="H175" s="40"/>
      <c r="I175" s="231"/>
      <c r="J175" s="40"/>
      <c r="K175" s="40"/>
      <c r="L175" s="44"/>
      <c r="M175" s="232"/>
      <c r="N175" s="233"/>
      <c r="O175" s="91"/>
      <c r="P175" s="91"/>
      <c r="Q175" s="91"/>
      <c r="R175" s="91"/>
      <c r="S175" s="91"/>
      <c r="T175" s="92"/>
      <c r="U175" s="38"/>
      <c r="V175" s="38"/>
      <c r="W175" s="38"/>
      <c r="X175" s="38"/>
      <c r="Y175" s="38"/>
      <c r="Z175" s="38"/>
      <c r="AA175" s="38"/>
      <c r="AB175" s="38"/>
      <c r="AC175" s="38"/>
      <c r="AD175" s="38"/>
      <c r="AE175" s="38"/>
      <c r="AT175" s="17" t="s">
        <v>169</v>
      </c>
      <c r="AU175" s="17" t="s">
        <v>85</v>
      </c>
    </row>
    <row r="176" s="13" customFormat="1">
      <c r="A176" s="13"/>
      <c r="B176" s="234"/>
      <c r="C176" s="235"/>
      <c r="D176" s="229" t="s">
        <v>171</v>
      </c>
      <c r="E176" s="236" t="s">
        <v>1</v>
      </c>
      <c r="F176" s="237" t="s">
        <v>177</v>
      </c>
      <c r="G176" s="235"/>
      <c r="H176" s="238">
        <v>16</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171</v>
      </c>
      <c r="AU176" s="244" t="s">
        <v>85</v>
      </c>
      <c r="AV176" s="13" t="s">
        <v>85</v>
      </c>
      <c r="AW176" s="13" t="s">
        <v>32</v>
      </c>
      <c r="AX176" s="13" t="s">
        <v>83</v>
      </c>
      <c r="AY176" s="244" t="s">
        <v>161</v>
      </c>
    </row>
    <row r="177" s="2" customFormat="1" ht="37.8" customHeight="1">
      <c r="A177" s="38"/>
      <c r="B177" s="39"/>
      <c r="C177" s="215" t="s">
        <v>178</v>
      </c>
      <c r="D177" s="215" t="s">
        <v>163</v>
      </c>
      <c r="E177" s="216" t="s">
        <v>179</v>
      </c>
      <c r="F177" s="217" t="s">
        <v>180</v>
      </c>
      <c r="G177" s="218" t="s">
        <v>166</v>
      </c>
      <c r="H177" s="219">
        <v>86.099999999999994</v>
      </c>
      <c r="I177" s="220"/>
      <c r="J177" s="221">
        <f>ROUND(I177*H177,2)</f>
        <v>0</v>
      </c>
      <c r="K177" s="222"/>
      <c r="L177" s="44"/>
      <c r="M177" s="223" t="s">
        <v>1</v>
      </c>
      <c r="N177" s="224" t="s">
        <v>40</v>
      </c>
      <c r="O177" s="91"/>
      <c r="P177" s="225">
        <f>O177*H177</f>
        <v>0</v>
      </c>
      <c r="Q177" s="225">
        <v>0</v>
      </c>
      <c r="R177" s="225">
        <f>Q177*H177</f>
        <v>0</v>
      </c>
      <c r="S177" s="225">
        <v>0</v>
      </c>
      <c r="T177" s="226">
        <f>S177*H177</f>
        <v>0</v>
      </c>
      <c r="U177" s="38"/>
      <c r="V177" s="38"/>
      <c r="W177" s="38"/>
      <c r="X177" s="38"/>
      <c r="Y177" s="38"/>
      <c r="Z177" s="38"/>
      <c r="AA177" s="38"/>
      <c r="AB177" s="38"/>
      <c r="AC177" s="38"/>
      <c r="AD177" s="38"/>
      <c r="AE177" s="38"/>
      <c r="AR177" s="227" t="s">
        <v>167</v>
      </c>
      <c r="AT177" s="227" t="s">
        <v>163</v>
      </c>
      <c r="AU177" s="227" t="s">
        <v>85</v>
      </c>
      <c r="AY177" s="17" t="s">
        <v>161</v>
      </c>
      <c r="BE177" s="228">
        <f>IF(N177="základní",J177,0)</f>
        <v>0</v>
      </c>
      <c r="BF177" s="228">
        <f>IF(N177="snížená",J177,0)</f>
        <v>0</v>
      </c>
      <c r="BG177" s="228">
        <f>IF(N177="zákl. přenesená",J177,0)</f>
        <v>0</v>
      </c>
      <c r="BH177" s="228">
        <f>IF(N177="sníž. přenesená",J177,0)</f>
        <v>0</v>
      </c>
      <c r="BI177" s="228">
        <f>IF(N177="nulová",J177,0)</f>
        <v>0</v>
      </c>
      <c r="BJ177" s="17" t="s">
        <v>83</v>
      </c>
      <c r="BK177" s="228">
        <f>ROUND(I177*H177,2)</f>
        <v>0</v>
      </c>
      <c r="BL177" s="17" t="s">
        <v>167</v>
      </c>
      <c r="BM177" s="227" t="s">
        <v>181</v>
      </c>
    </row>
    <row r="178" s="2" customFormat="1">
      <c r="A178" s="38"/>
      <c r="B178" s="39"/>
      <c r="C178" s="40"/>
      <c r="D178" s="229" t="s">
        <v>169</v>
      </c>
      <c r="E178" s="40"/>
      <c r="F178" s="230" t="s">
        <v>182</v>
      </c>
      <c r="G178" s="40"/>
      <c r="H178" s="40"/>
      <c r="I178" s="231"/>
      <c r="J178" s="40"/>
      <c r="K178" s="40"/>
      <c r="L178" s="44"/>
      <c r="M178" s="232"/>
      <c r="N178" s="233"/>
      <c r="O178" s="91"/>
      <c r="P178" s="91"/>
      <c r="Q178" s="91"/>
      <c r="R178" s="91"/>
      <c r="S178" s="91"/>
      <c r="T178" s="92"/>
      <c r="U178" s="38"/>
      <c r="V178" s="38"/>
      <c r="W178" s="38"/>
      <c r="X178" s="38"/>
      <c r="Y178" s="38"/>
      <c r="Z178" s="38"/>
      <c r="AA178" s="38"/>
      <c r="AB178" s="38"/>
      <c r="AC178" s="38"/>
      <c r="AD178" s="38"/>
      <c r="AE178" s="38"/>
      <c r="AT178" s="17" t="s">
        <v>169</v>
      </c>
      <c r="AU178" s="17" t="s">
        <v>85</v>
      </c>
    </row>
    <row r="179" s="13" customFormat="1">
      <c r="A179" s="13"/>
      <c r="B179" s="234"/>
      <c r="C179" s="235"/>
      <c r="D179" s="229" t="s">
        <v>171</v>
      </c>
      <c r="E179" s="236" t="s">
        <v>1</v>
      </c>
      <c r="F179" s="237" t="s">
        <v>183</v>
      </c>
      <c r="G179" s="235"/>
      <c r="H179" s="238">
        <v>78</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171</v>
      </c>
      <c r="AU179" s="244" t="s">
        <v>85</v>
      </c>
      <c r="AV179" s="13" t="s">
        <v>85</v>
      </c>
      <c r="AW179" s="13" t="s">
        <v>32</v>
      </c>
      <c r="AX179" s="13" t="s">
        <v>75</v>
      </c>
      <c r="AY179" s="244" t="s">
        <v>161</v>
      </c>
    </row>
    <row r="180" s="13" customFormat="1">
      <c r="A180" s="13"/>
      <c r="B180" s="234"/>
      <c r="C180" s="235"/>
      <c r="D180" s="229" t="s">
        <v>171</v>
      </c>
      <c r="E180" s="236" t="s">
        <v>1</v>
      </c>
      <c r="F180" s="237" t="s">
        <v>184</v>
      </c>
      <c r="G180" s="235"/>
      <c r="H180" s="238">
        <v>8.0999999999999996</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171</v>
      </c>
      <c r="AU180" s="244" t="s">
        <v>85</v>
      </c>
      <c r="AV180" s="13" t="s">
        <v>85</v>
      </c>
      <c r="AW180" s="13" t="s">
        <v>32</v>
      </c>
      <c r="AX180" s="13" t="s">
        <v>75</v>
      </c>
      <c r="AY180" s="244" t="s">
        <v>161</v>
      </c>
    </row>
    <row r="181" s="14" customFormat="1">
      <c r="A181" s="14"/>
      <c r="B181" s="245"/>
      <c r="C181" s="246"/>
      <c r="D181" s="229" t="s">
        <v>171</v>
      </c>
      <c r="E181" s="247" t="s">
        <v>1</v>
      </c>
      <c r="F181" s="248" t="s">
        <v>185</v>
      </c>
      <c r="G181" s="246"/>
      <c r="H181" s="249">
        <v>86.099999999999994</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171</v>
      </c>
      <c r="AU181" s="255" t="s">
        <v>85</v>
      </c>
      <c r="AV181" s="14" t="s">
        <v>167</v>
      </c>
      <c r="AW181" s="14" t="s">
        <v>32</v>
      </c>
      <c r="AX181" s="14" t="s">
        <v>83</v>
      </c>
      <c r="AY181" s="255" t="s">
        <v>161</v>
      </c>
    </row>
    <row r="182" s="2" customFormat="1" ht="24.15" customHeight="1">
      <c r="A182" s="38"/>
      <c r="B182" s="39"/>
      <c r="C182" s="215" t="s">
        <v>167</v>
      </c>
      <c r="D182" s="215" t="s">
        <v>163</v>
      </c>
      <c r="E182" s="216" t="s">
        <v>186</v>
      </c>
      <c r="F182" s="217" t="s">
        <v>187</v>
      </c>
      <c r="G182" s="218" t="s">
        <v>166</v>
      </c>
      <c r="H182" s="219">
        <v>0.95999999999999996</v>
      </c>
      <c r="I182" s="220"/>
      <c r="J182" s="221">
        <f>ROUND(I182*H182,2)</f>
        <v>0</v>
      </c>
      <c r="K182" s="222"/>
      <c r="L182" s="44"/>
      <c r="M182" s="223" t="s">
        <v>1</v>
      </c>
      <c r="N182" s="224" t="s">
        <v>40</v>
      </c>
      <c r="O182" s="91"/>
      <c r="P182" s="225">
        <f>O182*H182</f>
        <v>0</v>
      </c>
      <c r="Q182" s="225">
        <v>0</v>
      </c>
      <c r="R182" s="225">
        <f>Q182*H182</f>
        <v>0</v>
      </c>
      <c r="S182" s="225">
        <v>0</v>
      </c>
      <c r="T182" s="226">
        <f>S182*H182</f>
        <v>0</v>
      </c>
      <c r="U182" s="38"/>
      <c r="V182" s="38"/>
      <c r="W182" s="38"/>
      <c r="X182" s="38"/>
      <c r="Y182" s="38"/>
      <c r="Z182" s="38"/>
      <c r="AA182" s="38"/>
      <c r="AB182" s="38"/>
      <c r="AC182" s="38"/>
      <c r="AD182" s="38"/>
      <c r="AE182" s="38"/>
      <c r="AR182" s="227" t="s">
        <v>167</v>
      </c>
      <c r="AT182" s="227" t="s">
        <v>163</v>
      </c>
      <c r="AU182" s="227" t="s">
        <v>85</v>
      </c>
      <c r="AY182" s="17" t="s">
        <v>161</v>
      </c>
      <c r="BE182" s="228">
        <f>IF(N182="základní",J182,0)</f>
        <v>0</v>
      </c>
      <c r="BF182" s="228">
        <f>IF(N182="snížená",J182,0)</f>
        <v>0</v>
      </c>
      <c r="BG182" s="228">
        <f>IF(N182="zákl. přenesená",J182,0)</f>
        <v>0</v>
      </c>
      <c r="BH182" s="228">
        <f>IF(N182="sníž. přenesená",J182,0)</f>
        <v>0</v>
      </c>
      <c r="BI182" s="228">
        <f>IF(N182="nulová",J182,0)</f>
        <v>0</v>
      </c>
      <c r="BJ182" s="17" t="s">
        <v>83</v>
      </c>
      <c r="BK182" s="228">
        <f>ROUND(I182*H182,2)</f>
        <v>0</v>
      </c>
      <c r="BL182" s="17" t="s">
        <v>167</v>
      </c>
      <c r="BM182" s="227" t="s">
        <v>188</v>
      </c>
    </row>
    <row r="183" s="2" customFormat="1">
      <c r="A183" s="38"/>
      <c r="B183" s="39"/>
      <c r="C183" s="40"/>
      <c r="D183" s="229" t="s">
        <v>169</v>
      </c>
      <c r="E183" s="40"/>
      <c r="F183" s="230" t="s">
        <v>189</v>
      </c>
      <c r="G183" s="40"/>
      <c r="H183" s="40"/>
      <c r="I183" s="231"/>
      <c r="J183" s="40"/>
      <c r="K183" s="40"/>
      <c r="L183" s="44"/>
      <c r="M183" s="232"/>
      <c r="N183" s="233"/>
      <c r="O183" s="91"/>
      <c r="P183" s="91"/>
      <c r="Q183" s="91"/>
      <c r="R183" s="91"/>
      <c r="S183" s="91"/>
      <c r="T183" s="92"/>
      <c r="U183" s="38"/>
      <c r="V183" s="38"/>
      <c r="W183" s="38"/>
      <c r="X183" s="38"/>
      <c r="Y183" s="38"/>
      <c r="Z183" s="38"/>
      <c r="AA183" s="38"/>
      <c r="AB183" s="38"/>
      <c r="AC183" s="38"/>
      <c r="AD183" s="38"/>
      <c r="AE183" s="38"/>
      <c r="AT183" s="17" t="s">
        <v>169</v>
      </c>
      <c r="AU183" s="17" t="s">
        <v>85</v>
      </c>
    </row>
    <row r="184" s="13" customFormat="1">
      <c r="A184" s="13"/>
      <c r="B184" s="234"/>
      <c r="C184" s="235"/>
      <c r="D184" s="229" t="s">
        <v>171</v>
      </c>
      <c r="E184" s="236" t="s">
        <v>1</v>
      </c>
      <c r="F184" s="237" t="s">
        <v>190</v>
      </c>
      <c r="G184" s="235"/>
      <c r="H184" s="238">
        <v>0.95999999999999996</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171</v>
      </c>
      <c r="AU184" s="244" t="s">
        <v>85</v>
      </c>
      <c r="AV184" s="13" t="s">
        <v>85</v>
      </c>
      <c r="AW184" s="13" t="s">
        <v>32</v>
      </c>
      <c r="AX184" s="13" t="s">
        <v>83</v>
      </c>
      <c r="AY184" s="244" t="s">
        <v>161</v>
      </c>
    </row>
    <row r="185" s="2" customFormat="1" ht="24.15" customHeight="1">
      <c r="A185" s="38"/>
      <c r="B185" s="39"/>
      <c r="C185" s="215" t="s">
        <v>191</v>
      </c>
      <c r="D185" s="215" t="s">
        <v>163</v>
      </c>
      <c r="E185" s="216" t="s">
        <v>192</v>
      </c>
      <c r="F185" s="217" t="s">
        <v>193</v>
      </c>
      <c r="G185" s="218" t="s">
        <v>166</v>
      </c>
      <c r="H185" s="219">
        <v>102.09999999999999</v>
      </c>
      <c r="I185" s="220"/>
      <c r="J185" s="221">
        <f>ROUND(I185*H185,2)</f>
        <v>0</v>
      </c>
      <c r="K185" s="222"/>
      <c r="L185" s="44"/>
      <c r="M185" s="223" t="s">
        <v>1</v>
      </c>
      <c r="N185" s="224" t="s">
        <v>40</v>
      </c>
      <c r="O185" s="91"/>
      <c r="P185" s="225">
        <f>O185*H185</f>
        <v>0</v>
      </c>
      <c r="Q185" s="225">
        <v>0</v>
      </c>
      <c r="R185" s="225">
        <f>Q185*H185</f>
        <v>0</v>
      </c>
      <c r="S185" s="225">
        <v>0</v>
      </c>
      <c r="T185" s="226">
        <f>S185*H185</f>
        <v>0</v>
      </c>
      <c r="U185" s="38"/>
      <c r="V185" s="38"/>
      <c r="W185" s="38"/>
      <c r="X185" s="38"/>
      <c r="Y185" s="38"/>
      <c r="Z185" s="38"/>
      <c r="AA185" s="38"/>
      <c r="AB185" s="38"/>
      <c r="AC185" s="38"/>
      <c r="AD185" s="38"/>
      <c r="AE185" s="38"/>
      <c r="AR185" s="227" t="s">
        <v>167</v>
      </c>
      <c r="AT185" s="227" t="s">
        <v>163</v>
      </c>
      <c r="AU185" s="227" t="s">
        <v>85</v>
      </c>
      <c r="AY185" s="17" t="s">
        <v>161</v>
      </c>
      <c r="BE185" s="228">
        <f>IF(N185="základní",J185,0)</f>
        <v>0</v>
      </c>
      <c r="BF185" s="228">
        <f>IF(N185="snížená",J185,0)</f>
        <v>0</v>
      </c>
      <c r="BG185" s="228">
        <f>IF(N185="zákl. přenesená",J185,0)</f>
        <v>0</v>
      </c>
      <c r="BH185" s="228">
        <f>IF(N185="sníž. přenesená",J185,0)</f>
        <v>0</v>
      </c>
      <c r="BI185" s="228">
        <f>IF(N185="nulová",J185,0)</f>
        <v>0</v>
      </c>
      <c r="BJ185" s="17" t="s">
        <v>83</v>
      </c>
      <c r="BK185" s="228">
        <f>ROUND(I185*H185,2)</f>
        <v>0</v>
      </c>
      <c r="BL185" s="17" t="s">
        <v>167</v>
      </c>
      <c r="BM185" s="227" t="s">
        <v>194</v>
      </c>
    </row>
    <row r="186" s="2" customFormat="1">
      <c r="A186" s="38"/>
      <c r="B186" s="39"/>
      <c r="C186" s="40"/>
      <c r="D186" s="229" t="s">
        <v>169</v>
      </c>
      <c r="E186" s="40"/>
      <c r="F186" s="230" t="s">
        <v>195</v>
      </c>
      <c r="G186" s="40"/>
      <c r="H186" s="40"/>
      <c r="I186" s="231"/>
      <c r="J186" s="40"/>
      <c r="K186" s="40"/>
      <c r="L186" s="44"/>
      <c r="M186" s="232"/>
      <c r="N186" s="233"/>
      <c r="O186" s="91"/>
      <c r="P186" s="91"/>
      <c r="Q186" s="91"/>
      <c r="R186" s="91"/>
      <c r="S186" s="91"/>
      <c r="T186" s="92"/>
      <c r="U186" s="38"/>
      <c r="V186" s="38"/>
      <c r="W186" s="38"/>
      <c r="X186" s="38"/>
      <c r="Y186" s="38"/>
      <c r="Z186" s="38"/>
      <c r="AA186" s="38"/>
      <c r="AB186" s="38"/>
      <c r="AC186" s="38"/>
      <c r="AD186" s="38"/>
      <c r="AE186" s="38"/>
      <c r="AT186" s="17" t="s">
        <v>169</v>
      </c>
      <c r="AU186" s="17" t="s">
        <v>85</v>
      </c>
    </row>
    <row r="187" s="13" customFormat="1">
      <c r="A187" s="13"/>
      <c r="B187" s="234"/>
      <c r="C187" s="235"/>
      <c r="D187" s="229" t="s">
        <v>171</v>
      </c>
      <c r="E187" s="236" t="s">
        <v>1</v>
      </c>
      <c r="F187" s="237" t="s">
        <v>196</v>
      </c>
      <c r="G187" s="235"/>
      <c r="H187" s="238">
        <v>102.09999999999999</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171</v>
      </c>
      <c r="AU187" s="244" t="s">
        <v>85</v>
      </c>
      <c r="AV187" s="13" t="s">
        <v>85</v>
      </c>
      <c r="AW187" s="13" t="s">
        <v>32</v>
      </c>
      <c r="AX187" s="13" t="s">
        <v>83</v>
      </c>
      <c r="AY187" s="244" t="s">
        <v>161</v>
      </c>
    </row>
    <row r="188" s="2" customFormat="1" ht="24.15" customHeight="1">
      <c r="A188" s="38"/>
      <c r="B188" s="39"/>
      <c r="C188" s="215" t="s">
        <v>197</v>
      </c>
      <c r="D188" s="215" t="s">
        <v>163</v>
      </c>
      <c r="E188" s="216" t="s">
        <v>198</v>
      </c>
      <c r="F188" s="217" t="s">
        <v>199</v>
      </c>
      <c r="G188" s="218" t="s">
        <v>166</v>
      </c>
      <c r="H188" s="219">
        <v>2.6040000000000001</v>
      </c>
      <c r="I188" s="220"/>
      <c r="J188" s="221">
        <f>ROUND(I188*H188,2)</f>
        <v>0</v>
      </c>
      <c r="K188" s="222"/>
      <c r="L188" s="44"/>
      <c r="M188" s="223" t="s">
        <v>1</v>
      </c>
      <c r="N188" s="224" t="s">
        <v>40</v>
      </c>
      <c r="O188" s="91"/>
      <c r="P188" s="225">
        <f>O188*H188</f>
        <v>0</v>
      </c>
      <c r="Q188" s="225">
        <v>0</v>
      </c>
      <c r="R188" s="225">
        <f>Q188*H188</f>
        <v>0</v>
      </c>
      <c r="S188" s="225">
        <v>0</v>
      </c>
      <c r="T188" s="226">
        <f>S188*H188</f>
        <v>0</v>
      </c>
      <c r="U188" s="38"/>
      <c r="V188" s="38"/>
      <c r="W188" s="38"/>
      <c r="X188" s="38"/>
      <c r="Y188" s="38"/>
      <c r="Z188" s="38"/>
      <c r="AA188" s="38"/>
      <c r="AB188" s="38"/>
      <c r="AC188" s="38"/>
      <c r="AD188" s="38"/>
      <c r="AE188" s="38"/>
      <c r="AR188" s="227" t="s">
        <v>167</v>
      </c>
      <c r="AT188" s="227" t="s">
        <v>163</v>
      </c>
      <c r="AU188" s="227" t="s">
        <v>85</v>
      </c>
      <c r="AY188" s="17" t="s">
        <v>161</v>
      </c>
      <c r="BE188" s="228">
        <f>IF(N188="základní",J188,0)</f>
        <v>0</v>
      </c>
      <c r="BF188" s="228">
        <f>IF(N188="snížená",J188,0)</f>
        <v>0</v>
      </c>
      <c r="BG188" s="228">
        <f>IF(N188="zákl. přenesená",J188,0)</f>
        <v>0</v>
      </c>
      <c r="BH188" s="228">
        <f>IF(N188="sníž. přenesená",J188,0)</f>
        <v>0</v>
      </c>
      <c r="BI188" s="228">
        <f>IF(N188="nulová",J188,0)</f>
        <v>0</v>
      </c>
      <c r="BJ188" s="17" t="s">
        <v>83</v>
      </c>
      <c r="BK188" s="228">
        <f>ROUND(I188*H188,2)</f>
        <v>0</v>
      </c>
      <c r="BL188" s="17" t="s">
        <v>167</v>
      </c>
      <c r="BM188" s="227" t="s">
        <v>200</v>
      </c>
    </row>
    <row r="189" s="2" customFormat="1">
      <c r="A189" s="38"/>
      <c r="B189" s="39"/>
      <c r="C189" s="40"/>
      <c r="D189" s="229" t="s">
        <v>169</v>
      </c>
      <c r="E189" s="40"/>
      <c r="F189" s="230" t="s">
        <v>201</v>
      </c>
      <c r="G189" s="40"/>
      <c r="H189" s="40"/>
      <c r="I189" s="231"/>
      <c r="J189" s="40"/>
      <c r="K189" s="40"/>
      <c r="L189" s="44"/>
      <c r="M189" s="232"/>
      <c r="N189" s="233"/>
      <c r="O189" s="91"/>
      <c r="P189" s="91"/>
      <c r="Q189" s="91"/>
      <c r="R189" s="91"/>
      <c r="S189" s="91"/>
      <c r="T189" s="92"/>
      <c r="U189" s="38"/>
      <c r="V189" s="38"/>
      <c r="W189" s="38"/>
      <c r="X189" s="38"/>
      <c r="Y189" s="38"/>
      <c r="Z189" s="38"/>
      <c r="AA189" s="38"/>
      <c r="AB189" s="38"/>
      <c r="AC189" s="38"/>
      <c r="AD189" s="38"/>
      <c r="AE189" s="38"/>
      <c r="AT189" s="17" t="s">
        <v>169</v>
      </c>
      <c r="AU189" s="17" t="s">
        <v>85</v>
      </c>
    </row>
    <row r="190" s="13" customFormat="1">
      <c r="A190" s="13"/>
      <c r="B190" s="234"/>
      <c r="C190" s="235"/>
      <c r="D190" s="229" t="s">
        <v>171</v>
      </c>
      <c r="E190" s="236" t="s">
        <v>1</v>
      </c>
      <c r="F190" s="237" t="s">
        <v>202</v>
      </c>
      <c r="G190" s="235"/>
      <c r="H190" s="238">
        <v>2.6040000000000001</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171</v>
      </c>
      <c r="AU190" s="244" t="s">
        <v>85</v>
      </c>
      <c r="AV190" s="13" t="s">
        <v>85</v>
      </c>
      <c r="AW190" s="13" t="s">
        <v>32</v>
      </c>
      <c r="AX190" s="13" t="s">
        <v>83</v>
      </c>
      <c r="AY190" s="244" t="s">
        <v>161</v>
      </c>
    </row>
    <row r="191" s="2" customFormat="1" ht="21.75" customHeight="1">
      <c r="A191" s="38"/>
      <c r="B191" s="39"/>
      <c r="C191" s="215" t="s">
        <v>203</v>
      </c>
      <c r="D191" s="215" t="s">
        <v>163</v>
      </c>
      <c r="E191" s="216" t="s">
        <v>204</v>
      </c>
      <c r="F191" s="217" t="s">
        <v>205</v>
      </c>
      <c r="G191" s="218" t="s">
        <v>206</v>
      </c>
      <c r="H191" s="219">
        <v>104</v>
      </c>
      <c r="I191" s="220"/>
      <c r="J191" s="221">
        <f>ROUND(I191*H191,2)</f>
        <v>0</v>
      </c>
      <c r="K191" s="222"/>
      <c r="L191" s="44"/>
      <c r="M191" s="223" t="s">
        <v>1</v>
      </c>
      <c r="N191" s="224" t="s">
        <v>40</v>
      </c>
      <c r="O191" s="91"/>
      <c r="P191" s="225">
        <f>O191*H191</f>
        <v>0</v>
      </c>
      <c r="Q191" s="225">
        <v>0.00084000000000000003</v>
      </c>
      <c r="R191" s="225">
        <f>Q191*H191</f>
        <v>0.087360000000000007</v>
      </c>
      <c r="S191" s="225">
        <v>0</v>
      </c>
      <c r="T191" s="226">
        <f>S191*H191</f>
        <v>0</v>
      </c>
      <c r="U191" s="38"/>
      <c r="V191" s="38"/>
      <c r="W191" s="38"/>
      <c r="X191" s="38"/>
      <c r="Y191" s="38"/>
      <c r="Z191" s="38"/>
      <c r="AA191" s="38"/>
      <c r="AB191" s="38"/>
      <c r="AC191" s="38"/>
      <c r="AD191" s="38"/>
      <c r="AE191" s="38"/>
      <c r="AR191" s="227" t="s">
        <v>167</v>
      </c>
      <c r="AT191" s="227" t="s">
        <v>163</v>
      </c>
      <c r="AU191" s="227" t="s">
        <v>85</v>
      </c>
      <c r="AY191" s="17" t="s">
        <v>161</v>
      </c>
      <c r="BE191" s="228">
        <f>IF(N191="základní",J191,0)</f>
        <v>0</v>
      </c>
      <c r="BF191" s="228">
        <f>IF(N191="snížená",J191,0)</f>
        <v>0</v>
      </c>
      <c r="BG191" s="228">
        <f>IF(N191="zákl. přenesená",J191,0)</f>
        <v>0</v>
      </c>
      <c r="BH191" s="228">
        <f>IF(N191="sníž. přenesená",J191,0)</f>
        <v>0</v>
      </c>
      <c r="BI191" s="228">
        <f>IF(N191="nulová",J191,0)</f>
        <v>0</v>
      </c>
      <c r="BJ191" s="17" t="s">
        <v>83</v>
      </c>
      <c r="BK191" s="228">
        <f>ROUND(I191*H191,2)</f>
        <v>0</v>
      </c>
      <c r="BL191" s="17" t="s">
        <v>167</v>
      </c>
      <c r="BM191" s="227" t="s">
        <v>207</v>
      </c>
    </row>
    <row r="192" s="2" customFormat="1">
      <c r="A192" s="38"/>
      <c r="B192" s="39"/>
      <c r="C192" s="40"/>
      <c r="D192" s="229" t="s">
        <v>169</v>
      </c>
      <c r="E192" s="40"/>
      <c r="F192" s="230" t="s">
        <v>208</v>
      </c>
      <c r="G192" s="40"/>
      <c r="H192" s="40"/>
      <c r="I192" s="231"/>
      <c r="J192" s="40"/>
      <c r="K192" s="40"/>
      <c r="L192" s="44"/>
      <c r="M192" s="232"/>
      <c r="N192" s="233"/>
      <c r="O192" s="91"/>
      <c r="P192" s="91"/>
      <c r="Q192" s="91"/>
      <c r="R192" s="91"/>
      <c r="S192" s="91"/>
      <c r="T192" s="92"/>
      <c r="U192" s="38"/>
      <c r="V192" s="38"/>
      <c r="W192" s="38"/>
      <c r="X192" s="38"/>
      <c r="Y192" s="38"/>
      <c r="Z192" s="38"/>
      <c r="AA192" s="38"/>
      <c r="AB192" s="38"/>
      <c r="AC192" s="38"/>
      <c r="AD192" s="38"/>
      <c r="AE192" s="38"/>
      <c r="AT192" s="17" t="s">
        <v>169</v>
      </c>
      <c r="AU192" s="17" t="s">
        <v>85</v>
      </c>
    </row>
    <row r="193" s="13" customFormat="1">
      <c r="A193" s="13"/>
      <c r="B193" s="234"/>
      <c r="C193" s="235"/>
      <c r="D193" s="229" t="s">
        <v>171</v>
      </c>
      <c r="E193" s="236" t="s">
        <v>1</v>
      </c>
      <c r="F193" s="237" t="s">
        <v>209</v>
      </c>
      <c r="G193" s="235"/>
      <c r="H193" s="238">
        <v>104</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171</v>
      </c>
      <c r="AU193" s="244" t="s">
        <v>85</v>
      </c>
      <c r="AV193" s="13" t="s">
        <v>85</v>
      </c>
      <c r="AW193" s="13" t="s">
        <v>32</v>
      </c>
      <c r="AX193" s="13" t="s">
        <v>83</v>
      </c>
      <c r="AY193" s="244" t="s">
        <v>161</v>
      </c>
    </row>
    <row r="194" s="2" customFormat="1" ht="24.15" customHeight="1">
      <c r="A194" s="38"/>
      <c r="B194" s="39"/>
      <c r="C194" s="215" t="s">
        <v>210</v>
      </c>
      <c r="D194" s="215" t="s">
        <v>163</v>
      </c>
      <c r="E194" s="216" t="s">
        <v>211</v>
      </c>
      <c r="F194" s="217" t="s">
        <v>212</v>
      </c>
      <c r="G194" s="218" t="s">
        <v>206</v>
      </c>
      <c r="H194" s="219">
        <v>104</v>
      </c>
      <c r="I194" s="220"/>
      <c r="J194" s="221">
        <f>ROUND(I194*H194,2)</f>
        <v>0</v>
      </c>
      <c r="K194" s="222"/>
      <c r="L194" s="44"/>
      <c r="M194" s="223" t="s">
        <v>1</v>
      </c>
      <c r="N194" s="224" t="s">
        <v>40</v>
      </c>
      <c r="O194" s="91"/>
      <c r="P194" s="225">
        <f>O194*H194</f>
        <v>0</v>
      </c>
      <c r="Q194" s="225">
        <v>0</v>
      </c>
      <c r="R194" s="225">
        <f>Q194*H194</f>
        <v>0</v>
      </c>
      <c r="S194" s="225">
        <v>0</v>
      </c>
      <c r="T194" s="226">
        <f>S194*H194</f>
        <v>0</v>
      </c>
      <c r="U194" s="38"/>
      <c r="V194" s="38"/>
      <c r="W194" s="38"/>
      <c r="X194" s="38"/>
      <c r="Y194" s="38"/>
      <c r="Z194" s="38"/>
      <c r="AA194" s="38"/>
      <c r="AB194" s="38"/>
      <c r="AC194" s="38"/>
      <c r="AD194" s="38"/>
      <c r="AE194" s="38"/>
      <c r="AR194" s="227" t="s">
        <v>167</v>
      </c>
      <c r="AT194" s="227" t="s">
        <v>163</v>
      </c>
      <c r="AU194" s="227" t="s">
        <v>85</v>
      </c>
      <c r="AY194" s="17" t="s">
        <v>161</v>
      </c>
      <c r="BE194" s="228">
        <f>IF(N194="základní",J194,0)</f>
        <v>0</v>
      </c>
      <c r="BF194" s="228">
        <f>IF(N194="snížená",J194,0)</f>
        <v>0</v>
      </c>
      <c r="BG194" s="228">
        <f>IF(N194="zákl. přenesená",J194,0)</f>
        <v>0</v>
      </c>
      <c r="BH194" s="228">
        <f>IF(N194="sníž. přenesená",J194,0)</f>
        <v>0</v>
      </c>
      <c r="BI194" s="228">
        <f>IF(N194="nulová",J194,0)</f>
        <v>0</v>
      </c>
      <c r="BJ194" s="17" t="s">
        <v>83</v>
      </c>
      <c r="BK194" s="228">
        <f>ROUND(I194*H194,2)</f>
        <v>0</v>
      </c>
      <c r="BL194" s="17" t="s">
        <v>167</v>
      </c>
      <c r="BM194" s="227" t="s">
        <v>213</v>
      </c>
    </row>
    <row r="195" s="2" customFormat="1">
      <c r="A195" s="38"/>
      <c r="B195" s="39"/>
      <c r="C195" s="40"/>
      <c r="D195" s="229" t="s">
        <v>169</v>
      </c>
      <c r="E195" s="40"/>
      <c r="F195" s="230" t="s">
        <v>214</v>
      </c>
      <c r="G195" s="40"/>
      <c r="H195" s="40"/>
      <c r="I195" s="231"/>
      <c r="J195" s="40"/>
      <c r="K195" s="40"/>
      <c r="L195" s="44"/>
      <c r="M195" s="232"/>
      <c r="N195" s="233"/>
      <c r="O195" s="91"/>
      <c r="P195" s="91"/>
      <c r="Q195" s="91"/>
      <c r="R195" s="91"/>
      <c r="S195" s="91"/>
      <c r="T195" s="92"/>
      <c r="U195" s="38"/>
      <c r="V195" s="38"/>
      <c r="W195" s="38"/>
      <c r="X195" s="38"/>
      <c r="Y195" s="38"/>
      <c r="Z195" s="38"/>
      <c r="AA195" s="38"/>
      <c r="AB195" s="38"/>
      <c r="AC195" s="38"/>
      <c r="AD195" s="38"/>
      <c r="AE195" s="38"/>
      <c r="AT195" s="17" t="s">
        <v>169</v>
      </c>
      <c r="AU195" s="17" t="s">
        <v>85</v>
      </c>
    </row>
    <row r="196" s="2" customFormat="1" ht="37.8" customHeight="1">
      <c r="A196" s="38"/>
      <c r="B196" s="39"/>
      <c r="C196" s="215" t="s">
        <v>215</v>
      </c>
      <c r="D196" s="215" t="s">
        <v>163</v>
      </c>
      <c r="E196" s="216" t="s">
        <v>216</v>
      </c>
      <c r="F196" s="217" t="s">
        <v>217</v>
      </c>
      <c r="G196" s="218" t="s">
        <v>166</v>
      </c>
      <c r="H196" s="219">
        <v>3.5640000000000001</v>
      </c>
      <c r="I196" s="220"/>
      <c r="J196" s="221">
        <f>ROUND(I196*H196,2)</f>
        <v>0</v>
      </c>
      <c r="K196" s="222"/>
      <c r="L196" s="44"/>
      <c r="M196" s="223" t="s">
        <v>1</v>
      </c>
      <c r="N196" s="224" t="s">
        <v>40</v>
      </c>
      <c r="O196" s="91"/>
      <c r="P196" s="225">
        <f>O196*H196</f>
        <v>0</v>
      </c>
      <c r="Q196" s="225">
        <v>0</v>
      </c>
      <c r="R196" s="225">
        <f>Q196*H196</f>
        <v>0</v>
      </c>
      <c r="S196" s="225">
        <v>0</v>
      </c>
      <c r="T196" s="226">
        <f>S196*H196</f>
        <v>0</v>
      </c>
      <c r="U196" s="38"/>
      <c r="V196" s="38"/>
      <c r="W196" s="38"/>
      <c r="X196" s="38"/>
      <c r="Y196" s="38"/>
      <c r="Z196" s="38"/>
      <c r="AA196" s="38"/>
      <c r="AB196" s="38"/>
      <c r="AC196" s="38"/>
      <c r="AD196" s="38"/>
      <c r="AE196" s="38"/>
      <c r="AR196" s="227" t="s">
        <v>167</v>
      </c>
      <c r="AT196" s="227" t="s">
        <v>163</v>
      </c>
      <c r="AU196" s="227" t="s">
        <v>85</v>
      </c>
      <c r="AY196" s="17" t="s">
        <v>161</v>
      </c>
      <c r="BE196" s="228">
        <f>IF(N196="základní",J196,0)</f>
        <v>0</v>
      </c>
      <c r="BF196" s="228">
        <f>IF(N196="snížená",J196,0)</f>
        <v>0</v>
      </c>
      <c r="BG196" s="228">
        <f>IF(N196="zákl. přenesená",J196,0)</f>
        <v>0</v>
      </c>
      <c r="BH196" s="228">
        <f>IF(N196="sníž. přenesená",J196,0)</f>
        <v>0</v>
      </c>
      <c r="BI196" s="228">
        <f>IF(N196="nulová",J196,0)</f>
        <v>0</v>
      </c>
      <c r="BJ196" s="17" t="s">
        <v>83</v>
      </c>
      <c r="BK196" s="228">
        <f>ROUND(I196*H196,2)</f>
        <v>0</v>
      </c>
      <c r="BL196" s="17" t="s">
        <v>167</v>
      </c>
      <c r="BM196" s="227" t="s">
        <v>218</v>
      </c>
    </row>
    <row r="197" s="2" customFormat="1">
      <c r="A197" s="38"/>
      <c r="B197" s="39"/>
      <c r="C197" s="40"/>
      <c r="D197" s="229" t="s">
        <v>169</v>
      </c>
      <c r="E197" s="40"/>
      <c r="F197" s="230" t="s">
        <v>219</v>
      </c>
      <c r="G197" s="40"/>
      <c r="H197" s="40"/>
      <c r="I197" s="231"/>
      <c r="J197" s="40"/>
      <c r="K197" s="40"/>
      <c r="L197" s="44"/>
      <c r="M197" s="232"/>
      <c r="N197" s="233"/>
      <c r="O197" s="91"/>
      <c r="P197" s="91"/>
      <c r="Q197" s="91"/>
      <c r="R197" s="91"/>
      <c r="S197" s="91"/>
      <c r="T197" s="92"/>
      <c r="U197" s="38"/>
      <c r="V197" s="38"/>
      <c r="W197" s="38"/>
      <c r="X197" s="38"/>
      <c r="Y197" s="38"/>
      <c r="Z197" s="38"/>
      <c r="AA197" s="38"/>
      <c r="AB197" s="38"/>
      <c r="AC197" s="38"/>
      <c r="AD197" s="38"/>
      <c r="AE197" s="38"/>
      <c r="AT197" s="17" t="s">
        <v>169</v>
      </c>
      <c r="AU197" s="17" t="s">
        <v>85</v>
      </c>
    </row>
    <row r="198" s="13" customFormat="1">
      <c r="A198" s="13"/>
      <c r="B198" s="234"/>
      <c r="C198" s="235"/>
      <c r="D198" s="229" t="s">
        <v>171</v>
      </c>
      <c r="E198" s="236" t="s">
        <v>1</v>
      </c>
      <c r="F198" s="237" t="s">
        <v>190</v>
      </c>
      <c r="G198" s="235"/>
      <c r="H198" s="238">
        <v>0.95999999999999996</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171</v>
      </c>
      <c r="AU198" s="244" t="s">
        <v>85</v>
      </c>
      <c r="AV198" s="13" t="s">
        <v>85</v>
      </c>
      <c r="AW198" s="13" t="s">
        <v>32</v>
      </c>
      <c r="AX198" s="13" t="s">
        <v>75</v>
      </c>
      <c r="AY198" s="244" t="s">
        <v>161</v>
      </c>
    </row>
    <row r="199" s="13" customFormat="1">
      <c r="A199" s="13"/>
      <c r="B199" s="234"/>
      <c r="C199" s="235"/>
      <c r="D199" s="229" t="s">
        <v>171</v>
      </c>
      <c r="E199" s="236" t="s">
        <v>1</v>
      </c>
      <c r="F199" s="237" t="s">
        <v>202</v>
      </c>
      <c r="G199" s="235"/>
      <c r="H199" s="238">
        <v>2.6040000000000001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171</v>
      </c>
      <c r="AU199" s="244" t="s">
        <v>85</v>
      </c>
      <c r="AV199" s="13" t="s">
        <v>85</v>
      </c>
      <c r="AW199" s="13" t="s">
        <v>32</v>
      </c>
      <c r="AX199" s="13" t="s">
        <v>75</v>
      </c>
      <c r="AY199" s="244" t="s">
        <v>161</v>
      </c>
    </row>
    <row r="200" s="14" customFormat="1">
      <c r="A200" s="14"/>
      <c r="B200" s="245"/>
      <c r="C200" s="246"/>
      <c r="D200" s="229" t="s">
        <v>171</v>
      </c>
      <c r="E200" s="247" t="s">
        <v>1</v>
      </c>
      <c r="F200" s="248" t="s">
        <v>185</v>
      </c>
      <c r="G200" s="246"/>
      <c r="H200" s="249">
        <v>3.5640000000000001</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171</v>
      </c>
      <c r="AU200" s="255" t="s">
        <v>85</v>
      </c>
      <c r="AV200" s="14" t="s">
        <v>167</v>
      </c>
      <c r="AW200" s="14" t="s">
        <v>32</v>
      </c>
      <c r="AX200" s="14" t="s">
        <v>83</v>
      </c>
      <c r="AY200" s="255" t="s">
        <v>161</v>
      </c>
    </row>
    <row r="201" s="2" customFormat="1" ht="37.8" customHeight="1">
      <c r="A201" s="38"/>
      <c r="B201" s="39"/>
      <c r="C201" s="215" t="s">
        <v>220</v>
      </c>
      <c r="D201" s="215" t="s">
        <v>163</v>
      </c>
      <c r="E201" s="216" t="s">
        <v>221</v>
      </c>
      <c r="F201" s="217" t="s">
        <v>222</v>
      </c>
      <c r="G201" s="218" t="s">
        <v>166</v>
      </c>
      <c r="H201" s="219">
        <v>3.5640000000000001</v>
      </c>
      <c r="I201" s="220"/>
      <c r="J201" s="221">
        <f>ROUND(I201*H201,2)</f>
        <v>0</v>
      </c>
      <c r="K201" s="222"/>
      <c r="L201" s="44"/>
      <c r="M201" s="223" t="s">
        <v>1</v>
      </c>
      <c r="N201" s="224" t="s">
        <v>40</v>
      </c>
      <c r="O201" s="91"/>
      <c r="P201" s="225">
        <f>O201*H201</f>
        <v>0</v>
      </c>
      <c r="Q201" s="225">
        <v>0</v>
      </c>
      <c r="R201" s="225">
        <f>Q201*H201</f>
        <v>0</v>
      </c>
      <c r="S201" s="225">
        <v>0</v>
      </c>
      <c r="T201" s="226">
        <f>S201*H201</f>
        <v>0</v>
      </c>
      <c r="U201" s="38"/>
      <c r="V201" s="38"/>
      <c r="W201" s="38"/>
      <c r="X201" s="38"/>
      <c r="Y201" s="38"/>
      <c r="Z201" s="38"/>
      <c r="AA201" s="38"/>
      <c r="AB201" s="38"/>
      <c r="AC201" s="38"/>
      <c r="AD201" s="38"/>
      <c r="AE201" s="38"/>
      <c r="AR201" s="227" t="s">
        <v>167</v>
      </c>
      <c r="AT201" s="227" t="s">
        <v>163</v>
      </c>
      <c r="AU201" s="227" t="s">
        <v>85</v>
      </c>
      <c r="AY201" s="17" t="s">
        <v>161</v>
      </c>
      <c r="BE201" s="228">
        <f>IF(N201="základní",J201,0)</f>
        <v>0</v>
      </c>
      <c r="BF201" s="228">
        <f>IF(N201="snížená",J201,0)</f>
        <v>0</v>
      </c>
      <c r="BG201" s="228">
        <f>IF(N201="zákl. přenesená",J201,0)</f>
        <v>0</v>
      </c>
      <c r="BH201" s="228">
        <f>IF(N201="sníž. přenesená",J201,0)</f>
        <v>0</v>
      </c>
      <c r="BI201" s="228">
        <f>IF(N201="nulová",J201,0)</f>
        <v>0</v>
      </c>
      <c r="BJ201" s="17" t="s">
        <v>83</v>
      </c>
      <c r="BK201" s="228">
        <f>ROUND(I201*H201,2)</f>
        <v>0</v>
      </c>
      <c r="BL201" s="17" t="s">
        <v>167</v>
      </c>
      <c r="BM201" s="227" t="s">
        <v>223</v>
      </c>
    </row>
    <row r="202" s="2" customFormat="1">
      <c r="A202" s="38"/>
      <c r="B202" s="39"/>
      <c r="C202" s="40"/>
      <c r="D202" s="229" t="s">
        <v>169</v>
      </c>
      <c r="E202" s="40"/>
      <c r="F202" s="230" t="s">
        <v>224</v>
      </c>
      <c r="G202" s="40"/>
      <c r="H202" s="40"/>
      <c r="I202" s="231"/>
      <c r="J202" s="40"/>
      <c r="K202" s="40"/>
      <c r="L202" s="44"/>
      <c r="M202" s="232"/>
      <c r="N202" s="233"/>
      <c r="O202" s="91"/>
      <c r="P202" s="91"/>
      <c r="Q202" s="91"/>
      <c r="R202" s="91"/>
      <c r="S202" s="91"/>
      <c r="T202" s="92"/>
      <c r="U202" s="38"/>
      <c r="V202" s="38"/>
      <c r="W202" s="38"/>
      <c r="X202" s="38"/>
      <c r="Y202" s="38"/>
      <c r="Z202" s="38"/>
      <c r="AA202" s="38"/>
      <c r="AB202" s="38"/>
      <c r="AC202" s="38"/>
      <c r="AD202" s="38"/>
      <c r="AE202" s="38"/>
      <c r="AT202" s="17" t="s">
        <v>169</v>
      </c>
      <c r="AU202" s="17" t="s">
        <v>85</v>
      </c>
    </row>
    <row r="203" s="2" customFormat="1" ht="37.8" customHeight="1">
      <c r="A203" s="38"/>
      <c r="B203" s="39"/>
      <c r="C203" s="215" t="s">
        <v>225</v>
      </c>
      <c r="D203" s="215" t="s">
        <v>163</v>
      </c>
      <c r="E203" s="216" t="s">
        <v>226</v>
      </c>
      <c r="F203" s="217" t="s">
        <v>227</v>
      </c>
      <c r="G203" s="218" t="s">
        <v>166</v>
      </c>
      <c r="H203" s="219">
        <v>112.614</v>
      </c>
      <c r="I203" s="220"/>
      <c r="J203" s="221">
        <f>ROUND(I203*H203,2)</f>
        <v>0</v>
      </c>
      <c r="K203" s="222"/>
      <c r="L203" s="44"/>
      <c r="M203" s="223" t="s">
        <v>1</v>
      </c>
      <c r="N203" s="224" t="s">
        <v>40</v>
      </c>
      <c r="O203" s="91"/>
      <c r="P203" s="225">
        <f>O203*H203</f>
        <v>0</v>
      </c>
      <c r="Q203" s="225">
        <v>0</v>
      </c>
      <c r="R203" s="225">
        <f>Q203*H203</f>
        <v>0</v>
      </c>
      <c r="S203" s="225">
        <v>0</v>
      </c>
      <c r="T203" s="226">
        <f>S203*H203</f>
        <v>0</v>
      </c>
      <c r="U203" s="38"/>
      <c r="V203" s="38"/>
      <c r="W203" s="38"/>
      <c r="X203" s="38"/>
      <c r="Y203" s="38"/>
      <c r="Z203" s="38"/>
      <c r="AA203" s="38"/>
      <c r="AB203" s="38"/>
      <c r="AC203" s="38"/>
      <c r="AD203" s="38"/>
      <c r="AE203" s="38"/>
      <c r="AR203" s="227" t="s">
        <v>167</v>
      </c>
      <c r="AT203" s="227" t="s">
        <v>163</v>
      </c>
      <c r="AU203" s="227" t="s">
        <v>85</v>
      </c>
      <c r="AY203" s="17" t="s">
        <v>161</v>
      </c>
      <c r="BE203" s="228">
        <f>IF(N203="základní",J203,0)</f>
        <v>0</v>
      </c>
      <c r="BF203" s="228">
        <f>IF(N203="snížená",J203,0)</f>
        <v>0</v>
      </c>
      <c r="BG203" s="228">
        <f>IF(N203="zákl. přenesená",J203,0)</f>
        <v>0</v>
      </c>
      <c r="BH203" s="228">
        <f>IF(N203="sníž. přenesená",J203,0)</f>
        <v>0</v>
      </c>
      <c r="BI203" s="228">
        <f>IF(N203="nulová",J203,0)</f>
        <v>0</v>
      </c>
      <c r="BJ203" s="17" t="s">
        <v>83</v>
      </c>
      <c r="BK203" s="228">
        <f>ROUND(I203*H203,2)</f>
        <v>0</v>
      </c>
      <c r="BL203" s="17" t="s">
        <v>167</v>
      </c>
      <c r="BM203" s="227" t="s">
        <v>228</v>
      </c>
    </row>
    <row r="204" s="2" customFormat="1">
      <c r="A204" s="38"/>
      <c r="B204" s="39"/>
      <c r="C204" s="40"/>
      <c r="D204" s="229" t="s">
        <v>169</v>
      </c>
      <c r="E204" s="40"/>
      <c r="F204" s="230" t="s">
        <v>229</v>
      </c>
      <c r="G204" s="40"/>
      <c r="H204" s="40"/>
      <c r="I204" s="231"/>
      <c r="J204" s="40"/>
      <c r="K204" s="40"/>
      <c r="L204" s="44"/>
      <c r="M204" s="232"/>
      <c r="N204" s="233"/>
      <c r="O204" s="91"/>
      <c r="P204" s="91"/>
      <c r="Q204" s="91"/>
      <c r="R204" s="91"/>
      <c r="S204" s="91"/>
      <c r="T204" s="92"/>
      <c r="U204" s="38"/>
      <c r="V204" s="38"/>
      <c r="W204" s="38"/>
      <c r="X204" s="38"/>
      <c r="Y204" s="38"/>
      <c r="Z204" s="38"/>
      <c r="AA204" s="38"/>
      <c r="AB204" s="38"/>
      <c r="AC204" s="38"/>
      <c r="AD204" s="38"/>
      <c r="AE204" s="38"/>
      <c r="AT204" s="17" t="s">
        <v>169</v>
      </c>
      <c r="AU204" s="17" t="s">
        <v>85</v>
      </c>
    </row>
    <row r="205" s="13" customFormat="1">
      <c r="A205" s="13"/>
      <c r="B205" s="234"/>
      <c r="C205" s="235"/>
      <c r="D205" s="229" t="s">
        <v>171</v>
      </c>
      <c r="E205" s="236" t="s">
        <v>1</v>
      </c>
      <c r="F205" s="237" t="s">
        <v>230</v>
      </c>
      <c r="G205" s="235"/>
      <c r="H205" s="238">
        <v>112.614</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171</v>
      </c>
      <c r="AU205" s="244" t="s">
        <v>85</v>
      </c>
      <c r="AV205" s="13" t="s">
        <v>85</v>
      </c>
      <c r="AW205" s="13" t="s">
        <v>32</v>
      </c>
      <c r="AX205" s="13" t="s">
        <v>83</v>
      </c>
      <c r="AY205" s="244" t="s">
        <v>161</v>
      </c>
    </row>
    <row r="206" s="2" customFormat="1" ht="37.8" customHeight="1">
      <c r="A206" s="38"/>
      <c r="B206" s="39"/>
      <c r="C206" s="215" t="s">
        <v>231</v>
      </c>
      <c r="D206" s="215" t="s">
        <v>163</v>
      </c>
      <c r="E206" s="216" t="s">
        <v>232</v>
      </c>
      <c r="F206" s="217" t="s">
        <v>233</v>
      </c>
      <c r="G206" s="218" t="s">
        <v>166</v>
      </c>
      <c r="H206" s="219">
        <v>3491.0340000000001</v>
      </c>
      <c r="I206" s="220"/>
      <c r="J206" s="221">
        <f>ROUND(I206*H206,2)</f>
        <v>0</v>
      </c>
      <c r="K206" s="222"/>
      <c r="L206" s="44"/>
      <c r="M206" s="223" t="s">
        <v>1</v>
      </c>
      <c r="N206" s="224" t="s">
        <v>40</v>
      </c>
      <c r="O206" s="91"/>
      <c r="P206" s="225">
        <f>O206*H206</f>
        <v>0</v>
      </c>
      <c r="Q206" s="225">
        <v>0</v>
      </c>
      <c r="R206" s="225">
        <f>Q206*H206</f>
        <v>0</v>
      </c>
      <c r="S206" s="225">
        <v>0</v>
      </c>
      <c r="T206" s="226">
        <f>S206*H206</f>
        <v>0</v>
      </c>
      <c r="U206" s="38"/>
      <c r="V206" s="38"/>
      <c r="W206" s="38"/>
      <c r="X206" s="38"/>
      <c r="Y206" s="38"/>
      <c r="Z206" s="38"/>
      <c r="AA206" s="38"/>
      <c r="AB206" s="38"/>
      <c r="AC206" s="38"/>
      <c r="AD206" s="38"/>
      <c r="AE206" s="38"/>
      <c r="AR206" s="227" t="s">
        <v>167</v>
      </c>
      <c r="AT206" s="227" t="s">
        <v>163</v>
      </c>
      <c r="AU206" s="227" t="s">
        <v>85</v>
      </c>
      <c r="AY206" s="17" t="s">
        <v>161</v>
      </c>
      <c r="BE206" s="228">
        <f>IF(N206="základní",J206,0)</f>
        <v>0</v>
      </c>
      <c r="BF206" s="228">
        <f>IF(N206="snížená",J206,0)</f>
        <v>0</v>
      </c>
      <c r="BG206" s="228">
        <f>IF(N206="zákl. přenesená",J206,0)</f>
        <v>0</v>
      </c>
      <c r="BH206" s="228">
        <f>IF(N206="sníž. přenesená",J206,0)</f>
        <v>0</v>
      </c>
      <c r="BI206" s="228">
        <f>IF(N206="nulová",J206,0)</f>
        <v>0</v>
      </c>
      <c r="BJ206" s="17" t="s">
        <v>83</v>
      </c>
      <c r="BK206" s="228">
        <f>ROUND(I206*H206,2)</f>
        <v>0</v>
      </c>
      <c r="BL206" s="17" t="s">
        <v>167</v>
      </c>
      <c r="BM206" s="227" t="s">
        <v>234</v>
      </c>
    </row>
    <row r="207" s="2" customFormat="1">
      <c r="A207" s="38"/>
      <c r="B207" s="39"/>
      <c r="C207" s="40"/>
      <c r="D207" s="229" t="s">
        <v>169</v>
      </c>
      <c r="E207" s="40"/>
      <c r="F207" s="230" t="s">
        <v>235</v>
      </c>
      <c r="G207" s="40"/>
      <c r="H207" s="40"/>
      <c r="I207" s="231"/>
      <c r="J207" s="40"/>
      <c r="K207" s="40"/>
      <c r="L207" s="44"/>
      <c r="M207" s="232"/>
      <c r="N207" s="233"/>
      <c r="O207" s="91"/>
      <c r="P207" s="91"/>
      <c r="Q207" s="91"/>
      <c r="R207" s="91"/>
      <c r="S207" s="91"/>
      <c r="T207" s="92"/>
      <c r="U207" s="38"/>
      <c r="V207" s="38"/>
      <c r="W207" s="38"/>
      <c r="X207" s="38"/>
      <c r="Y207" s="38"/>
      <c r="Z207" s="38"/>
      <c r="AA207" s="38"/>
      <c r="AB207" s="38"/>
      <c r="AC207" s="38"/>
      <c r="AD207" s="38"/>
      <c r="AE207" s="38"/>
      <c r="AT207" s="17" t="s">
        <v>169</v>
      </c>
      <c r="AU207" s="17" t="s">
        <v>85</v>
      </c>
    </row>
    <row r="208" s="13" customFormat="1">
      <c r="A208" s="13"/>
      <c r="B208" s="234"/>
      <c r="C208" s="235"/>
      <c r="D208" s="229" t="s">
        <v>171</v>
      </c>
      <c r="E208" s="236" t="s">
        <v>1</v>
      </c>
      <c r="F208" s="237" t="s">
        <v>236</v>
      </c>
      <c r="G208" s="235"/>
      <c r="H208" s="238">
        <v>3491.0340000000001</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171</v>
      </c>
      <c r="AU208" s="244" t="s">
        <v>85</v>
      </c>
      <c r="AV208" s="13" t="s">
        <v>85</v>
      </c>
      <c r="AW208" s="13" t="s">
        <v>32</v>
      </c>
      <c r="AX208" s="13" t="s">
        <v>83</v>
      </c>
      <c r="AY208" s="244" t="s">
        <v>161</v>
      </c>
    </row>
    <row r="209" s="2" customFormat="1" ht="33" customHeight="1">
      <c r="A209" s="38"/>
      <c r="B209" s="39"/>
      <c r="C209" s="215" t="s">
        <v>237</v>
      </c>
      <c r="D209" s="215" t="s">
        <v>163</v>
      </c>
      <c r="E209" s="216" t="s">
        <v>238</v>
      </c>
      <c r="F209" s="217" t="s">
        <v>239</v>
      </c>
      <c r="G209" s="218" t="s">
        <v>240</v>
      </c>
      <c r="H209" s="219">
        <v>202.70500000000001</v>
      </c>
      <c r="I209" s="220"/>
      <c r="J209" s="221">
        <f>ROUND(I209*H209,2)</f>
        <v>0</v>
      </c>
      <c r="K209" s="222"/>
      <c r="L209" s="44"/>
      <c r="M209" s="223" t="s">
        <v>1</v>
      </c>
      <c r="N209" s="224" t="s">
        <v>40</v>
      </c>
      <c r="O209" s="91"/>
      <c r="P209" s="225">
        <f>O209*H209</f>
        <v>0</v>
      </c>
      <c r="Q209" s="225">
        <v>0</v>
      </c>
      <c r="R209" s="225">
        <f>Q209*H209</f>
        <v>0</v>
      </c>
      <c r="S209" s="225">
        <v>0</v>
      </c>
      <c r="T209" s="226">
        <f>S209*H209</f>
        <v>0</v>
      </c>
      <c r="U209" s="38"/>
      <c r="V209" s="38"/>
      <c r="W209" s="38"/>
      <c r="X209" s="38"/>
      <c r="Y209" s="38"/>
      <c r="Z209" s="38"/>
      <c r="AA209" s="38"/>
      <c r="AB209" s="38"/>
      <c r="AC209" s="38"/>
      <c r="AD209" s="38"/>
      <c r="AE209" s="38"/>
      <c r="AR209" s="227" t="s">
        <v>167</v>
      </c>
      <c r="AT209" s="227" t="s">
        <v>163</v>
      </c>
      <c r="AU209" s="227" t="s">
        <v>85</v>
      </c>
      <c r="AY209" s="17" t="s">
        <v>161</v>
      </c>
      <c r="BE209" s="228">
        <f>IF(N209="základní",J209,0)</f>
        <v>0</v>
      </c>
      <c r="BF209" s="228">
        <f>IF(N209="snížená",J209,0)</f>
        <v>0</v>
      </c>
      <c r="BG209" s="228">
        <f>IF(N209="zákl. přenesená",J209,0)</f>
        <v>0</v>
      </c>
      <c r="BH209" s="228">
        <f>IF(N209="sníž. přenesená",J209,0)</f>
        <v>0</v>
      </c>
      <c r="BI209" s="228">
        <f>IF(N209="nulová",J209,0)</f>
        <v>0</v>
      </c>
      <c r="BJ209" s="17" t="s">
        <v>83</v>
      </c>
      <c r="BK209" s="228">
        <f>ROUND(I209*H209,2)</f>
        <v>0</v>
      </c>
      <c r="BL209" s="17" t="s">
        <v>167</v>
      </c>
      <c r="BM209" s="227" t="s">
        <v>241</v>
      </c>
    </row>
    <row r="210" s="2" customFormat="1">
      <c r="A210" s="38"/>
      <c r="B210" s="39"/>
      <c r="C210" s="40"/>
      <c r="D210" s="229" t="s">
        <v>169</v>
      </c>
      <c r="E210" s="40"/>
      <c r="F210" s="230" t="s">
        <v>242</v>
      </c>
      <c r="G210" s="40"/>
      <c r="H210" s="40"/>
      <c r="I210" s="231"/>
      <c r="J210" s="40"/>
      <c r="K210" s="40"/>
      <c r="L210" s="44"/>
      <c r="M210" s="232"/>
      <c r="N210" s="233"/>
      <c r="O210" s="91"/>
      <c r="P210" s="91"/>
      <c r="Q210" s="91"/>
      <c r="R210" s="91"/>
      <c r="S210" s="91"/>
      <c r="T210" s="92"/>
      <c r="U210" s="38"/>
      <c r="V210" s="38"/>
      <c r="W210" s="38"/>
      <c r="X210" s="38"/>
      <c r="Y210" s="38"/>
      <c r="Z210" s="38"/>
      <c r="AA210" s="38"/>
      <c r="AB210" s="38"/>
      <c r="AC210" s="38"/>
      <c r="AD210" s="38"/>
      <c r="AE210" s="38"/>
      <c r="AT210" s="17" t="s">
        <v>169</v>
      </c>
      <c r="AU210" s="17" t="s">
        <v>85</v>
      </c>
    </row>
    <row r="211" s="13" customFormat="1">
      <c r="A211" s="13"/>
      <c r="B211" s="234"/>
      <c r="C211" s="235"/>
      <c r="D211" s="229" t="s">
        <v>171</v>
      </c>
      <c r="E211" s="236" t="s">
        <v>1</v>
      </c>
      <c r="F211" s="237" t="s">
        <v>243</v>
      </c>
      <c r="G211" s="235"/>
      <c r="H211" s="238">
        <v>202.70500000000001</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171</v>
      </c>
      <c r="AU211" s="244" t="s">
        <v>85</v>
      </c>
      <c r="AV211" s="13" t="s">
        <v>85</v>
      </c>
      <c r="AW211" s="13" t="s">
        <v>32</v>
      </c>
      <c r="AX211" s="13" t="s">
        <v>83</v>
      </c>
      <c r="AY211" s="244" t="s">
        <v>161</v>
      </c>
    </row>
    <row r="212" s="2" customFormat="1" ht="24.15" customHeight="1">
      <c r="A212" s="38"/>
      <c r="B212" s="39"/>
      <c r="C212" s="215" t="s">
        <v>244</v>
      </c>
      <c r="D212" s="215" t="s">
        <v>163</v>
      </c>
      <c r="E212" s="216" t="s">
        <v>245</v>
      </c>
      <c r="F212" s="217" t="s">
        <v>246</v>
      </c>
      <c r="G212" s="218" t="s">
        <v>166</v>
      </c>
      <c r="H212" s="219">
        <v>82.299999999999997</v>
      </c>
      <c r="I212" s="220"/>
      <c r="J212" s="221">
        <f>ROUND(I212*H212,2)</f>
        <v>0</v>
      </c>
      <c r="K212" s="222"/>
      <c r="L212" s="44"/>
      <c r="M212" s="223" t="s">
        <v>1</v>
      </c>
      <c r="N212" s="224" t="s">
        <v>40</v>
      </c>
      <c r="O212" s="91"/>
      <c r="P212" s="225">
        <f>O212*H212</f>
        <v>0</v>
      </c>
      <c r="Q212" s="225">
        <v>0</v>
      </c>
      <c r="R212" s="225">
        <f>Q212*H212</f>
        <v>0</v>
      </c>
      <c r="S212" s="225">
        <v>0</v>
      </c>
      <c r="T212" s="226">
        <f>S212*H212</f>
        <v>0</v>
      </c>
      <c r="U212" s="38"/>
      <c r="V212" s="38"/>
      <c r="W212" s="38"/>
      <c r="X212" s="38"/>
      <c r="Y212" s="38"/>
      <c r="Z212" s="38"/>
      <c r="AA212" s="38"/>
      <c r="AB212" s="38"/>
      <c r="AC212" s="38"/>
      <c r="AD212" s="38"/>
      <c r="AE212" s="38"/>
      <c r="AR212" s="227" t="s">
        <v>167</v>
      </c>
      <c r="AT212" s="227" t="s">
        <v>163</v>
      </c>
      <c r="AU212" s="227" t="s">
        <v>85</v>
      </c>
      <c r="AY212" s="17" t="s">
        <v>161</v>
      </c>
      <c r="BE212" s="228">
        <f>IF(N212="základní",J212,0)</f>
        <v>0</v>
      </c>
      <c r="BF212" s="228">
        <f>IF(N212="snížená",J212,0)</f>
        <v>0</v>
      </c>
      <c r="BG212" s="228">
        <f>IF(N212="zákl. přenesená",J212,0)</f>
        <v>0</v>
      </c>
      <c r="BH212" s="228">
        <f>IF(N212="sníž. přenesená",J212,0)</f>
        <v>0</v>
      </c>
      <c r="BI212" s="228">
        <f>IF(N212="nulová",J212,0)</f>
        <v>0</v>
      </c>
      <c r="BJ212" s="17" t="s">
        <v>83</v>
      </c>
      <c r="BK212" s="228">
        <f>ROUND(I212*H212,2)</f>
        <v>0</v>
      </c>
      <c r="BL212" s="17" t="s">
        <v>167</v>
      </c>
      <c r="BM212" s="227" t="s">
        <v>247</v>
      </c>
    </row>
    <row r="213" s="2" customFormat="1">
      <c r="A213" s="38"/>
      <c r="B213" s="39"/>
      <c r="C213" s="40"/>
      <c r="D213" s="229" t="s">
        <v>169</v>
      </c>
      <c r="E213" s="40"/>
      <c r="F213" s="230" t="s">
        <v>248</v>
      </c>
      <c r="G213" s="40"/>
      <c r="H213" s="40"/>
      <c r="I213" s="231"/>
      <c r="J213" s="40"/>
      <c r="K213" s="40"/>
      <c r="L213" s="44"/>
      <c r="M213" s="232"/>
      <c r="N213" s="233"/>
      <c r="O213" s="91"/>
      <c r="P213" s="91"/>
      <c r="Q213" s="91"/>
      <c r="R213" s="91"/>
      <c r="S213" s="91"/>
      <c r="T213" s="92"/>
      <c r="U213" s="38"/>
      <c r="V213" s="38"/>
      <c r="W213" s="38"/>
      <c r="X213" s="38"/>
      <c r="Y213" s="38"/>
      <c r="Z213" s="38"/>
      <c r="AA213" s="38"/>
      <c r="AB213" s="38"/>
      <c r="AC213" s="38"/>
      <c r="AD213" s="38"/>
      <c r="AE213" s="38"/>
      <c r="AT213" s="17" t="s">
        <v>169</v>
      </c>
      <c r="AU213" s="17" t="s">
        <v>85</v>
      </c>
    </row>
    <row r="214" s="13" customFormat="1">
      <c r="A214" s="13"/>
      <c r="B214" s="234"/>
      <c r="C214" s="235"/>
      <c r="D214" s="229" t="s">
        <v>171</v>
      </c>
      <c r="E214" s="236" t="s">
        <v>1</v>
      </c>
      <c r="F214" s="237" t="s">
        <v>177</v>
      </c>
      <c r="G214" s="235"/>
      <c r="H214" s="238">
        <v>16</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171</v>
      </c>
      <c r="AU214" s="244" t="s">
        <v>85</v>
      </c>
      <c r="AV214" s="13" t="s">
        <v>85</v>
      </c>
      <c r="AW214" s="13" t="s">
        <v>32</v>
      </c>
      <c r="AX214" s="13" t="s">
        <v>75</v>
      </c>
      <c r="AY214" s="244" t="s">
        <v>161</v>
      </c>
    </row>
    <row r="215" s="13" customFormat="1">
      <c r="A215" s="13"/>
      <c r="B215" s="234"/>
      <c r="C215" s="235"/>
      <c r="D215" s="229" t="s">
        <v>171</v>
      </c>
      <c r="E215" s="236" t="s">
        <v>1</v>
      </c>
      <c r="F215" s="237" t="s">
        <v>249</v>
      </c>
      <c r="G215" s="235"/>
      <c r="H215" s="238">
        <v>66.299999999999997</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171</v>
      </c>
      <c r="AU215" s="244" t="s">
        <v>85</v>
      </c>
      <c r="AV215" s="13" t="s">
        <v>85</v>
      </c>
      <c r="AW215" s="13" t="s">
        <v>32</v>
      </c>
      <c r="AX215" s="13" t="s">
        <v>75</v>
      </c>
      <c r="AY215" s="244" t="s">
        <v>161</v>
      </c>
    </row>
    <row r="216" s="14" customFormat="1">
      <c r="A216" s="14"/>
      <c r="B216" s="245"/>
      <c r="C216" s="246"/>
      <c r="D216" s="229" t="s">
        <v>171</v>
      </c>
      <c r="E216" s="247" t="s">
        <v>1</v>
      </c>
      <c r="F216" s="248" t="s">
        <v>185</v>
      </c>
      <c r="G216" s="246"/>
      <c r="H216" s="249">
        <v>82.299999999999997</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171</v>
      </c>
      <c r="AU216" s="255" t="s">
        <v>85</v>
      </c>
      <c r="AV216" s="14" t="s">
        <v>167</v>
      </c>
      <c r="AW216" s="14" t="s">
        <v>32</v>
      </c>
      <c r="AX216" s="14" t="s">
        <v>83</v>
      </c>
      <c r="AY216" s="255" t="s">
        <v>161</v>
      </c>
    </row>
    <row r="217" s="2" customFormat="1" ht="24.15" customHeight="1">
      <c r="A217" s="38"/>
      <c r="B217" s="39"/>
      <c r="C217" s="215" t="s">
        <v>8</v>
      </c>
      <c r="D217" s="215" t="s">
        <v>163</v>
      </c>
      <c r="E217" s="216" t="s">
        <v>250</v>
      </c>
      <c r="F217" s="217" t="s">
        <v>251</v>
      </c>
      <c r="G217" s="218" t="s">
        <v>166</v>
      </c>
      <c r="H217" s="219">
        <v>11.699999999999999</v>
      </c>
      <c r="I217" s="220"/>
      <c r="J217" s="221">
        <f>ROUND(I217*H217,2)</f>
        <v>0</v>
      </c>
      <c r="K217" s="222"/>
      <c r="L217" s="44"/>
      <c r="M217" s="223" t="s">
        <v>1</v>
      </c>
      <c r="N217" s="224" t="s">
        <v>40</v>
      </c>
      <c r="O217" s="91"/>
      <c r="P217" s="225">
        <f>O217*H217</f>
        <v>0</v>
      </c>
      <c r="Q217" s="225">
        <v>0</v>
      </c>
      <c r="R217" s="225">
        <f>Q217*H217</f>
        <v>0</v>
      </c>
      <c r="S217" s="225">
        <v>0</v>
      </c>
      <c r="T217" s="226">
        <f>S217*H217</f>
        <v>0</v>
      </c>
      <c r="U217" s="38"/>
      <c r="V217" s="38"/>
      <c r="W217" s="38"/>
      <c r="X217" s="38"/>
      <c r="Y217" s="38"/>
      <c r="Z217" s="38"/>
      <c r="AA217" s="38"/>
      <c r="AB217" s="38"/>
      <c r="AC217" s="38"/>
      <c r="AD217" s="38"/>
      <c r="AE217" s="38"/>
      <c r="AR217" s="227" t="s">
        <v>167</v>
      </c>
      <c r="AT217" s="227" t="s">
        <v>163</v>
      </c>
      <c r="AU217" s="227" t="s">
        <v>85</v>
      </c>
      <c r="AY217" s="17" t="s">
        <v>161</v>
      </c>
      <c r="BE217" s="228">
        <f>IF(N217="základní",J217,0)</f>
        <v>0</v>
      </c>
      <c r="BF217" s="228">
        <f>IF(N217="snížená",J217,0)</f>
        <v>0</v>
      </c>
      <c r="BG217" s="228">
        <f>IF(N217="zákl. přenesená",J217,0)</f>
        <v>0</v>
      </c>
      <c r="BH217" s="228">
        <f>IF(N217="sníž. přenesená",J217,0)</f>
        <v>0</v>
      </c>
      <c r="BI217" s="228">
        <f>IF(N217="nulová",J217,0)</f>
        <v>0</v>
      </c>
      <c r="BJ217" s="17" t="s">
        <v>83</v>
      </c>
      <c r="BK217" s="228">
        <f>ROUND(I217*H217,2)</f>
        <v>0</v>
      </c>
      <c r="BL217" s="17" t="s">
        <v>167</v>
      </c>
      <c r="BM217" s="227" t="s">
        <v>252</v>
      </c>
    </row>
    <row r="218" s="2" customFormat="1">
      <c r="A218" s="38"/>
      <c r="B218" s="39"/>
      <c r="C218" s="40"/>
      <c r="D218" s="229" t="s">
        <v>169</v>
      </c>
      <c r="E218" s="40"/>
      <c r="F218" s="230" t="s">
        <v>253</v>
      </c>
      <c r="G218" s="40"/>
      <c r="H218" s="40"/>
      <c r="I218" s="231"/>
      <c r="J218" s="40"/>
      <c r="K218" s="40"/>
      <c r="L218" s="44"/>
      <c r="M218" s="232"/>
      <c r="N218" s="233"/>
      <c r="O218" s="91"/>
      <c r="P218" s="91"/>
      <c r="Q218" s="91"/>
      <c r="R218" s="91"/>
      <c r="S218" s="91"/>
      <c r="T218" s="92"/>
      <c r="U218" s="38"/>
      <c r="V218" s="38"/>
      <c r="W218" s="38"/>
      <c r="X218" s="38"/>
      <c r="Y218" s="38"/>
      <c r="Z218" s="38"/>
      <c r="AA218" s="38"/>
      <c r="AB218" s="38"/>
      <c r="AC218" s="38"/>
      <c r="AD218" s="38"/>
      <c r="AE218" s="38"/>
      <c r="AT218" s="17" t="s">
        <v>169</v>
      </c>
      <c r="AU218" s="17" t="s">
        <v>85</v>
      </c>
    </row>
    <row r="219" s="13" customFormat="1">
      <c r="A219" s="13"/>
      <c r="B219" s="234"/>
      <c r="C219" s="235"/>
      <c r="D219" s="229" t="s">
        <v>171</v>
      </c>
      <c r="E219" s="236" t="s">
        <v>1</v>
      </c>
      <c r="F219" s="237" t="s">
        <v>254</v>
      </c>
      <c r="G219" s="235"/>
      <c r="H219" s="238">
        <v>11.699999999999999</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171</v>
      </c>
      <c r="AU219" s="244" t="s">
        <v>85</v>
      </c>
      <c r="AV219" s="13" t="s">
        <v>85</v>
      </c>
      <c r="AW219" s="13" t="s">
        <v>32</v>
      </c>
      <c r="AX219" s="13" t="s">
        <v>83</v>
      </c>
      <c r="AY219" s="244" t="s">
        <v>161</v>
      </c>
    </row>
    <row r="220" s="12" customFormat="1" ht="22.8" customHeight="1">
      <c r="A220" s="12"/>
      <c r="B220" s="199"/>
      <c r="C220" s="200"/>
      <c r="D220" s="201" t="s">
        <v>74</v>
      </c>
      <c r="E220" s="213" t="s">
        <v>85</v>
      </c>
      <c r="F220" s="213" t="s">
        <v>255</v>
      </c>
      <c r="G220" s="200"/>
      <c r="H220" s="200"/>
      <c r="I220" s="203"/>
      <c r="J220" s="214">
        <f>BK220</f>
        <v>0</v>
      </c>
      <c r="K220" s="200"/>
      <c r="L220" s="205"/>
      <c r="M220" s="206"/>
      <c r="N220" s="207"/>
      <c r="O220" s="207"/>
      <c r="P220" s="208">
        <f>SUM(P221:P245)</f>
        <v>0</v>
      </c>
      <c r="Q220" s="207"/>
      <c r="R220" s="208">
        <f>SUM(R221:R245)</f>
        <v>32.733453439999998</v>
      </c>
      <c r="S220" s="207"/>
      <c r="T220" s="209">
        <f>SUM(T221:T245)</f>
        <v>0</v>
      </c>
      <c r="U220" s="12"/>
      <c r="V220" s="12"/>
      <c r="W220" s="12"/>
      <c r="X220" s="12"/>
      <c r="Y220" s="12"/>
      <c r="Z220" s="12"/>
      <c r="AA220" s="12"/>
      <c r="AB220" s="12"/>
      <c r="AC220" s="12"/>
      <c r="AD220" s="12"/>
      <c r="AE220" s="12"/>
      <c r="AR220" s="210" t="s">
        <v>83</v>
      </c>
      <c r="AT220" s="211" t="s">
        <v>74</v>
      </c>
      <c r="AU220" s="211" t="s">
        <v>83</v>
      </c>
      <c r="AY220" s="210" t="s">
        <v>161</v>
      </c>
      <c r="BK220" s="212">
        <f>SUM(BK221:BK245)</f>
        <v>0</v>
      </c>
    </row>
    <row r="221" s="2" customFormat="1" ht="24.15" customHeight="1">
      <c r="A221" s="38"/>
      <c r="B221" s="39"/>
      <c r="C221" s="215" t="s">
        <v>256</v>
      </c>
      <c r="D221" s="215" t="s">
        <v>163</v>
      </c>
      <c r="E221" s="216" t="s">
        <v>257</v>
      </c>
      <c r="F221" s="217" t="s">
        <v>258</v>
      </c>
      <c r="G221" s="218" t="s">
        <v>166</v>
      </c>
      <c r="H221" s="219">
        <v>1.464</v>
      </c>
      <c r="I221" s="220"/>
      <c r="J221" s="221">
        <f>ROUND(I221*H221,2)</f>
        <v>0</v>
      </c>
      <c r="K221" s="222"/>
      <c r="L221" s="44"/>
      <c r="M221" s="223" t="s">
        <v>1</v>
      </c>
      <c r="N221" s="224" t="s">
        <v>40</v>
      </c>
      <c r="O221" s="91"/>
      <c r="P221" s="225">
        <f>O221*H221</f>
        <v>0</v>
      </c>
      <c r="Q221" s="225">
        <v>2.1600000000000001</v>
      </c>
      <c r="R221" s="225">
        <f>Q221*H221</f>
        <v>3.1622400000000002</v>
      </c>
      <c r="S221" s="225">
        <v>0</v>
      </c>
      <c r="T221" s="226">
        <f>S221*H221</f>
        <v>0</v>
      </c>
      <c r="U221" s="38"/>
      <c r="V221" s="38"/>
      <c r="W221" s="38"/>
      <c r="X221" s="38"/>
      <c r="Y221" s="38"/>
      <c r="Z221" s="38"/>
      <c r="AA221" s="38"/>
      <c r="AB221" s="38"/>
      <c r="AC221" s="38"/>
      <c r="AD221" s="38"/>
      <c r="AE221" s="38"/>
      <c r="AR221" s="227" t="s">
        <v>167</v>
      </c>
      <c r="AT221" s="227" t="s">
        <v>163</v>
      </c>
      <c r="AU221" s="227" t="s">
        <v>85</v>
      </c>
      <c r="AY221" s="17" t="s">
        <v>161</v>
      </c>
      <c r="BE221" s="228">
        <f>IF(N221="základní",J221,0)</f>
        <v>0</v>
      </c>
      <c r="BF221" s="228">
        <f>IF(N221="snížená",J221,0)</f>
        <v>0</v>
      </c>
      <c r="BG221" s="228">
        <f>IF(N221="zákl. přenesená",J221,0)</f>
        <v>0</v>
      </c>
      <c r="BH221" s="228">
        <f>IF(N221="sníž. přenesená",J221,0)</f>
        <v>0</v>
      </c>
      <c r="BI221" s="228">
        <f>IF(N221="nulová",J221,0)</f>
        <v>0</v>
      </c>
      <c r="BJ221" s="17" t="s">
        <v>83</v>
      </c>
      <c r="BK221" s="228">
        <f>ROUND(I221*H221,2)</f>
        <v>0</v>
      </c>
      <c r="BL221" s="17" t="s">
        <v>167</v>
      </c>
      <c r="BM221" s="227" t="s">
        <v>259</v>
      </c>
    </row>
    <row r="222" s="2" customFormat="1">
      <c r="A222" s="38"/>
      <c r="B222" s="39"/>
      <c r="C222" s="40"/>
      <c r="D222" s="229" t="s">
        <v>169</v>
      </c>
      <c r="E222" s="40"/>
      <c r="F222" s="230" t="s">
        <v>260</v>
      </c>
      <c r="G222" s="40"/>
      <c r="H222" s="40"/>
      <c r="I222" s="231"/>
      <c r="J222" s="40"/>
      <c r="K222" s="40"/>
      <c r="L222" s="44"/>
      <c r="M222" s="232"/>
      <c r="N222" s="233"/>
      <c r="O222" s="91"/>
      <c r="P222" s="91"/>
      <c r="Q222" s="91"/>
      <c r="R222" s="91"/>
      <c r="S222" s="91"/>
      <c r="T222" s="92"/>
      <c r="U222" s="38"/>
      <c r="V222" s="38"/>
      <c r="W222" s="38"/>
      <c r="X222" s="38"/>
      <c r="Y222" s="38"/>
      <c r="Z222" s="38"/>
      <c r="AA222" s="38"/>
      <c r="AB222" s="38"/>
      <c r="AC222" s="38"/>
      <c r="AD222" s="38"/>
      <c r="AE222" s="38"/>
      <c r="AT222" s="17" t="s">
        <v>169</v>
      </c>
      <c r="AU222" s="17" t="s">
        <v>85</v>
      </c>
    </row>
    <row r="223" s="13" customFormat="1">
      <c r="A223" s="13"/>
      <c r="B223" s="234"/>
      <c r="C223" s="235"/>
      <c r="D223" s="229" t="s">
        <v>171</v>
      </c>
      <c r="E223" s="236" t="s">
        <v>1</v>
      </c>
      <c r="F223" s="237" t="s">
        <v>261</v>
      </c>
      <c r="G223" s="235"/>
      <c r="H223" s="238">
        <v>1.464</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171</v>
      </c>
      <c r="AU223" s="244" t="s">
        <v>85</v>
      </c>
      <c r="AV223" s="13" t="s">
        <v>85</v>
      </c>
      <c r="AW223" s="13" t="s">
        <v>32</v>
      </c>
      <c r="AX223" s="13" t="s">
        <v>83</v>
      </c>
      <c r="AY223" s="244" t="s">
        <v>161</v>
      </c>
    </row>
    <row r="224" s="2" customFormat="1" ht="24.15" customHeight="1">
      <c r="A224" s="38"/>
      <c r="B224" s="39"/>
      <c r="C224" s="215" t="s">
        <v>262</v>
      </c>
      <c r="D224" s="215" t="s">
        <v>163</v>
      </c>
      <c r="E224" s="216" t="s">
        <v>263</v>
      </c>
      <c r="F224" s="217" t="s">
        <v>264</v>
      </c>
      <c r="G224" s="218" t="s">
        <v>166</v>
      </c>
      <c r="H224" s="219">
        <v>8.0999999999999996</v>
      </c>
      <c r="I224" s="220"/>
      <c r="J224" s="221">
        <f>ROUND(I224*H224,2)</f>
        <v>0</v>
      </c>
      <c r="K224" s="222"/>
      <c r="L224" s="44"/>
      <c r="M224" s="223" t="s">
        <v>1</v>
      </c>
      <c r="N224" s="224" t="s">
        <v>40</v>
      </c>
      <c r="O224" s="91"/>
      <c r="P224" s="225">
        <f>O224*H224</f>
        <v>0</v>
      </c>
      <c r="Q224" s="225">
        <v>2.5018699999999998</v>
      </c>
      <c r="R224" s="225">
        <f>Q224*H224</f>
        <v>20.265146999999999</v>
      </c>
      <c r="S224" s="225">
        <v>0</v>
      </c>
      <c r="T224" s="226">
        <f>S224*H224</f>
        <v>0</v>
      </c>
      <c r="U224" s="38"/>
      <c r="V224" s="38"/>
      <c r="W224" s="38"/>
      <c r="X224" s="38"/>
      <c r="Y224" s="38"/>
      <c r="Z224" s="38"/>
      <c r="AA224" s="38"/>
      <c r="AB224" s="38"/>
      <c r="AC224" s="38"/>
      <c r="AD224" s="38"/>
      <c r="AE224" s="38"/>
      <c r="AR224" s="227" t="s">
        <v>167</v>
      </c>
      <c r="AT224" s="227" t="s">
        <v>163</v>
      </c>
      <c r="AU224" s="227" t="s">
        <v>85</v>
      </c>
      <c r="AY224" s="17" t="s">
        <v>161</v>
      </c>
      <c r="BE224" s="228">
        <f>IF(N224="základní",J224,0)</f>
        <v>0</v>
      </c>
      <c r="BF224" s="228">
        <f>IF(N224="snížená",J224,0)</f>
        <v>0</v>
      </c>
      <c r="BG224" s="228">
        <f>IF(N224="zákl. přenesená",J224,0)</f>
        <v>0</v>
      </c>
      <c r="BH224" s="228">
        <f>IF(N224="sníž. přenesená",J224,0)</f>
        <v>0</v>
      </c>
      <c r="BI224" s="228">
        <f>IF(N224="nulová",J224,0)</f>
        <v>0</v>
      </c>
      <c r="BJ224" s="17" t="s">
        <v>83</v>
      </c>
      <c r="BK224" s="228">
        <f>ROUND(I224*H224,2)</f>
        <v>0</v>
      </c>
      <c r="BL224" s="17" t="s">
        <v>167</v>
      </c>
      <c r="BM224" s="227" t="s">
        <v>265</v>
      </c>
    </row>
    <row r="225" s="2" customFormat="1">
      <c r="A225" s="38"/>
      <c r="B225" s="39"/>
      <c r="C225" s="40"/>
      <c r="D225" s="229" t="s">
        <v>169</v>
      </c>
      <c r="E225" s="40"/>
      <c r="F225" s="230" t="s">
        <v>266</v>
      </c>
      <c r="G225" s="40"/>
      <c r="H225" s="40"/>
      <c r="I225" s="231"/>
      <c r="J225" s="40"/>
      <c r="K225" s="40"/>
      <c r="L225" s="44"/>
      <c r="M225" s="232"/>
      <c r="N225" s="233"/>
      <c r="O225" s="91"/>
      <c r="P225" s="91"/>
      <c r="Q225" s="91"/>
      <c r="R225" s="91"/>
      <c r="S225" s="91"/>
      <c r="T225" s="92"/>
      <c r="U225" s="38"/>
      <c r="V225" s="38"/>
      <c r="W225" s="38"/>
      <c r="X225" s="38"/>
      <c r="Y225" s="38"/>
      <c r="Z225" s="38"/>
      <c r="AA225" s="38"/>
      <c r="AB225" s="38"/>
      <c r="AC225" s="38"/>
      <c r="AD225" s="38"/>
      <c r="AE225" s="38"/>
      <c r="AT225" s="17" t="s">
        <v>169</v>
      </c>
      <c r="AU225" s="17" t="s">
        <v>85</v>
      </c>
    </row>
    <row r="226" s="13" customFormat="1">
      <c r="A226" s="13"/>
      <c r="B226" s="234"/>
      <c r="C226" s="235"/>
      <c r="D226" s="229" t="s">
        <v>171</v>
      </c>
      <c r="E226" s="236" t="s">
        <v>1</v>
      </c>
      <c r="F226" s="237" t="s">
        <v>267</v>
      </c>
      <c r="G226" s="235"/>
      <c r="H226" s="238">
        <v>8.0999999999999996</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171</v>
      </c>
      <c r="AU226" s="244" t="s">
        <v>85</v>
      </c>
      <c r="AV226" s="13" t="s">
        <v>85</v>
      </c>
      <c r="AW226" s="13" t="s">
        <v>32</v>
      </c>
      <c r="AX226" s="13" t="s">
        <v>83</v>
      </c>
      <c r="AY226" s="244" t="s">
        <v>161</v>
      </c>
    </row>
    <row r="227" s="2" customFormat="1" ht="24.15" customHeight="1">
      <c r="A227" s="38"/>
      <c r="B227" s="39"/>
      <c r="C227" s="215" t="s">
        <v>268</v>
      </c>
      <c r="D227" s="215" t="s">
        <v>163</v>
      </c>
      <c r="E227" s="216" t="s">
        <v>269</v>
      </c>
      <c r="F227" s="217" t="s">
        <v>270</v>
      </c>
      <c r="G227" s="218" t="s">
        <v>166</v>
      </c>
      <c r="H227" s="219">
        <v>2.6040000000000001</v>
      </c>
      <c r="I227" s="220"/>
      <c r="J227" s="221">
        <f>ROUND(I227*H227,2)</f>
        <v>0</v>
      </c>
      <c r="K227" s="222"/>
      <c r="L227" s="44"/>
      <c r="M227" s="223" t="s">
        <v>1</v>
      </c>
      <c r="N227" s="224" t="s">
        <v>40</v>
      </c>
      <c r="O227" s="91"/>
      <c r="P227" s="225">
        <f>O227*H227</f>
        <v>0</v>
      </c>
      <c r="Q227" s="225">
        <v>2.5018699999999998</v>
      </c>
      <c r="R227" s="225">
        <f>Q227*H227</f>
        <v>6.5148694799999998</v>
      </c>
      <c r="S227" s="225">
        <v>0</v>
      </c>
      <c r="T227" s="226">
        <f>S227*H227</f>
        <v>0</v>
      </c>
      <c r="U227" s="38"/>
      <c r="V227" s="38"/>
      <c r="W227" s="38"/>
      <c r="X227" s="38"/>
      <c r="Y227" s="38"/>
      <c r="Z227" s="38"/>
      <c r="AA227" s="38"/>
      <c r="AB227" s="38"/>
      <c r="AC227" s="38"/>
      <c r="AD227" s="38"/>
      <c r="AE227" s="38"/>
      <c r="AR227" s="227" t="s">
        <v>167</v>
      </c>
      <c r="AT227" s="227" t="s">
        <v>163</v>
      </c>
      <c r="AU227" s="227" t="s">
        <v>85</v>
      </c>
      <c r="AY227" s="17" t="s">
        <v>161</v>
      </c>
      <c r="BE227" s="228">
        <f>IF(N227="základní",J227,0)</f>
        <v>0</v>
      </c>
      <c r="BF227" s="228">
        <f>IF(N227="snížená",J227,0)</f>
        <v>0</v>
      </c>
      <c r="BG227" s="228">
        <f>IF(N227="zákl. přenesená",J227,0)</f>
        <v>0</v>
      </c>
      <c r="BH227" s="228">
        <f>IF(N227="sníž. přenesená",J227,0)</f>
        <v>0</v>
      </c>
      <c r="BI227" s="228">
        <f>IF(N227="nulová",J227,0)</f>
        <v>0</v>
      </c>
      <c r="BJ227" s="17" t="s">
        <v>83</v>
      </c>
      <c r="BK227" s="228">
        <f>ROUND(I227*H227,2)</f>
        <v>0</v>
      </c>
      <c r="BL227" s="17" t="s">
        <v>167</v>
      </c>
      <c r="BM227" s="227" t="s">
        <v>271</v>
      </c>
    </row>
    <row r="228" s="2" customFormat="1">
      <c r="A228" s="38"/>
      <c r="B228" s="39"/>
      <c r="C228" s="40"/>
      <c r="D228" s="229" t="s">
        <v>169</v>
      </c>
      <c r="E228" s="40"/>
      <c r="F228" s="230" t="s">
        <v>272</v>
      </c>
      <c r="G228" s="40"/>
      <c r="H228" s="40"/>
      <c r="I228" s="231"/>
      <c r="J228" s="40"/>
      <c r="K228" s="40"/>
      <c r="L228" s="44"/>
      <c r="M228" s="232"/>
      <c r="N228" s="233"/>
      <c r="O228" s="91"/>
      <c r="P228" s="91"/>
      <c r="Q228" s="91"/>
      <c r="R228" s="91"/>
      <c r="S228" s="91"/>
      <c r="T228" s="92"/>
      <c r="U228" s="38"/>
      <c r="V228" s="38"/>
      <c r="W228" s="38"/>
      <c r="X228" s="38"/>
      <c r="Y228" s="38"/>
      <c r="Z228" s="38"/>
      <c r="AA228" s="38"/>
      <c r="AB228" s="38"/>
      <c r="AC228" s="38"/>
      <c r="AD228" s="38"/>
      <c r="AE228" s="38"/>
      <c r="AT228" s="17" t="s">
        <v>169</v>
      </c>
      <c r="AU228" s="17" t="s">
        <v>85</v>
      </c>
    </row>
    <row r="229" s="13" customFormat="1">
      <c r="A229" s="13"/>
      <c r="B229" s="234"/>
      <c r="C229" s="235"/>
      <c r="D229" s="229" t="s">
        <v>171</v>
      </c>
      <c r="E229" s="236" t="s">
        <v>1</v>
      </c>
      <c r="F229" s="237" t="s">
        <v>202</v>
      </c>
      <c r="G229" s="235"/>
      <c r="H229" s="238">
        <v>2.6040000000000001</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171</v>
      </c>
      <c r="AU229" s="244" t="s">
        <v>85</v>
      </c>
      <c r="AV229" s="13" t="s">
        <v>85</v>
      </c>
      <c r="AW229" s="13" t="s">
        <v>32</v>
      </c>
      <c r="AX229" s="13" t="s">
        <v>83</v>
      </c>
      <c r="AY229" s="244" t="s">
        <v>161</v>
      </c>
    </row>
    <row r="230" s="2" customFormat="1" ht="16.5" customHeight="1">
      <c r="A230" s="38"/>
      <c r="B230" s="39"/>
      <c r="C230" s="215" t="s">
        <v>273</v>
      </c>
      <c r="D230" s="215" t="s">
        <v>163</v>
      </c>
      <c r="E230" s="216" t="s">
        <v>274</v>
      </c>
      <c r="F230" s="217" t="s">
        <v>275</v>
      </c>
      <c r="G230" s="218" t="s">
        <v>206</v>
      </c>
      <c r="H230" s="219">
        <v>23.32</v>
      </c>
      <c r="I230" s="220"/>
      <c r="J230" s="221">
        <f>ROUND(I230*H230,2)</f>
        <v>0</v>
      </c>
      <c r="K230" s="222"/>
      <c r="L230" s="44"/>
      <c r="M230" s="223" t="s">
        <v>1</v>
      </c>
      <c r="N230" s="224" t="s">
        <v>40</v>
      </c>
      <c r="O230" s="91"/>
      <c r="P230" s="225">
        <f>O230*H230</f>
        <v>0</v>
      </c>
      <c r="Q230" s="225">
        <v>0.0026900000000000001</v>
      </c>
      <c r="R230" s="225">
        <f>Q230*H230</f>
        <v>0.062730800000000003</v>
      </c>
      <c r="S230" s="225">
        <v>0</v>
      </c>
      <c r="T230" s="226">
        <f>S230*H230</f>
        <v>0</v>
      </c>
      <c r="U230" s="38"/>
      <c r="V230" s="38"/>
      <c r="W230" s="38"/>
      <c r="X230" s="38"/>
      <c r="Y230" s="38"/>
      <c r="Z230" s="38"/>
      <c r="AA230" s="38"/>
      <c r="AB230" s="38"/>
      <c r="AC230" s="38"/>
      <c r="AD230" s="38"/>
      <c r="AE230" s="38"/>
      <c r="AR230" s="227" t="s">
        <v>167</v>
      </c>
      <c r="AT230" s="227" t="s">
        <v>163</v>
      </c>
      <c r="AU230" s="227" t="s">
        <v>85</v>
      </c>
      <c r="AY230" s="17" t="s">
        <v>161</v>
      </c>
      <c r="BE230" s="228">
        <f>IF(N230="základní",J230,0)</f>
        <v>0</v>
      </c>
      <c r="BF230" s="228">
        <f>IF(N230="snížená",J230,0)</f>
        <v>0</v>
      </c>
      <c r="BG230" s="228">
        <f>IF(N230="zákl. přenesená",J230,0)</f>
        <v>0</v>
      </c>
      <c r="BH230" s="228">
        <f>IF(N230="sníž. přenesená",J230,0)</f>
        <v>0</v>
      </c>
      <c r="BI230" s="228">
        <f>IF(N230="nulová",J230,0)</f>
        <v>0</v>
      </c>
      <c r="BJ230" s="17" t="s">
        <v>83</v>
      </c>
      <c r="BK230" s="228">
        <f>ROUND(I230*H230,2)</f>
        <v>0</v>
      </c>
      <c r="BL230" s="17" t="s">
        <v>167</v>
      </c>
      <c r="BM230" s="227" t="s">
        <v>276</v>
      </c>
    </row>
    <row r="231" s="2" customFormat="1">
      <c r="A231" s="38"/>
      <c r="B231" s="39"/>
      <c r="C231" s="40"/>
      <c r="D231" s="229" t="s">
        <v>169</v>
      </c>
      <c r="E231" s="40"/>
      <c r="F231" s="230" t="s">
        <v>277</v>
      </c>
      <c r="G231" s="40"/>
      <c r="H231" s="40"/>
      <c r="I231" s="231"/>
      <c r="J231" s="40"/>
      <c r="K231" s="40"/>
      <c r="L231" s="44"/>
      <c r="M231" s="232"/>
      <c r="N231" s="233"/>
      <c r="O231" s="91"/>
      <c r="P231" s="91"/>
      <c r="Q231" s="91"/>
      <c r="R231" s="91"/>
      <c r="S231" s="91"/>
      <c r="T231" s="92"/>
      <c r="U231" s="38"/>
      <c r="V231" s="38"/>
      <c r="W231" s="38"/>
      <c r="X231" s="38"/>
      <c r="Y231" s="38"/>
      <c r="Z231" s="38"/>
      <c r="AA231" s="38"/>
      <c r="AB231" s="38"/>
      <c r="AC231" s="38"/>
      <c r="AD231" s="38"/>
      <c r="AE231" s="38"/>
      <c r="AT231" s="17" t="s">
        <v>169</v>
      </c>
      <c r="AU231" s="17" t="s">
        <v>85</v>
      </c>
    </row>
    <row r="232" s="13" customFormat="1">
      <c r="A232" s="13"/>
      <c r="B232" s="234"/>
      <c r="C232" s="235"/>
      <c r="D232" s="229" t="s">
        <v>171</v>
      </c>
      <c r="E232" s="236" t="s">
        <v>1</v>
      </c>
      <c r="F232" s="237" t="s">
        <v>278</v>
      </c>
      <c r="G232" s="235"/>
      <c r="H232" s="238">
        <v>3.7200000000000002</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171</v>
      </c>
      <c r="AU232" s="244" t="s">
        <v>85</v>
      </c>
      <c r="AV232" s="13" t="s">
        <v>85</v>
      </c>
      <c r="AW232" s="13" t="s">
        <v>32</v>
      </c>
      <c r="AX232" s="13" t="s">
        <v>75</v>
      </c>
      <c r="AY232" s="244" t="s">
        <v>161</v>
      </c>
    </row>
    <row r="233" s="13" customFormat="1">
      <c r="A233" s="13"/>
      <c r="B233" s="234"/>
      <c r="C233" s="235"/>
      <c r="D233" s="229" t="s">
        <v>171</v>
      </c>
      <c r="E233" s="236" t="s">
        <v>1</v>
      </c>
      <c r="F233" s="237" t="s">
        <v>279</v>
      </c>
      <c r="G233" s="235"/>
      <c r="H233" s="238">
        <v>18</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171</v>
      </c>
      <c r="AU233" s="244" t="s">
        <v>85</v>
      </c>
      <c r="AV233" s="13" t="s">
        <v>85</v>
      </c>
      <c r="AW233" s="13" t="s">
        <v>32</v>
      </c>
      <c r="AX233" s="13" t="s">
        <v>75</v>
      </c>
      <c r="AY233" s="244" t="s">
        <v>161</v>
      </c>
    </row>
    <row r="234" s="13" customFormat="1">
      <c r="A234" s="13"/>
      <c r="B234" s="234"/>
      <c r="C234" s="235"/>
      <c r="D234" s="229" t="s">
        <v>171</v>
      </c>
      <c r="E234" s="236" t="s">
        <v>1</v>
      </c>
      <c r="F234" s="237" t="s">
        <v>280</v>
      </c>
      <c r="G234" s="235"/>
      <c r="H234" s="238">
        <v>1.6000000000000001</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171</v>
      </c>
      <c r="AU234" s="244" t="s">
        <v>85</v>
      </c>
      <c r="AV234" s="13" t="s">
        <v>85</v>
      </c>
      <c r="AW234" s="13" t="s">
        <v>32</v>
      </c>
      <c r="AX234" s="13" t="s">
        <v>75</v>
      </c>
      <c r="AY234" s="244" t="s">
        <v>161</v>
      </c>
    </row>
    <row r="235" s="14" customFormat="1">
      <c r="A235" s="14"/>
      <c r="B235" s="245"/>
      <c r="C235" s="246"/>
      <c r="D235" s="229" t="s">
        <v>171</v>
      </c>
      <c r="E235" s="247" t="s">
        <v>1</v>
      </c>
      <c r="F235" s="248" t="s">
        <v>185</v>
      </c>
      <c r="G235" s="246"/>
      <c r="H235" s="249">
        <v>23.32</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171</v>
      </c>
      <c r="AU235" s="255" t="s">
        <v>85</v>
      </c>
      <c r="AV235" s="14" t="s">
        <v>167</v>
      </c>
      <c r="AW235" s="14" t="s">
        <v>32</v>
      </c>
      <c r="AX235" s="14" t="s">
        <v>83</v>
      </c>
      <c r="AY235" s="255" t="s">
        <v>161</v>
      </c>
    </row>
    <row r="236" s="2" customFormat="1" ht="16.5" customHeight="1">
      <c r="A236" s="38"/>
      <c r="B236" s="39"/>
      <c r="C236" s="215" t="s">
        <v>281</v>
      </c>
      <c r="D236" s="215" t="s">
        <v>163</v>
      </c>
      <c r="E236" s="216" t="s">
        <v>282</v>
      </c>
      <c r="F236" s="217" t="s">
        <v>283</v>
      </c>
      <c r="G236" s="218" t="s">
        <v>206</v>
      </c>
      <c r="H236" s="219">
        <v>23.32</v>
      </c>
      <c r="I236" s="220"/>
      <c r="J236" s="221">
        <f>ROUND(I236*H236,2)</f>
        <v>0</v>
      </c>
      <c r="K236" s="222"/>
      <c r="L236" s="44"/>
      <c r="M236" s="223" t="s">
        <v>1</v>
      </c>
      <c r="N236" s="224" t="s">
        <v>40</v>
      </c>
      <c r="O236" s="91"/>
      <c r="P236" s="225">
        <f>O236*H236</f>
        <v>0</v>
      </c>
      <c r="Q236" s="225">
        <v>0</v>
      </c>
      <c r="R236" s="225">
        <f>Q236*H236</f>
        <v>0</v>
      </c>
      <c r="S236" s="225">
        <v>0</v>
      </c>
      <c r="T236" s="226">
        <f>S236*H236</f>
        <v>0</v>
      </c>
      <c r="U236" s="38"/>
      <c r="V236" s="38"/>
      <c r="W236" s="38"/>
      <c r="X236" s="38"/>
      <c r="Y236" s="38"/>
      <c r="Z236" s="38"/>
      <c r="AA236" s="38"/>
      <c r="AB236" s="38"/>
      <c r="AC236" s="38"/>
      <c r="AD236" s="38"/>
      <c r="AE236" s="38"/>
      <c r="AR236" s="227" t="s">
        <v>167</v>
      </c>
      <c r="AT236" s="227" t="s">
        <v>163</v>
      </c>
      <c r="AU236" s="227" t="s">
        <v>85</v>
      </c>
      <c r="AY236" s="17" t="s">
        <v>161</v>
      </c>
      <c r="BE236" s="228">
        <f>IF(N236="základní",J236,0)</f>
        <v>0</v>
      </c>
      <c r="BF236" s="228">
        <f>IF(N236="snížená",J236,0)</f>
        <v>0</v>
      </c>
      <c r="BG236" s="228">
        <f>IF(N236="zákl. přenesená",J236,0)</f>
        <v>0</v>
      </c>
      <c r="BH236" s="228">
        <f>IF(N236="sníž. přenesená",J236,0)</f>
        <v>0</v>
      </c>
      <c r="BI236" s="228">
        <f>IF(N236="nulová",J236,0)</f>
        <v>0</v>
      </c>
      <c r="BJ236" s="17" t="s">
        <v>83</v>
      </c>
      <c r="BK236" s="228">
        <f>ROUND(I236*H236,2)</f>
        <v>0</v>
      </c>
      <c r="BL236" s="17" t="s">
        <v>167</v>
      </c>
      <c r="BM236" s="227" t="s">
        <v>284</v>
      </c>
    </row>
    <row r="237" s="2" customFormat="1">
      <c r="A237" s="38"/>
      <c r="B237" s="39"/>
      <c r="C237" s="40"/>
      <c r="D237" s="229" t="s">
        <v>169</v>
      </c>
      <c r="E237" s="40"/>
      <c r="F237" s="230" t="s">
        <v>285</v>
      </c>
      <c r="G237" s="40"/>
      <c r="H237" s="40"/>
      <c r="I237" s="231"/>
      <c r="J237" s="40"/>
      <c r="K237" s="40"/>
      <c r="L237" s="44"/>
      <c r="M237" s="232"/>
      <c r="N237" s="233"/>
      <c r="O237" s="91"/>
      <c r="P237" s="91"/>
      <c r="Q237" s="91"/>
      <c r="R237" s="91"/>
      <c r="S237" s="91"/>
      <c r="T237" s="92"/>
      <c r="U237" s="38"/>
      <c r="V237" s="38"/>
      <c r="W237" s="38"/>
      <c r="X237" s="38"/>
      <c r="Y237" s="38"/>
      <c r="Z237" s="38"/>
      <c r="AA237" s="38"/>
      <c r="AB237" s="38"/>
      <c r="AC237" s="38"/>
      <c r="AD237" s="38"/>
      <c r="AE237" s="38"/>
      <c r="AT237" s="17" t="s">
        <v>169</v>
      </c>
      <c r="AU237" s="17" t="s">
        <v>85</v>
      </c>
    </row>
    <row r="238" s="2" customFormat="1" ht="21.75" customHeight="1">
      <c r="A238" s="38"/>
      <c r="B238" s="39"/>
      <c r="C238" s="215" t="s">
        <v>7</v>
      </c>
      <c r="D238" s="215" t="s">
        <v>163</v>
      </c>
      <c r="E238" s="216" t="s">
        <v>286</v>
      </c>
      <c r="F238" s="217" t="s">
        <v>287</v>
      </c>
      <c r="G238" s="218" t="s">
        <v>240</v>
      </c>
      <c r="H238" s="219">
        <v>0.308</v>
      </c>
      <c r="I238" s="220"/>
      <c r="J238" s="221">
        <f>ROUND(I238*H238,2)</f>
        <v>0</v>
      </c>
      <c r="K238" s="222"/>
      <c r="L238" s="44"/>
      <c r="M238" s="223" t="s">
        <v>1</v>
      </c>
      <c r="N238" s="224" t="s">
        <v>40</v>
      </c>
      <c r="O238" s="91"/>
      <c r="P238" s="225">
        <f>O238*H238</f>
        <v>0</v>
      </c>
      <c r="Q238" s="225">
        <v>1.0606199999999999</v>
      </c>
      <c r="R238" s="225">
        <f>Q238*H238</f>
        <v>0.32667095999999995</v>
      </c>
      <c r="S238" s="225">
        <v>0</v>
      </c>
      <c r="T238" s="226">
        <f>S238*H238</f>
        <v>0</v>
      </c>
      <c r="U238" s="38"/>
      <c r="V238" s="38"/>
      <c r="W238" s="38"/>
      <c r="X238" s="38"/>
      <c r="Y238" s="38"/>
      <c r="Z238" s="38"/>
      <c r="AA238" s="38"/>
      <c r="AB238" s="38"/>
      <c r="AC238" s="38"/>
      <c r="AD238" s="38"/>
      <c r="AE238" s="38"/>
      <c r="AR238" s="227" t="s">
        <v>167</v>
      </c>
      <c r="AT238" s="227" t="s">
        <v>163</v>
      </c>
      <c r="AU238" s="227" t="s">
        <v>85</v>
      </c>
      <c r="AY238" s="17" t="s">
        <v>161</v>
      </c>
      <c r="BE238" s="228">
        <f>IF(N238="základní",J238,0)</f>
        <v>0</v>
      </c>
      <c r="BF238" s="228">
        <f>IF(N238="snížená",J238,0)</f>
        <v>0</v>
      </c>
      <c r="BG238" s="228">
        <f>IF(N238="zákl. přenesená",J238,0)</f>
        <v>0</v>
      </c>
      <c r="BH238" s="228">
        <f>IF(N238="sníž. přenesená",J238,0)</f>
        <v>0</v>
      </c>
      <c r="BI238" s="228">
        <f>IF(N238="nulová",J238,0)</f>
        <v>0</v>
      </c>
      <c r="BJ238" s="17" t="s">
        <v>83</v>
      </c>
      <c r="BK238" s="228">
        <f>ROUND(I238*H238,2)</f>
        <v>0</v>
      </c>
      <c r="BL238" s="17" t="s">
        <v>167</v>
      </c>
      <c r="BM238" s="227" t="s">
        <v>288</v>
      </c>
    </row>
    <row r="239" s="2" customFormat="1">
      <c r="A239" s="38"/>
      <c r="B239" s="39"/>
      <c r="C239" s="40"/>
      <c r="D239" s="229" t="s">
        <v>169</v>
      </c>
      <c r="E239" s="40"/>
      <c r="F239" s="230" t="s">
        <v>289</v>
      </c>
      <c r="G239" s="40"/>
      <c r="H239" s="40"/>
      <c r="I239" s="231"/>
      <c r="J239" s="40"/>
      <c r="K239" s="40"/>
      <c r="L239" s="44"/>
      <c r="M239" s="232"/>
      <c r="N239" s="233"/>
      <c r="O239" s="91"/>
      <c r="P239" s="91"/>
      <c r="Q239" s="91"/>
      <c r="R239" s="91"/>
      <c r="S239" s="91"/>
      <c r="T239" s="92"/>
      <c r="U239" s="38"/>
      <c r="V239" s="38"/>
      <c r="W239" s="38"/>
      <c r="X239" s="38"/>
      <c r="Y239" s="38"/>
      <c r="Z239" s="38"/>
      <c r="AA239" s="38"/>
      <c r="AB239" s="38"/>
      <c r="AC239" s="38"/>
      <c r="AD239" s="38"/>
      <c r="AE239" s="38"/>
      <c r="AT239" s="17" t="s">
        <v>169</v>
      </c>
      <c r="AU239" s="17" t="s">
        <v>85</v>
      </c>
    </row>
    <row r="240" s="13" customFormat="1">
      <c r="A240" s="13"/>
      <c r="B240" s="234"/>
      <c r="C240" s="235"/>
      <c r="D240" s="229" t="s">
        <v>171</v>
      </c>
      <c r="E240" s="236" t="s">
        <v>1</v>
      </c>
      <c r="F240" s="237" t="s">
        <v>290</v>
      </c>
      <c r="G240" s="235"/>
      <c r="H240" s="238">
        <v>0.26000000000000001</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171</v>
      </c>
      <c r="AU240" s="244" t="s">
        <v>85</v>
      </c>
      <c r="AV240" s="13" t="s">
        <v>85</v>
      </c>
      <c r="AW240" s="13" t="s">
        <v>32</v>
      </c>
      <c r="AX240" s="13" t="s">
        <v>75</v>
      </c>
      <c r="AY240" s="244" t="s">
        <v>161</v>
      </c>
    </row>
    <row r="241" s="13" customFormat="1">
      <c r="A241" s="13"/>
      <c r="B241" s="234"/>
      <c r="C241" s="235"/>
      <c r="D241" s="229" t="s">
        <v>171</v>
      </c>
      <c r="E241" s="236" t="s">
        <v>1</v>
      </c>
      <c r="F241" s="237" t="s">
        <v>291</v>
      </c>
      <c r="G241" s="235"/>
      <c r="H241" s="238">
        <v>0.048000000000000001</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171</v>
      </c>
      <c r="AU241" s="244" t="s">
        <v>85</v>
      </c>
      <c r="AV241" s="13" t="s">
        <v>85</v>
      </c>
      <c r="AW241" s="13" t="s">
        <v>32</v>
      </c>
      <c r="AX241" s="13" t="s">
        <v>75</v>
      </c>
      <c r="AY241" s="244" t="s">
        <v>161</v>
      </c>
    </row>
    <row r="242" s="14" customFormat="1">
      <c r="A242" s="14"/>
      <c r="B242" s="245"/>
      <c r="C242" s="246"/>
      <c r="D242" s="229" t="s">
        <v>171</v>
      </c>
      <c r="E242" s="247" t="s">
        <v>1</v>
      </c>
      <c r="F242" s="248" t="s">
        <v>185</v>
      </c>
      <c r="G242" s="246"/>
      <c r="H242" s="249">
        <v>0.308</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171</v>
      </c>
      <c r="AU242" s="255" t="s">
        <v>85</v>
      </c>
      <c r="AV242" s="14" t="s">
        <v>167</v>
      </c>
      <c r="AW242" s="14" t="s">
        <v>32</v>
      </c>
      <c r="AX242" s="14" t="s">
        <v>83</v>
      </c>
      <c r="AY242" s="255" t="s">
        <v>161</v>
      </c>
    </row>
    <row r="243" s="2" customFormat="1" ht="24.15" customHeight="1">
      <c r="A243" s="38"/>
      <c r="B243" s="39"/>
      <c r="C243" s="215" t="s">
        <v>292</v>
      </c>
      <c r="D243" s="215" t="s">
        <v>163</v>
      </c>
      <c r="E243" s="216" t="s">
        <v>293</v>
      </c>
      <c r="F243" s="217" t="s">
        <v>294</v>
      </c>
      <c r="G243" s="218" t="s">
        <v>166</v>
      </c>
      <c r="H243" s="219">
        <v>0.95999999999999996</v>
      </c>
      <c r="I243" s="220"/>
      <c r="J243" s="221">
        <f>ROUND(I243*H243,2)</f>
        <v>0</v>
      </c>
      <c r="K243" s="222"/>
      <c r="L243" s="44"/>
      <c r="M243" s="223" t="s">
        <v>1</v>
      </c>
      <c r="N243" s="224" t="s">
        <v>40</v>
      </c>
      <c r="O243" s="91"/>
      <c r="P243" s="225">
        <f>O243*H243</f>
        <v>0</v>
      </c>
      <c r="Q243" s="225">
        <v>2.5018699999999998</v>
      </c>
      <c r="R243" s="225">
        <f>Q243*H243</f>
        <v>2.4017951999999996</v>
      </c>
      <c r="S243" s="225">
        <v>0</v>
      </c>
      <c r="T243" s="226">
        <f>S243*H243</f>
        <v>0</v>
      </c>
      <c r="U243" s="38"/>
      <c r="V243" s="38"/>
      <c r="W243" s="38"/>
      <c r="X243" s="38"/>
      <c r="Y243" s="38"/>
      <c r="Z243" s="38"/>
      <c r="AA243" s="38"/>
      <c r="AB243" s="38"/>
      <c r="AC243" s="38"/>
      <c r="AD243" s="38"/>
      <c r="AE243" s="38"/>
      <c r="AR243" s="227" t="s">
        <v>167</v>
      </c>
      <c r="AT243" s="227" t="s">
        <v>163</v>
      </c>
      <c r="AU243" s="227" t="s">
        <v>85</v>
      </c>
      <c r="AY243" s="17" t="s">
        <v>161</v>
      </c>
      <c r="BE243" s="228">
        <f>IF(N243="základní",J243,0)</f>
        <v>0</v>
      </c>
      <c r="BF243" s="228">
        <f>IF(N243="snížená",J243,0)</f>
        <v>0</v>
      </c>
      <c r="BG243" s="228">
        <f>IF(N243="zákl. přenesená",J243,0)</f>
        <v>0</v>
      </c>
      <c r="BH243" s="228">
        <f>IF(N243="sníž. přenesená",J243,0)</f>
        <v>0</v>
      </c>
      <c r="BI243" s="228">
        <f>IF(N243="nulová",J243,0)</f>
        <v>0</v>
      </c>
      <c r="BJ243" s="17" t="s">
        <v>83</v>
      </c>
      <c r="BK243" s="228">
        <f>ROUND(I243*H243,2)</f>
        <v>0</v>
      </c>
      <c r="BL243" s="17" t="s">
        <v>167</v>
      </c>
      <c r="BM243" s="227" t="s">
        <v>295</v>
      </c>
    </row>
    <row r="244" s="2" customFormat="1">
      <c r="A244" s="38"/>
      <c r="B244" s="39"/>
      <c r="C244" s="40"/>
      <c r="D244" s="229" t="s">
        <v>169</v>
      </c>
      <c r="E244" s="40"/>
      <c r="F244" s="230" t="s">
        <v>296</v>
      </c>
      <c r="G244" s="40"/>
      <c r="H244" s="40"/>
      <c r="I244" s="231"/>
      <c r="J244" s="40"/>
      <c r="K244" s="40"/>
      <c r="L244" s="44"/>
      <c r="M244" s="232"/>
      <c r="N244" s="233"/>
      <c r="O244" s="91"/>
      <c r="P244" s="91"/>
      <c r="Q244" s="91"/>
      <c r="R244" s="91"/>
      <c r="S244" s="91"/>
      <c r="T244" s="92"/>
      <c r="U244" s="38"/>
      <c r="V244" s="38"/>
      <c r="W244" s="38"/>
      <c r="X244" s="38"/>
      <c r="Y244" s="38"/>
      <c r="Z244" s="38"/>
      <c r="AA244" s="38"/>
      <c r="AB244" s="38"/>
      <c r="AC244" s="38"/>
      <c r="AD244" s="38"/>
      <c r="AE244" s="38"/>
      <c r="AT244" s="17" t="s">
        <v>169</v>
      </c>
      <c r="AU244" s="17" t="s">
        <v>85</v>
      </c>
    </row>
    <row r="245" s="13" customFormat="1">
      <c r="A245" s="13"/>
      <c r="B245" s="234"/>
      <c r="C245" s="235"/>
      <c r="D245" s="229" t="s">
        <v>171</v>
      </c>
      <c r="E245" s="236" t="s">
        <v>1</v>
      </c>
      <c r="F245" s="237" t="s">
        <v>190</v>
      </c>
      <c r="G245" s="235"/>
      <c r="H245" s="238">
        <v>0.95999999999999996</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171</v>
      </c>
      <c r="AU245" s="244" t="s">
        <v>85</v>
      </c>
      <c r="AV245" s="13" t="s">
        <v>85</v>
      </c>
      <c r="AW245" s="13" t="s">
        <v>32</v>
      </c>
      <c r="AX245" s="13" t="s">
        <v>83</v>
      </c>
      <c r="AY245" s="244" t="s">
        <v>161</v>
      </c>
    </row>
    <row r="246" s="12" customFormat="1" ht="22.8" customHeight="1">
      <c r="A246" s="12"/>
      <c r="B246" s="199"/>
      <c r="C246" s="200"/>
      <c r="D246" s="201" t="s">
        <v>74</v>
      </c>
      <c r="E246" s="213" t="s">
        <v>178</v>
      </c>
      <c r="F246" s="213" t="s">
        <v>297</v>
      </c>
      <c r="G246" s="200"/>
      <c r="H246" s="200"/>
      <c r="I246" s="203"/>
      <c r="J246" s="214">
        <f>BK246</f>
        <v>0</v>
      </c>
      <c r="K246" s="200"/>
      <c r="L246" s="205"/>
      <c r="M246" s="206"/>
      <c r="N246" s="207"/>
      <c r="O246" s="207"/>
      <c r="P246" s="208">
        <f>SUM(P247:P348)</f>
        <v>0</v>
      </c>
      <c r="Q246" s="207"/>
      <c r="R246" s="208">
        <f>SUM(R247:R348)</f>
        <v>115.79692307000001</v>
      </c>
      <c r="S246" s="207"/>
      <c r="T246" s="209">
        <f>SUM(T247:T348)</f>
        <v>0</v>
      </c>
      <c r="U246" s="12"/>
      <c r="V246" s="12"/>
      <c r="W246" s="12"/>
      <c r="X246" s="12"/>
      <c r="Y246" s="12"/>
      <c r="Z246" s="12"/>
      <c r="AA246" s="12"/>
      <c r="AB246" s="12"/>
      <c r="AC246" s="12"/>
      <c r="AD246" s="12"/>
      <c r="AE246" s="12"/>
      <c r="AR246" s="210" t="s">
        <v>83</v>
      </c>
      <c r="AT246" s="211" t="s">
        <v>74</v>
      </c>
      <c r="AU246" s="211" t="s">
        <v>83</v>
      </c>
      <c r="AY246" s="210" t="s">
        <v>161</v>
      </c>
      <c r="BK246" s="212">
        <f>SUM(BK247:BK348)</f>
        <v>0</v>
      </c>
    </row>
    <row r="247" s="2" customFormat="1" ht="24.15" customHeight="1">
      <c r="A247" s="38"/>
      <c r="B247" s="39"/>
      <c r="C247" s="215" t="s">
        <v>298</v>
      </c>
      <c r="D247" s="215" t="s">
        <v>163</v>
      </c>
      <c r="E247" s="216" t="s">
        <v>299</v>
      </c>
      <c r="F247" s="217" t="s">
        <v>300</v>
      </c>
      <c r="G247" s="218" t="s">
        <v>166</v>
      </c>
      <c r="H247" s="219">
        <v>5</v>
      </c>
      <c r="I247" s="220"/>
      <c r="J247" s="221">
        <f>ROUND(I247*H247,2)</f>
        <v>0</v>
      </c>
      <c r="K247" s="222"/>
      <c r="L247" s="44"/>
      <c r="M247" s="223" t="s">
        <v>1</v>
      </c>
      <c r="N247" s="224" t="s">
        <v>40</v>
      </c>
      <c r="O247" s="91"/>
      <c r="P247" s="225">
        <f>O247*H247</f>
        <v>0</v>
      </c>
      <c r="Q247" s="225">
        <v>1.8775</v>
      </c>
      <c r="R247" s="225">
        <f>Q247*H247</f>
        <v>9.3874999999999993</v>
      </c>
      <c r="S247" s="225">
        <v>0</v>
      </c>
      <c r="T247" s="226">
        <f>S247*H247</f>
        <v>0</v>
      </c>
      <c r="U247" s="38"/>
      <c r="V247" s="38"/>
      <c r="W247" s="38"/>
      <c r="X247" s="38"/>
      <c r="Y247" s="38"/>
      <c r="Z247" s="38"/>
      <c r="AA247" s="38"/>
      <c r="AB247" s="38"/>
      <c r="AC247" s="38"/>
      <c r="AD247" s="38"/>
      <c r="AE247" s="38"/>
      <c r="AR247" s="227" t="s">
        <v>167</v>
      </c>
      <c r="AT247" s="227" t="s">
        <v>163</v>
      </c>
      <c r="AU247" s="227" t="s">
        <v>85</v>
      </c>
      <c r="AY247" s="17" t="s">
        <v>161</v>
      </c>
      <c r="BE247" s="228">
        <f>IF(N247="základní",J247,0)</f>
        <v>0</v>
      </c>
      <c r="BF247" s="228">
        <f>IF(N247="snížená",J247,0)</f>
        <v>0</v>
      </c>
      <c r="BG247" s="228">
        <f>IF(N247="zákl. přenesená",J247,0)</f>
        <v>0</v>
      </c>
      <c r="BH247" s="228">
        <f>IF(N247="sníž. přenesená",J247,0)</f>
        <v>0</v>
      </c>
      <c r="BI247" s="228">
        <f>IF(N247="nulová",J247,0)</f>
        <v>0</v>
      </c>
      <c r="BJ247" s="17" t="s">
        <v>83</v>
      </c>
      <c r="BK247" s="228">
        <f>ROUND(I247*H247,2)</f>
        <v>0</v>
      </c>
      <c r="BL247" s="17" t="s">
        <v>167</v>
      </c>
      <c r="BM247" s="227" t="s">
        <v>301</v>
      </c>
    </row>
    <row r="248" s="2" customFormat="1">
      <c r="A248" s="38"/>
      <c r="B248" s="39"/>
      <c r="C248" s="40"/>
      <c r="D248" s="229" t="s">
        <v>169</v>
      </c>
      <c r="E248" s="40"/>
      <c r="F248" s="230" t="s">
        <v>302</v>
      </c>
      <c r="G248" s="40"/>
      <c r="H248" s="40"/>
      <c r="I248" s="231"/>
      <c r="J248" s="40"/>
      <c r="K248" s="40"/>
      <c r="L248" s="44"/>
      <c r="M248" s="232"/>
      <c r="N248" s="233"/>
      <c r="O248" s="91"/>
      <c r="P248" s="91"/>
      <c r="Q248" s="91"/>
      <c r="R248" s="91"/>
      <c r="S248" s="91"/>
      <c r="T248" s="92"/>
      <c r="U248" s="38"/>
      <c r="V248" s="38"/>
      <c r="W248" s="38"/>
      <c r="X248" s="38"/>
      <c r="Y248" s="38"/>
      <c r="Z248" s="38"/>
      <c r="AA248" s="38"/>
      <c r="AB248" s="38"/>
      <c r="AC248" s="38"/>
      <c r="AD248" s="38"/>
      <c r="AE248" s="38"/>
      <c r="AT248" s="17" t="s">
        <v>169</v>
      </c>
      <c r="AU248" s="17" t="s">
        <v>85</v>
      </c>
    </row>
    <row r="249" s="13" customFormat="1">
      <c r="A249" s="13"/>
      <c r="B249" s="234"/>
      <c r="C249" s="235"/>
      <c r="D249" s="229" t="s">
        <v>171</v>
      </c>
      <c r="E249" s="236" t="s">
        <v>1</v>
      </c>
      <c r="F249" s="237" t="s">
        <v>303</v>
      </c>
      <c r="G249" s="235"/>
      <c r="H249" s="238">
        <v>5</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171</v>
      </c>
      <c r="AU249" s="244" t="s">
        <v>85</v>
      </c>
      <c r="AV249" s="13" t="s">
        <v>85</v>
      </c>
      <c r="AW249" s="13" t="s">
        <v>32</v>
      </c>
      <c r="AX249" s="13" t="s">
        <v>83</v>
      </c>
      <c r="AY249" s="244" t="s">
        <v>161</v>
      </c>
    </row>
    <row r="250" s="2" customFormat="1" ht="24.15" customHeight="1">
      <c r="A250" s="38"/>
      <c r="B250" s="39"/>
      <c r="C250" s="215" t="s">
        <v>304</v>
      </c>
      <c r="D250" s="215" t="s">
        <v>163</v>
      </c>
      <c r="E250" s="216" t="s">
        <v>305</v>
      </c>
      <c r="F250" s="217" t="s">
        <v>306</v>
      </c>
      <c r="G250" s="218" t="s">
        <v>166</v>
      </c>
      <c r="H250" s="219">
        <v>8.1210000000000004</v>
      </c>
      <c r="I250" s="220"/>
      <c r="J250" s="221">
        <f>ROUND(I250*H250,2)</f>
        <v>0</v>
      </c>
      <c r="K250" s="222"/>
      <c r="L250" s="44"/>
      <c r="M250" s="223" t="s">
        <v>1</v>
      </c>
      <c r="N250" s="224" t="s">
        <v>40</v>
      </c>
      <c r="O250" s="91"/>
      <c r="P250" s="225">
        <f>O250*H250</f>
        <v>0</v>
      </c>
      <c r="Q250" s="225">
        <v>1.8775</v>
      </c>
      <c r="R250" s="225">
        <f>Q250*H250</f>
        <v>15.247177500000001</v>
      </c>
      <c r="S250" s="225">
        <v>0</v>
      </c>
      <c r="T250" s="226">
        <f>S250*H250</f>
        <v>0</v>
      </c>
      <c r="U250" s="38"/>
      <c r="V250" s="38"/>
      <c r="W250" s="38"/>
      <c r="X250" s="38"/>
      <c r="Y250" s="38"/>
      <c r="Z250" s="38"/>
      <c r="AA250" s="38"/>
      <c r="AB250" s="38"/>
      <c r="AC250" s="38"/>
      <c r="AD250" s="38"/>
      <c r="AE250" s="38"/>
      <c r="AR250" s="227" t="s">
        <v>167</v>
      </c>
      <c r="AT250" s="227" t="s">
        <v>163</v>
      </c>
      <c r="AU250" s="227" t="s">
        <v>85</v>
      </c>
      <c r="AY250" s="17" t="s">
        <v>161</v>
      </c>
      <c r="BE250" s="228">
        <f>IF(N250="základní",J250,0)</f>
        <v>0</v>
      </c>
      <c r="BF250" s="228">
        <f>IF(N250="snížená",J250,0)</f>
        <v>0</v>
      </c>
      <c r="BG250" s="228">
        <f>IF(N250="zákl. přenesená",J250,0)</f>
        <v>0</v>
      </c>
      <c r="BH250" s="228">
        <f>IF(N250="sníž. přenesená",J250,0)</f>
        <v>0</v>
      </c>
      <c r="BI250" s="228">
        <f>IF(N250="nulová",J250,0)</f>
        <v>0</v>
      </c>
      <c r="BJ250" s="17" t="s">
        <v>83</v>
      </c>
      <c r="BK250" s="228">
        <f>ROUND(I250*H250,2)</f>
        <v>0</v>
      </c>
      <c r="BL250" s="17" t="s">
        <v>167</v>
      </c>
      <c r="BM250" s="227" t="s">
        <v>307</v>
      </c>
    </row>
    <row r="251" s="2" customFormat="1">
      <c r="A251" s="38"/>
      <c r="B251" s="39"/>
      <c r="C251" s="40"/>
      <c r="D251" s="229" t="s">
        <v>169</v>
      </c>
      <c r="E251" s="40"/>
      <c r="F251" s="230" t="s">
        <v>308</v>
      </c>
      <c r="G251" s="40"/>
      <c r="H251" s="40"/>
      <c r="I251" s="231"/>
      <c r="J251" s="40"/>
      <c r="K251" s="40"/>
      <c r="L251" s="44"/>
      <c r="M251" s="232"/>
      <c r="N251" s="233"/>
      <c r="O251" s="91"/>
      <c r="P251" s="91"/>
      <c r="Q251" s="91"/>
      <c r="R251" s="91"/>
      <c r="S251" s="91"/>
      <c r="T251" s="92"/>
      <c r="U251" s="38"/>
      <c r="V251" s="38"/>
      <c r="W251" s="38"/>
      <c r="X251" s="38"/>
      <c r="Y251" s="38"/>
      <c r="Z251" s="38"/>
      <c r="AA251" s="38"/>
      <c r="AB251" s="38"/>
      <c r="AC251" s="38"/>
      <c r="AD251" s="38"/>
      <c r="AE251" s="38"/>
      <c r="AT251" s="17" t="s">
        <v>169</v>
      </c>
      <c r="AU251" s="17" t="s">
        <v>85</v>
      </c>
    </row>
    <row r="252" s="13" customFormat="1">
      <c r="A252" s="13"/>
      <c r="B252" s="234"/>
      <c r="C252" s="235"/>
      <c r="D252" s="229" t="s">
        <v>171</v>
      </c>
      <c r="E252" s="236" t="s">
        <v>1</v>
      </c>
      <c r="F252" s="237" t="s">
        <v>309</v>
      </c>
      <c r="G252" s="235"/>
      <c r="H252" s="238">
        <v>3.831</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171</v>
      </c>
      <c r="AU252" s="244" t="s">
        <v>85</v>
      </c>
      <c r="AV252" s="13" t="s">
        <v>85</v>
      </c>
      <c r="AW252" s="13" t="s">
        <v>32</v>
      </c>
      <c r="AX252" s="13" t="s">
        <v>75</v>
      </c>
      <c r="AY252" s="244" t="s">
        <v>161</v>
      </c>
    </row>
    <row r="253" s="13" customFormat="1">
      <c r="A253" s="13"/>
      <c r="B253" s="234"/>
      <c r="C253" s="235"/>
      <c r="D253" s="229" t="s">
        <v>171</v>
      </c>
      <c r="E253" s="236" t="s">
        <v>1</v>
      </c>
      <c r="F253" s="237" t="s">
        <v>310</v>
      </c>
      <c r="G253" s="235"/>
      <c r="H253" s="238">
        <v>2.3100000000000001</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171</v>
      </c>
      <c r="AU253" s="244" t="s">
        <v>85</v>
      </c>
      <c r="AV253" s="13" t="s">
        <v>85</v>
      </c>
      <c r="AW253" s="13" t="s">
        <v>32</v>
      </c>
      <c r="AX253" s="13" t="s">
        <v>75</v>
      </c>
      <c r="AY253" s="244" t="s">
        <v>161</v>
      </c>
    </row>
    <row r="254" s="13" customFormat="1">
      <c r="A254" s="13"/>
      <c r="B254" s="234"/>
      <c r="C254" s="235"/>
      <c r="D254" s="229" t="s">
        <v>171</v>
      </c>
      <c r="E254" s="236" t="s">
        <v>1</v>
      </c>
      <c r="F254" s="237" t="s">
        <v>311</v>
      </c>
      <c r="G254" s="235"/>
      <c r="H254" s="238">
        <v>1.98</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171</v>
      </c>
      <c r="AU254" s="244" t="s">
        <v>85</v>
      </c>
      <c r="AV254" s="13" t="s">
        <v>85</v>
      </c>
      <c r="AW254" s="13" t="s">
        <v>32</v>
      </c>
      <c r="AX254" s="13" t="s">
        <v>75</v>
      </c>
      <c r="AY254" s="244" t="s">
        <v>161</v>
      </c>
    </row>
    <row r="255" s="14" customFormat="1">
      <c r="A255" s="14"/>
      <c r="B255" s="245"/>
      <c r="C255" s="246"/>
      <c r="D255" s="229" t="s">
        <v>171</v>
      </c>
      <c r="E255" s="247" t="s">
        <v>1</v>
      </c>
      <c r="F255" s="248" t="s">
        <v>185</v>
      </c>
      <c r="G255" s="246"/>
      <c r="H255" s="249">
        <v>8.1210000000000004</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171</v>
      </c>
      <c r="AU255" s="255" t="s">
        <v>85</v>
      </c>
      <c r="AV255" s="14" t="s">
        <v>167</v>
      </c>
      <c r="AW255" s="14" t="s">
        <v>32</v>
      </c>
      <c r="AX255" s="14" t="s">
        <v>83</v>
      </c>
      <c r="AY255" s="255" t="s">
        <v>161</v>
      </c>
    </row>
    <row r="256" s="2" customFormat="1" ht="24.15" customHeight="1">
      <c r="A256" s="38"/>
      <c r="B256" s="39"/>
      <c r="C256" s="215" t="s">
        <v>312</v>
      </c>
      <c r="D256" s="215" t="s">
        <v>163</v>
      </c>
      <c r="E256" s="216" t="s">
        <v>313</v>
      </c>
      <c r="F256" s="217" t="s">
        <v>314</v>
      </c>
      <c r="G256" s="218" t="s">
        <v>166</v>
      </c>
      <c r="H256" s="219">
        <v>22.236000000000001</v>
      </c>
      <c r="I256" s="220"/>
      <c r="J256" s="221">
        <f>ROUND(I256*H256,2)</f>
        <v>0</v>
      </c>
      <c r="K256" s="222"/>
      <c r="L256" s="44"/>
      <c r="M256" s="223" t="s">
        <v>1</v>
      </c>
      <c r="N256" s="224" t="s">
        <v>40</v>
      </c>
      <c r="O256" s="91"/>
      <c r="P256" s="225">
        <f>O256*H256</f>
        <v>0</v>
      </c>
      <c r="Q256" s="225">
        <v>1.78636</v>
      </c>
      <c r="R256" s="225">
        <f>Q256*H256</f>
        <v>39.72150096</v>
      </c>
      <c r="S256" s="225">
        <v>0</v>
      </c>
      <c r="T256" s="226">
        <f>S256*H256</f>
        <v>0</v>
      </c>
      <c r="U256" s="38"/>
      <c r="V256" s="38"/>
      <c r="W256" s="38"/>
      <c r="X256" s="38"/>
      <c r="Y256" s="38"/>
      <c r="Z256" s="38"/>
      <c r="AA256" s="38"/>
      <c r="AB256" s="38"/>
      <c r="AC256" s="38"/>
      <c r="AD256" s="38"/>
      <c r="AE256" s="38"/>
      <c r="AR256" s="227" t="s">
        <v>167</v>
      </c>
      <c r="AT256" s="227" t="s">
        <v>163</v>
      </c>
      <c r="AU256" s="227" t="s">
        <v>85</v>
      </c>
      <c r="AY256" s="17" t="s">
        <v>161</v>
      </c>
      <c r="BE256" s="228">
        <f>IF(N256="základní",J256,0)</f>
        <v>0</v>
      </c>
      <c r="BF256" s="228">
        <f>IF(N256="snížená",J256,0)</f>
        <v>0</v>
      </c>
      <c r="BG256" s="228">
        <f>IF(N256="zákl. přenesená",J256,0)</f>
        <v>0</v>
      </c>
      <c r="BH256" s="228">
        <f>IF(N256="sníž. přenesená",J256,0)</f>
        <v>0</v>
      </c>
      <c r="BI256" s="228">
        <f>IF(N256="nulová",J256,0)</f>
        <v>0</v>
      </c>
      <c r="BJ256" s="17" t="s">
        <v>83</v>
      </c>
      <c r="BK256" s="228">
        <f>ROUND(I256*H256,2)</f>
        <v>0</v>
      </c>
      <c r="BL256" s="17" t="s">
        <v>167</v>
      </c>
      <c r="BM256" s="227" t="s">
        <v>315</v>
      </c>
    </row>
    <row r="257" s="2" customFormat="1">
      <c r="A257" s="38"/>
      <c r="B257" s="39"/>
      <c r="C257" s="40"/>
      <c r="D257" s="229" t="s">
        <v>169</v>
      </c>
      <c r="E257" s="40"/>
      <c r="F257" s="230" t="s">
        <v>316</v>
      </c>
      <c r="G257" s="40"/>
      <c r="H257" s="40"/>
      <c r="I257" s="231"/>
      <c r="J257" s="40"/>
      <c r="K257" s="40"/>
      <c r="L257" s="44"/>
      <c r="M257" s="232"/>
      <c r="N257" s="233"/>
      <c r="O257" s="91"/>
      <c r="P257" s="91"/>
      <c r="Q257" s="91"/>
      <c r="R257" s="91"/>
      <c r="S257" s="91"/>
      <c r="T257" s="92"/>
      <c r="U257" s="38"/>
      <c r="V257" s="38"/>
      <c r="W257" s="38"/>
      <c r="X257" s="38"/>
      <c r="Y257" s="38"/>
      <c r="Z257" s="38"/>
      <c r="AA257" s="38"/>
      <c r="AB257" s="38"/>
      <c r="AC257" s="38"/>
      <c r="AD257" s="38"/>
      <c r="AE257" s="38"/>
      <c r="AT257" s="17" t="s">
        <v>169</v>
      </c>
      <c r="AU257" s="17" t="s">
        <v>85</v>
      </c>
    </row>
    <row r="258" s="13" customFormat="1">
      <c r="A258" s="13"/>
      <c r="B258" s="234"/>
      <c r="C258" s="235"/>
      <c r="D258" s="229" t="s">
        <v>171</v>
      </c>
      <c r="E258" s="236" t="s">
        <v>1</v>
      </c>
      <c r="F258" s="237" t="s">
        <v>317</v>
      </c>
      <c r="G258" s="235"/>
      <c r="H258" s="238">
        <v>5.3280000000000003</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171</v>
      </c>
      <c r="AU258" s="244" t="s">
        <v>85</v>
      </c>
      <c r="AV258" s="13" t="s">
        <v>85</v>
      </c>
      <c r="AW258" s="13" t="s">
        <v>32</v>
      </c>
      <c r="AX258" s="13" t="s">
        <v>75</v>
      </c>
      <c r="AY258" s="244" t="s">
        <v>161</v>
      </c>
    </row>
    <row r="259" s="13" customFormat="1">
      <c r="A259" s="13"/>
      <c r="B259" s="234"/>
      <c r="C259" s="235"/>
      <c r="D259" s="229" t="s">
        <v>171</v>
      </c>
      <c r="E259" s="236" t="s">
        <v>1</v>
      </c>
      <c r="F259" s="237" t="s">
        <v>318</v>
      </c>
      <c r="G259" s="235"/>
      <c r="H259" s="238">
        <v>8.8919999999999995</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171</v>
      </c>
      <c r="AU259" s="244" t="s">
        <v>85</v>
      </c>
      <c r="AV259" s="13" t="s">
        <v>85</v>
      </c>
      <c r="AW259" s="13" t="s">
        <v>32</v>
      </c>
      <c r="AX259" s="13" t="s">
        <v>75</v>
      </c>
      <c r="AY259" s="244" t="s">
        <v>161</v>
      </c>
    </row>
    <row r="260" s="13" customFormat="1">
      <c r="A260" s="13"/>
      <c r="B260" s="234"/>
      <c r="C260" s="235"/>
      <c r="D260" s="229" t="s">
        <v>171</v>
      </c>
      <c r="E260" s="236" t="s">
        <v>1</v>
      </c>
      <c r="F260" s="237" t="s">
        <v>319</v>
      </c>
      <c r="G260" s="235"/>
      <c r="H260" s="238">
        <v>4.3200000000000003</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171</v>
      </c>
      <c r="AU260" s="244" t="s">
        <v>85</v>
      </c>
      <c r="AV260" s="13" t="s">
        <v>85</v>
      </c>
      <c r="AW260" s="13" t="s">
        <v>32</v>
      </c>
      <c r="AX260" s="13" t="s">
        <v>75</v>
      </c>
      <c r="AY260" s="244" t="s">
        <v>161</v>
      </c>
    </row>
    <row r="261" s="13" customFormat="1">
      <c r="A261" s="13"/>
      <c r="B261" s="234"/>
      <c r="C261" s="235"/>
      <c r="D261" s="229" t="s">
        <v>171</v>
      </c>
      <c r="E261" s="236" t="s">
        <v>1</v>
      </c>
      <c r="F261" s="237" t="s">
        <v>320</v>
      </c>
      <c r="G261" s="235"/>
      <c r="H261" s="238">
        <v>3.6960000000000002</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171</v>
      </c>
      <c r="AU261" s="244" t="s">
        <v>85</v>
      </c>
      <c r="AV261" s="13" t="s">
        <v>85</v>
      </c>
      <c r="AW261" s="13" t="s">
        <v>32</v>
      </c>
      <c r="AX261" s="13" t="s">
        <v>75</v>
      </c>
      <c r="AY261" s="244" t="s">
        <v>161</v>
      </c>
    </row>
    <row r="262" s="14" customFormat="1">
      <c r="A262" s="14"/>
      <c r="B262" s="245"/>
      <c r="C262" s="246"/>
      <c r="D262" s="229" t="s">
        <v>171</v>
      </c>
      <c r="E262" s="247" t="s">
        <v>1</v>
      </c>
      <c r="F262" s="248" t="s">
        <v>185</v>
      </c>
      <c r="G262" s="246"/>
      <c r="H262" s="249">
        <v>22.236000000000001</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171</v>
      </c>
      <c r="AU262" s="255" t="s">
        <v>85</v>
      </c>
      <c r="AV262" s="14" t="s">
        <v>167</v>
      </c>
      <c r="AW262" s="14" t="s">
        <v>32</v>
      </c>
      <c r="AX262" s="14" t="s">
        <v>83</v>
      </c>
      <c r="AY262" s="255" t="s">
        <v>161</v>
      </c>
    </row>
    <row r="263" s="2" customFormat="1" ht="24.15" customHeight="1">
      <c r="A263" s="38"/>
      <c r="B263" s="39"/>
      <c r="C263" s="215" t="s">
        <v>321</v>
      </c>
      <c r="D263" s="215" t="s">
        <v>163</v>
      </c>
      <c r="E263" s="216" t="s">
        <v>322</v>
      </c>
      <c r="F263" s="217" t="s">
        <v>323</v>
      </c>
      <c r="G263" s="218" t="s">
        <v>206</v>
      </c>
      <c r="H263" s="219">
        <v>12.300000000000001</v>
      </c>
      <c r="I263" s="220"/>
      <c r="J263" s="221">
        <f>ROUND(I263*H263,2)</f>
        <v>0</v>
      </c>
      <c r="K263" s="222"/>
      <c r="L263" s="44"/>
      <c r="M263" s="223" t="s">
        <v>1</v>
      </c>
      <c r="N263" s="224" t="s">
        <v>40</v>
      </c>
      <c r="O263" s="91"/>
      <c r="P263" s="225">
        <f>O263*H263</f>
        <v>0</v>
      </c>
      <c r="Q263" s="225">
        <v>0.33555000000000001</v>
      </c>
      <c r="R263" s="225">
        <f>Q263*H263</f>
        <v>4.1272650000000004</v>
      </c>
      <c r="S263" s="225">
        <v>0</v>
      </c>
      <c r="T263" s="226">
        <f>S263*H263</f>
        <v>0</v>
      </c>
      <c r="U263" s="38"/>
      <c r="V263" s="38"/>
      <c r="W263" s="38"/>
      <c r="X263" s="38"/>
      <c r="Y263" s="38"/>
      <c r="Z263" s="38"/>
      <c r="AA263" s="38"/>
      <c r="AB263" s="38"/>
      <c r="AC263" s="38"/>
      <c r="AD263" s="38"/>
      <c r="AE263" s="38"/>
      <c r="AR263" s="227" t="s">
        <v>167</v>
      </c>
      <c r="AT263" s="227" t="s">
        <v>163</v>
      </c>
      <c r="AU263" s="227" t="s">
        <v>85</v>
      </c>
      <c r="AY263" s="17" t="s">
        <v>161</v>
      </c>
      <c r="BE263" s="228">
        <f>IF(N263="základní",J263,0)</f>
        <v>0</v>
      </c>
      <c r="BF263" s="228">
        <f>IF(N263="snížená",J263,0)</f>
        <v>0</v>
      </c>
      <c r="BG263" s="228">
        <f>IF(N263="zákl. přenesená",J263,0)</f>
        <v>0</v>
      </c>
      <c r="BH263" s="228">
        <f>IF(N263="sníž. přenesená",J263,0)</f>
        <v>0</v>
      </c>
      <c r="BI263" s="228">
        <f>IF(N263="nulová",J263,0)</f>
        <v>0</v>
      </c>
      <c r="BJ263" s="17" t="s">
        <v>83</v>
      </c>
      <c r="BK263" s="228">
        <f>ROUND(I263*H263,2)</f>
        <v>0</v>
      </c>
      <c r="BL263" s="17" t="s">
        <v>167</v>
      </c>
      <c r="BM263" s="227" t="s">
        <v>324</v>
      </c>
    </row>
    <row r="264" s="2" customFormat="1">
      <c r="A264" s="38"/>
      <c r="B264" s="39"/>
      <c r="C264" s="40"/>
      <c r="D264" s="229" t="s">
        <v>169</v>
      </c>
      <c r="E264" s="40"/>
      <c r="F264" s="230" t="s">
        <v>325</v>
      </c>
      <c r="G264" s="40"/>
      <c r="H264" s="40"/>
      <c r="I264" s="231"/>
      <c r="J264" s="40"/>
      <c r="K264" s="40"/>
      <c r="L264" s="44"/>
      <c r="M264" s="232"/>
      <c r="N264" s="233"/>
      <c r="O264" s="91"/>
      <c r="P264" s="91"/>
      <c r="Q264" s="91"/>
      <c r="R264" s="91"/>
      <c r="S264" s="91"/>
      <c r="T264" s="92"/>
      <c r="U264" s="38"/>
      <c r="V264" s="38"/>
      <c r="W264" s="38"/>
      <c r="X264" s="38"/>
      <c r="Y264" s="38"/>
      <c r="Z264" s="38"/>
      <c r="AA264" s="38"/>
      <c r="AB264" s="38"/>
      <c r="AC264" s="38"/>
      <c r="AD264" s="38"/>
      <c r="AE264" s="38"/>
      <c r="AT264" s="17" t="s">
        <v>169</v>
      </c>
      <c r="AU264" s="17" t="s">
        <v>85</v>
      </c>
    </row>
    <row r="265" s="13" customFormat="1">
      <c r="A265" s="13"/>
      <c r="B265" s="234"/>
      <c r="C265" s="235"/>
      <c r="D265" s="229" t="s">
        <v>171</v>
      </c>
      <c r="E265" s="236" t="s">
        <v>1</v>
      </c>
      <c r="F265" s="237" t="s">
        <v>326</v>
      </c>
      <c r="G265" s="235"/>
      <c r="H265" s="238">
        <v>12.300000000000001</v>
      </c>
      <c r="I265" s="239"/>
      <c r="J265" s="235"/>
      <c r="K265" s="235"/>
      <c r="L265" s="240"/>
      <c r="M265" s="241"/>
      <c r="N265" s="242"/>
      <c r="O265" s="242"/>
      <c r="P265" s="242"/>
      <c r="Q265" s="242"/>
      <c r="R265" s="242"/>
      <c r="S265" s="242"/>
      <c r="T265" s="243"/>
      <c r="U265" s="13"/>
      <c r="V265" s="13"/>
      <c r="W265" s="13"/>
      <c r="X265" s="13"/>
      <c r="Y265" s="13"/>
      <c r="Z265" s="13"/>
      <c r="AA265" s="13"/>
      <c r="AB265" s="13"/>
      <c r="AC265" s="13"/>
      <c r="AD265" s="13"/>
      <c r="AE265" s="13"/>
      <c r="AT265" s="244" t="s">
        <v>171</v>
      </c>
      <c r="AU265" s="244" t="s">
        <v>85</v>
      </c>
      <c r="AV265" s="13" t="s">
        <v>85</v>
      </c>
      <c r="AW265" s="13" t="s">
        <v>32</v>
      </c>
      <c r="AX265" s="13" t="s">
        <v>83</v>
      </c>
      <c r="AY265" s="244" t="s">
        <v>161</v>
      </c>
    </row>
    <row r="266" s="2" customFormat="1" ht="16.5" customHeight="1">
      <c r="A266" s="38"/>
      <c r="B266" s="39"/>
      <c r="C266" s="215" t="s">
        <v>327</v>
      </c>
      <c r="D266" s="215" t="s">
        <v>163</v>
      </c>
      <c r="E266" s="216" t="s">
        <v>328</v>
      </c>
      <c r="F266" s="217" t="s">
        <v>329</v>
      </c>
      <c r="G266" s="218" t="s">
        <v>166</v>
      </c>
      <c r="H266" s="219">
        <v>0.68400000000000005</v>
      </c>
      <c r="I266" s="220"/>
      <c r="J266" s="221">
        <f>ROUND(I266*H266,2)</f>
        <v>0</v>
      </c>
      <c r="K266" s="222"/>
      <c r="L266" s="44"/>
      <c r="M266" s="223" t="s">
        <v>1</v>
      </c>
      <c r="N266" s="224" t="s">
        <v>40</v>
      </c>
      <c r="O266" s="91"/>
      <c r="P266" s="225">
        <f>O266*H266</f>
        <v>0</v>
      </c>
      <c r="Q266" s="225">
        <v>2.5018699999999998</v>
      </c>
      <c r="R266" s="225">
        <f>Q266*H266</f>
        <v>1.71127908</v>
      </c>
      <c r="S266" s="225">
        <v>0</v>
      </c>
      <c r="T266" s="226">
        <f>S266*H266</f>
        <v>0</v>
      </c>
      <c r="U266" s="38"/>
      <c r="V266" s="38"/>
      <c r="W266" s="38"/>
      <c r="X266" s="38"/>
      <c r="Y266" s="38"/>
      <c r="Z266" s="38"/>
      <c r="AA266" s="38"/>
      <c r="AB266" s="38"/>
      <c r="AC266" s="38"/>
      <c r="AD266" s="38"/>
      <c r="AE266" s="38"/>
      <c r="AR266" s="227" t="s">
        <v>167</v>
      </c>
      <c r="AT266" s="227" t="s">
        <v>163</v>
      </c>
      <c r="AU266" s="227" t="s">
        <v>85</v>
      </c>
      <c r="AY266" s="17" t="s">
        <v>161</v>
      </c>
      <c r="BE266" s="228">
        <f>IF(N266="základní",J266,0)</f>
        <v>0</v>
      </c>
      <c r="BF266" s="228">
        <f>IF(N266="snížená",J266,0)</f>
        <v>0</v>
      </c>
      <c r="BG266" s="228">
        <f>IF(N266="zákl. přenesená",J266,0)</f>
        <v>0</v>
      </c>
      <c r="BH266" s="228">
        <f>IF(N266="sníž. přenesená",J266,0)</f>
        <v>0</v>
      </c>
      <c r="BI266" s="228">
        <f>IF(N266="nulová",J266,0)</f>
        <v>0</v>
      </c>
      <c r="BJ266" s="17" t="s">
        <v>83</v>
      </c>
      <c r="BK266" s="228">
        <f>ROUND(I266*H266,2)</f>
        <v>0</v>
      </c>
      <c r="BL266" s="17" t="s">
        <v>167</v>
      </c>
      <c r="BM266" s="227" t="s">
        <v>330</v>
      </c>
    </row>
    <row r="267" s="2" customFormat="1">
      <c r="A267" s="38"/>
      <c r="B267" s="39"/>
      <c r="C267" s="40"/>
      <c r="D267" s="229" t="s">
        <v>169</v>
      </c>
      <c r="E267" s="40"/>
      <c r="F267" s="230" t="s">
        <v>331</v>
      </c>
      <c r="G267" s="40"/>
      <c r="H267" s="40"/>
      <c r="I267" s="231"/>
      <c r="J267" s="40"/>
      <c r="K267" s="40"/>
      <c r="L267" s="44"/>
      <c r="M267" s="232"/>
      <c r="N267" s="233"/>
      <c r="O267" s="91"/>
      <c r="P267" s="91"/>
      <c r="Q267" s="91"/>
      <c r="R267" s="91"/>
      <c r="S267" s="91"/>
      <c r="T267" s="92"/>
      <c r="U267" s="38"/>
      <c r="V267" s="38"/>
      <c r="W267" s="38"/>
      <c r="X267" s="38"/>
      <c r="Y267" s="38"/>
      <c r="Z267" s="38"/>
      <c r="AA267" s="38"/>
      <c r="AB267" s="38"/>
      <c r="AC267" s="38"/>
      <c r="AD267" s="38"/>
      <c r="AE267" s="38"/>
      <c r="AT267" s="17" t="s">
        <v>169</v>
      </c>
      <c r="AU267" s="17" t="s">
        <v>85</v>
      </c>
    </row>
    <row r="268" s="13" customFormat="1">
      <c r="A268" s="13"/>
      <c r="B268" s="234"/>
      <c r="C268" s="235"/>
      <c r="D268" s="229" t="s">
        <v>171</v>
      </c>
      <c r="E268" s="236" t="s">
        <v>1</v>
      </c>
      <c r="F268" s="237" t="s">
        <v>332</v>
      </c>
      <c r="G268" s="235"/>
      <c r="H268" s="238">
        <v>0.68400000000000005</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171</v>
      </c>
      <c r="AU268" s="244" t="s">
        <v>85</v>
      </c>
      <c r="AV268" s="13" t="s">
        <v>85</v>
      </c>
      <c r="AW268" s="13" t="s">
        <v>32</v>
      </c>
      <c r="AX268" s="13" t="s">
        <v>83</v>
      </c>
      <c r="AY268" s="244" t="s">
        <v>161</v>
      </c>
    </row>
    <row r="269" s="2" customFormat="1" ht="16.5" customHeight="1">
      <c r="A269" s="38"/>
      <c r="B269" s="39"/>
      <c r="C269" s="215" t="s">
        <v>333</v>
      </c>
      <c r="D269" s="215" t="s">
        <v>163</v>
      </c>
      <c r="E269" s="216" t="s">
        <v>334</v>
      </c>
      <c r="F269" s="217" t="s">
        <v>335</v>
      </c>
      <c r="G269" s="218" t="s">
        <v>166</v>
      </c>
      <c r="H269" s="219">
        <v>0.34200000000000003</v>
      </c>
      <c r="I269" s="220"/>
      <c r="J269" s="221">
        <f>ROUND(I269*H269,2)</f>
        <v>0</v>
      </c>
      <c r="K269" s="222"/>
      <c r="L269" s="44"/>
      <c r="M269" s="223" t="s">
        <v>1</v>
      </c>
      <c r="N269" s="224" t="s">
        <v>40</v>
      </c>
      <c r="O269" s="91"/>
      <c r="P269" s="225">
        <f>O269*H269</f>
        <v>0</v>
      </c>
      <c r="Q269" s="225">
        <v>2.5018699999999998</v>
      </c>
      <c r="R269" s="225">
        <f>Q269*H269</f>
        <v>0.85563953999999998</v>
      </c>
      <c r="S269" s="225">
        <v>0</v>
      </c>
      <c r="T269" s="226">
        <f>S269*H269</f>
        <v>0</v>
      </c>
      <c r="U269" s="38"/>
      <c r="V269" s="38"/>
      <c r="W269" s="38"/>
      <c r="X269" s="38"/>
      <c r="Y269" s="38"/>
      <c r="Z269" s="38"/>
      <c r="AA269" s="38"/>
      <c r="AB269" s="38"/>
      <c r="AC269" s="38"/>
      <c r="AD269" s="38"/>
      <c r="AE269" s="38"/>
      <c r="AR269" s="227" t="s">
        <v>167</v>
      </c>
      <c r="AT269" s="227" t="s">
        <v>163</v>
      </c>
      <c r="AU269" s="227" t="s">
        <v>85</v>
      </c>
      <c r="AY269" s="17" t="s">
        <v>161</v>
      </c>
      <c r="BE269" s="228">
        <f>IF(N269="základní",J269,0)</f>
        <v>0</v>
      </c>
      <c r="BF269" s="228">
        <f>IF(N269="snížená",J269,0)</f>
        <v>0</v>
      </c>
      <c r="BG269" s="228">
        <f>IF(N269="zákl. přenesená",J269,0)</f>
        <v>0</v>
      </c>
      <c r="BH269" s="228">
        <f>IF(N269="sníž. přenesená",J269,0)</f>
        <v>0</v>
      </c>
      <c r="BI269" s="228">
        <f>IF(N269="nulová",J269,0)</f>
        <v>0</v>
      </c>
      <c r="BJ269" s="17" t="s">
        <v>83</v>
      </c>
      <c r="BK269" s="228">
        <f>ROUND(I269*H269,2)</f>
        <v>0</v>
      </c>
      <c r="BL269" s="17" t="s">
        <v>167</v>
      </c>
      <c r="BM269" s="227" t="s">
        <v>336</v>
      </c>
    </row>
    <row r="270" s="2" customFormat="1">
      <c r="A270" s="38"/>
      <c r="B270" s="39"/>
      <c r="C270" s="40"/>
      <c r="D270" s="229" t="s">
        <v>169</v>
      </c>
      <c r="E270" s="40"/>
      <c r="F270" s="230" t="s">
        <v>337</v>
      </c>
      <c r="G270" s="40"/>
      <c r="H270" s="40"/>
      <c r="I270" s="231"/>
      <c r="J270" s="40"/>
      <c r="K270" s="40"/>
      <c r="L270" s="44"/>
      <c r="M270" s="232"/>
      <c r="N270" s="233"/>
      <c r="O270" s="91"/>
      <c r="P270" s="91"/>
      <c r="Q270" s="91"/>
      <c r="R270" s="91"/>
      <c r="S270" s="91"/>
      <c r="T270" s="92"/>
      <c r="U270" s="38"/>
      <c r="V270" s="38"/>
      <c r="W270" s="38"/>
      <c r="X270" s="38"/>
      <c r="Y270" s="38"/>
      <c r="Z270" s="38"/>
      <c r="AA270" s="38"/>
      <c r="AB270" s="38"/>
      <c r="AC270" s="38"/>
      <c r="AD270" s="38"/>
      <c r="AE270" s="38"/>
      <c r="AT270" s="17" t="s">
        <v>169</v>
      </c>
      <c r="AU270" s="17" t="s">
        <v>85</v>
      </c>
    </row>
    <row r="271" s="13" customFormat="1">
      <c r="A271" s="13"/>
      <c r="B271" s="234"/>
      <c r="C271" s="235"/>
      <c r="D271" s="229" t="s">
        <v>171</v>
      </c>
      <c r="E271" s="236" t="s">
        <v>1</v>
      </c>
      <c r="F271" s="237" t="s">
        <v>338</v>
      </c>
      <c r="G271" s="235"/>
      <c r="H271" s="238">
        <v>0.34200000000000003</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171</v>
      </c>
      <c r="AU271" s="244" t="s">
        <v>85</v>
      </c>
      <c r="AV271" s="13" t="s">
        <v>85</v>
      </c>
      <c r="AW271" s="13" t="s">
        <v>32</v>
      </c>
      <c r="AX271" s="13" t="s">
        <v>83</v>
      </c>
      <c r="AY271" s="244" t="s">
        <v>161</v>
      </c>
    </row>
    <row r="272" s="2" customFormat="1" ht="24.15" customHeight="1">
      <c r="A272" s="38"/>
      <c r="B272" s="39"/>
      <c r="C272" s="215" t="s">
        <v>339</v>
      </c>
      <c r="D272" s="215" t="s">
        <v>163</v>
      </c>
      <c r="E272" s="216" t="s">
        <v>340</v>
      </c>
      <c r="F272" s="217" t="s">
        <v>341</v>
      </c>
      <c r="G272" s="218" t="s">
        <v>206</v>
      </c>
      <c r="H272" s="219">
        <v>1.8799999999999999</v>
      </c>
      <c r="I272" s="220"/>
      <c r="J272" s="221">
        <f>ROUND(I272*H272,2)</f>
        <v>0</v>
      </c>
      <c r="K272" s="222"/>
      <c r="L272" s="44"/>
      <c r="M272" s="223" t="s">
        <v>1</v>
      </c>
      <c r="N272" s="224" t="s">
        <v>40</v>
      </c>
      <c r="O272" s="91"/>
      <c r="P272" s="225">
        <f>O272*H272</f>
        <v>0</v>
      </c>
      <c r="Q272" s="225">
        <v>0.0027499999999999998</v>
      </c>
      <c r="R272" s="225">
        <f>Q272*H272</f>
        <v>0.0051699999999999992</v>
      </c>
      <c r="S272" s="225">
        <v>0</v>
      </c>
      <c r="T272" s="226">
        <f>S272*H272</f>
        <v>0</v>
      </c>
      <c r="U272" s="38"/>
      <c r="V272" s="38"/>
      <c r="W272" s="38"/>
      <c r="X272" s="38"/>
      <c r="Y272" s="38"/>
      <c r="Z272" s="38"/>
      <c r="AA272" s="38"/>
      <c r="AB272" s="38"/>
      <c r="AC272" s="38"/>
      <c r="AD272" s="38"/>
      <c r="AE272" s="38"/>
      <c r="AR272" s="227" t="s">
        <v>167</v>
      </c>
      <c r="AT272" s="227" t="s">
        <v>163</v>
      </c>
      <c r="AU272" s="227" t="s">
        <v>85</v>
      </c>
      <c r="AY272" s="17" t="s">
        <v>161</v>
      </c>
      <c r="BE272" s="228">
        <f>IF(N272="základní",J272,0)</f>
        <v>0</v>
      </c>
      <c r="BF272" s="228">
        <f>IF(N272="snížená",J272,0)</f>
        <v>0</v>
      </c>
      <c r="BG272" s="228">
        <f>IF(N272="zákl. přenesená",J272,0)</f>
        <v>0</v>
      </c>
      <c r="BH272" s="228">
        <f>IF(N272="sníž. přenesená",J272,0)</f>
        <v>0</v>
      </c>
      <c r="BI272" s="228">
        <f>IF(N272="nulová",J272,0)</f>
        <v>0</v>
      </c>
      <c r="BJ272" s="17" t="s">
        <v>83</v>
      </c>
      <c r="BK272" s="228">
        <f>ROUND(I272*H272,2)</f>
        <v>0</v>
      </c>
      <c r="BL272" s="17" t="s">
        <v>167</v>
      </c>
      <c r="BM272" s="227" t="s">
        <v>342</v>
      </c>
    </row>
    <row r="273" s="2" customFormat="1">
      <c r="A273" s="38"/>
      <c r="B273" s="39"/>
      <c r="C273" s="40"/>
      <c r="D273" s="229" t="s">
        <v>169</v>
      </c>
      <c r="E273" s="40"/>
      <c r="F273" s="230" t="s">
        <v>343</v>
      </c>
      <c r="G273" s="40"/>
      <c r="H273" s="40"/>
      <c r="I273" s="231"/>
      <c r="J273" s="40"/>
      <c r="K273" s="40"/>
      <c r="L273" s="44"/>
      <c r="M273" s="232"/>
      <c r="N273" s="233"/>
      <c r="O273" s="91"/>
      <c r="P273" s="91"/>
      <c r="Q273" s="91"/>
      <c r="R273" s="91"/>
      <c r="S273" s="91"/>
      <c r="T273" s="92"/>
      <c r="U273" s="38"/>
      <c r="V273" s="38"/>
      <c r="W273" s="38"/>
      <c r="X273" s="38"/>
      <c r="Y273" s="38"/>
      <c r="Z273" s="38"/>
      <c r="AA273" s="38"/>
      <c r="AB273" s="38"/>
      <c r="AC273" s="38"/>
      <c r="AD273" s="38"/>
      <c r="AE273" s="38"/>
      <c r="AT273" s="17" t="s">
        <v>169</v>
      </c>
      <c r="AU273" s="17" t="s">
        <v>85</v>
      </c>
    </row>
    <row r="274" s="13" customFormat="1">
      <c r="A274" s="13"/>
      <c r="B274" s="234"/>
      <c r="C274" s="235"/>
      <c r="D274" s="229" t="s">
        <v>171</v>
      </c>
      <c r="E274" s="236" t="s">
        <v>1</v>
      </c>
      <c r="F274" s="237" t="s">
        <v>344</v>
      </c>
      <c r="G274" s="235"/>
      <c r="H274" s="238">
        <v>1.8799999999999999</v>
      </c>
      <c r="I274" s="239"/>
      <c r="J274" s="235"/>
      <c r="K274" s="235"/>
      <c r="L274" s="240"/>
      <c r="M274" s="241"/>
      <c r="N274" s="242"/>
      <c r="O274" s="242"/>
      <c r="P274" s="242"/>
      <c r="Q274" s="242"/>
      <c r="R274" s="242"/>
      <c r="S274" s="242"/>
      <c r="T274" s="243"/>
      <c r="U274" s="13"/>
      <c r="V274" s="13"/>
      <c r="W274" s="13"/>
      <c r="X274" s="13"/>
      <c r="Y274" s="13"/>
      <c r="Z274" s="13"/>
      <c r="AA274" s="13"/>
      <c r="AB274" s="13"/>
      <c r="AC274" s="13"/>
      <c r="AD274" s="13"/>
      <c r="AE274" s="13"/>
      <c r="AT274" s="244" t="s">
        <v>171</v>
      </c>
      <c r="AU274" s="244" t="s">
        <v>85</v>
      </c>
      <c r="AV274" s="13" t="s">
        <v>85</v>
      </c>
      <c r="AW274" s="13" t="s">
        <v>32</v>
      </c>
      <c r="AX274" s="13" t="s">
        <v>83</v>
      </c>
      <c r="AY274" s="244" t="s">
        <v>161</v>
      </c>
    </row>
    <row r="275" s="2" customFormat="1" ht="24.15" customHeight="1">
      <c r="A275" s="38"/>
      <c r="B275" s="39"/>
      <c r="C275" s="215" t="s">
        <v>345</v>
      </c>
      <c r="D275" s="215" t="s">
        <v>163</v>
      </c>
      <c r="E275" s="216" t="s">
        <v>346</v>
      </c>
      <c r="F275" s="217" t="s">
        <v>347</v>
      </c>
      <c r="G275" s="218" t="s">
        <v>206</v>
      </c>
      <c r="H275" s="219">
        <v>1.8799999999999999</v>
      </c>
      <c r="I275" s="220"/>
      <c r="J275" s="221">
        <f>ROUND(I275*H275,2)</f>
        <v>0</v>
      </c>
      <c r="K275" s="222"/>
      <c r="L275" s="44"/>
      <c r="M275" s="223" t="s">
        <v>1</v>
      </c>
      <c r="N275" s="224" t="s">
        <v>40</v>
      </c>
      <c r="O275" s="91"/>
      <c r="P275" s="225">
        <f>O275*H275</f>
        <v>0</v>
      </c>
      <c r="Q275" s="225">
        <v>0</v>
      </c>
      <c r="R275" s="225">
        <f>Q275*H275</f>
        <v>0</v>
      </c>
      <c r="S275" s="225">
        <v>0</v>
      </c>
      <c r="T275" s="226">
        <f>S275*H275</f>
        <v>0</v>
      </c>
      <c r="U275" s="38"/>
      <c r="V275" s="38"/>
      <c r="W275" s="38"/>
      <c r="X275" s="38"/>
      <c r="Y275" s="38"/>
      <c r="Z275" s="38"/>
      <c r="AA275" s="38"/>
      <c r="AB275" s="38"/>
      <c r="AC275" s="38"/>
      <c r="AD275" s="38"/>
      <c r="AE275" s="38"/>
      <c r="AR275" s="227" t="s">
        <v>167</v>
      </c>
      <c r="AT275" s="227" t="s">
        <v>163</v>
      </c>
      <c r="AU275" s="227" t="s">
        <v>85</v>
      </c>
      <c r="AY275" s="17" t="s">
        <v>161</v>
      </c>
      <c r="BE275" s="228">
        <f>IF(N275="základní",J275,0)</f>
        <v>0</v>
      </c>
      <c r="BF275" s="228">
        <f>IF(N275="snížená",J275,0)</f>
        <v>0</v>
      </c>
      <c r="BG275" s="228">
        <f>IF(N275="zákl. přenesená",J275,0)</f>
        <v>0</v>
      </c>
      <c r="BH275" s="228">
        <f>IF(N275="sníž. přenesená",J275,0)</f>
        <v>0</v>
      </c>
      <c r="BI275" s="228">
        <f>IF(N275="nulová",J275,0)</f>
        <v>0</v>
      </c>
      <c r="BJ275" s="17" t="s">
        <v>83</v>
      </c>
      <c r="BK275" s="228">
        <f>ROUND(I275*H275,2)</f>
        <v>0</v>
      </c>
      <c r="BL275" s="17" t="s">
        <v>167</v>
      </c>
      <c r="BM275" s="227" t="s">
        <v>348</v>
      </c>
    </row>
    <row r="276" s="2" customFormat="1">
      <c r="A276" s="38"/>
      <c r="B276" s="39"/>
      <c r="C276" s="40"/>
      <c r="D276" s="229" t="s">
        <v>169</v>
      </c>
      <c r="E276" s="40"/>
      <c r="F276" s="230" t="s">
        <v>349</v>
      </c>
      <c r="G276" s="40"/>
      <c r="H276" s="40"/>
      <c r="I276" s="231"/>
      <c r="J276" s="40"/>
      <c r="K276" s="40"/>
      <c r="L276" s="44"/>
      <c r="M276" s="232"/>
      <c r="N276" s="233"/>
      <c r="O276" s="91"/>
      <c r="P276" s="91"/>
      <c r="Q276" s="91"/>
      <c r="R276" s="91"/>
      <c r="S276" s="91"/>
      <c r="T276" s="92"/>
      <c r="U276" s="38"/>
      <c r="V276" s="38"/>
      <c r="W276" s="38"/>
      <c r="X276" s="38"/>
      <c r="Y276" s="38"/>
      <c r="Z276" s="38"/>
      <c r="AA276" s="38"/>
      <c r="AB276" s="38"/>
      <c r="AC276" s="38"/>
      <c r="AD276" s="38"/>
      <c r="AE276" s="38"/>
      <c r="AT276" s="17" t="s">
        <v>169</v>
      </c>
      <c r="AU276" s="17" t="s">
        <v>85</v>
      </c>
    </row>
    <row r="277" s="2" customFormat="1" ht="24.15" customHeight="1">
      <c r="A277" s="38"/>
      <c r="B277" s="39"/>
      <c r="C277" s="215" t="s">
        <v>350</v>
      </c>
      <c r="D277" s="215" t="s">
        <v>163</v>
      </c>
      <c r="E277" s="216" t="s">
        <v>351</v>
      </c>
      <c r="F277" s="217" t="s">
        <v>352</v>
      </c>
      <c r="G277" s="218" t="s">
        <v>206</v>
      </c>
      <c r="H277" s="219">
        <v>5.8200000000000003</v>
      </c>
      <c r="I277" s="220"/>
      <c r="J277" s="221">
        <f>ROUND(I277*H277,2)</f>
        <v>0</v>
      </c>
      <c r="K277" s="222"/>
      <c r="L277" s="44"/>
      <c r="M277" s="223" t="s">
        <v>1</v>
      </c>
      <c r="N277" s="224" t="s">
        <v>40</v>
      </c>
      <c r="O277" s="91"/>
      <c r="P277" s="225">
        <f>O277*H277</f>
        <v>0</v>
      </c>
      <c r="Q277" s="225">
        <v>0.00346</v>
      </c>
      <c r="R277" s="225">
        <f>Q277*H277</f>
        <v>0.020137200000000001</v>
      </c>
      <c r="S277" s="225">
        <v>0</v>
      </c>
      <c r="T277" s="226">
        <f>S277*H277</f>
        <v>0</v>
      </c>
      <c r="U277" s="38"/>
      <c r="V277" s="38"/>
      <c r="W277" s="38"/>
      <c r="X277" s="38"/>
      <c r="Y277" s="38"/>
      <c r="Z277" s="38"/>
      <c r="AA277" s="38"/>
      <c r="AB277" s="38"/>
      <c r="AC277" s="38"/>
      <c r="AD277" s="38"/>
      <c r="AE277" s="38"/>
      <c r="AR277" s="227" t="s">
        <v>167</v>
      </c>
      <c r="AT277" s="227" t="s">
        <v>163</v>
      </c>
      <c r="AU277" s="227" t="s">
        <v>85</v>
      </c>
      <c r="AY277" s="17" t="s">
        <v>161</v>
      </c>
      <c r="BE277" s="228">
        <f>IF(N277="základní",J277,0)</f>
        <v>0</v>
      </c>
      <c r="BF277" s="228">
        <f>IF(N277="snížená",J277,0)</f>
        <v>0</v>
      </c>
      <c r="BG277" s="228">
        <f>IF(N277="zákl. přenesená",J277,0)</f>
        <v>0</v>
      </c>
      <c r="BH277" s="228">
        <f>IF(N277="sníž. přenesená",J277,0)</f>
        <v>0</v>
      </c>
      <c r="BI277" s="228">
        <f>IF(N277="nulová",J277,0)</f>
        <v>0</v>
      </c>
      <c r="BJ277" s="17" t="s">
        <v>83</v>
      </c>
      <c r="BK277" s="228">
        <f>ROUND(I277*H277,2)</f>
        <v>0</v>
      </c>
      <c r="BL277" s="17" t="s">
        <v>167</v>
      </c>
      <c r="BM277" s="227" t="s">
        <v>353</v>
      </c>
    </row>
    <row r="278" s="2" customFormat="1">
      <c r="A278" s="38"/>
      <c r="B278" s="39"/>
      <c r="C278" s="40"/>
      <c r="D278" s="229" t="s">
        <v>169</v>
      </c>
      <c r="E278" s="40"/>
      <c r="F278" s="230" t="s">
        <v>354</v>
      </c>
      <c r="G278" s="40"/>
      <c r="H278" s="40"/>
      <c r="I278" s="231"/>
      <c r="J278" s="40"/>
      <c r="K278" s="40"/>
      <c r="L278" s="44"/>
      <c r="M278" s="232"/>
      <c r="N278" s="233"/>
      <c r="O278" s="91"/>
      <c r="P278" s="91"/>
      <c r="Q278" s="91"/>
      <c r="R278" s="91"/>
      <c r="S278" s="91"/>
      <c r="T278" s="92"/>
      <c r="U278" s="38"/>
      <c r="V278" s="38"/>
      <c r="W278" s="38"/>
      <c r="X278" s="38"/>
      <c r="Y278" s="38"/>
      <c r="Z278" s="38"/>
      <c r="AA278" s="38"/>
      <c r="AB278" s="38"/>
      <c r="AC278" s="38"/>
      <c r="AD278" s="38"/>
      <c r="AE278" s="38"/>
      <c r="AT278" s="17" t="s">
        <v>169</v>
      </c>
      <c r="AU278" s="17" t="s">
        <v>85</v>
      </c>
    </row>
    <row r="279" s="13" customFormat="1">
      <c r="A279" s="13"/>
      <c r="B279" s="234"/>
      <c r="C279" s="235"/>
      <c r="D279" s="229" t="s">
        <v>171</v>
      </c>
      <c r="E279" s="236" t="s">
        <v>1</v>
      </c>
      <c r="F279" s="237" t="s">
        <v>355</v>
      </c>
      <c r="G279" s="235"/>
      <c r="H279" s="238">
        <v>5.8200000000000003</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171</v>
      </c>
      <c r="AU279" s="244" t="s">
        <v>85</v>
      </c>
      <c r="AV279" s="13" t="s">
        <v>85</v>
      </c>
      <c r="AW279" s="13" t="s">
        <v>32</v>
      </c>
      <c r="AX279" s="13" t="s">
        <v>83</v>
      </c>
      <c r="AY279" s="244" t="s">
        <v>161</v>
      </c>
    </row>
    <row r="280" s="2" customFormat="1" ht="24.15" customHeight="1">
      <c r="A280" s="38"/>
      <c r="B280" s="39"/>
      <c r="C280" s="215" t="s">
        <v>356</v>
      </c>
      <c r="D280" s="215" t="s">
        <v>163</v>
      </c>
      <c r="E280" s="216" t="s">
        <v>357</v>
      </c>
      <c r="F280" s="217" t="s">
        <v>358</v>
      </c>
      <c r="G280" s="218" t="s">
        <v>206</v>
      </c>
      <c r="H280" s="219">
        <v>5.8200000000000003</v>
      </c>
      <c r="I280" s="220"/>
      <c r="J280" s="221">
        <f>ROUND(I280*H280,2)</f>
        <v>0</v>
      </c>
      <c r="K280" s="222"/>
      <c r="L280" s="44"/>
      <c r="M280" s="223" t="s">
        <v>1</v>
      </c>
      <c r="N280" s="224" t="s">
        <v>40</v>
      </c>
      <c r="O280" s="91"/>
      <c r="P280" s="225">
        <f>O280*H280</f>
        <v>0</v>
      </c>
      <c r="Q280" s="225">
        <v>0</v>
      </c>
      <c r="R280" s="225">
        <f>Q280*H280</f>
        <v>0</v>
      </c>
      <c r="S280" s="225">
        <v>0</v>
      </c>
      <c r="T280" s="226">
        <f>S280*H280</f>
        <v>0</v>
      </c>
      <c r="U280" s="38"/>
      <c r="V280" s="38"/>
      <c r="W280" s="38"/>
      <c r="X280" s="38"/>
      <c r="Y280" s="38"/>
      <c r="Z280" s="38"/>
      <c r="AA280" s="38"/>
      <c r="AB280" s="38"/>
      <c r="AC280" s="38"/>
      <c r="AD280" s="38"/>
      <c r="AE280" s="38"/>
      <c r="AR280" s="227" t="s">
        <v>167</v>
      </c>
      <c r="AT280" s="227" t="s">
        <v>163</v>
      </c>
      <c r="AU280" s="227" t="s">
        <v>85</v>
      </c>
      <c r="AY280" s="17" t="s">
        <v>161</v>
      </c>
      <c r="BE280" s="228">
        <f>IF(N280="základní",J280,0)</f>
        <v>0</v>
      </c>
      <c r="BF280" s="228">
        <f>IF(N280="snížená",J280,0)</f>
        <v>0</v>
      </c>
      <c r="BG280" s="228">
        <f>IF(N280="zákl. přenesená",J280,0)</f>
        <v>0</v>
      </c>
      <c r="BH280" s="228">
        <f>IF(N280="sníž. přenesená",J280,0)</f>
        <v>0</v>
      </c>
      <c r="BI280" s="228">
        <f>IF(N280="nulová",J280,0)</f>
        <v>0</v>
      </c>
      <c r="BJ280" s="17" t="s">
        <v>83</v>
      </c>
      <c r="BK280" s="228">
        <f>ROUND(I280*H280,2)</f>
        <v>0</v>
      </c>
      <c r="BL280" s="17" t="s">
        <v>167</v>
      </c>
      <c r="BM280" s="227" t="s">
        <v>359</v>
      </c>
    </row>
    <row r="281" s="2" customFormat="1">
      <c r="A281" s="38"/>
      <c r="B281" s="39"/>
      <c r="C281" s="40"/>
      <c r="D281" s="229" t="s">
        <v>169</v>
      </c>
      <c r="E281" s="40"/>
      <c r="F281" s="230" t="s">
        <v>360</v>
      </c>
      <c r="G281" s="40"/>
      <c r="H281" s="40"/>
      <c r="I281" s="231"/>
      <c r="J281" s="40"/>
      <c r="K281" s="40"/>
      <c r="L281" s="44"/>
      <c r="M281" s="232"/>
      <c r="N281" s="233"/>
      <c r="O281" s="91"/>
      <c r="P281" s="91"/>
      <c r="Q281" s="91"/>
      <c r="R281" s="91"/>
      <c r="S281" s="91"/>
      <c r="T281" s="92"/>
      <c r="U281" s="38"/>
      <c r="V281" s="38"/>
      <c r="W281" s="38"/>
      <c r="X281" s="38"/>
      <c r="Y281" s="38"/>
      <c r="Z281" s="38"/>
      <c r="AA281" s="38"/>
      <c r="AB281" s="38"/>
      <c r="AC281" s="38"/>
      <c r="AD281" s="38"/>
      <c r="AE281" s="38"/>
      <c r="AT281" s="17" t="s">
        <v>169</v>
      </c>
      <c r="AU281" s="17" t="s">
        <v>85</v>
      </c>
    </row>
    <row r="282" s="2" customFormat="1" ht="16.5" customHeight="1">
      <c r="A282" s="38"/>
      <c r="B282" s="39"/>
      <c r="C282" s="215" t="s">
        <v>361</v>
      </c>
      <c r="D282" s="215" t="s">
        <v>163</v>
      </c>
      <c r="E282" s="216" t="s">
        <v>362</v>
      </c>
      <c r="F282" s="217" t="s">
        <v>363</v>
      </c>
      <c r="G282" s="218" t="s">
        <v>240</v>
      </c>
      <c r="H282" s="219">
        <v>0.017000000000000001</v>
      </c>
      <c r="I282" s="220"/>
      <c r="J282" s="221">
        <f>ROUND(I282*H282,2)</f>
        <v>0</v>
      </c>
      <c r="K282" s="222"/>
      <c r="L282" s="44"/>
      <c r="M282" s="223" t="s">
        <v>1</v>
      </c>
      <c r="N282" s="224" t="s">
        <v>40</v>
      </c>
      <c r="O282" s="91"/>
      <c r="P282" s="225">
        <f>O282*H282</f>
        <v>0</v>
      </c>
      <c r="Q282" s="225">
        <v>1.06277</v>
      </c>
      <c r="R282" s="225">
        <f>Q282*H282</f>
        <v>0.018067090000000001</v>
      </c>
      <c r="S282" s="225">
        <v>0</v>
      </c>
      <c r="T282" s="226">
        <f>S282*H282</f>
        <v>0</v>
      </c>
      <c r="U282" s="38"/>
      <c r="V282" s="38"/>
      <c r="W282" s="38"/>
      <c r="X282" s="38"/>
      <c r="Y282" s="38"/>
      <c r="Z282" s="38"/>
      <c r="AA282" s="38"/>
      <c r="AB282" s="38"/>
      <c r="AC282" s="38"/>
      <c r="AD282" s="38"/>
      <c r="AE282" s="38"/>
      <c r="AR282" s="227" t="s">
        <v>167</v>
      </c>
      <c r="AT282" s="227" t="s">
        <v>163</v>
      </c>
      <c r="AU282" s="227" t="s">
        <v>85</v>
      </c>
      <c r="AY282" s="17" t="s">
        <v>161</v>
      </c>
      <c r="BE282" s="228">
        <f>IF(N282="základní",J282,0)</f>
        <v>0</v>
      </c>
      <c r="BF282" s="228">
        <f>IF(N282="snížená",J282,0)</f>
        <v>0</v>
      </c>
      <c r="BG282" s="228">
        <f>IF(N282="zákl. přenesená",J282,0)</f>
        <v>0</v>
      </c>
      <c r="BH282" s="228">
        <f>IF(N282="sníž. přenesená",J282,0)</f>
        <v>0</v>
      </c>
      <c r="BI282" s="228">
        <f>IF(N282="nulová",J282,0)</f>
        <v>0</v>
      </c>
      <c r="BJ282" s="17" t="s">
        <v>83</v>
      </c>
      <c r="BK282" s="228">
        <f>ROUND(I282*H282,2)</f>
        <v>0</v>
      </c>
      <c r="BL282" s="17" t="s">
        <v>167</v>
      </c>
      <c r="BM282" s="227" t="s">
        <v>364</v>
      </c>
    </row>
    <row r="283" s="2" customFormat="1">
      <c r="A283" s="38"/>
      <c r="B283" s="39"/>
      <c r="C283" s="40"/>
      <c r="D283" s="229" t="s">
        <v>169</v>
      </c>
      <c r="E283" s="40"/>
      <c r="F283" s="230" t="s">
        <v>365</v>
      </c>
      <c r="G283" s="40"/>
      <c r="H283" s="40"/>
      <c r="I283" s="231"/>
      <c r="J283" s="40"/>
      <c r="K283" s="40"/>
      <c r="L283" s="44"/>
      <c r="M283" s="232"/>
      <c r="N283" s="233"/>
      <c r="O283" s="91"/>
      <c r="P283" s="91"/>
      <c r="Q283" s="91"/>
      <c r="R283" s="91"/>
      <c r="S283" s="91"/>
      <c r="T283" s="92"/>
      <c r="U283" s="38"/>
      <c r="V283" s="38"/>
      <c r="W283" s="38"/>
      <c r="X283" s="38"/>
      <c r="Y283" s="38"/>
      <c r="Z283" s="38"/>
      <c r="AA283" s="38"/>
      <c r="AB283" s="38"/>
      <c r="AC283" s="38"/>
      <c r="AD283" s="38"/>
      <c r="AE283" s="38"/>
      <c r="AT283" s="17" t="s">
        <v>169</v>
      </c>
      <c r="AU283" s="17" t="s">
        <v>85</v>
      </c>
    </row>
    <row r="284" s="13" customFormat="1">
      <c r="A284" s="13"/>
      <c r="B284" s="234"/>
      <c r="C284" s="235"/>
      <c r="D284" s="229" t="s">
        <v>171</v>
      </c>
      <c r="E284" s="236" t="s">
        <v>1</v>
      </c>
      <c r="F284" s="237" t="s">
        <v>366</v>
      </c>
      <c r="G284" s="235"/>
      <c r="H284" s="238">
        <v>0.017000000000000001</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171</v>
      </c>
      <c r="AU284" s="244" t="s">
        <v>85</v>
      </c>
      <c r="AV284" s="13" t="s">
        <v>85</v>
      </c>
      <c r="AW284" s="13" t="s">
        <v>32</v>
      </c>
      <c r="AX284" s="13" t="s">
        <v>83</v>
      </c>
      <c r="AY284" s="244" t="s">
        <v>161</v>
      </c>
    </row>
    <row r="285" s="2" customFormat="1" ht="16.5" customHeight="1">
      <c r="A285" s="38"/>
      <c r="B285" s="39"/>
      <c r="C285" s="215" t="s">
        <v>367</v>
      </c>
      <c r="D285" s="215" t="s">
        <v>163</v>
      </c>
      <c r="E285" s="216" t="s">
        <v>368</v>
      </c>
      <c r="F285" s="217" t="s">
        <v>369</v>
      </c>
      <c r="G285" s="218" t="s">
        <v>166</v>
      </c>
      <c r="H285" s="219">
        <v>2</v>
      </c>
      <c r="I285" s="220"/>
      <c r="J285" s="221">
        <f>ROUND(I285*H285,2)</f>
        <v>0</v>
      </c>
      <c r="K285" s="222"/>
      <c r="L285" s="44"/>
      <c r="M285" s="223" t="s">
        <v>1</v>
      </c>
      <c r="N285" s="224" t="s">
        <v>40</v>
      </c>
      <c r="O285" s="91"/>
      <c r="P285" s="225">
        <f>O285*H285</f>
        <v>0</v>
      </c>
      <c r="Q285" s="225">
        <v>2.3010199999999998</v>
      </c>
      <c r="R285" s="225">
        <f>Q285*H285</f>
        <v>4.6020399999999997</v>
      </c>
      <c r="S285" s="225">
        <v>0</v>
      </c>
      <c r="T285" s="226">
        <f>S285*H285</f>
        <v>0</v>
      </c>
      <c r="U285" s="38"/>
      <c r="V285" s="38"/>
      <c r="W285" s="38"/>
      <c r="X285" s="38"/>
      <c r="Y285" s="38"/>
      <c r="Z285" s="38"/>
      <c r="AA285" s="38"/>
      <c r="AB285" s="38"/>
      <c r="AC285" s="38"/>
      <c r="AD285" s="38"/>
      <c r="AE285" s="38"/>
      <c r="AR285" s="227" t="s">
        <v>167</v>
      </c>
      <c r="AT285" s="227" t="s">
        <v>163</v>
      </c>
      <c r="AU285" s="227" t="s">
        <v>85</v>
      </c>
      <c r="AY285" s="17" t="s">
        <v>161</v>
      </c>
      <c r="BE285" s="228">
        <f>IF(N285="základní",J285,0)</f>
        <v>0</v>
      </c>
      <c r="BF285" s="228">
        <f>IF(N285="snížená",J285,0)</f>
        <v>0</v>
      </c>
      <c r="BG285" s="228">
        <f>IF(N285="zákl. přenesená",J285,0)</f>
        <v>0</v>
      </c>
      <c r="BH285" s="228">
        <f>IF(N285="sníž. přenesená",J285,0)</f>
        <v>0</v>
      </c>
      <c r="BI285" s="228">
        <f>IF(N285="nulová",J285,0)</f>
        <v>0</v>
      </c>
      <c r="BJ285" s="17" t="s">
        <v>83</v>
      </c>
      <c r="BK285" s="228">
        <f>ROUND(I285*H285,2)</f>
        <v>0</v>
      </c>
      <c r="BL285" s="17" t="s">
        <v>167</v>
      </c>
      <c r="BM285" s="227" t="s">
        <v>370</v>
      </c>
    </row>
    <row r="286" s="2" customFormat="1">
      <c r="A286" s="38"/>
      <c r="B286" s="39"/>
      <c r="C286" s="40"/>
      <c r="D286" s="229" t="s">
        <v>169</v>
      </c>
      <c r="E286" s="40"/>
      <c r="F286" s="230" t="s">
        <v>371</v>
      </c>
      <c r="G286" s="40"/>
      <c r="H286" s="40"/>
      <c r="I286" s="231"/>
      <c r="J286" s="40"/>
      <c r="K286" s="40"/>
      <c r="L286" s="44"/>
      <c r="M286" s="232"/>
      <c r="N286" s="233"/>
      <c r="O286" s="91"/>
      <c r="P286" s="91"/>
      <c r="Q286" s="91"/>
      <c r="R286" s="91"/>
      <c r="S286" s="91"/>
      <c r="T286" s="92"/>
      <c r="U286" s="38"/>
      <c r="V286" s="38"/>
      <c r="W286" s="38"/>
      <c r="X286" s="38"/>
      <c r="Y286" s="38"/>
      <c r="Z286" s="38"/>
      <c r="AA286" s="38"/>
      <c r="AB286" s="38"/>
      <c r="AC286" s="38"/>
      <c r="AD286" s="38"/>
      <c r="AE286" s="38"/>
      <c r="AT286" s="17" t="s">
        <v>169</v>
      </c>
      <c r="AU286" s="17" t="s">
        <v>85</v>
      </c>
    </row>
    <row r="287" s="13" customFormat="1">
      <c r="A287" s="13"/>
      <c r="B287" s="234"/>
      <c r="C287" s="235"/>
      <c r="D287" s="229" t="s">
        <v>171</v>
      </c>
      <c r="E287" s="236" t="s">
        <v>1</v>
      </c>
      <c r="F287" s="237" t="s">
        <v>372</v>
      </c>
      <c r="G287" s="235"/>
      <c r="H287" s="238">
        <v>2</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171</v>
      </c>
      <c r="AU287" s="244" t="s">
        <v>85</v>
      </c>
      <c r="AV287" s="13" t="s">
        <v>85</v>
      </c>
      <c r="AW287" s="13" t="s">
        <v>32</v>
      </c>
      <c r="AX287" s="13" t="s">
        <v>83</v>
      </c>
      <c r="AY287" s="244" t="s">
        <v>161</v>
      </c>
    </row>
    <row r="288" s="2" customFormat="1" ht="33" customHeight="1">
      <c r="A288" s="38"/>
      <c r="B288" s="39"/>
      <c r="C288" s="215" t="s">
        <v>373</v>
      </c>
      <c r="D288" s="215" t="s">
        <v>163</v>
      </c>
      <c r="E288" s="216" t="s">
        <v>374</v>
      </c>
      <c r="F288" s="217" t="s">
        <v>375</v>
      </c>
      <c r="G288" s="218" t="s">
        <v>376</v>
      </c>
      <c r="H288" s="219">
        <v>5</v>
      </c>
      <c r="I288" s="220"/>
      <c r="J288" s="221">
        <f>ROUND(I288*H288,2)</f>
        <v>0</v>
      </c>
      <c r="K288" s="222"/>
      <c r="L288" s="44"/>
      <c r="M288" s="223" t="s">
        <v>1</v>
      </c>
      <c r="N288" s="224" t="s">
        <v>40</v>
      </c>
      <c r="O288" s="91"/>
      <c r="P288" s="225">
        <f>O288*H288</f>
        <v>0</v>
      </c>
      <c r="Q288" s="225">
        <v>0.022280000000000001</v>
      </c>
      <c r="R288" s="225">
        <f>Q288*H288</f>
        <v>0.1114</v>
      </c>
      <c r="S288" s="225">
        <v>0</v>
      </c>
      <c r="T288" s="226">
        <f>S288*H288</f>
        <v>0</v>
      </c>
      <c r="U288" s="38"/>
      <c r="V288" s="38"/>
      <c r="W288" s="38"/>
      <c r="X288" s="38"/>
      <c r="Y288" s="38"/>
      <c r="Z288" s="38"/>
      <c r="AA288" s="38"/>
      <c r="AB288" s="38"/>
      <c r="AC288" s="38"/>
      <c r="AD288" s="38"/>
      <c r="AE288" s="38"/>
      <c r="AR288" s="227" t="s">
        <v>167</v>
      </c>
      <c r="AT288" s="227" t="s">
        <v>163</v>
      </c>
      <c r="AU288" s="227" t="s">
        <v>85</v>
      </c>
      <c r="AY288" s="17" t="s">
        <v>161</v>
      </c>
      <c r="BE288" s="228">
        <f>IF(N288="základní",J288,0)</f>
        <v>0</v>
      </c>
      <c r="BF288" s="228">
        <f>IF(N288="snížená",J288,0)</f>
        <v>0</v>
      </c>
      <c r="BG288" s="228">
        <f>IF(N288="zákl. přenesená",J288,0)</f>
        <v>0</v>
      </c>
      <c r="BH288" s="228">
        <f>IF(N288="sníž. přenesená",J288,0)</f>
        <v>0</v>
      </c>
      <c r="BI288" s="228">
        <f>IF(N288="nulová",J288,0)</f>
        <v>0</v>
      </c>
      <c r="BJ288" s="17" t="s">
        <v>83</v>
      </c>
      <c r="BK288" s="228">
        <f>ROUND(I288*H288,2)</f>
        <v>0</v>
      </c>
      <c r="BL288" s="17" t="s">
        <v>167</v>
      </c>
      <c r="BM288" s="227" t="s">
        <v>377</v>
      </c>
    </row>
    <row r="289" s="2" customFormat="1">
      <c r="A289" s="38"/>
      <c r="B289" s="39"/>
      <c r="C289" s="40"/>
      <c r="D289" s="229" t="s">
        <v>169</v>
      </c>
      <c r="E289" s="40"/>
      <c r="F289" s="230" t="s">
        <v>378</v>
      </c>
      <c r="G289" s="40"/>
      <c r="H289" s="40"/>
      <c r="I289" s="231"/>
      <c r="J289" s="40"/>
      <c r="K289" s="40"/>
      <c r="L289" s="44"/>
      <c r="M289" s="232"/>
      <c r="N289" s="233"/>
      <c r="O289" s="91"/>
      <c r="P289" s="91"/>
      <c r="Q289" s="91"/>
      <c r="R289" s="91"/>
      <c r="S289" s="91"/>
      <c r="T289" s="92"/>
      <c r="U289" s="38"/>
      <c r="V289" s="38"/>
      <c r="W289" s="38"/>
      <c r="X289" s="38"/>
      <c r="Y289" s="38"/>
      <c r="Z289" s="38"/>
      <c r="AA289" s="38"/>
      <c r="AB289" s="38"/>
      <c r="AC289" s="38"/>
      <c r="AD289" s="38"/>
      <c r="AE289" s="38"/>
      <c r="AT289" s="17" t="s">
        <v>169</v>
      </c>
      <c r="AU289" s="17" t="s">
        <v>85</v>
      </c>
    </row>
    <row r="290" s="2" customFormat="1" ht="33" customHeight="1">
      <c r="A290" s="38"/>
      <c r="B290" s="39"/>
      <c r="C290" s="215" t="s">
        <v>379</v>
      </c>
      <c r="D290" s="215" t="s">
        <v>163</v>
      </c>
      <c r="E290" s="216" t="s">
        <v>380</v>
      </c>
      <c r="F290" s="217" t="s">
        <v>381</v>
      </c>
      <c r="G290" s="218" t="s">
        <v>376</v>
      </c>
      <c r="H290" s="219">
        <v>4</v>
      </c>
      <c r="I290" s="220"/>
      <c r="J290" s="221">
        <f>ROUND(I290*H290,2)</f>
        <v>0</v>
      </c>
      <c r="K290" s="222"/>
      <c r="L290" s="44"/>
      <c r="M290" s="223" t="s">
        <v>1</v>
      </c>
      <c r="N290" s="224" t="s">
        <v>40</v>
      </c>
      <c r="O290" s="91"/>
      <c r="P290" s="225">
        <f>O290*H290</f>
        <v>0</v>
      </c>
      <c r="Q290" s="225">
        <v>0.026280000000000001</v>
      </c>
      <c r="R290" s="225">
        <f>Q290*H290</f>
        <v>0.10512000000000001</v>
      </c>
      <c r="S290" s="225">
        <v>0</v>
      </c>
      <c r="T290" s="226">
        <f>S290*H290</f>
        <v>0</v>
      </c>
      <c r="U290" s="38"/>
      <c r="V290" s="38"/>
      <c r="W290" s="38"/>
      <c r="X290" s="38"/>
      <c r="Y290" s="38"/>
      <c r="Z290" s="38"/>
      <c r="AA290" s="38"/>
      <c r="AB290" s="38"/>
      <c r="AC290" s="38"/>
      <c r="AD290" s="38"/>
      <c r="AE290" s="38"/>
      <c r="AR290" s="227" t="s">
        <v>167</v>
      </c>
      <c r="AT290" s="227" t="s">
        <v>163</v>
      </c>
      <c r="AU290" s="227" t="s">
        <v>85</v>
      </c>
      <c r="AY290" s="17" t="s">
        <v>161</v>
      </c>
      <c r="BE290" s="228">
        <f>IF(N290="základní",J290,0)</f>
        <v>0</v>
      </c>
      <c r="BF290" s="228">
        <f>IF(N290="snížená",J290,0)</f>
        <v>0</v>
      </c>
      <c r="BG290" s="228">
        <f>IF(N290="zákl. přenesená",J290,0)</f>
        <v>0</v>
      </c>
      <c r="BH290" s="228">
        <f>IF(N290="sníž. přenesená",J290,0)</f>
        <v>0</v>
      </c>
      <c r="BI290" s="228">
        <f>IF(N290="nulová",J290,0)</f>
        <v>0</v>
      </c>
      <c r="BJ290" s="17" t="s">
        <v>83</v>
      </c>
      <c r="BK290" s="228">
        <f>ROUND(I290*H290,2)</f>
        <v>0</v>
      </c>
      <c r="BL290" s="17" t="s">
        <v>167</v>
      </c>
      <c r="BM290" s="227" t="s">
        <v>382</v>
      </c>
    </row>
    <row r="291" s="2" customFormat="1">
      <c r="A291" s="38"/>
      <c r="B291" s="39"/>
      <c r="C291" s="40"/>
      <c r="D291" s="229" t="s">
        <v>169</v>
      </c>
      <c r="E291" s="40"/>
      <c r="F291" s="230" t="s">
        <v>383</v>
      </c>
      <c r="G291" s="40"/>
      <c r="H291" s="40"/>
      <c r="I291" s="231"/>
      <c r="J291" s="40"/>
      <c r="K291" s="40"/>
      <c r="L291" s="44"/>
      <c r="M291" s="232"/>
      <c r="N291" s="233"/>
      <c r="O291" s="91"/>
      <c r="P291" s="91"/>
      <c r="Q291" s="91"/>
      <c r="R291" s="91"/>
      <c r="S291" s="91"/>
      <c r="T291" s="92"/>
      <c r="U291" s="38"/>
      <c r="V291" s="38"/>
      <c r="W291" s="38"/>
      <c r="X291" s="38"/>
      <c r="Y291" s="38"/>
      <c r="Z291" s="38"/>
      <c r="AA291" s="38"/>
      <c r="AB291" s="38"/>
      <c r="AC291" s="38"/>
      <c r="AD291" s="38"/>
      <c r="AE291" s="38"/>
      <c r="AT291" s="17" t="s">
        <v>169</v>
      </c>
      <c r="AU291" s="17" t="s">
        <v>85</v>
      </c>
    </row>
    <row r="292" s="2" customFormat="1" ht="21.75" customHeight="1">
      <c r="A292" s="38"/>
      <c r="B292" s="39"/>
      <c r="C292" s="215" t="s">
        <v>384</v>
      </c>
      <c r="D292" s="215" t="s">
        <v>163</v>
      </c>
      <c r="E292" s="216" t="s">
        <v>385</v>
      </c>
      <c r="F292" s="217" t="s">
        <v>386</v>
      </c>
      <c r="G292" s="218" t="s">
        <v>376</v>
      </c>
      <c r="H292" s="219">
        <v>4</v>
      </c>
      <c r="I292" s="220"/>
      <c r="J292" s="221">
        <f>ROUND(I292*H292,2)</f>
        <v>0</v>
      </c>
      <c r="K292" s="222"/>
      <c r="L292" s="44"/>
      <c r="M292" s="223" t="s">
        <v>1</v>
      </c>
      <c r="N292" s="224" t="s">
        <v>40</v>
      </c>
      <c r="O292" s="91"/>
      <c r="P292" s="225">
        <f>O292*H292</f>
        <v>0</v>
      </c>
      <c r="Q292" s="225">
        <v>0.026929999999999999</v>
      </c>
      <c r="R292" s="225">
        <f>Q292*H292</f>
        <v>0.10772</v>
      </c>
      <c r="S292" s="225">
        <v>0</v>
      </c>
      <c r="T292" s="226">
        <f>S292*H292</f>
        <v>0</v>
      </c>
      <c r="U292" s="38"/>
      <c r="V292" s="38"/>
      <c r="W292" s="38"/>
      <c r="X292" s="38"/>
      <c r="Y292" s="38"/>
      <c r="Z292" s="38"/>
      <c r="AA292" s="38"/>
      <c r="AB292" s="38"/>
      <c r="AC292" s="38"/>
      <c r="AD292" s="38"/>
      <c r="AE292" s="38"/>
      <c r="AR292" s="227" t="s">
        <v>167</v>
      </c>
      <c r="AT292" s="227" t="s">
        <v>163</v>
      </c>
      <c r="AU292" s="227" t="s">
        <v>85</v>
      </c>
      <c r="AY292" s="17" t="s">
        <v>161</v>
      </c>
      <c r="BE292" s="228">
        <f>IF(N292="základní",J292,0)</f>
        <v>0</v>
      </c>
      <c r="BF292" s="228">
        <f>IF(N292="snížená",J292,0)</f>
        <v>0</v>
      </c>
      <c r="BG292" s="228">
        <f>IF(N292="zákl. přenesená",J292,0)</f>
        <v>0</v>
      </c>
      <c r="BH292" s="228">
        <f>IF(N292="sníž. přenesená",J292,0)</f>
        <v>0</v>
      </c>
      <c r="BI292" s="228">
        <f>IF(N292="nulová",J292,0)</f>
        <v>0</v>
      </c>
      <c r="BJ292" s="17" t="s">
        <v>83</v>
      </c>
      <c r="BK292" s="228">
        <f>ROUND(I292*H292,2)</f>
        <v>0</v>
      </c>
      <c r="BL292" s="17" t="s">
        <v>167</v>
      </c>
      <c r="BM292" s="227" t="s">
        <v>387</v>
      </c>
    </row>
    <row r="293" s="2" customFormat="1">
      <c r="A293" s="38"/>
      <c r="B293" s="39"/>
      <c r="C293" s="40"/>
      <c r="D293" s="229" t="s">
        <v>169</v>
      </c>
      <c r="E293" s="40"/>
      <c r="F293" s="230" t="s">
        <v>388</v>
      </c>
      <c r="G293" s="40"/>
      <c r="H293" s="40"/>
      <c r="I293" s="231"/>
      <c r="J293" s="40"/>
      <c r="K293" s="40"/>
      <c r="L293" s="44"/>
      <c r="M293" s="232"/>
      <c r="N293" s="233"/>
      <c r="O293" s="91"/>
      <c r="P293" s="91"/>
      <c r="Q293" s="91"/>
      <c r="R293" s="91"/>
      <c r="S293" s="91"/>
      <c r="T293" s="92"/>
      <c r="U293" s="38"/>
      <c r="V293" s="38"/>
      <c r="W293" s="38"/>
      <c r="X293" s="38"/>
      <c r="Y293" s="38"/>
      <c r="Z293" s="38"/>
      <c r="AA293" s="38"/>
      <c r="AB293" s="38"/>
      <c r="AC293" s="38"/>
      <c r="AD293" s="38"/>
      <c r="AE293" s="38"/>
      <c r="AT293" s="17" t="s">
        <v>169</v>
      </c>
      <c r="AU293" s="17" t="s">
        <v>85</v>
      </c>
    </row>
    <row r="294" s="2" customFormat="1" ht="21.75" customHeight="1">
      <c r="A294" s="38"/>
      <c r="B294" s="39"/>
      <c r="C294" s="215" t="s">
        <v>389</v>
      </c>
      <c r="D294" s="215" t="s">
        <v>163</v>
      </c>
      <c r="E294" s="216" t="s">
        <v>390</v>
      </c>
      <c r="F294" s="217" t="s">
        <v>391</v>
      </c>
      <c r="G294" s="218" t="s">
        <v>376</v>
      </c>
      <c r="H294" s="219">
        <v>4</v>
      </c>
      <c r="I294" s="220"/>
      <c r="J294" s="221">
        <f>ROUND(I294*H294,2)</f>
        <v>0</v>
      </c>
      <c r="K294" s="222"/>
      <c r="L294" s="44"/>
      <c r="M294" s="223" t="s">
        <v>1</v>
      </c>
      <c r="N294" s="224" t="s">
        <v>40</v>
      </c>
      <c r="O294" s="91"/>
      <c r="P294" s="225">
        <f>O294*H294</f>
        <v>0</v>
      </c>
      <c r="Q294" s="225">
        <v>0.036979999999999999</v>
      </c>
      <c r="R294" s="225">
        <f>Q294*H294</f>
        <v>0.14792</v>
      </c>
      <c r="S294" s="225">
        <v>0</v>
      </c>
      <c r="T294" s="226">
        <f>S294*H294</f>
        <v>0</v>
      </c>
      <c r="U294" s="38"/>
      <c r="V294" s="38"/>
      <c r="W294" s="38"/>
      <c r="X294" s="38"/>
      <c r="Y294" s="38"/>
      <c r="Z294" s="38"/>
      <c r="AA294" s="38"/>
      <c r="AB294" s="38"/>
      <c r="AC294" s="38"/>
      <c r="AD294" s="38"/>
      <c r="AE294" s="38"/>
      <c r="AR294" s="227" t="s">
        <v>167</v>
      </c>
      <c r="AT294" s="227" t="s">
        <v>163</v>
      </c>
      <c r="AU294" s="227" t="s">
        <v>85</v>
      </c>
      <c r="AY294" s="17" t="s">
        <v>161</v>
      </c>
      <c r="BE294" s="228">
        <f>IF(N294="základní",J294,0)</f>
        <v>0</v>
      </c>
      <c r="BF294" s="228">
        <f>IF(N294="snížená",J294,0)</f>
        <v>0</v>
      </c>
      <c r="BG294" s="228">
        <f>IF(N294="zákl. přenesená",J294,0)</f>
        <v>0</v>
      </c>
      <c r="BH294" s="228">
        <f>IF(N294="sníž. přenesená",J294,0)</f>
        <v>0</v>
      </c>
      <c r="BI294" s="228">
        <f>IF(N294="nulová",J294,0)</f>
        <v>0</v>
      </c>
      <c r="BJ294" s="17" t="s">
        <v>83</v>
      </c>
      <c r="BK294" s="228">
        <f>ROUND(I294*H294,2)</f>
        <v>0</v>
      </c>
      <c r="BL294" s="17" t="s">
        <v>167</v>
      </c>
      <c r="BM294" s="227" t="s">
        <v>392</v>
      </c>
    </row>
    <row r="295" s="2" customFormat="1">
      <c r="A295" s="38"/>
      <c r="B295" s="39"/>
      <c r="C295" s="40"/>
      <c r="D295" s="229" t="s">
        <v>169</v>
      </c>
      <c r="E295" s="40"/>
      <c r="F295" s="230" t="s">
        <v>393</v>
      </c>
      <c r="G295" s="40"/>
      <c r="H295" s="40"/>
      <c r="I295" s="231"/>
      <c r="J295" s="40"/>
      <c r="K295" s="40"/>
      <c r="L295" s="44"/>
      <c r="M295" s="232"/>
      <c r="N295" s="233"/>
      <c r="O295" s="91"/>
      <c r="P295" s="91"/>
      <c r="Q295" s="91"/>
      <c r="R295" s="91"/>
      <c r="S295" s="91"/>
      <c r="T295" s="92"/>
      <c r="U295" s="38"/>
      <c r="V295" s="38"/>
      <c r="W295" s="38"/>
      <c r="X295" s="38"/>
      <c r="Y295" s="38"/>
      <c r="Z295" s="38"/>
      <c r="AA295" s="38"/>
      <c r="AB295" s="38"/>
      <c r="AC295" s="38"/>
      <c r="AD295" s="38"/>
      <c r="AE295" s="38"/>
      <c r="AT295" s="17" t="s">
        <v>169</v>
      </c>
      <c r="AU295" s="17" t="s">
        <v>85</v>
      </c>
    </row>
    <row r="296" s="2" customFormat="1" ht="21.75" customHeight="1">
      <c r="A296" s="38"/>
      <c r="B296" s="39"/>
      <c r="C296" s="215" t="s">
        <v>394</v>
      </c>
      <c r="D296" s="215" t="s">
        <v>163</v>
      </c>
      <c r="E296" s="216" t="s">
        <v>395</v>
      </c>
      <c r="F296" s="217" t="s">
        <v>396</v>
      </c>
      <c r="G296" s="218" t="s">
        <v>376</v>
      </c>
      <c r="H296" s="219">
        <v>1</v>
      </c>
      <c r="I296" s="220"/>
      <c r="J296" s="221">
        <f>ROUND(I296*H296,2)</f>
        <v>0</v>
      </c>
      <c r="K296" s="222"/>
      <c r="L296" s="44"/>
      <c r="M296" s="223" t="s">
        <v>1</v>
      </c>
      <c r="N296" s="224" t="s">
        <v>40</v>
      </c>
      <c r="O296" s="91"/>
      <c r="P296" s="225">
        <f>O296*H296</f>
        <v>0</v>
      </c>
      <c r="Q296" s="225">
        <v>0.042000000000000003</v>
      </c>
      <c r="R296" s="225">
        <f>Q296*H296</f>
        <v>0.042000000000000003</v>
      </c>
      <c r="S296" s="225">
        <v>0</v>
      </c>
      <c r="T296" s="226">
        <f>S296*H296</f>
        <v>0</v>
      </c>
      <c r="U296" s="38"/>
      <c r="V296" s="38"/>
      <c r="W296" s="38"/>
      <c r="X296" s="38"/>
      <c r="Y296" s="38"/>
      <c r="Z296" s="38"/>
      <c r="AA296" s="38"/>
      <c r="AB296" s="38"/>
      <c r="AC296" s="38"/>
      <c r="AD296" s="38"/>
      <c r="AE296" s="38"/>
      <c r="AR296" s="227" t="s">
        <v>167</v>
      </c>
      <c r="AT296" s="227" t="s">
        <v>163</v>
      </c>
      <c r="AU296" s="227" t="s">
        <v>85</v>
      </c>
      <c r="AY296" s="17" t="s">
        <v>161</v>
      </c>
      <c r="BE296" s="228">
        <f>IF(N296="základní",J296,0)</f>
        <v>0</v>
      </c>
      <c r="BF296" s="228">
        <f>IF(N296="snížená",J296,0)</f>
        <v>0</v>
      </c>
      <c r="BG296" s="228">
        <f>IF(N296="zákl. přenesená",J296,0)</f>
        <v>0</v>
      </c>
      <c r="BH296" s="228">
        <f>IF(N296="sníž. přenesená",J296,0)</f>
        <v>0</v>
      </c>
      <c r="BI296" s="228">
        <f>IF(N296="nulová",J296,0)</f>
        <v>0</v>
      </c>
      <c r="BJ296" s="17" t="s">
        <v>83</v>
      </c>
      <c r="BK296" s="228">
        <f>ROUND(I296*H296,2)</f>
        <v>0</v>
      </c>
      <c r="BL296" s="17" t="s">
        <v>167</v>
      </c>
      <c r="BM296" s="227" t="s">
        <v>397</v>
      </c>
    </row>
    <row r="297" s="2" customFormat="1">
      <c r="A297" s="38"/>
      <c r="B297" s="39"/>
      <c r="C297" s="40"/>
      <c r="D297" s="229" t="s">
        <v>169</v>
      </c>
      <c r="E297" s="40"/>
      <c r="F297" s="230" t="s">
        <v>398</v>
      </c>
      <c r="G297" s="40"/>
      <c r="H297" s="40"/>
      <c r="I297" s="231"/>
      <c r="J297" s="40"/>
      <c r="K297" s="40"/>
      <c r="L297" s="44"/>
      <c r="M297" s="232"/>
      <c r="N297" s="233"/>
      <c r="O297" s="91"/>
      <c r="P297" s="91"/>
      <c r="Q297" s="91"/>
      <c r="R297" s="91"/>
      <c r="S297" s="91"/>
      <c r="T297" s="92"/>
      <c r="U297" s="38"/>
      <c r="V297" s="38"/>
      <c r="W297" s="38"/>
      <c r="X297" s="38"/>
      <c r="Y297" s="38"/>
      <c r="Z297" s="38"/>
      <c r="AA297" s="38"/>
      <c r="AB297" s="38"/>
      <c r="AC297" s="38"/>
      <c r="AD297" s="38"/>
      <c r="AE297" s="38"/>
      <c r="AT297" s="17" t="s">
        <v>169</v>
      </c>
      <c r="AU297" s="17" t="s">
        <v>85</v>
      </c>
    </row>
    <row r="298" s="2" customFormat="1" ht="16.5" customHeight="1">
      <c r="A298" s="38"/>
      <c r="B298" s="39"/>
      <c r="C298" s="215" t="s">
        <v>399</v>
      </c>
      <c r="D298" s="215" t="s">
        <v>163</v>
      </c>
      <c r="E298" s="216" t="s">
        <v>400</v>
      </c>
      <c r="F298" s="217" t="s">
        <v>401</v>
      </c>
      <c r="G298" s="218" t="s">
        <v>166</v>
      </c>
      <c r="H298" s="219">
        <v>0.48599999999999999</v>
      </c>
      <c r="I298" s="220"/>
      <c r="J298" s="221">
        <f>ROUND(I298*H298,2)</f>
        <v>0</v>
      </c>
      <c r="K298" s="222"/>
      <c r="L298" s="44"/>
      <c r="M298" s="223" t="s">
        <v>1</v>
      </c>
      <c r="N298" s="224" t="s">
        <v>40</v>
      </c>
      <c r="O298" s="91"/>
      <c r="P298" s="225">
        <f>O298*H298</f>
        <v>0</v>
      </c>
      <c r="Q298" s="225">
        <v>1.8998600000000001</v>
      </c>
      <c r="R298" s="225">
        <f>Q298*H298</f>
        <v>0.92333196000000006</v>
      </c>
      <c r="S298" s="225">
        <v>0</v>
      </c>
      <c r="T298" s="226">
        <f>S298*H298</f>
        <v>0</v>
      </c>
      <c r="U298" s="38"/>
      <c r="V298" s="38"/>
      <c r="W298" s="38"/>
      <c r="X298" s="38"/>
      <c r="Y298" s="38"/>
      <c r="Z298" s="38"/>
      <c r="AA298" s="38"/>
      <c r="AB298" s="38"/>
      <c r="AC298" s="38"/>
      <c r="AD298" s="38"/>
      <c r="AE298" s="38"/>
      <c r="AR298" s="227" t="s">
        <v>167</v>
      </c>
      <c r="AT298" s="227" t="s">
        <v>163</v>
      </c>
      <c r="AU298" s="227" t="s">
        <v>85</v>
      </c>
      <c r="AY298" s="17" t="s">
        <v>161</v>
      </c>
      <c r="BE298" s="228">
        <f>IF(N298="základní",J298,0)</f>
        <v>0</v>
      </c>
      <c r="BF298" s="228">
        <f>IF(N298="snížená",J298,0)</f>
        <v>0</v>
      </c>
      <c r="BG298" s="228">
        <f>IF(N298="zákl. přenesená",J298,0)</f>
        <v>0</v>
      </c>
      <c r="BH298" s="228">
        <f>IF(N298="sníž. přenesená",J298,0)</f>
        <v>0</v>
      </c>
      <c r="BI298" s="228">
        <f>IF(N298="nulová",J298,0)</f>
        <v>0</v>
      </c>
      <c r="BJ298" s="17" t="s">
        <v>83</v>
      </c>
      <c r="BK298" s="228">
        <f>ROUND(I298*H298,2)</f>
        <v>0</v>
      </c>
      <c r="BL298" s="17" t="s">
        <v>167</v>
      </c>
      <c r="BM298" s="227" t="s">
        <v>402</v>
      </c>
    </row>
    <row r="299" s="13" customFormat="1">
      <c r="A299" s="13"/>
      <c r="B299" s="234"/>
      <c r="C299" s="235"/>
      <c r="D299" s="229" t="s">
        <v>171</v>
      </c>
      <c r="E299" s="236" t="s">
        <v>1</v>
      </c>
      <c r="F299" s="237" t="s">
        <v>403</v>
      </c>
      <c r="G299" s="235"/>
      <c r="H299" s="238">
        <v>0.48599999999999999</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171</v>
      </c>
      <c r="AU299" s="244" t="s">
        <v>85</v>
      </c>
      <c r="AV299" s="13" t="s">
        <v>85</v>
      </c>
      <c r="AW299" s="13" t="s">
        <v>32</v>
      </c>
      <c r="AX299" s="13" t="s">
        <v>83</v>
      </c>
      <c r="AY299" s="244" t="s">
        <v>161</v>
      </c>
    </row>
    <row r="300" s="2" customFormat="1" ht="16.5" customHeight="1">
      <c r="A300" s="38"/>
      <c r="B300" s="39"/>
      <c r="C300" s="215" t="s">
        <v>404</v>
      </c>
      <c r="D300" s="215" t="s">
        <v>163</v>
      </c>
      <c r="E300" s="216" t="s">
        <v>405</v>
      </c>
      <c r="F300" s="217" t="s">
        <v>406</v>
      </c>
      <c r="G300" s="218" t="s">
        <v>166</v>
      </c>
      <c r="H300" s="219">
        <v>4.9969999999999999</v>
      </c>
      <c r="I300" s="220"/>
      <c r="J300" s="221">
        <f>ROUND(I300*H300,2)</f>
        <v>0</v>
      </c>
      <c r="K300" s="222"/>
      <c r="L300" s="44"/>
      <c r="M300" s="223" t="s">
        <v>1</v>
      </c>
      <c r="N300" s="224" t="s">
        <v>40</v>
      </c>
      <c r="O300" s="91"/>
      <c r="P300" s="225">
        <f>O300*H300</f>
        <v>0</v>
      </c>
      <c r="Q300" s="225">
        <v>1.94302</v>
      </c>
      <c r="R300" s="225">
        <f>Q300*H300</f>
        <v>9.7092709399999997</v>
      </c>
      <c r="S300" s="225">
        <v>0</v>
      </c>
      <c r="T300" s="226">
        <f>S300*H300</f>
        <v>0</v>
      </c>
      <c r="U300" s="38"/>
      <c r="V300" s="38"/>
      <c r="W300" s="38"/>
      <c r="X300" s="38"/>
      <c r="Y300" s="38"/>
      <c r="Z300" s="38"/>
      <c r="AA300" s="38"/>
      <c r="AB300" s="38"/>
      <c r="AC300" s="38"/>
      <c r="AD300" s="38"/>
      <c r="AE300" s="38"/>
      <c r="AR300" s="227" t="s">
        <v>167</v>
      </c>
      <c r="AT300" s="227" t="s">
        <v>163</v>
      </c>
      <c r="AU300" s="227" t="s">
        <v>85</v>
      </c>
      <c r="AY300" s="17" t="s">
        <v>161</v>
      </c>
      <c r="BE300" s="228">
        <f>IF(N300="základní",J300,0)</f>
        <v>0</v>
      </c>
      <c r="BF300" s="228">
        <f>IF(N300="snížená",J300,0)</f>
        <v>0</v>
      </c>
      <c r="BG300" s="228">
        <f>IF(N300="zákl. přenesená",J300,0)</f>
        <v>0</v>
      </c>
      <c r="BH300" s="228">
        <f>IF(N300="sníž. přenesená",J300,0)</f>
        <v>0</v>
      </c>
      <c r="BI300" s="228">
        <f>IF(N300="nulová",J300,0)</f>
        <v>0</v>
      </c>
      <c r="BJ300" s="17" t="s">
        <v>83</v>
      </c>
      <c r="BK300" s="228">
        <f>ROUND(I300*H300,2)</f>
        <v>0</v>
      </c>
      <c r="BL300" s="17" t="s">
        <v>167</v>
      </c>
      <c r="BM300" s="227" t="s">
        <v>407</v>
      </c>
    </row>
    <row r="301" s="2" customFormat="1">
      <c r="A301" s="38"/>
      <c r="B301" s="39"/>
      <c r="C301" s="40"/>
      <c r="D301" s="229" t="s">
        <v>169</v>
      </c>
      <c r="E301" s="40"/>
      <c r="F301" s="230" t="s">
        <v>408</v>
      </c>
      <c r="G301" s="40"/>
      <c r="H301" s="40"/>
      <c r="I301" s="231"/>
      <c r="J301" s="40"/>
      <c r="K301" s="40"/>
      <c r="L301" s="44"/>
      <c r="M301" s="232"/>
      <c r="N301" s="233"/>
      <c r="O301" s="91"/>
      <c r="P301" s="91"/>
      <c r="Q301" s="91"/>
      <c r="R301" s="91"/>
      <c r="S301" s="91"/>
      <c r="T301" s="92"/>
      <c r="U301" s="38"/>
      <c r="V301" s="38"/>
      <c r="W301" s="38"/>
      <c r="X301" s="38"/>
      <c r="Y301" s="38"/>
      <c r="Z301" s="38"/>
      <c r="AA301" s="38"/>
      <c r="AB301" s="38"/>
      <c r="AC301" s="38"/>
      <c r="AD301" s="38"/>
      <c r="AE301" s="38"/>
      <c r="AT301" s="17" t="s">
        <v>169</v>
      </c>
      <c r="AU301" s="17" t="s">
        <v>85</v>
      </c>
    </row>
    <row r="302" s="13" customFormat="1">
      <c r="A302" s="13"/>
      <c r="B302" s="234"/>
      <c r="C302" s="235"/>
      <c r="D302" s="229" t="s">
        <v>171</v>
      </c>
      <c r="E302" s="236" t="s">
        <v>1</v>
      </c>
      <c r="F302" s="237" t="s">
        <v>409</v>
      </c>
      <c r="G302" s="235"/>
      <c r="H302" s="238">
        <v>0.156</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171</v>
      </c>
      <c r="AU302" s="244" t="s">
        <v>85</v>
      </c>
      <c r="AV302" s="13" t="s">
        <v>85</v>
      </c>
      <c r="AW302" s="13" t="s">
        <v>32</v>
      </c>
      <c r="AX302" s="13" t="s">
        <v>75</v>
      </c>
      <c r="AY302" s="244" t="s">
        <v>161</v>
      </c>
    </row>
    <row r="303" s="13" customFormat="1">
      <c r="A303" s="13"/>
      <c r="B303" s="234"/>
      <c r="C303" s="235"/>
      <c r="D303" s="229" t="s">
        <v>171</v>
      </c>
      <c r="E303" s="236" t="s">
        <v>1</v>
      </c>
      <c r="F303" s="237" t="s">
        <v>410</v>
      </c>
      <c r="G303" s="235"/>
      <c r="H303" s="238">
        <v>0.107</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171</v>
      </c>
      <c r="AU303" s="244" t="s">
        <v>85</v>
      </c>
      <c r="AV303" s="13" t="s">
        <v>85</v>
      </c>
      <c r="AW303" s="13" t="s">
        <v>32</v>
      </c>
      <c r="AX303" s="13" t="s">
        <v>75</v>
      </c>
      <c r="AY303" s="244" t="s">
        <v>161</v>
      </c>
    </row>
    <row r="304" s="13" customFormat="1">
      <c r="A304" s="13"/>
      <c r="B304" s="234"/>
      <c r="C304" s="235"/>
      <c r="D304" s="229" t="s">
        <v>171</v>
      </c>
      <c r="E304" s="236" t="s">
        <v>1</v>
      </c>
      <c r="F304" s="237" t="s">
        <v>411</v>
      </c>
      <c r="G304" s="235"/>
      <c r="H304" s="238">
        <v>0.097000000000000003</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171</v>
      </c>
      <c r="AU304" s="244" t="s">
        <v>85</v>
      </c>
      <c r="AV304" s="13" t="s">
        <v>85</v>
      </c>
      <c r="AW304" s="13" t="s">
        <v>32</v>
      </c>
      <c r="AX304" s="13" t="s">
        <v>75</v>
      </c>
      <c r="AY304" s="244" t="s">
        <v>161</v>
      </c>
    </row>
    <row r="305" s="13" customFormat="1">
      <c r="A305" s="13"/>
      <c r="B305" s="234"/>
      <c r="C305" s="235"/>
      <c r="D305" s="229" t="s">
        <v>171</v>
      </c>
      <c r="E305" s="236" t="s">
        <v>1</v>
      </c>
      <c r="F305" s="237" t="s">
        <v>412</v>
      </c>
      <c r="G305" s="235"/>
      <c r="H305" s="238">
        <v>1.7669999999999999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171</v>
      </c>
      <c r="AU305" s="244" t="s">
        <v>85</v>
      </c>
      <c r="AV305" s="13" t="s">
        <v>85</v>
      </c>
      <c r="AW305" s="13" t="s">
        <v>32</v>
      </c>
      <c r="AX305" s="13" t="s">
        <v>75</v>
      </c>
      <c r="AY305" s="244" t="s">
        <v>161</v>
      </c>
    </row>
    <row r="306" s="13" customFormat="1">
      <c r="A306" s="13"/>
      <c r="B306" s="234"/>
      <c r="C306" s="235"/>
      <c r="D306" s="229" t="s">
        <v>171</v>
      </c>
      <c r="E306" s="236" t="s">
        <v>1</v>
      </c>
      <c r="F306" s="237" t="s">
        <v>413</v>
      </c>
      <c r="G306" s="235"/>
      <c r="H306" s="238">
        <v>1.0369999999999999</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171</v>
      </c>
      <c r="AU306" s="244" t="s">
        <v>85</v>
      </c>
      <c r="AV306" s="13" t="s">
        <v>85</v>
      </c>
      <c r="AW306" s="13" t="s">
        <v>32</v>
      </c>
      <c r="AX306" s="13" t="s">
        <v>75</v>
      </c>
      <c r="AY306" s="244" t="s">
        <v>161</v>
      </c>
    </row>
    <row r="307" s="13" customFormat="1">
      <c r="A307" s="13"/>
      <c r="B307" s="234"/>
      <c r="C307" s="235"/>
      <c r="D307" s="229" t="s">
        <v>171</v>
      </c>
      <c r="E307" s="236" t="s">
        <v>1</v>
      </c>
      <c r="F307" s="237" t="s">
        <v>414</v>
      </c>
      <c r="G307" s="235"/>
      <c r="H307" s="238">
        <v>0.70599999999999996</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171</v>
      </c>
      <c r="AU307" s="244" t="s">
        <v>85</v>
      </c>
      <c r="AV307" s="13" t="s">
        <v>85</v>
      </c>
      <c r="AW307" s="13" t="s">
        <v>32</v>
      </c>
      <c r="AX307" s="13" t="s">
        <v>75</v>
      </c>
      <c r="AY307" s="244" t="s">
        <v>161</v>
      </c>
    </row>
    <row r="308" s="13" customFormat="1">
      <c r="A308" s="13"/>
      <c r="B308" s="234"/>
      <c r="C308" s="235"/>
      <c r="D308" s="229" t="s">
        <v>171</v>
      </c>
      <c r="E308" s="236" t="s">
        <v>1</v>
      </c>
      <c r="F308" s="237" t="s">
        <v>415</v>
      </c>
      <c r="G308" s="235"/>
      <c r="H308" s="238">
        <v>1.127</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171</v>
      </c>
      <c r="AU308" s="244" t="s">
        <v>85</v>
      </c>
      <c r="AV308" s="13" t="s">
        <v>85</v>
      </c>
      <c r="AW308" s="13" t="s">
        <v>32</v>
      </c>
      <c r="AX308" s="13" t="s">
        <v>75</v>
      </c>
      <c r="AY308" s="244" t="s">
        <v>161</v>
      </c>
    </row>
    <row r="309" s="14" customFormat="1">
      <c r="A309" s="14"/>
      <c r="B309" s="245"/>
      <c r="C309" s="246"/>
      <c r="D309" s="229" t="s">
        <v>171</v>
      </c>
      <c r="E309" s="247" t="s">
        <v>1</v>
      </c>
      <c r="F309" s="248" t="s">
        <v>185</v>
      </c>
      <c r="G309" s="246"/>
      <c r="H309" s="249">
        <v>4.9969999999999999</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171</v>
      </c>
      <c r="AU309" s="255" t="s">
        <v>85</v>
      </c>
      <c r="AV309" s="14" t="s">
        <v>167</v>
      </c>
      <c r="AW309" s="14" t="s">
        <v>32</v>
      </c>
      <c r="AX309" s="14" t="s">
        <v>83</v>
      </c>
      <c r="AY309" s="255" t="s">
        <v>161</v>
      </c>
    </row>
    <row r="310" s="2" customFormat="1" ht="24.15" customHeight="1">
      <c r="A310" s="38"/>
      <c r="B310" s="39"/>
      <c r="C310" s="215" t="s">
        <v>416</v>
      </c>
      <c r="D310" s="215" t="s">
        <v>163</v>
      </c>
      <c r="E310" s="216" t="s">
        <v>417</v>
      </c>
      <c r="F310" s="217" t="s">
        <v>418</v>
      </c>
      <c r="G310" s="218" t="s">
        <v>240</v>
      </c>
      <c r="H310" s="219">
        <v>0.72299999999999998</v>
      </c>
      <c r="I310" s="220"/>
      <c r="J310" s="221">
        <f>ROUND(I310*H310,2)</f>
        <v>0</v>
      </c>
      <c r="K310" s="222"/>
      <c r="L310" s="44"/>
      <c r="M310" s="223" t="s">
        <v>1</v>
      </c>
      <c r="N310" s="224" t="s">
        <v>40</v>
      </c>
      <c r="O310" s="91"/>
      <c r="P310" s="225">
        <f>O310*H310</f>
        <v>0</v>
      </c>
      <c r="Q310" s="225">
        <v>1.0900000000000001</v>
      </c>
      <c r="R310" s="225">
        <f>Q310*H310</f>
        <v>0.78807000000000005</v>
      </c>
      <c r="S310" s="225">
        <v>0</v>
      </c>
      <c r="T310" s="226">
        <f>S310*H310</f>
        <v>0</v>
      </c>
      <c r="U310" s="38"/>
      <c r="V310" s="38"/>
      <c r="W310" s="38"/>
      <c r="X310" s="38"/>
      <c r="Y310" s="38"/>
      <c r="Z310" s="38"/>
      <c r="AA310" s="38"/>
      <c r="AB310" s="38"/>
      <c r="AC310" s="38"/>
      <c r="AD310" s="38"/>
      <c r="AE310" s="38"/>
      <c r="AR310" s="227" t="s">
        <v>167</v>
      </c>
      <c r="AT310" s="227" t="s">
        <v>163</v>
      </c>
      <c r="AU310" s="227" t="s">
        <v>85</v>
      </c>
      <c r="AY310" s="17" t="s">
        <v>161</v>
      </c>
      <c r="BE310" s="228">
        <f>IF(N310="základní",J310,0)</f>
        <v>0</v>
      </c>
      <c r="BF310" s="228">
        <f>IF(N310="snížená",J310,0)</f>
        <v>0</v>
      </c>
      <c r="BG310" s="228">
        <f>IF(N310="zákl. přenesená",J310,0)</f>
        <v>0</v>
      </c>
      <c r="BH310" s="228">
        <f>IF(N310="sníž. přenesená",J310,0)</f>
        <v>0</v>
      </c>
      <c r="BI310" s="228">
        <f>IF(N310="nulová",J310,0)</f>
        <v>0</v>
      </c>
      <c r="BJ310" s="17" t="s">
        <v>83</v>
      </c>
      <c r="BK310" s="228">
        <f>ROUND(I310*H310,2)</f>
        <v>0</v>
      </c>
      <c r="BL310" s="17" t="s">
        <v>167</v>
      </c>
      <c r="BM310" s="227" t="s">
        <v>419</v>
      </c>
    </row>
    <row r="311" s="2" customFormat="1">
      <c r="A311" s="38"/>
      <c r="B311" s="39"/>
      <c r="C311" s="40"/>
      <c r="D311" s="229" t="s">
        <v>169</v>
      </c>
      <c r="E311" s="40"/>
      <c r="F311" s="230" t="s">
        <v>420</v>
      </c>
      <c r="G311" s="40"/>
      <c r="H311" s="40"/>
      <c r="I311" s="231"/>
      <c r="J311" s="40"/>
      <c r="K311" s="40"/>
      <c r="L311" s="44"/>
      <c r="M311" s="232"/>
      <c r="N311" s="233"/>
      <c r="O311" s="91"/>
      <c r="P311" s="91"/>
      <c r="Q311" s="91"/>
      <c r="R311" s="91"/>
      <c r="S311" s="91"/>
      <c r="T311" s="92"/>
      <c r="U311" s="38"/>
      <c r="V311" s="38"/>
      <c r="W311" s="38"/>
      <c r="X311" s="38"/>
      <c r="Y311" s="38"/>
      <c r="Z311" s="38"/>
      <c r="AA311" s="38"/>
      <c r="AB311" s="38"/>
      <c r="AC311" s="38"/>
      <c r="AD311" s="38"/>
      <c r="AE311" s="38"/>
      <c r="AT311" s="17" t="s">
        <v>169</v>
      </c>
      <c r="AU311" s="17" t="s">
        <v>85</v>
      </c>
    </row>
    <row r="312" s="13" customFormat="1">
      <c r="A312" s="13"/>
      <c r="B312" s="234"/>
      <c r="C312" s="235"/>
      <c r="D312" s="229" t="s">
        <v>171</v>
      </c>
      <c r="E312" s="236" t="s">
        <v>1</v>
      </c>
      <c r="F312" s="237" t="s">
        <v>421</v>
      </c>
      <c r="G312" s="235"/>
      <c r="H312" s="238">
        <v>0.042000000000000003</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171</v>
      </c>
      <c r="AU312" s="244" t="s">
        <v>85</v>
      </c>
      <c r="AV312" s="13" t="s">
        <v>85</v>
      </c>
      <c r="AW312" s="13" t="s">
        <v>32</v>
      </c>
      <c r="AX312" s="13" t="s">
        <v>75</v>
      </c>
      <c r="AY312" s="244" t="s">
        <v>161</v>
      </c>
    </row>
    <row r="313" s="13" customFormat="1">
      <c r="A313" s="13"/>
      <c r="B313" s="234"/>
      <c r="C313" s="235"/>
      <c r="D313" s="229" t="s">
        <v>171</v>
      </c>
      <c r="E313" s="236" t="s">
        <v>1</v>
      </c>
      <c r="F313" s="237" t="s">
        <v>422</v>
      </c>
      <c r="G313" s="235"/>
      <c r="H313" s="238">
        <v>0.043999999999999997</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171</v>
      </c>
      <c r="AU313" s="244" t="s">
        <v>85</v>
      </c>
      <c r="AV313" s="13" t="s">
        <v>85</v>
      </c>
      <c r="AW313" s="13" t="s">
        <v>32</v>
      </c>
      <c r="AX313" s="13" t="s">
        <v>75</v>
      </c>
      <c r="AY313" s="244" t="s">
        <v>161</v>
      </c>
    </row>
    <row r="314" s="13" customFormat="1">
      <c r="A314" s="13"/>
      <c r="B314" s="234"/>
      <c r="C314" s="235"/>
      <c r="D314" s="229" t="s">
        <v>171</v>
      </c>
      <c r="E314" s="236" t="s">
        <v>1</v>
      </c>
      <c r="F314" s="237" t="s">
        <v>423</v>
      </c>
      <c r="G314" s="235"/>
      <c r="H314" s="238">
        <v>0.036999999999999998</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171</v>
      </c>
      <c r="AU314" s="244" t="s">
        <v>85</v>
      </c>
      <c r="AV314" s="13" t="s">
        <v>85</v>
      </c>
      <c r="AW314" s="13" t="s">
        <v>32</v>
      </c>
      <c r="AX314" s="13" t="s">
        <v>75</v>
      </c>
      <c r="AY314" s="244" t="s">
        <v>161</v>
      </c>
    </row>
    <row r="315" s="13" customFormat="1">
      <c r="A315" s="13"/>
      <c r="B315" s="234"/>
      <c r="C315" s="235"/>
      <c r="D315" s="229" t="s">
        <v>171</v>
      </c>
      <c r="E315" s="236" t="s">
        <v>1</v>
      </c>
      <c r="F315" s="237" t="s">
        <v>424</v>
      </c>
      <c r="G315" s="235"/>
      <c r="H315" s="238">
        <v>0.5</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171</v>
      </c>
      <c r="AU315" s="244" t="s">
        <v>85</v>
      </c>
      <c r="AV315" s="13" t="s">
        <v>85</v>
      </c>
      <c r="AW315" s="13" t="s">
        <v>32</v>
      </c>
      <c r="AX315" s="13" t="s">
        <v>75</v>
      </c>
      <c r="AY315" s="244" t="s">
        <v>161</v>
      </c>
    </row>
    <row r="316" s="13" customFormat="1">
      <c r="A316" s="13"/>
      <c r="B316" s="234"/>
      <c r="C316" s="235"/>
      <c r="D316" s="229" t="s">
        <v>171</v>
      </c>
      <c r="E316" s="236" t="s">
        <v>1</v>
      </c>
      <c r="F316" s="237" t="s">
        <v>425</v>
      </c>
      <c r="G316" s="235"/>
      <c r="H316" s="238">
        <v>0.10000000000000001</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171</v>
      </c>
      <c r="AU316" s="244" t="s">
        <v>85</v>
      </c>
      <c r="AV316" s="13" t="s">
        <v>85</v>
      </c>
      <c r="AW316" s="13" t="s">
        <v>32</v>
      </c>
      <c r="AX316" s="13" t="s">
        <v>75</v>
      </c>
      <c r="AY316" s="244" t="s">
        <v>161</v>
      </c>
    </row>
    <row r="317" s="14" customFormat="1">
      <c r="A317" s="14"/>
      <c r="B317" s="245"/>
      <c r="C317" s="246"/>
      <c r="D317" s="229" t="s">
        <v>171</v>
      </c>
      <c r="E317" s="247" t="s">
        <v>1</v>
      </c>
      <c r="F317" s="248" t="s">
        <v>185</v>
      </c>
      <c r="G317" s="246"/>
      <c r="H317" s="249">
        <v>0.72299999999999998</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171</v>
      </c>
      <c r="AU317" s="255" t="s">
        <v>85</v>
      </c>
      <c r="AV317" s="14" t="s">
        <v>167</v>
      </c>
      <c r="AW317" s="14" t="s">
        <v>32</v>
      </c>
      <c r="AX317" s="14" t="s">
        <v>83</v>
      </c>
      <c r="AY317" s="255" t="s">
        <v>161</v>
      </c>
    </row>
    <row r="318" s="2" customFormat="1" ht="24.15" customHeight="1">
      <c r="A318" s="38"/>
      <c r="B318" s="39"/>
      <c r="C318" s="215" t="s">
        <v>426</v>
      </c>
      <c r="D318" s="215" t="s">
        <v>163</v>
      </c>
      <c r="E318" s="216" t="s">
        <v>427</v>
      </c>
      <c r="F318" s="217" t="s">
        <v>428</v>
      </c>
      <c r="G318" s="218" t="s">
        <v>240</v>
      </c>
      <c r="H318" s="219">
        <v>4.194</v>
      </c>
      <c r="I318" s="220"/>
      <c r="J318" s="221">
        <f>ROUND(I318*H318,2)</f>
        <v>0</v>
      </c>
      <c r="K318" s="222"/>
      <c r="L318" s="44"/>
      <c r="M318" s="223" t="s">
        <v>1</v>
      </c>
      <c r="N318" s="224" t="s">
        <v>40</v>
      </c>
      <c r="O318" s="91"/>
      <c r="P318" s="225">
        <f>O318*H318</f>
        <v>0</v>
      </c>
      <c r="Q318" s="225">
        <v>1.0900000000000001</v>
      </c>
      <c r="R318" s="225">
        <f>Q318*H318</f>
        <v>4.5714600000000001</v>
      </c>
      <c r="S318" s="225">
        <v>0</v>
      </c>
      <c r="T318" s="226">
        <f>S318*H318</f>
        <v>0</v>
      </c>
      <c r="U318" s="38"/>
      <c r="V318" s="38"/>
      <c r="W318" s="38"/>
      <c r="X318" s="38"/>
      <c r="Y318" s="38"/>
      <c r="Z318" s="38"/>
      <c r="AA318" s="38"/>
      <c r="AB318" s="38"/>
      <c r="AC318" s="38"/>
      <c r="AD318" s="38"/>
      <c r="AE318" s="38"/>
      <c r="AR318" s="227" t="s">
        <v>167</v>
      </c>
      <c r="AT318" s="227" t="s">
        <v>163</v>
      </c>
      <c r="AU318" s="227" t="s">
        <v>85</v>
      </c>
      <c r="AY318" s="17" t="s">
        <v>161</v>
      </c>
      <c r="BE318" s="228">
        <f>IF(N318="základní",J318,0)</f>
        <v>0</v>
      </c>
      <c r="BF318" s="228">
        <f>IF(N318="snížená",J318,0)</f>
        <v>0</v>
      </c>
      <c r="BG318" s="228">
        <f>IF(N318="zákl. přenesená",J318,0)</f>
        <v>0</v>
      </c>
      <c r="BH318" s="228">
        <f>IF(N318="sníž. přenesená",J318,0)</f>
        <v>0</v>
      </c>
      <c r="BI318" s="228">
        <f>IF(N318="nulová",J318,0)</f>
        <v>0</v>
      </c>
      <c r="BJ318" s="17" t="s">
        <v>83</v>
      </c>
      <c r="BK318" s="228">
        <f>ROUND(I318*H318,2)</f>
        <v>0</v>
      </c>
      <c r="BL318" s="17" t="s">
        <v>167</v>
      </c>
      <c r="BM318" s="227" t="s">
        <v>429</v>
      </c>
    </row>
    <row r="319" s="2" customFormat="1">
      <c r="A319" s="38"/>
      <c r="B319" s="39"/>
      <c r="C319" s="40"/>
      <c r="D319" s="229" t="s">
        <v>169</v>
      </c>
      <c r="E319" s="40"/>
      <c r="F319" s="230" t="s">
        <v>430</v>
      </c>
      <c r="G319" s="40"/>
      <c r="H319" s="40"/>
      <c r="I319" s="231"/>
      <c r="J319" s="40"/>
      <c r="K319" s="40"/>
      <c r="L319" s="44"/>
      <c r="M319" s="232"/>
      <c r="N319" s="233"/>
      <c r="O319" s="91"/>
      <c r="P319" s="91"/>
      <c r="Q319" s="91"/>
      <c r="R319" s="91"/>
      <c r="S319" s="91"/>
      <c r="T319" s="92"/>
      <c r="U319" s="38"/>
      <c r="V319" s="38"/>
      <c r="W319" s="38"/>
      <c r="X319" s="38"/>
      <c r="Y319" s="38"/>
      <c r="Z319" s="38"/>
      <c r="AA319" s="38"/>
      <c r="AB319" s="38"/>
      <c r="AC319" s="38"/>
      <c r="AD319" s="38"/>
      <c r="AE319" s="38"/>
      <c r="AT319" s="17" t="s">
        <v>169</v>
      </c>
      <c r="AU319" s="17" t="s">
        <v>85</v>
      </c>
    </row>
    <row r="320" s="13" customFormat="1">
      <c r="A320" s="13"/>
      <c r="B320" s="234"/>
      <c r="C320" s="235"/>
      <c r="D320" s="229" t="s">
        <v>171</v>
      </c>
      <c r="E320" s="236" t="s">
        <v>1</v>
      </c>
      <c r="F320" s="237" t="s">
        <v>431</v>
      </c>
      <c r="G320" s="235"/>
      <c r="H320" s="238">
        <v>2.734</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171</v>
      </c>
      <c r="AU320" s="244" t="s">
        <v>85</v>
      </c>
      <c r="AV320" s="13" t="s">
        <v>85</v>
      </c>
      <c r="AW320" s="13" t="s">
        <v>32</v>
      </c>
      <c r="AX320" s="13" t="s">
        <v>75</v>
      </c>
      <c r="AY320" s="244" t="s">
        <v>161</v>
      </c>
    </row>
    <row r="321" s="13" customFormat="1">
      <c r="A321" s="13"/>
      <c r="B321" s="234"/>
      <c r="C321" s="235"/>
      <c r="D321" s="229" t="s">
        <v>171</v>
      </c>
      <c r="E321" s="236" t="s">
        <v>1</v>
      </c>
      <c r="F321" s="237" t="s">
        <v>432</v>
      </c>
      <c r="G321" s="235"/>
      <c r="H321" s="238">
        <v>0.51200000000000001</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171</v>
      </c>
      <c r="AU321" s="244" t="s">
        <v>85</v>
      </c>
      <c r="AV321" s="13" t="s">
        <v>85</v>
      </c>
      <c r="AW321" s="13" t="s">
        <v>32</v>
      </c>
      <c r="AX321" s="13" t="s">
        <v>75</v>
      </c>
      <c r="AY321" s="244" t="s">
        <v>161</v>
      </c>
    </row>
    <row r="322" s="13" customFormat="1">
      <c r="A322" s="13"/>
      <c r="B322" s="234"/>
      <c r="C322" s="235"/>
      <c r="D322" s="229" t="s">
        <v>171</v>
      </c>
      <c r="E322" s="236" t="s">
        <v>1</v>
      </c>
      <c r="F322" s="237" t="s">
        <v>433</v>
      </c>
      <c r="G322" s="235"/>
      <c r="H322" s="238">
        <v>0.192</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171</v>
      </c>
      <c r="AU322" s="244" t="s">
        <v>85</v>
      </c>
      <c r="AV322" s="13" t="s">
        <v>85</v>
      </c>
      <c r="AW322" s="13" t="s">
        <v>32</v>
      </c>
      <c r="AX322" s="13" t="s">
        <v>75</v>
      </c>
      <c r="AY322" s="244" t="s">
        <v>161</v>
      </c>
    </row>
    <row r="323" s="13" customFormat="1">
      <c r="A323" s="13"/>
      <c r="B323" s="234"/>
      <c r="C323" s="235"/>
      <c r="D323" s="229" t="s">
        <v>171</v>
      </c>
      <c r="E323" s="236" t="s">
        <v>1</v>
      </c>
      <c r="F323" s="237" t="s">
        <v>434</v>
      </c>
      <c r="G323" s="235"/>
      <c r="H323" s="238">
        <v>0.65600000000000003</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171</v>
      </c>
      <c r="AU323" s="244" t="s">
        <v>85</v>
      </c>
      <c r="AV323" s="13" t="s">
        <v>85</v>
      </c>
      <c r="AW323" s="13" t="s">
        <v>32</v>
      </c>
      <c r="AX323" s="13" t="s">
        <v>75</v>
      </c>
      <c r="AY323" s="244" t="s">
        <v>161</v>
      </c>
    </row>
    <row r="324" s="13" customFormat="1">
      <c r="A324" s="13"/>
      <c r="B324" s="234"/>
      <c r="C324" s="235"/>
      <c r="D324" s="229" t="s">
        <v>171</v>
      </c>
      <c r="E324" s="236" t="s">
        <v>1</v>
      </c>
      <c r="F324" s="237" t="s">
        <v>425</v>
      </c>
      <c r="G324" s="235"/>
      <c r="H324" s="238">
        <v>0.10000000000000001</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171</v>
      </c>
      <c r="AU324" s="244" t="s">
        <v>85</v>
      </c>
      <c r="AV324" s="13" t="s">
        <v>85</v>
      </c>
      <c r="AW324" s="13" t="s">
        <v>32</v>
      </c>
      <c r="AX324" s="13" t="s">
        <v>75</v>
      </c>
      <c r="AY324" s="244" t="s">
        <v>161</v>
      </c>
    </row>
    <row r="325" s="14" customFormat="1">
      <c r="A325" s="14"/>
      <c r="B325" s="245"/>
      <c r="C325" s="246"/>
      <c r="D325" s="229" t="s">
        <v>171</v>
      </c>
      <c r="E325" s="247" t="s">
        <v>1</v>
      </c>
      <c r="F325" s="248" t="s">
        <v>185</v>
      </c>
      <c r="G325" s="246"/>
      <c r="H325" s="249">
        <v>4.194</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171</v>
      </c>
      <c r="AU325" s="255" t="s">
        <v>85</v>
      </c>
      <c r="AV325" s="14" t="s">
        <v>167</v>
      </c>
      <c r="AW325" s="14" t="s">
        <v>32</v>
      </c>
      <c r="AX325" s="14" t="s">
        <v>83</v>
      </c>
      <c r="AY325" s="255" t="s">
        <v>161</v>
      </c>
    </row>
    <row r="326" s="2" customFormat="1" ht="24.15" customHeight="1">
      <c r="A326" s="38"/>
      <c r="B326" s="39"/>
      <c r="C326" s="215" t="s">
        <v>435</v>
      </c>
      <c r="D326" s="215" t="s">
        <v>163</v>
      </c>
      <c r="E326" s="216" t="s">
        <v>436</v>
      </c>
      <c r="F326" s="217" t="s">
        <v>437</v>
      </c>
      <c r="G326" s="218" t="s">
        <v>206</v>
      </c>
      <c r="H326" s="219">
        <v>83.819999999999993</v>
      </c>
      <c r="I326" s="220"/>
      <c r="J326" s="221">
        <f>ROUND(I326*H326,2)</f>
        <v>0</v>
      </c>
      <c r="K326" s="222"/>
      <c r="L326" s="44"/>
      <c r="M326" s="223" t="s">
        <v>1</v>
      </c>
      <c r="N326" s="224" t="s">
        <v>40</v>
      </c>
      <c r="O326" s="91"/>
      <c r="P326" s="225">
        <f>O326*H326</f>
        <v>0</v>
      </c>
      <c r="Q326" s="225">
        <v>0.061719999999999997</v>
      </c>
      <c r="R326" s="225">
        <f>Q326*H326</f>
        <v>5.1733703999999996</v>
      </c>
      <c r="S326" s="225">
        <v>0</v>
      </c>
      <c r="T326" s="226">
        <f>S326*H326</f>
        <v>0</v>
      </c>
      <c r="U326" s="38"/>
      <c r="V326" s="38"/>
      <c r="W326" s="38"/>
      <c r="X326" s="38"/>
      <c r="Y326" s="38"/>
      <c r="Z326" s="38"/>
      <c r="AA326" s="38"/>
      <c r="AB326" s="38"/>
      <c r="AC326" s="38"/>
      <c r="AD326" s="38"/>
      <c r="AE326" s="38"/>
      <c r="AR326" s="227" t="s">
        <v>167</v>
      </c>
      <c r="AT326" s="227" t="s">
        <v>163</v>
      </c>
      <c r="AU326" s="227" t="s">
        <v>85</v>
      </c>
      <c r="AY326" s="17" t="s">
        <v>161</v>
      </c>
      <c r="BE326" s="228">
        <f>IF(N326="základní",J326,0)</f>
        <v>0</v>
      </c>
      <c r="BF326" s="228">
        <f>IF(N326="snížená",J326,0)</f>
        <v>0</v>
      </c>
      <c r="BG326" s="228">
        <f>IF(N326="zákl. přenesená",J326,0)</f>
        <v>0</v>
      </c>
      <c r="BH326" s="228">
        <f>IF(N326="sníž. přenesená",J326,0)</f>
        <v>0</v>
      </c>
      <c r="BI326" s="228">
        <f>IF(N326="nulová",J326,0)</f>
        <v>0</v>
      </c>
      <c r="BJ326" s="17" t="s">
        <v>83</v>
      </c>
      <c r="BK326" s="228">
        <f>ROUND(I326*H326,2)</f>
        <v>0</v>
      </c>
      <c r="BL326" s="17" t="s">
        <v>167</v>
      </c>
      <c r="BM326" s="227" t="s">
        <v>438</v>
      </c>
    </row>
    <row r="327" s="2" customFormat="1">
      <c r="A327" s="38"/>
      <c r="B327" s="39"/>
      <c r="C327" s="40"/>
      <c r="D327" s="229" t="s">
        <v>169</v>
      </c>
      <c r="E327" s="40"/>
      <c r="F327" s="230" t="s">
        <v>439</v>
      </c>
      <c r="G327" s="40"/>
      <c r="H327" s="40"/>
      <c r="I327" s="231"/>
      <c r="J327" s="40"/>
      <c r="K327" s="40"/>
      <c r="L327" s="44"/>
      <c r="M327" s="232"/>
      <c r="N327" s="233"/>
      <c r="O327" s="91"/>
      <c r="P327" s="91"/>
      <c r="Q327" s="91"/>
      <c r="R327" s="91"/>
      <c r="S327" s="91"/>
      <c r="T327" s="92"/>
      <c r="U327" s="38"/>
      <c r="V327" s="38"/>
      <c r="W327" s="38"/>
      <c r="X327" s="38"/>
      <c r="Y327" s="38"/>
      <c r="Z327" s="38"/>
      <c r="AA327" s="38"/>
      <c r="AB327" s="38"/>
      <c r="AC327" s="38"/>
      <c r="AD327" s="38"/>
      <c r="AE327" s="38"/>
      <c r="AT327" s="17" t="s">
        <v>169</v>
      </c>
      <c r="AU327" s="17" t="s">
        <v>85</v>
      </c>
    </row>
    <row r="328" s="13" customFormat="1">
      <c r="A328" s="13"/>
      <c r="B328" s="234"/>
      <c r="C328" s="235"/>
      <c r="D328" s="229" t="s">
        <v>171</v>
      </c>
      <c r="E328" s="236" t="s">
        <v>1</v>
      </c>
      <c r="F328" s="237" t="s">
        <v>440</v>
      </c>
      <c r="G328" s="235"/>
      <c r="H328" s="238">
        <v>83.819999999999993</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171</v>
      </c>
      <c r="AU328" s="244" t="s">
        <v>85</v>
      </c>
      <c r="AV328" s="13" t="s">
        <v>85</v>
      </c>
      <c r="AW328" s="13" t="s">
        <v>32</v>
      </c>
      <c r="AX328" s="13" t="s">
        <v>83</v>
      </c>
      <c r="AY328" s="244" t="s">
        <v>161</v>
      </c>
    </row>
    <row r="329" s="2" customFormat="1" ht="24.15" customHeight="1">
      <c r="A329" s="38"/>
      <c r="B329" s="39"/>
      <c r="C329" s="215" t="s">
        <v>441</v>
      </c>
      <c r="D329" s="215" t="s">
        <v>163</v>
      </c>
      <c r="E329" s="216" t="s">
        <v>442</v>
      </c>
      <c r="F329" s="217" t="s">
        <v>443</v>
      </c>
      <c r="G329" s="218" t="s">
        <v>206</v>
      </c>
      <c r="H329" s="219">
        <v>85.980000000000004</v>
      </c>
      <c r="I329" s="220"/>
      <c r="J329" s="221">
        <f>ROUND(I329*H329,2)</f>
        <v>0</v>
      </c>
      <c r="K329" s="222"/>
      <c r="L329" s="44"/>
      <c r="M329" s="223" t="s">
        <v>1</v>
      </c>
      <c r="N329" s="224" t="s">
        <v>40</v>
      </c>
      <c r="O329" s="91"/>
      <c r="P329" s="225">
        <f>O329*H329</f>
        <v>0</v>
      </c>
      <c r="Q329" s="225">
        <v>0.079210000000000003</v>
      </c>
      <c r="R329" s="225">
        <f>Q329*H329</f>
        <v>6.8104758000000007</v>
      </c>
      <c r="S329" s="225">
        <v>0</v>
      </c>
      <c r="T329" s="226">
        <f>S329*H329</f>
        <v>0</v>
      </c>
      <c r="U329" s="38"/>
      <c r="V329" s="38"/>
      <c r="W329" s="38"/>
      <c r="X329" s="38"/>
      <c r="Y329" s="38"/>
      <c r="Z329" s="38"/>
      <c r="AA329" s="38"/>
      <c r="AB329" s="38"/>
      <c r="AC329" s="38"/>
      <c r="AD329" s="38"/>
      <c r="AE329" s="38"/>
      <c r="AR329" s="227" t="s">
        <v>167</v>
      </c>
      <c r="AT329" s="227" t="s">
        <v>163</v>
      </c>
      <c r="AU329" s="227" t="s">
        <v>85</v>
      </c>
      <c r="AY329" s="17" t="s">
        <v>161</v>
      </c>
      <c r="BE329" s="228">
        <f>IF(N329="základní",J329,0)</f>
        <v>0</v>
      </c>
      <c r="BF329" s="228">
        <f>IF(N329="snížená",J329,0)</f>
        <v>0</v>
      </c>
      <c r="BG329" s="228">
        <f>IF(N329="zákl. přenesená",J329,0)</f>
        <v>0</v>
      </c>
      <c r="BH329" s="228">
        <f>IF(N329="sníž. přenesená",J329,0)</f>
        <v>0</v>
      </c>
      <c r="BI329" s="228">
        <f>IF(N329="nulová",J329,0)</f>
        <v>0</v>
      </c>
      <c r="BJ329" s="17" t="s">
        <v>83</v>
      </c>
      <c r="BK329" s="228">
        <f>ROUND(I329*H329,2)</f>
        <v>0</v>
      </c>
      <c r="BL329" s="17" t="s">
        <v>167</v>
      </c>
      <c r="BM329" s="227" t="s">
        <v>444</v>
      </c>
    </row>
    <row r="330" s="2" customFormat="1">
      <c r="A330" s="38"/>
      <c r="B330" s="39"/>
      <c r="C330" s="40"/>
      <c r="D330" s="229" t="s">
        <v>169</v>
      </c>
      <c r="E330" s="40"/>
      <c r="F330" s="230" t="s">
        <v>445</v>
      </c>
      <c r="G330" s="40"/>
      <c r="H330" s="40"/>
      <c r="I330" s="231"/>
      <c r="J330" s="40"/>
      <c r="K330" s="40"/>
      <c r="L330" s="44"/>
      <c r="M330" s="232"/>
      <c r="N330" s="233"/>
      <c r="O330" s="91"/>
      <c r="P330" s="91"/>
      <c r="Q330" s="91"/>
      <c r="R330" s="91"/>
      <c r="S330" s="91"/>
      <c r="T330" s="92"/>
      <c r="U330" s="38"/>
      <c r="V330" s="38"/>
      <c r="W330" s="38"/>
      <c r="X330" s="38"/>
      <c r="Y330" s="38"/>
      <c r="Z330" s="38"/>
      <c r="AA330" s="38"/>
      <c r="AB330" s="38"/>
      <c r="AC330" s="38"/>
      <c r="AD330" s="38"/>
      <c r="AE330" s="38"/>
      <c r="AT330" s="17" t="s">
        <v>169</v>
      </c>
      <c r="AU330" s="17" t="s">
        <v>85</v>
      </c>
    </row>
    <row r="331" s="13" customFormat="1">
      <c r="A331" s="13"/>
      <c r="B331" s="234"/>
      <c r="C331" s="235"/>
      <c r="D331" s="229" t="s">
        <v>171</v>
      </c>
      <c r="E331" s="236" t="s">
        <v>1</v>
      </c>
      <c r="F331" s="237" t="s">
        <v>446</v>
      </c>
      <c r="G331" s="235"/>
      <c r="H331" s="238">
        <v>42.899999999999999</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171</v>
      </c>
      <c r="AU331" s="244" t="s">
        <v>85</v>
      </c>
      <c r="AV331" s="13" t="s">
        <v>85</v>
      </c>
      <c r="AW331" s="13" t="s">
        <v>32</v>
      </c>
      <c r="AX331" s="13" t="s">
        <v>75</v>
      </c>
      <c r="AY331" s="244" t="s">
        <v>161</v>
      </c>
    </row>
    <row r="332" s="13" customFormat="1">
      <c r="A332" s="13"/>
      <c r="B332" s="234"/>
      <c r="C332" s="235"/>
      <c r="D332" s="229" t="s">
        <v>171</v>
      </c>
      <c r="E332" s="236" t="s">
        <v>1</v>
      </c>
      <c r="F332" s="237" t="s">
        <v>447</v>
      </c>
      <c r="G332" s="235"/>
      <c r="H332" s="238">
        <v>43.079999999999998</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171</v>
      </c>
      <c r="AU332" s="244" t="s">
        <v>85</v>
      </c>
      <c r="AV332" s="13" t="s">
        <v>85</v>
      </c>
      <c r="AW332" s="13" t="s">
        <v>32</v>
      </c>
      <c r="AX332" s="13" t="s">
        <v>75</v>
      </c>
      <c r="AY332" s="244" t="s">
        <v>161</v>
      </c>
    </row>
    <row r="333" s="14" customFormat="1">
      <c r="A333" s="14"/>
      <c r="B333" s="245"/>
      <c r="C333" s="246"/>
      <c r="D333" s="229" t="s">
        <v>171</v>
      </c>
      <c r="E333" s="247" t="s">
        <v>1</v>
      </c>
      <c r="F333" s="248" t="s">
        <v>185</v>
      </c>
      <c r="G333" s="246"/>
      <c r="H333" s="249">
        <v>85.97999999999999</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171</v>
      </c>
      <c r="AU333" s="255" t="s">
        <v>85</v>
      </c>
      <c r="AV333" s="14" t="s">
        <v>167</v>
      </c>
      <c r="AW333" s="14" t="s">
        <v>32</v>
      </c>
      <c r="AX333" s="14" t="s">
        <v>83</v>
      </c>
      <c r="AY333" s="255" t="s">
        <v>161</v>
      </c>
    </row>
    <row r="334" s="2" customFormat="1" ht="33" customHeight="1">
      <c r="A334" s="38"/>
      <c r="B334" s="39"/>
      <c r="C334" s="215" t="s">
        <v>448</v>
      </c>
      <c r="D334" s="215" t="s">
        <v>163</v>
      </c>
      <c r="E334" s="216" t="s">
        <v>449</v>
      </c>
      <c r="F334" s="217" t="s">
        <v>450</v>
      </c>
      <c r="G334" s="218" t="s">
        <v>451</v>
      </c>
      <c r="H334" s="219">
        <v>2.7999999999999998</v>
      </c>
      <c r="I334" s="220"/>
      <c r="J334" s="221">
        <f>ROUND(I334*H334,2)</f>
        <v>0</v>
      </c>
      <c r="K334" s="222"/>
      <c r="L334" s="44"/>
      <c r="M334" s="223" t="s">
        <v>1</v>
      </c>
      <c r="N334" s="224" t="s">
        <v>40</v>
      </c>
      <c r="O334" s="91"/>
      <c r="P334" s="225">
        <f>O334*H334</f>
        <v>0</v>
      </c>
      <c r="Q334" s="225">
        <v>0.22142999999999999</v>
      </c>
      <c r="R334" s="225">
        <f>Q334*H334</f>
        <v>0.62000399999999989</v>
      </c>
      <c r="S334" s="225">
        <v>0</v>
      </c>
      <c r="T334" s="226">
        <f>S334*H334</f>
        <v>0</v>
      </c>
      <c r="U334" s="38"/>
      <c r="V334" s="38"/>
      <c r="W334" s="38"/>
      <c r="X334" s="38"/>
      <c r="Y334" s="38"/>
      <c r="Z334" s="38"/>
      <c r="AA334" s="38"/>
      <c r="AB334" s="38"/>
      <c r="AC334" s="38"/>
      <c r="AD334" s="38"/>
      <c r="AE334" s="38"/>
      <c r="AR334" s="227" t="s">
        <v>167</v>
      </c>
      <c r="AT334" s="227" t="s">
        <v>163</v>
      </c>
      <c r="AU334" s="227" t="s">
        <v>85</v>
      </c>
      <c r="AY334" s="17" t="s">
        <v>161</v>
      </c>
      <c r="BE334" s="228">
        <f>IF(N334="základní",J334,0)</f>
        <v>0</v>
      </c>
      <c r="BF334" s="228">
        <f>IF(N334="snížená",J334,0)</f>
        <v>0</v>
      </c>
      <c r="BG334" s="228">
        <f>IF(N334="zákl. přenesená",J334,0)</f>
        <v>0</v>
      </c>
      <c r="BH334" s="228">
        <f>IF(N334="sníž. přenesená",J334,0)</f>
        <v>0</v>
      </c>
      <c r="BI334" s="228">
        <f>IF(N334="nulová",J334,0)</f>
        <v>0</v>
      </c>
      <c r="BJ334" s="17" t="s">
        <v>83</v>
      </c>
      <c r="BK334" s="228">
        <f>ROUND(I334*H334,2)</f>
        <v>0</v>
      </c>
      <c r="BL334" s="17" t="s">
        <v>167</v>
      </c>
      <c r="BM334" s="227" t="s">
        <v>452</v>
      </c>
    </row>
    <row r="335" s="2" customFormat="1">
      <c r="A335" s="38"/>
      <c r="B335" s="39"/>
      <c r="C335" s="40"/>
      <c r="D335" s="229" t="s">
        <v>169</v>
      </c>
      <c r="E335" s="40"/>
      <c r="F335" s="230" t="s">
        <v>453</v>
      </c>
      <c r="G335" s="40"/>
      <c r="H335" s="40"/>
      <c r="I335" s="231"/>
      <c r="J335" s="40"/>
      <c r="K335" s="40"/>
      <c r="L335" s="44"/>
      <c r="M335" s="232"/>
      <c r="N335" s="233"/>
      <c r="O335" s="91"/>
      <c r="P335" s="91"/>
      <c r="Q335" s="91"/>
      <c r="R335" s="91"/>
      <c r="S335" s="91"/>
      <c r="T335" s="92"/>
      <c r="U335" s="38"/>
      <c r="V335" s="38"/>
      <c r="W335" s="38"/>
      <c r="X335" s="38"/>
      <c r="Y335" s="38"/>
      <c r="Z335" s="38"/>
      <c r="AA335" s="38"/>
      <c r="AB335" s="38"/>
      <c r="AC335" s="38"/>
      <c r="AD335" s="38"/>
      <c r="AE335" s="38"/>
      <c r="AT335" s="17" t="s">
        <v>169</v>
      </c>
      <c r="AU335" s="17" t="s">
        <v>85</v>
      </c>
    </row>
    <row r="336" s="13" customFormat="1">
      <c r="A336" s="13"/>
      <c r="B336" s="234"/>
      <c r="C336" s="235"/>
      <c r="D336" s="229" t="s">
        <v>171</v>
      </c>
      <c r="E336" s="236" t="s">
        <v>1</v>
      </c>
      <c r="F336" s="237" t="s">
        <v>454</v>
      </c>
      <c r="G336" s="235"/>
      <c r="H336" s="238">
        <v>2.7999999999999998</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171</v>
      </c>
      <c r="AU336" s="244" t="s">
        <v>85</v>
      </c>
      <c r="AV336" s="13" t="s">
        <v>85</v>
      </c>
      <c r="AW336" s="13" t="s">
        <v>32</v>
      </c>
      <c r="AX336" s="13" t="s">
        <v>83</v>
      </c>
      <c r="AY336" s="244" t="s">
        <v>161</v>
      </c>
    </row>
    <row r="337" s="2" customFormat="1" ht="21.75" customHeight="1">
      <c r="A337" s="38"/>
      <c r="B337" s="39"/>
      <c r="C337" s="215" t="s">
        <v>455</v>
      </c>
      <c r="D337" s="215" t="s">
        <v>163</v>
      </c>
      <c r="E337" s="216" t="s">
        <v>456</v>
      </c>
      <c r="F337" s="217" t="s">
        <v>457</v>
      </c>
      <c r="G337" s="218" t="s">
        <v>206</v>
      </c>
      <c r="H337" s="219">
        <v>3.8799999999999999</v>
      </c>
      <c r="I337" s="220"/>
      <c r="J337" s="221">
        <f>ROUND(I337*H337,2)</f>
        <v>0</v>
      </c>
      <c r="K337" s="222"/>
      <c r="L337" s="44"/>
      <c r="M337" s="223" t="s">
        <v>1</v>
      </c>
      <c r="N337" s="224" t="s">
        <v>40</v>
      </c>
      <c r="O337" s="91"/>
      <c r="P337" s="225">
        <f>O337*H337</f>
        <v>0</v>
      </c>
      <c r="Q337" s="225">
        <v>0.26723000000000002</v>
      </c>
      <c r="R337" s="225">
        <f>Q337*H337</f>
        <v>1.0368524000000001</v>
      </c>
      <c r="S337" s="225">
        <v>0</v>
      </c>
      <c r="T337" s="226">
        <f>S337*H337</f>
        <v>0</v>
      </c>
      <c r="U337" s="38"/>
      <c r="V337" s="38"/>
      <c r="W337" s="38"/>
      <c r="X337" s="38"/>
      <c r="Y337" s="38"/>
      <c r="Z337" s="38"/>
      <c r="AA337" s="38"/>
      <c r="AB337" s="38"/>
      <c r="AC337" s="38"/>
      <c r="AD337" s="38"/>
      <c r="AE337" s="38"/>
      <c r="AR337" s="227" t="s">
        <v>167</v>
      </c>
      <c r="AT337" s="227" t="s">
        <v>163</v>
      </c>
      <c r="AU337" s="227" t="s">
        <v>85</v>
      </c>
      <c r="AY337" s="17" t="s">
        <v>161</v>
      </c>
      <c r="BE337" s="228">
        <f>IF(N337="základní",J337,0)</f>
        <v>0</v>
      </c>
      <c r="BF337" s="228">
        <f>IF(N337="snížená",J337,0)</f>
        <v>0</v>
      </c>
      <c r="BG337" s="228">
        <f>IF(N337="zákl. přenesená",J337,0)</f>
        <v>0</v>
      </c>
      <c r="BH337" s="228">
        <f>IF(N337="sníž. přenesená",J337,0)</f>
        <v>0</v>
      </c>
      <c r="BI337" s="228">
        <f>IF(N337="nulová",J337,0)</f>
        <v>0</v>
      </c>
      <c r="BJ337" s="17" t="s">
        <v>83</v>
      </c>
      <c r="BK337" s="228">
        <f>ROUND(I337*H337,2)</f>
        <v>0</v>
      </c>
      <c r="BL337" s="17" t="s">
        <v>167</v>
      </c>
      <c r="BM337" s="227" t="s">
        <v>458</v>
      </c>
    </row>
    <row r="338" s="2" customFormat="1">
      <c r="A338" s="38"/>
      <c r="B338" s="39"/>
      <c r="C338" s="40"/>
      <c r="D338" s="229" t="s">
        <v>169</v>
      </c>
      <c r="E338" s="40"/>
      <c r="F338" s="230" t="s">
        <v>459</v>
      </c>
      <c r="G338" s="40"/>
      <c r="H338" s="40"/>
      <c r="I338" s="231"/>
      <c r="J338" s="40"/>
      <c r="K338" s="40"/>
      <c r="L338" s="44"/>
      <c r="M338" s="232"/>
      <c r="N338" s="233"/>
      <c r="O338" s="91"/>
      <c r="P338" s="91"/>
      <c r="Q338" s="91"/>
      <c r="R338" s="91"/>
      <c r="S338" s="91"/>
      <c r="T338" s="92"/>
      <c r="U338" s="38"/>
      <c r="V338" s="38"/>
      <c r="W338" s="38"/>
      <c r="X338" s="38"/>
      <c r="Y338" s="38"/>
      <c r="Z338" s="38"/>
      <c r="AA338" s="38"/>
      <c r="AB338" s="38"/>
      <c r="AC338" s="38"/>
      <c r="AD338" s="38"/>
      <c r="AE338" s="38"/>
      <c r="AT338" s="17" t="s">
        <v>169</v>
      </c>
      <c r="AU338" s="17" t="s">
        <v>85</v>
      </c>
    </row>
    <row r="339" s="13" customFormat="1">
      <c r="A339" s="13"/>
      <c r="B339" s="234"/>
      <c r="C339" s="235"/>
      <c r="D339" s="229" t="s">
        <v>171</v>
      </c>
      <c r="E339" s="236" t="s">
        <v>1</v>
      </c>
      <c r="F339" s="237" t="s">
        <v>460</v>
      </c>
      <c r="G339" s="235"/>
      <c r="H339" s="238">
        <v>0.80000000000000004</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171</v>
      </c>
      <c r="AU339" s="244" t="s">
        <v>85</v>
      </c>
      <c r="AV339" s="13" t="s">
        <v>85</v>
      </c>
      <c r="AW339" s="13" t="s">
        <v>32</v>
      </c>
      <c r="AX339" s="13" t="s">
        <v>75</v>
      </c>
      <c r="AY339" s="244" t="s">
        <v>161</v>
      </c>
    </row>
    <row r="340" s="13" customFormat="1">
      <c r="A340" s="13"/>
      <c r="B340" s="234"/>
      <c r="C340" s="235"/>
      <c r="D340" s="229" t="s">
        <v>171</v>
      </c>
      <c r="E340" s="236" t="s">
        <v>1</v>
      </c>
      <c r="F340" s="237" t="s">
        <v>461</v>
      </c>
      <c r="G340" s="235"/>
      <c r="H340" s="238">
        <v>2.2000000000000002</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171</v>
      </c>
      <c r="AU340" s="244" t="s">
        <v>85</v>
      </c>
      <c r="AV340" s="13" t="s">
        <v>85</v>
      </c>
      <c r="AW340" s="13" t="s">
        <v>32</v>
      </c>
      <c r="AX340" s="13" t="s">
        <v>75</v>
      </c>
      <c r="AY340" s="244" t="s">
        <v>161</v>
      </c>
    </row>
    <row r="341" s="13" customFormat="1">
      <c r="A341" s="13"/>
      <c r="B341" s="234"/>
      <c r="C341" s="235"/>
      <c r="D341" s="229" t="s">
        <v>171</v>
      </c>
      <c r="E341" s="236" t="s">
        <v>1</v>
      </c>
      <c r="F341" s="237" t="s">
        <v>462</v>
      </c>
      <c r="G341" s="235"/>
      <c r="H341" s="238">
        <v>0.88</v>
      </c>
      <c r="I341" s="239"/>
      <c r="J341" s="235"/>
      <c r="K341" s="235"/>
      <c r="L341" s="240"/>
      <c r="M341" s="241"/>
      <c r="N341" s="242"/>
      <c r="O341" s="242"/>
      <c r="P341" s="242"/>
      <c r="Q341" s="242"/>
      <c r="R341" s="242"/>
      <c r="S341" s="242"/>
      <c r="T341" s="243"/>
      <c r="U341" s="13"/>
      <c r="V341" s="13"/>
      <c r="W341" s="13"/>
      <c r="X341" s="13"/>
      <c r="Y341" s="13"/>
      <c r="Z341" s="13"/>
      <c r="AA341" s="13"/>
      <c r="AB341" s="13"/>
      <c r="AC341" s="13"/>
      <c r="AD341" s="13"/>
      <c r="AE341" s="13"/>
      <c r="AT341" s="244" t="s">
        <v>171</v>
      </c>
      <c r="AU341" s="244" t="s">
        <v>85</v>
      </c>
      <c r="AV341" s="13" t="s">
        <v>85</v>
      </c>
      <c r="AW341" s="13" t="s">
        <v>32</v>
      </c>
      <c r="AX341" s="13" t="s">
        <v>75</v>
      </c>
      <c r="AY341" s="244" t="s">
        <v>161</v>
      </c>
    </row>
    <row r="342" s="14" customFormat="1">
      <c r="A342" s="14"/>
      <c r="B342" s="245"/>
      <c r="C342" s="246"/>
      <c r="D342" s="229" t="s">
        <v>171</v>
      </c>
      <c r="E342" s="247" t="s">
        <v>1</v>
      </c>
      <c r="F342" s="248" t="s">
        <v>185</v>
      </c>
      <c r="G342" s="246"/>
      <c r="H342" s="249">
        <v>3.8799999999999999</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171</v>
      </c>
      <c r="AU342" s="255" t="s">
        <v>85</v>
      </c>
      <c r="AV342" s="14" t="s">
        <v>167</v>
      </c>
      <c r="AW342" s="14" t="s">
        <v>32</v>
      </c>
      <c r="AX342" s="14" t="s">
        <v>83</v>
      </c>
      <c r="AY342" s="255" t="s">
        <v>161</v>
      </c>
    </row>
    <row r="343" s="2" customFormat="1" ht="24.15" customHeight="1">
      <c r="A343" s="38"/>
      <c r="B343" s="39"/>
      <c r="C343" s="215" t="s">
        <v>463</v>
      </c>
      <c r="D343" s="215" t="s">
        <v>163</v>
      </c>
      <c r="E343" s="216" t="s">
        <v>464</v>
      </c>
      <c r="F343" s="217" t="s">
        <v>465</v>
      </c>
      <c r="G343" s="218" t="s">
        <v>206</v>
      </c>
      <c r="H343" s="219">
        <v>21.91</v>
      </c>
      <c r="I343" s="220"/>
      <c r="J343" s="221">
        <f>ROUND(I343*H343,2)</f>
        <v>0</v>
      </c>
      <c r="K343" s="222"/>
      <c r="L343" s="44"/>
      <c r="M343" s="223" t="s">
        <v>1</v>
      </c>
      <c r="N343" s="224" t="s">
        <v>40</v>
      </c>
      <c r="O343" s="91"/>
      <c r="P343" s="225">
        <f>O343*H343</f>
        <v>0</v>
      </c>
      <c r="Q343" s="225">
        <v>0.45432</v>
      </c>
      <c r="R343" s="225">
        <f>Q343*H343</f>
        <v>9.9541512000000001</v>
      </c>
      <c r="S343" s="225">
        <v>0</v>
      </c>
      <c r="T343" s="226">
        <f>S343*H343</f>
        <v>0</v>
      </c>
      <c r="U343" s="38"/>
      <c r="V343" s="38"/>
      <c r="W343" s="38"/>
      <c r="X343" s="38"/>
      <c r="Y343" s="38"/>
      <c r="Z343" s="38"/>
      <c r="AA343" s="38"/>
      <c r="AB343" s="38"/>
      <c r="AC343" s="38"/>
      <c r="AD343" s="38"/>
      <c r="AE343" s="38"/>
      <c r="AR343" s="227" t="s">
        <v>167</v>
      </c>
      <c r="AT343" s="227" t="s">
        <v>163</v>
      </c>
      <c r="AU343" s="227" t="s">
        <v>85</v>
      </c>
      <c r="AY343" s="17" t="s">
        <v>161</v>
      </c>
      <c r="BE343" s="228">
        <f>IF(N343="základní",J343,0)</f>
        <v>0</v>
      </c>
      <c r="BF343" s="228">
        <f>IF(N343="snížená",J343,0)</f>
        <v>0</v>
      </c>
      <c r="BG343" s="228">
        <f>IF(N343="zákl. přenesená",J343,0)</f>
        <v>0</v>
      </c>
      <c r="BH343" s="228">
        <f>IF(N343="sníž. přenesená",J343,0)</f>
        <v>0</v>
      </c>
      <c r="BI343" s="228">
        <f>IF(N343="nulová",J343,0)</f>
        <v>0</v>
      </c>
      <c r="BJ343" s="17" t="s">
        <v>83</v>
      </c>
      <c r="BK343" s="228">
        <f>ROUND(I343*H343,2)</f>
        <v>0</v>
      </c>
      <c r="BL343" s="17" t="s">
        <v>167</v>
      </c>
      <c r="BM343" s="227" t="s">
        <v>466</v>
      </c>
    </row>
    <row r="344" s="2" customFormat="1">
      <c r="A344" s="38"/>
      <c r="B344" s="39"/>
      <c r="C344" s="40"/>
      <c r="D344" s="229" t="s">
        <v>169</v>
      </c>
      <c r="E344" s="40"/>
      <c r="F344" s="230" t="s">
        <v>467</v>
      </c>
      <c r="G344" s="40"/>
      <c r="H344" s="40"/>
      <c r="I344" s="231"/>
      <c r="J344" s="40"/>
      <c r="K344" s="40"/>
      <c r="L344" s="44"/>
      <c r="M344" s="232"/>
      <c r="N344" s="233"/>
      <c r="O344" s="91"/>
      <c r="P344" s="91"/>
      <c r="Q344" s="91"/>
      <c r="R344" s="91"/>
      <c r="S344" s="91"/>
      <c r="T344" s="92"/>
      <c r="U344" s="38"/>
      <c r="V344" s="38"/>
      <c r="W344" s="38"/>
      <c r="X344" s="38"/>
      <c r="Y344" s="38"/>
      <c r="Z344" s="38"/>
      <c r="AA344" s="38"/>
      <c r="AB344" s="38"/>
      <c r="AC344" s="38"/>
      <c r="AD344" s="38"/>
      <c r="AE344" s="38"/>
      <c r="AT344" s="17" t="s">
        <v>169</v>
      </c>
      <c r="AU344" s="17" t="s">
        <v>85</v>
      </c>
    </row>
    <row r="345" s="13" customFormat="1">
      <c r="A345" s="13"/>
      <c r="B345" s="234"/>
      <c r="C345" s="235"/>
      <c r="D345" s="229" t="s">
        <v>171</v>
      </c>
      <c r="E345" s="236" t="s">
        <v>1</v>
      </c>
      <c r="F345" s="237" t="s">
        <v>468</v>
      </c>
      <c r="G345" s="235"/>
      <c r="H345" s="238">
        <v>9.2699999999999996</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171</v>
      </c>
      <c r="AU345" s="244" t="s">
        <v>85</v>
      </c>
      <c r="AV345" s="13" t="s">
        <v>85</v>
      </c>
      <c r="AW345" s="13" t="s">
        <v>32</v>
      </c>
      <c r="AX345" s="13" t="s">
        <v>75</v>
      </c>
      <c r="AY345" s="244" t="s">
        <v>161</v>
      </c>
    </row>
    <row r="346" s="13" customFormat="1">
      <c r="A346" s="13"/>
      <c r="B346" s="234"/>
      <c r="C346" s="235"/>
      <c r="D346" s="229" t="s">
        <v>171</v>
      </c>
      <c r="E346" s="236" t="s">
        <v>1</v>
      </c>
      <c r="F346" s="237" t="s">
        <v>469</v>
      </c>
      <c r="G346" s="235"/>
      <c r="H346" s="238">
        <v>6.1399999999999997</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171</v>
      </c>
      <c r="AU346" s="244" t="s">
        <v>85</v>
      </c>
      <c r="AV346" s="13" t="s">
        <v>85</v>
      </c>
      <c r="AW346" s="13" t="s">
        <v>32</v>
      </c>
      <c r="AX346" s="13" t="s">
        <v>75</v>
      </c>
      <c r="AY346" s="244" t="s">
        <v>161</v>
      </c>
    </row>
    <row r="347" s="13" customFormat="1">
      <c r="A347" s="13"/>
      <c r="B347" s="234"/>
      <c r="C347" s="235"/>
      <c r="D347" s="229" t="s">
        <v>171</v>
      </c>
      <c r="E347" s="236" t="s">
        <v>1</v>
      </c>
      <c r="F347" s="237" t="s">
        <v>470</v>
      </c>
      <c r="G347" s="235"/>
      <c r="H347" s="238">
        <v>6.5</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171</v>
      </c>
      <c r="AU347" s="244" t="s">
        <v>85</v>
      </c>
      <c r="AV347" s="13" t="s">
        <v>85</v>
      </c>
      <c r="AW347" s="13" t="s">
        <v>32</v>
      </c>
      <c r="AX347" s="13" t="s">
        <v>75</v>
      </c>
      <c r="AY347" s="244" t="s">
        <v>161</v>
      </c>
    </row>
    <row r="348" s="14" customFormat="1">
      <c r="A348" s="14"/>
      <c r="B348" s="245"/>
      <c r="C348" s="246"/>
      <c r="D348" s="229" t="s">
        <v>171</v>
      </c>
      <c r="E348" s="247" t="s">
        <v>1</v>
      </c>
      <c r="F348" s="248" t="s">
        <v>185</v>
      </c>
      <c r="G348" s="246"/>
      <c r="H348" s="249">
        <v>21.91</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171</v>
      </c>
      <c r="AU348" s="255" t="s">
        <v>85</v>
      </c>
      <c r="AV348" s="14" t="s">
        <v>167</v>
      </c>
      <c r="AW348" s="14" t="s">
        <v>32</v>
      </c>
      <c r="AX348" s="14" t="s">
        <v>83</v>
      </c>
      <c r="AY348" s="255" t="s">
        <v>161</v>
      </c>
    </row>
    <row r="349" s="12" customFormat="1" ht="22.8" customHeight="1">
      <c r="A349" s="12"/>
      <c r="B349" s="199"/>
      <c r="C349" s="200"/>
      <c r="D349" s="201" t="s">
        <v>74</v>
      </c>
      <c r="E349" s="213" t="s">
        <v>167</v>
      </c>
      <c r="F349" s="213" t="s">
        <v>471</v>
      </c>
      <c r="G349" s="200"/>
      <c r="H349" s="200"/>
      <c r="I349" s="203"/>
      <c r="J349" s="214">
        <f>BK349</f>
        <v>0</v>
      </c>
      <c r="K349" s="200"/>
      <c r="L349" s="205"/>
      <c r="M349" s="206"/>
      <c r="N349" s="207"/>
      <c r="O349" s="207"/>
      <c r="P349" s="208">
        <f>P350+SUM(P351:P426)</f>
        <v>0</v>
      </c>
      <c r="Q349" s="207"/>
      <c r="R349" s="208">
        <f>R350+SUM(R351:R426)</f>
        <v>254.99715546999997</v>
      </c>
      <c r="S349" s="207"/>
      <c r="T349" s="209">
        <f>T350+SUM(T351:T426)</f>
        <v>0</v>
      </c>
      <c r="U349" s="12"/>
      <c r="V349" s="12"/>
      <c r="W349" s="12"/>
      <c r="X349" s="12"/>
      <c r="Y349" s="12"/>
      <c r="Z349" s="12"/>
      <c r="AA349" s="12"/>
      <c r="AB349" s="12"/>
      <c r="AC349" s="12"/>
      <c r="AD349" s="12"/>
      <c r="AE349" s="12"/>
      <c r="AR349" s="210" t="s">
        <v>83</v>
      </c>
      <c r="AT349" s="211" t="s">
        <v>74</v>
      </c>
      <c r="AU349" s="211" t="s">
        <v>83</v>
      </c>
      <c r="AY349" s="210" t="s">
        <v>161</v>
      </c>
      <c r="BK349" s="212">
        <f>BK350+SUM(BK351:BK426)</f>
        <v>0</v>
      </c>
    </row>
    <row r="350" s="2" customFormat="1" ht="24.15" customHeight="1">
      <c r="A350" s="38"/>
      <c r="B350" s="39"/>
      <c r="C350" s="215" t="s">
        <v>472</v>
      </c>
      <c r="D350" s="215" t="s">
        <v>163</v>
      </c>
      <c r="E350" s="216" t="s">
        <v>473</v>
      </c>
      <c r="F350" s="217" t="s">
        <v>474</v>
      </c>
      <c r="G350" s="218" t="s">
        <v>206</v>
      </c>
      <c r="H350" s="219">
        <v>252.53999999999999</v>
      </c>
      <c r="I350" s="220"/>
      <c r="J350" s="221">
        <f>ROUND(I350*H350,2)</f>
        <v>0</v>
      </c>
      <c r="K350" s="222"/>
      <c r="L350" s="44"/>
      <c r="M350" s="223" t="s">
        <v>1</v>
      </c>
      <c r="N350" s="224" t="s">
        <v>40</v>
      </c>
      <c r="O350" s="91"/>
      <c r="P350" s="225">
        <f>O350*H350</f>
        <v>0</v>
      </c>
      <c r="Q350" s="225">
        <v>0</v>
      </c>
      <c r="R350" s="225">
        <f>Q350*H350</f>
        <v>0</v>
      </c>
      <c r="S350" s="225">
        <v>0</v>
      </c>
      <c r="T350" s="226">
        <f>S350*H350</f>
        <v>0</v>
      </c>
      <c r="U350" s="38"/>
      <c r="V350" s="38"/>
      <c r="W350" s="38"/>
      <c r="X350" s="38"/>
      <c r="Y350" s="38"/>
      <c r="Z350" s="38"/>
      <c r="AA350" s="38"/>
      <c r="AB350" s="38"/>
      <c r="AC350" s="38"/>
      <c r="AD350" s="38"/>
      <c r="AE350" s="38"/>
      <c r="AR350" s="227" t="s">
        <v>167</v>
      </c>
      <c r="AT350" s="227" t="s">
        <v>163</v>
      </c>
      <c r="AU350" s="227" t="s">
        <v>85</v>
      </c>
      <c r="AY350" s="17" t="s">
        <v>161</v>
      </c>
      <c r="BE350" s="228">
        <f>IF(N350="základní",J350,0)</f>
        <v>0</v>
      </c>
      <c r="BF350" s="228">
        <f>IF(N350="snížená",J350,0)</f>
        <v>0</v>
      </c>
      <c r="BG350" s="228">
        <f>IF(N350="zákl. přenesená",J350,0)</f>
        <v>0</v>
      </c>
      <c r="BH350" s="228">
        <f>IF(N350="sníž. přenesená",J350,0)</f>
        <v>0</v>
      </c>
      <c r="BI350" s="228">
        <f>IF(N350="nulová",J350,0)</f>
        <v>0</v>
      </c>
      <c r="BJ350" s="17" t="s">
        <v>83</v>
      </c>
      <c r="BK350" s="228">
        <f>ROUND(I350*H350,2)</f>
        <v>0</v>
      </c>
      <c r="BL350" s="17" t="s">
        <v>167</v>
      </c>
      <c r="BM350" s="227" t="s">
        <v>475</v>
      </c>
    </row>
    <row r="351" s="13" customFormat="1">
      <c r="A351" s="13"/>
      <c r="B351" s="234"/>
      <c r="C351" s="235"/>
      <c r="D351" s="229" t="s">
        <v>171</v>
      </c>
      <c r="E351" s="236" t="s">
        <v>1</v>
      </c>
      <c r="F351" s="237" t="s">
        <v>476</v>
      </c>
      <c r="G351" s="235"/>
      <c r="H351" s="238">
        <v>48.119999999999997</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171</v>
      </c>
      <c r="AU351" s="244" t="s">
        <v>85</v>
      </c>
      <c r="AV351" s="13" t="s">
        <v>85</v>
      </c>
      <c r="AW351" s="13" t="s">
        <v>32</v>
      </c>
      <c r="AX351" s="13" t="s">
        <v>75</v>
      </c>
      <c r="AY351" s="244" t="s">
        <v>161</v>
      </c>
    </row>
    <row r="352" s="13" customFormat="1">
      <c r="A352" s="13"/>
      <c r="B352" s="234"/>
      <c r="C352" s="235"/>
      <c r="D352" s="229" t="s">
        <v>171</v>
      </c>
      <c r="E352" s="236" t="s">
        <v>1</v>
      </c>
      <c r="F352" s="237" t="s">
        <v>477</v>
      </c>
      <c r="G352" s="235"/>
      <c r="H352" s="238">
        <v>35.100000000000001</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171</v>
      </c>
      <c r="AU352" s="244" t="s">
        <v>85</v>
      </c>
      <c r="AV352" s="13" t="s">
        <v>85</v>
      </c>
      <c r="AW352" s="13" t="s">
        <v>32</v>
      </c>
      <c r="AX352" s="13" t="s">
        <v>75</v>
      </c>
      <c r="AY352" s="244" t="s">
        <v>161</v>
      </c>
    </row>
    <row r="353" s="13" customFormat="1">
      <c r="A353" s="13"/>
      <c r="B353" s="234"/>
      <c r="C353" s="235"/>
      <c r="D353" s="229" t="s">
        <v>171</v>
      </c>
      <c r="E353" s="236" t="s">
        <v>1</v>
      </c>
      <c r="F353" s="237" t="s">
        <v>478</v>
      </c>
      <c r="G353" s="235"/>
      <c r="H353" s="238">
        <v>61.409999999999997</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171</v>
      </c>
      <c r="AU353" s="244" t="s">
        <v>85</v>
      </c>
      <c r="AV353" s="13" t="s">
        <v>85</v>
      </c>
      <c r="AW353" s="13" t="s">
        <v>32</v>
      </c>
      <c r="AX353" s="13" t="s">
        <v>75</v>
      </c>
      <c r="AY353" s="244" t="s">
        <v>161</v>
      </c>
    </row>
    <row r="354" s="13" customFormat="1">
      <c r="A354" s="13"/>
      <c r="B354" s="234"/>
      <c r="C354" s="235"/>
      <c r="D354" s="229" t="s">
        <v>171</v>
      </c>
      <c r="E354" s="236" t="s">
        <v>1</v>
      </c>
      <c r="F354" s="237" t="s">
        <v>479</v>
      </c>
      <c r="G354" s="235"/>
      <c r="H354" s="238">
        <v>40.039999999999999</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171</v>
      </c>
      <c r="AU354" s="244" t="s">
        <v>85</v>
      </c>
      <c r="AV354" s="13" t="s">
        <v>85</v>
      </c>
      <c r="AW354" s="13" t="s">
        <v>32</v>
      </c>
      <c r="AX354" s="13" t="s">
        <v>75</v>
      </c>
      <c r="AY354" s="244" t="s">
        <v>161</v>
      </c>
    </row>
    <row r="355" s="13" customFormat="1">
      <c r="A355" s="13"/>
      <c r="B355" s="234"/>
      <c r="C355" s="235"/>
      <c r="D355" s="229" t="s">
        <v>171</v>
      </c>
      <c r="E355" s="236" t="s">
        <v>1</v>
      </c>
      <c r="F355" s="237" t="s">
        <v>480</v>
      </c>
      <c r="G355" s="235"/>
      <c r="H355" s="238">
        <v>27.370000000000001</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171</v>
      </c>
      <c r="AU355" s="244" t="s">
        <v>85</v>
      </c>
      <c r="AV355" s="13" t="s">
        <v>85</v>
      </c>
      <c r="AW355" s="13" t="s">
        <v>32</v>
      </c>
      <c r="AX355" s="13" t="s">
        <v>75</v>
      </c>
      <c r="AY355" s="244" t="s">
        <v>161</v>
      </c>
    </row>
    <row r="356" s="13" customFormat="1">
      <c r="A356" s="13"/>
      <c r="B356" s="234"/>
      <c r="C356" s="235"/>
      <c r="D356" s="229" t="s">
        <v>171</v>
      </c>
      <c r="E356" s="236" t="s">
        <v>1</v>
      </c>
      <c r="F356" s="237" t="s">
        <v>481</v>
      </c>
      <c r="G356" s="235"/>
      <c r="H356" s="238">
        <v>40.5</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171</v>
      </c>
      <c r="AU356" s="244" t="s">
        <v>85</v>
      </c>
      <c r="AV356" s="13" t="s">
        <v>85</v>
      </c>
      <c r="AW356" s="13" t="s">
        <v>32</v>
      </c>
      <c r="AX356" s="13" t="s">
        <v>75</v>
      </c>
      <c r="AY356" s="244" t="s">
        <v>161</v>
      </c>
    </row>
    <row r="357" s="14" customFormat="1">
      <c r="A357" s="14"/>
      <c r="B357" s="245"/>
      <c r="C357" s="246"/>
      <c r="D357" s="229" t="s">
        <v>171</v>
      </c>
      <c r="E357" s="247" t="s">
        <v>1</v>
      </c>
      <c r="F357" s="248" t="s">
        <v>185</v>
      </c>
      <c r="G357" s="246"/>
      <c r="H357" s="249">
        <v>252.53999999999999</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171</v>
      </c>
      <c r="AU357" s="255" t="s">
        <v>85</v>
      </c>
      <c r="AV357" s="14" t="s">
        <v>167</v>
      </c>
      <c r="AW357" s="14" t="s">
        <v>32</v>
      </c>
      <c r="AX357" s="14" t="s">
        <v>83</v>
      </c>
      <c r="AY357" s="255" t="s">
        <v>161</v>
      </c>
    </row>
    <row r="358" s="2" customFormat="1" ht="24.15" customHeight="1">
      <c r="A358" s="38"/>
      <c r="B358" s="39"/>
      <c r="C358" s="215" t="s">
        <v>482</v>
      </c>
      <c r="D358" s="215" t="s">
        <v>163</v>
      </c>
      <c r="E358" s="216" t="s">
        <v>483</v>
      </c>
      <c r="F358" s="217" t="s">
        <v>484</v>
      </c>
      <c r="G358" s="218" t="s">
        <v>206</v>
      </c>
      <c r="H358" s="219">
        <v>219.65000000000001</v>
      </c>
      <c r="I358" s="220"/>
      <c r="J358" s="221">
        <f>ROUND(I358*H358,2)</f>
        <v>0</v>
      </c>
      <c r="K358" s="222"/>
      <c r="L358" s="44"/>
      <c r="M358" s="223" t="s">
        <v>1</v>
      </c>
      <c r="N358" s="224" t="s">
        <v>40</v>
      </c>
      <c r="O358" s="91"/>
      <c r="P358" s="225">
        <f>O358*H358</f>
        <v>0</v>
      </c>
      <c r="Q358" s="225">
        <v>0</v>
      </c>
      <c r="R358" s="225">
        <f>Q358*H358</f>
        <v>0</v>
      </c>
      <c r="S358" s="225">
        <v>0</v>
      </c>
      <c r="T358" s="226">
        <f>S358*H358</f>
        <v>0</v>
      </c>
      <c r="U358" s="38"/>
      <c r="V358" s="38"/>
      <c r="W358" s="38"/>
      <c r="X358" s="38"/>
      <c r="Y358" s="38"/>
      <c r="Z358" s="38"/>
      <c r="AA358" s="38"/>
      <c r="AB358" s="38"/>
      <c r="AC358" s="38"/>
      <c r="AD358" s="38"/>
      <c r="AE358" s="38"/>
      <c r="AR358" s="227" t="s">
        <v>167</v>
      </c>
      <c r="AT358" s="227" t="s">
        <v>163</v>
      </c>
      <c r="AU358" s="227" t="s">
        <v>85</v>
      </c>
      <c r="AY358" s="17" t="s">
        <v>161</v>
      </c>
      <c r="BE358" s="228">
        <f>IF(N358="základní",J358,0)</f>
        <v>0</v>
      </c>
      <c r="BF358" s="228">
        <f>IF(N358="snížená",J358,0)</f>
        <v>0</v>
      </c>
      <c r="BG358" s="228">
        <f>IF(N358="zákl. přenesená",J358,0)</f>
        <v>0</v>
      </c>
      <c r="BH358" s="228">
        <f>IF(N358="sníž. přenesená",J358,0)</f>
        <v>0</v>
      </c>
      <c r="BI358" s="228">
        <f>IF(N358="nulová",J358,0)</f>
        <v>0</v>
      </c>
      <c r="BJ358" s="17" t="s">
        <v>83</v>
      </c>
      <c r="BK358" s="228">
        <f>ROUND(I358*H358,2)</f>
        <v>0</v>
      </c>
      <c r="BL358" s="17" t="s">
        <v>167</v>
      </c>
      <c r="BM358" s="227" t="s">
        <v>485</v>
      </c>
    </row>
    <row r="359" s="13" customFormat="1">
      <c r="A359" s="13"/>
      <c r="B359" s="234"/>
      <c r="C359" s="235"/>
      <c r="D359" s="229" t="s">
        <v>171</v>
      </c>
      <c r="E359" s="236" t="s">
        <v>1</v>
      </c>
      <c r="F359" s="237" t="s">
        <v>486</v>
      </c>
      <c r="G359" s="235"/>
      <c r="H359" s="238">
        <v>49.859999999999999</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171</v>
      </c>
      <c r="AU359" s="244" t="s">
        <v>85</v>
      </c>
      <c r="AV359" s="13" t="s">
        <v>85</v>
      </c>
      <c r="AW359" s="13" t="s">
        <v>32</v>
      </c>
      <c r="AX359" s="13" t="s">
        <v>75</v>
      </c>
      <c r="AY359" s="244" t="s">
        <v>161</v>
      </c>
    </row>
    <row r="360" s="13" customFormat="1">
      <c r="A360" s="13"/>
      <c r="B360" s="234"/>
      <c r="C360" s="235"/>
      <c r="D360" s="229" t="s">
        <v>171</v>
      </c>
      <c r="E360" s="236" t="s">
        <v>1</v>
      </c>
      <c r="F360" s="237" t="s">
        <v>487</v>
      </c>
      <c r="G360" s="235"/>
      <c r="H360" s="238">
        <v>22.399999999999999</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171</v>
      </c>
      <c r="AU360" s="244" t="s">
        <v>85</v>
      </c>
      <c r="AV360" s="13" t="s">
        <v>85</v>
      </c>
      <c r="AW360" s="13" t="s">
        <v>32</v>
      </c>
      <c r="AX360" s="13" t="s">
        <v>75</v>
      </c>
      <c r="AY360" s="244" t="s">
        <v>161</v>
      </c>
    </row>
    <row r="361" s="13" customFormat="1">
      <c r="A361" s="13"/>
      <c r="B361" s="234"/>
      <c r="C361" s="235"/>
      <c r="D361" s="229" t="s">
        <v>171</v>
      </c>
      <c r="E361" s="236" t="s">
        <v>1</v>
      </c>
      <c r="F361" s="237" t="s">
        <v>488</v>
      </c>
      <c r="G361" s="235"/>
      <c r="H361" s="238">
        <v>63.899999999999999</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171</v>
      </c>
      <c r="AU361" s="244" t="s">
        <v>85</v>
      </c>
      <c r="AV361" s="13" t="s">
        <v>85</v>
      </c>
      <c r="AW361" s="13" t="s">
        <v>32</v>
      </c>
      <c r="AX361" s="13" t="s">
        <v>75</v>
      </c>
      <c r="AY361" s="244" t="s">
        <v>161</v>
      </c>
    </row>
    <row r="362" s="13" customFormat="1">
      <c r="A362" s="13"/>
      <c r="B362" s="234"/>
      <c r="C362" s="235"/>
      <c r="D362" s="229" t="s">
        <v>171</v>
      </c>
      <c r="E362" s="236" t="s">
        <v>1</v>
      </c>
      <c r="F362" s="237" t="s">
        <v>489</v>
      </c>
      <c r="G362" s="235"/>
      <c r="H362" s="238">
        <v>14.800000000000001</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171</v>
      </c>
      <c r="AU362" s="244" t="s">
        <v>85</v>
      </c>
      <c r="AV362" s="13" t="s">
        <v>85</v>
      </c>
      <c r="AW362" s="13" t="s">
        <v>32</v>
      </c>
      <c r="AX362" s="13" t="s">
        <v>75</v>
      </c>
      <c r="AY362" s="244" t="s">
        <v>161</v>
      </c>
    </row>
    <row r="363" s="13" customFormat="1">
      <c r="A363" s="13"/>
      <c r="B363" s="234"/>
      <c r="C363" s="235"/>
      <c r="D363" s="229" t="s">
        <v>171</v>
      </c>
      <c r="E363" s="236" t="s">
        <v>1</v>
      </c>
      <c r="F363" s="237" t="s">
        <v>490</v>
      </c>
      <c r="G363" s="235"/>
      <c r="H363" s="238">
        <v>44</v>
      </c>
      <c r="I363" s="239"/>
      <c r="J363" s="235"/>
      <c r="K363" s="235"/>
      <c r="L363" s="240"/>
      <c r="M363" s="241"/>
      <c r="N363" s="242"/>
      <c r="O363" s="242"/>
      <c r="P363" s="242"/>
      <c r="Q363" s="242"/>
      <c r="R363" s="242"/>
      <c r="S363" s="242"/>
      <c r="T363" s="243"/>
      <c r="U363" s="13"/>
      <c r="V363" s="13"/>
      <c r="W363" s="13"/>
      <c r="X363" s="13"/>
      <c r="Y363" s="13"/>
      <c r="Z363" s="13"/>
      <c r="AA363" s="13"/>
      <c r="AB363" s="13"/>
      <c r="AC363" s="13"/>
      <c r="AD363" s="13"/>
      <c r="AE363" s="13"/>
      <c r="AT363" s="244" t="s">
        <v>171</v>
      </c>
      <c r="AU363" s="244" t="s">
        <v>85</v>
      </c>
      <c r="AV363" s="13" t="s">
        <v>85</v>
      </c>
      <c r="AW363" s="13" t="s">
        <v>32</v>
      </c>
      <c r="AX363" s="13" t="s">
        <v>75</v>
      </c>
      <c r="AY363" s="244" t="s">
        <v>161</v>
      </c>
    </row>
    <row r="364" s="13" customFormat="1">
      <c r="A364" s="13"/>
      <c r="B364" s="234"/>
      <c r="C364" s="235"/>
      <c r="D364" s="229" t="s">
        <v>171</v>
      </c>
      <c r="E364" s="236" t="s">
        <v>1</v>
      </c>
      <c r="F364" s="237" t="s">
        <v>491</v>
      </c>
      <c r="G364" s="235"/>
      <c r="H364" s="238">
        <v>8.1899999999999995</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171</v>
      </c>
      <c r="AU364" s="244" t="s">
        <v>85</v>
      </c>
      <c r="AV364" s="13" t="s">
        <v>85</v>
      </c>
      <c r="AW364" s="13" t="s">
        <v>32</v>
      </c>
      <c r="AX364" s="13" t="s">
        <v>75</v>
      </c>
      <c r="AY364" s="244" t="s">
        <v>161</v>
      </c>
    </row>
    <row r="365" s="13" customFormat="1">
      <c r="A365" s="13"/>
      <c r="B365" s="234"/>
      <c r="C365" s="235"/>
      <c r="D365" s="229" t="s">
        <v>171</v>
      </c>
      <c r="E365" s="236" t="s">
        <v>1</v>
      </c>
      <c r="F365" s="237" t="s">
        <v>492</v>
      </c>
      <c r="G365" s="235"/>
      <c r="H365" s="238">
        <v>16.5</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171</v>
      </c>
      <c r="AU365" s="244" t="s">
        <v>85</v>
      </c>
      <c r="AV365" s="13" t="s">
        <v>85</v>
      </c>
      <c r="AW365" s="13" t="s">
        <v>32</v>
      </c>
      <c r="AX365" s="13" t="s">
        <v>75</v>
      </c>
      <c r="AY365" s="244" t="s">
        <v>161</v>
      </c>
    </row>
    <row r="366" s="14" customFormat="1">
      <c r="A366" s="14"/>
      <c r="B366" s="245"/>
      <c r="C366" s="246"/>
      <c r="D366" s="229" t="s">
        <v>171</v>
      </c>
      <c r="E366" s="247" t="s">
        <v>1</v>
      </c>
      <c r="F366" s="248" t="s">
        <v>185</v>
      </c>
      <c r="G366" s="246"/>
      <c r="H366" s="249">
        <v>219.65000000000001</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171</v>
      </c>
      <c r="AU366" s="255" t="s">
        <v>85</v>
      </c>
      <c r="AV366" s="14" t="s">
        <v>167</v>
      </c>
      <c r="AW366" s="14" t="s">
        <v>32</v>
      </c>
      <c r="AX366" s="14" t="s">
        <v>83</v>
      </c>
      <c r="AY366" s="255" t="s">
        <v>161</v>
      </c>
    </row>
    <row r="367" s="2" customFormat="1" ht="24.15" customHeight="1">
      <c r="A367" s="38"/>
      <c r="B367" s="39"/>
      <c r="C367" s="215" t="s">
        <v>493</v>
      </c>
      <c r="D367" s="215" t="s">
        <v>163</v>
      </c>
      <c r="E367" s="216" t="s">
        <v>494</v>
      </c>
      <c r="F367" s="217" t="s">
        <v>495</v>
      </c>
      <c r="G367" s="218" t="s">
        <v>206</v>
      </c>
      <c r="H367" s="219">
        <v>1.3999999999999999</v>
      </c>
      <c r="I367" s="220"/>
      <c r="J367" s="221">
        <f>ROUND(I367*H367,2)</f>
        <v>0</v>
      </c>
      <c r="K367" s="222"/>
      <c r="L367" s="44"/>
      <c r="M367" s="223" t="s">
        <v>1</v>
      </c>
      <c r="N367" s="224" t="s">
        <v>40</v>
      </c>
      <c r="O367" s="91"/>
      <c r="P367" s="225">
        <f>O367*H367</f>
        <v>0</v>
      </c>
      <c r="Q367" s="225">
        <v>0.53922000000000003</v>
      </c>
      <c r="R367" s="225">
        <f>Q367*H367</f>
        <v>0.75490800000000002</v>
      </c>
      <c r="S367" s="225">
        <v>0</v>
      </c>
      <c r="T367" s="226">
        <f>S367*H367</f>
        <v>0</v>
      </c>
      <c r="U367" s="38"/>
      <c r="V367" s="38"/>
      <c r="W367" s="38"/>
      <c r="X367" s="38"/>
      <c r="Y367" s="38"/>
      <c r="Z367" s="38"/>
      <c r="AA367" s="38"/>
      <c r="AB367" s="38"/>
      <c r="AC367" s="38"/>
      <c r="AD367" s="38"/>
      <c r="AE367" s="38"/>
      <c r="AR367" s="227" t="s">
        <v>167</v>
      </c>
      <c r="AT367" s="227" t="s">
        <v>163</v>
      </c>
      <c r="AU367" s="227" t="s">
        <v>85</v>
      </c>
      <c r="AY367" s="17" t="s">
        <v>161</v>
      </c>
      <c r="BE367" s="228">
        <f>IF(N367="základní",J367,0)</f>
        <v>0</v>
      </c>
      <c r="BF367" s="228">
        <f>IF(N367="snížená",J367,0)</f>
        <v>0</v>
      </c>
      <c r="BG367" s="228">
        <f>IF(N367="zákl. přenesená",J367,0)</f>
        <v>0</v>
      </c>
      <c r="BH367" s="228">
        <f>IF(N367="sníž. přenesená",J367,0)</f>
        <v>0</v>
      </c>
      <c r="BI367" s="228">
        <f>IF(N367="nulová",J367,0)</f>
        <v>0</v>
      </c>
      <c r="BJ367" s="17" t="s">
        <v>83</v>
      </c>
      <c r="BK367" s="228">
        <f>ROUND(I367*H367,2)</f>
        <v>0</v>
      </c>
      <c r="BL367" s="17" t="s">
        <v>167</v>
      </c>
      <c r="BM367" s="227" t="s">
        <v>496</v>
      </c>
    </row>
    <row r="368" s="13" customFormat="1">
      <c r="A368" s="13"/>
      <c r="B368" s="234"/>
      <c r="C368" s="235"/>
      <c r="D368" s="229" t="s">
        <v>171</v>
      </c>
      <c r="E368" s="236" t="s">
        <v>1</v>
      </c>
      <c r="F368" s="237" t="s">
        <v>497</v>
      </c>
      <c r="G368" s="235"/>
      <c r="H368" s="238">
        <v>1.3999999999999999</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171</v>
      </c>
      <c r="AU368" s="244" t="s">
        <v>85</v>
      </c>
      <c r="AV368" s="13" t="s">
        <v>85</v>
      </c>
      <c r="AW368" s="13" t="s">
        <v>32</v>
      </c>
      <c r="AX368" s="13" t="s">
        <v>83</v>
      </c>
      <c r="AY368" s="244" t="s">
        <v>161</v>
      </c>
    </row>
    <row r="369" s="2" customFormat="1" ht="16.5" customHeight="1">
      <c r="A369" s="38"/>
      <c r="B369" s="39"/>
      <c r="C369" s="215" t="s">
        <v>498</v>
      </c>
      <c r="D369" s="215" t="s">
        <v>163</v>
      </c>
      <c r="E369" s="216" t="s">
        <v>499</v>
      </c>
      <c r="F369" s="217" t="s">
        <v>500</v>
      </c>
      <c r="G369" s="218" t="s">
        <v>166</v>
      </c>
      <c r="H369" s="219">
        <v>28.331</v>
      </c>
      <c r="I369" s="220"/>
      <c r="J369" s="221">
        <f>ROUND(I369*H369,2)</f>
        <v>0</v>
      </c>
      <c r="K369" s="222"/>
      <c r="L369" s="44"/>
      <c r="M369" s="223" t="s">
        <v>1</v>
      </c>
      <c r="N369" s="224" t="s">
        <v>40</v>
      </c>
      <c r="O369" s="91"/>
      <c r="P369" s="225">
        <f>O369*H369</f>
        <v>0</v>
      </c>
      <c r="Q369" s="225">
        <v>2.5020799999999999</v>
      </c>
      <c r="R369" s="225">
        <f>Q369*H369</f>
        <v>70.886428479999992</v>
      </c>
      <c r="S369" s="225">
        <v>0</v>
      </c>
      <c r="T369" s="226">
        <f>S369*H369</f>
        <v>0</v>
      </c>
      <c r="U369" s="38"/>
      <c r="V369" s="38"/>
      <c r="W369" s="38"/>
      <c r="X369" s="38"/>
      <c r="Y369" s="38"/>
      <c r="Z369" s="38"/>
      <c r="AA369" s="38"/>
      <c r="AB369" s="38"/>
      <c r="AC369" s="38"/>
      <c r="AD369" s="38"/>
      <c r="AE369" s="38"/>
      <c r="AR369" s="227" t="s">
        <v>167</v>
      </c>
      <c r="AT369" s="227" t="s">
        <v>163</v>
      </c>
      <c r="AU369" s="227" t="s">
        <v>85</v>
      </c>
      <c r="AY369" s="17" t="s">
        <v>161</v>
      </c>
      <c r="BE369" s="228">
        <f>IF(N369="základní",J369,0)</f>
        <v>0</v>
      </c>
      <c r="BF369" s="228">
        <f>IF(N369="snížená",J369,0)</f>
        <v>0</v>
      </c>
      <c r="BG369" s="228">
        <f>IF(N369="zákl. přenesená",J369,0)</f>
        <v>0</v>
      </c>
      <c r="BH369" s="228">
        <f>IF(N369="sníž. přenesená",J369,0)</f>
        <v>0</v>
      </c>
      <c r="BI369" s="228">
        <f>IF(N369="nulová",J369,0)</f>
        <v>0</v>
      </c>
      <c r="BJ369" s="17" t="s">
        <v>83</v>
      </c>
      <c r="BK369" s="228">
        <f>ROUND(I369*H369,2)</f>
        <v>0</v>
      </c>
      <c r="BL369" s="17" t="s">
        <v>167</v>
      </c>
      <c r="BM369" s="227" t="s">
        <v>501</v>
      </c>
    </row>
    <row r="370" s="2" customFormat="1">
      <c r="A370" s="38"/>
      <c r="B370" s="39"/>
      <c r="C370" s="40"/>
      <c r="D370" s="229" t="s">
        <v>169</v>
      </c>
      <c r="E370" s="40"/>
      <c r="F370" s="230" t="s">
        <v>502</v>
      </c>
      <c r="G370" s="40"/>
      <c r="H370" s="40"/>
      <c r="I370" s="231"/>
      <c r="J370" s="40"/>
      <c r="K370" s="40"/>
      <c r="L370" s="44"/>
      <c r="M370" s="232"/>
      <c r="N370" s="233"/>
      <c r="O370" s="91"/>
      <c r="P370" s="91"/>
      <c r="Q370" s="91"/>
      <c r="R370" s="91"/>
      <c r="S370" s="91"/>
      <c r="T370" s="92"/>
      <c r="U370" s="38"/>
      <c r="V370" s="38"/>
      <c r="W370" s="38"/>
      <c r="X370" s="38"/>
      <c r="Y370" s="38"/>
      <c r="Z370" s="38"/>
      <c r="AA370" s="38"/>
      <c r="AB370" s="38"/>
      <c r="AC370" s="38"/>
      <c r="AD370" s="38"/>
      <c r="AE370" s="38"/>
      <c r="AT370" s="17" t="s">
        <v>169</v>
      </c>
      <c r="AU370" s="17" t="s">
        <v>85</v>
      </c>
    </row>
    <row r="371" s="13" customFormat="1">
      <c r="A371" s="13"/>
      <c r="B371" s="234"/>
      <c r="C371" s="235"/>
      <c r="D371" s="229" t="s">
        <v>171</v>
      </c>
      <c r="E371" s="236" t="s">
        <v>1</v>
      </c>
      <c r="F371" s="237" t="s">
        <v>503</v>
      </c>
      <c r="G371" s="235"/>
      <c r="H371" s="238">
        <v>2.887</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171</v>
      </c>
      <c r="AU371" s="244" t="s">
        <v>85</v>
      </c>
      <c r="AV371" s="13" t="s">
        <v>85</v>
      </c>
      <c r="AW371" s="13" t="s">
        <v>32</v>
      </c>
      <c r="AX371" s="13" t="s">
        <v>75</v>
      </c>
      <c r="AY371" s="244" t="s">
        <v>161</v>
      </c>
    </row>
    <row r="372" s="13" customFormat="1">
      <c r="A372" s="13"/>
      <c r="B372" s="234"/>
      <c r="C372" s="235"/>
      <c r="D372" s="229" t="s">
        <v>171</v>
      </c>
      <c r="E372" s="236" t="s">
        <v>1</v>
      </c>
      <c r="F372" s="237" t="s">
        <v>504</v>
      </c>
      <c r="G372" s="235"/>
      <c r="H372" s="238">
        <v>2.1059999999999999</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171</v>
      </c>
      <c r="AU372" s="244" t="s">
        <v>85</v>
      </c>
      <c r="AV372" s="13" t="s">
        <v>85</v>
      </c>
      <c r="AW372" s="13" t="s">
        <v>32</v>
      </c>
      <c r="AX372" s="13" t="s">
        <v>75</v>
      </c>
      <c r="AY372" s="244" t="s">
        <v>161</v>
      </c>
    </row>
    <row r="373" s="13" customFormat="1">
      <c r="A373" s="13"/>
      <c r="B373" s="234"/>
      <c r="C373" s="235"/>
      <c r="D373" s="229" t="s">
        <v>171</v>
      </c>
      <c r="E373" s="236" t="s">
        <v>1</v>
      </c>
      <c r="F373" s="237" t="s">
        <v>505</v>
      </c>
      <c r="G373" s="235"/>
      <c r="H373" s="238">
        <v>3.6850000000000001</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171</v>
      </c>
      <c r="AU373" s="244" t="s">
        <v>85</v>
      </c>
      <c r="AV373" s="13" t="s">
        <v>85</v>
      </c>
      <c r="AW373" s="13" t="s">
        <v>32</v>
      </c>
      <c r="AX373" s="13" t="s">
        <v>75</v>
      </c>
      <c r="AY373" s="244" t="s">
        <v>161</v>
      </c>
    </row>
    <row r="374" s="13" customFormat="1">
      <c r="A374" s="13"/>
      <c r="B374" s="234"/>
      <c r="C374" s="235"/>
      <c r="D374" s="229" t="s">
        <v>171</v>
      </c>
      <c r="E374" s="236" t="s">
        <v>1</v>
      </c>
      <c r="F374" s="237" t="s">
        <v>506</v>
      </c>
      <c r="G374" s="235"/>
      <c r="H374" s="238">
        <v>2.4020000000000001</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171</v>
      </c>
      <c r="AU374" s="244" t="s">
        <v>85</v>
      </c>
      <c r="AV374" s="13" t="s">
        <v>85</v>
      </c>
      <c r="AW374" s="13" t="s">
        <v>32</v>
      </c>
      <c r="AX374" s="13" t="s">
        <v>75</v>
      </c>
      <c r="AY374" s="244" t="s">
        <v>161</v>
      </c>
    </row>
    <row r="375" s="13" customFormat="1">
      <c r="A375" s="13"/>
      <c r="B375" s="234"/>
      <c r="C375" s="235"/>
      <c r="D375" s="229" t="s">
        <v>171</v>
      </c>
      <c r="E375" s="236" t="s">
        <v>1</v>
      </c>
      <c r="F375" s="237" t="s">
        <v>507</v>
      </c>
      <c r="G375" s="235"/>
      <c r="H375" s="238">
        <v>1.6419999999999999</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171</v>
      </c>
      <c r="AU375" s="244" t="s">
        <v>85</v>
      </c>
      <c r="AV375" s="13" t="s">
        <v>85</v>
      </c>
      <c r="AW375" s="13" t="s">
        <v>32</v>
      </c>
      <c r="AX375" s="13" t="s">
        <v>75</v>
      </c>
      <c r="AY375" s="244" t="s">
        <v>161</v>
      </c>
    </row>
    <row r="376" s="13" customFormat="1">
      <c r="A376" s="13"/>
      <c r="B376" s="234"/>
      <c r="C376" s="235"/>
      <c r="D376" s="229" t="s">
        <v>171</v>
      </c>
      <c r="E376" s="236" t="s">
        <v>1</v>
      </c>
      <c r="F376" s="237" t="s">
        <v>508</v>
      </c>
      <c r="G376" s="235"/>
      <c r="H376" s="238">
        <v>2.4300000000000002</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171</v>
      </c>
      <c r="AU376" s="244" t="s">
        <v>85</v>
      </c>
      <c r="AV376" s="13" t="s">
        <v>85</v>
      </c>
      <c r="AW376" s="13" t="s">
        <v>32</v>
      </c>
      <c r="AX376" s="13" t="s">
        <v>75</v>
      </c>
      <c r="AY376" s="244" t="s">
        <v>161</v>
      </c>
    </row>
    <row r="377" s="13" customFormat="1">
      <c r="A377" s="13"/>
      <c r="B377" s="234"/>
      <c r="C377" s="235"/>
      <c r="D377" s="229" t="s">
        <v>171</v>
      </c>
      <c r="E377" s="236" t="s">
        <v>1</v>
      </c>
      <c r="F377" s="237" t="s">
        <v>509</v>
      </c>
      <c r="G377" s="235"/>
      <c r="H377" s="238">
        <v>2.992</v>
      </c>
      <c r="I377" s="239"/>
      <c r="J377" s="235"/>
      <c r="K377" s="235"/>
      <c r="L377" s="240"/>
      <c r="M377" s="241"/>
      <c r="N377" s="242"/>
      <c r="O377" s="242"/>
      <c r="P377" s="242"/>
      <c r="Q377" s="242"/>
      <c r="R377" s="242"/>
      <c r="S377" s="242"/>
      <c r="T377" s="243"/>
      <c r="U377" s="13"/>
      <c r="V377" s="13"/>
      <c r="W377" s="13"/>
      <c r="X377" s="13"/>
      <c r="Y377" s="13"/>
      <c r="Z377" s="13"/>
      <c r="AA377" s="13"/>
      <c r="AB377" s="13"/>
      <c r="AC377" s="13"/>
      <c r="AD377" s="13"/>
      <c r="AE377" s="13"/>
      <c r="AT377" s="244" t="s">
        <v>171</v>
      </c>
      <c r="AU377" s="244" t="s">
        <v>85</v>
      </c>
      <c r="AV377" s="13" t="s">
        <v>85</v>
      </c>
      <c r="AW377" s="13" t="s">
        <v>32</v>
      </c>
      <c r="AX377" s="13" t="s">
        <v>75</v>
      </c>
      <c r="AY377" s="244" t="s">
        <v>161</v>
      </c>
    </row>
    <row r="378" s="13" customFormat="1">
      <c r="A378" s="13"/>
      <c r="B378" s="234"/>
      <c r="C378" s="235"/>
      <c r="D378" s="229" t="s">
        <v>171</v>
      </c>
      <c r="E378" s="236" t="s">
        <v>1</v>
      </c>
      <c r="F378" s="237" t="s">
        <v>510</v>
      </c>
      <c r="G378" s="235"/>
      <c r="H378" s="238">
        <v>1.3440000000000001</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171</v>
      </c>
      <c r="AU378" s="244" t="s">
        <v>85</v>
      </c>
      <c r="AV378" s="13" t="s">
        <v>85</v>
      </c>
      <c r="AW378" s="13" t="s">
        <v>32</v>
      </c>
      <c r="AX378" s="13" t="s">
        <v>75</v>
      </c>
      <c r="AY378" s="244" t="s">
        <v>161</v>
      </c>
    </row>
    <row r="379" s="13" customFormat="1">
      <c r="A379" s="13"/>
      <c r="B379" s="234"/>
      <c r="C379" s="235"/>
      <c r="D379" s="229" t="s">
        <v>171</v>
      </c>
      <c r="E379" s="236" t="s">
        <v>1</v>
      </c>
      <c r="F379" s="237" t="s">
        <v>511</v>
      </c>
      <c r="G379" s="235"/>
      <c r="H379" s="238">
        <v>3.8340000000000001</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171</v>
      </c>
      <c r="AU379" s="244" t="s">
        <v>85</v>
      </c>
      <c r="AV379" s="13" t="s">
        <v>85</v>
      </c>
      <c r="AW379" s="13" t="s">
        <v>32</v>
      </c>
      <c r="AX379" s="13" t="s">
        <v>75</v>
      </c>
      <c r="AY379" s="244" t="s">
        <v>161</v>
      </c>
    </row>
    <row r="380" s="13" customFormat="1">
      <c r="A380" s="13"/>
      <c r="B380" s="234"/>
      <c r="C380" s="235"/>
      <c r="D380" s="229" t="s">
        <v>171</v>
      </c>
      <c r="E380" s="236" t="s">
        <v>1</v>
      </c>
      <c r="F380" s="237" t="s">
        <v>512</v>
      </c>
      <c r="G380" s="235"/>
      <c r="H380" s="238">
        <v>0.88800000000000001</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171</v>
      </c>
      <c r="AU380" s="244" t="s">
        <v>85</v>
      </c>
      <c r="AV380" s="13" t="s">
        <v>85</v>
      </c>
      <c r="AW380" s="13" t="s">
        <v>32</v>
      </c>
      <c r="AX380" s="13" t="s">
        <v>75</v>
      </c>
      <c r="AY380" s="244" t="s">
        <v>161</v>
      </c>
    </row>
    <row r="381" s="13" customFormat="1">
      <c r="A381" s="13"/>
      <c r="B381" s="234"/>
      <c r="C381" s="235"/>
      <c r="D381" s="229" t="s">
        <v>171</v>
      </c>
      <c r="E381" s="236" t="s">
        <v>1</v>
      </c>
      <c r="F381" s="237" t="s">
        <v>513</v>
      </c>
      <c r="G381" s="235"/>
      <c r="H381" s="238">
        <v>2.6400000000000001</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171</v>
      </c>
      <c r="AU381" s="244" t="s">
        <v>85</v>
      </c>
      <c r="AV381" s="13" t="s">
        <v>85</v>
      </c>
      <c r="AW381" s="13" t="s">
        <v>32</v>
      </c>
      <c r="AX381" s="13" t="s">
        <v>75</v>
      </c>
      <c r="AY381" s="244" t="s">
        <v>161</v>
      </c>
    </row>
    <row r="382" s="13" customFormat="1">
      <c r="A382" s="13"/>
      <c r="B382" s="234"/>
      <c r="C382" s="235"/>
      <c r="D382" s="229" t="s">
        <v>171</v>
      </c>
      <c r="E382" s="236" t="s">
        <v>1</v>
      </c>
      <c r="F382" s="237" t="s">
        <v>514</v>
      </c>
      <c r="G382" s="235"/>
      <c r="H382" s="238">
        <v>0.49099999999999999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171</v>
      </c>
      <c r="AU382" s="244" t="s">
        <v>85</v>
      </c>
      <c r="AV382" s="13" t="s">
        <v>85</v>
      </c>
      <c r="AW382" s="13" t="s">
        <v>32</v>
      </c>
      <c r="AX382" s="13" t="s">
        <v>75</v>
      </c>
      <c r="AY382" s="244" t="s">
        <v>161</v>
      </c>
    </row>
    <row r="383" s="13" customFormat="1">
      <c r="A383" s="13"/>
      <c r="B383" s="234"/>
      <c r="C383" s="235"/>
      <c r="D383" s="229" t="s">
        <v>171</v>
      </c>
      <c r="E383" s="236" t="s">
        <v>1</v>
      </c>
      <c r="F383" s="237" t="s">
        <v>515</v>
      </c>
      <c r="G383" s="235"/>
      <c r="H383" s="238">
        <v>0.98999999999999999</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171</v>
      </c>
      <c r="AU383" s="244" t="s">
        <v>85</v>
      </c>
      <c r="AV383" s="13" t="s">
        <v>85</v>
      </c>
      <c r="AW383" s="13" t="s">
        <v>32</v>
      </c>
      <c r="AX383" s="13" t="s">
        <v>75</v>
      </c>
      <c r="AY383" s="244" t="s">
        <v>161</v>
      </c>
    </row>
    <row r="384" s="14" customFormat="1">
      <c r="A384" s="14"/>
      <c r="B384" s="245"/>
      <c r="C384" s="246"/>
      <c r="D384" s="229" t="s">
        <v>171</v>
      </c>
      <c r="E384" s="247" t="s">
        <v>1</v>
      </c>
      <c r="F384" s="248" t="s">
        <v>185</v>
      </c>
      <c r="G384" s="246"/>
      <c r="H384" s="249">
        <v>28.331000000000003</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171</v>
      </c>
      <c r="AU384" s="255" t="s">
        <v>85</v>
      </c>
      <c r="AV384" s="14" t="s">
        <v>167</v>
      </c>
      <c r="AW384" s="14" t="s">
        <v>32</v>
      </c>
      <c r="AX384" s="14" t="s">
        <v>83</v>
      </c>
      <c r="AY384" s="255" t="s">
        <v>161</v>
      </c>
    </row>
    <row r="385" s="2" customFormat="1" ht="16.5" customHeight="1">
      <c r="A385" s="38"/>
      <c r="B385" s="39"/>
      <c r="C385" s="215" t="s">
        <v>516</v>
      </c>
      <c r="D385" s="215" t="s">
        <v>163</v>
      </c>
      <c r="E385" s="216" t="s">
        <v>517</v>
      </c>
      <c r="F385" s="217" t="s">
        <v>518</v>
      </c>
      <c r="G385" s="218" t="s">
        <v>166</v>
      </c>
      <c r="H385" s="219">
        <v>47.219000000000001</v>
      </c>
      <c r="I385" s="220"/>
      <c r="J385" s="221">
        <f>ROUND(I385*H385,2)</f>
        <v>0</v>
      </c>
      <c r="K385" s="222"/>
      <c r="L385" s="44"/>
      <c r="M385" s="223" t="s">
        <v>1</v>
      </c>
      <c r="N385" s="224" t="s">
        <v>40</v>
      </c>
      <c r="O385" s="91"/>
      <c r="P385" s="225">
        <f>O385*H385</f>
        <v>0</v>
      </c>
      <c r="Q385" s="225">
        <v>2.5020099999999998</v>
      </c>
      <c r="R385" s="225">
        <f>Q385*H385</f>
        <v>118.14241018999999</v>
      </c>
      <c r="S385" s="225">
        <v>0</v>
      </c>
      <c r="T385" s="226">
        <f>S385*H385</f>
        <v>0</v>
      </c>
      <c r="U385" s="38"/>
      <c r="V385" s="38"/>
      <c r="W385" s="38"/>
      <c r="X385" s="38"/>
      <c r="Y385" s="38"/>
      <c r="Z385" s="38"/>
      <c r="AA385" s="38"/>
      <c r="AB385" s="38"/>
      <c r="AC385" s="38"/>
      <c r="AD385" s="38"/>
      <c r="AE385" s="38"/>
      <c r="AR385" s="227" t="s">
        <v>167</v>
      </c>
      <c r="AT385" s="227" t="s">
        <v>163</v>
      </c>
      <c r="AU385" s="227" t="s">
        <v>85</v>
      </c>
      <c r="AY385" s="17" t="s">
        <v>161</v>
      </c>
      <c r="BE385" s="228">
        <f>IF(N385="základní",J385,0)</f>
        <v>0</v>
      </c>
      <c r="BF385" s="228">
        <f>IF(N385="snížená",J385,0)</f>
        <v>0</v>
      </c>
      <c r="BG385" s="228">
        <f>IF(N385="zákl. přenesená",J385,0)</f>
        <v>0</v>
      </c>
      <c r="BH385" s="228">
        <f>IF(N385="sníž. přenesená",J385,0)</f>
        <v>0</v>
      </c>
      <c r="BI385" s="228">
        <f>IF(N385="nulová",J385,0)</f>
        <v>0</v>
      </c>
      <c r="BJ385" s="17" t="s">
        <v>83</v>
      </c>
      <c r="BK385" s="228">
        <f>ROUND(I385*H385,2)</f>
        <v>0</v>
      </c>
      <c r="BL385" s="17" t="s">
        <v>167</v>
      </c>
      <c r="BM385" s="227" t="s">
        <v>519</v>
      </c>
    </row>
    <row r="386" s="2" customFormat="1">
      <c r="A386" s="38"/>
      <c r="B386" s="39"/>
      <c r="C386" s="40"/>
      <c r="D386" s="229" t="s">
        <v>169</v>
      </c>
      <c r="E386" s="40"/>
      <c r="F386" s="230" t="s">
        <v>520</v>
      </c>
      <c r="G386" s="40"/>
      <c r="H386" s="40"/>
      <c r="I386" s="231"/>
      <c r="J386" s="40"/>
      <c r="K386" s="40"/>
      <c r="L386" s="44"/>
      <c r="M386" s="232"/>
      <c r="N386" s="233"/>
      <c r="O386" s="91"/>
      <c r="P386" s="91"/>
      <c r="Q386" s="91"/>
      <c r="R386" s="91"/>
      <c r="S386" s="91"/>
      <c r="T386" s="92"/>
      <c r="U386" s="38"/>
      <c r="V386" s="38"/>
      <c r="W386" s="38"/>
      <c r="X386" s="38"/>
      <c r="Y386" s="38"/>
      <c r="Z386" s="38"/>
      <c r="AA386" s="38"/>
      <c r="AB386" s="38"/>
      <c r="AC386" s="38"/>
      <c r="AD386" s="38"/>
      <c r="AE386" s="38"/>
      <c r="AT386" s="17" t="s">
        <v>169</v>
      </c>
      <c r="AU386" s="17" t="s">
        <v>85</v>
      </c>
    </row>
    <row r="387" s="13" customFormat="1">
      <c r="A387" s="13"/>
      <c r="B387" s="234"/>
      <c r="C387" s="235"/>
      <c r="D387" s="229" t="s">
        <v>171</v>
      </c>
      <c r="E387" s="236" t="s">
        <v>1</v>
      </c>
      <c r="F387" s="237" t="s">
        <v>521</v>
      </c>
      <c r="G387" s="235"/>
      <c r="H387" s="238">
        <v>4.8120000000000003</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171</v>
      </c>
      <c r="AU387" s="244" t="s">
        <v>85</v>
      </c>
      <c r="AV387" s="13" t="s">
        <v>85</v>
      </c>
      <c r="AW387" s="13" t="s">
        <v>32</v>
      </c>
      <c r="AX387" s="13" t="s">
        <v>75</v>
      </c>
      <c r="AY387" s="244" t="s">
        <v>161</v>
      </c>
    </row>
    <row r="388" s="13" customFormat="1">
      <c r="A388" s="13"/>
      <c r="B388" s="234"/>
      <c r="C388" s="235"/>
      <c r="D388" s="229" t="s">
        <v>171</v>
      </c>
      <c r="E388" s="236" t="s">
        <v>1</v>
      </c>
      <c r="F388" s="237" t="s">
        <v>522</v>
      </c>
      <c r="G388" s="235"/>
      <c r="H388" s="238">
        <v>3.5099999999999998</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171</v>
      </c>
      <c r="AU388" s="244" t="s">
        <v>85</v>
      </c>
      <c r="AV388" s="13" t="s">
        <v>85</v>
      </c>
      <c r="AW388" s="13" t="s">
        <v>32</v>
      </c>
      <c r="AX388" s="13" t="s">
        <v>75</v>
      </c>
      <c r="AY388" s="244" t="s">
        <v>161</v>
      </c>
    </row>
    <row r="389" s="13" customFormat="1">
      <c r="A389" s="13"/>
      <c r="B389" s="234"/>
      <c r="C389" s="235"/>
      <c r="D389" s="229" t="s">
        <v>171</v>
      </c>
      <c r="E389" s="236" t="s">
        <v>1</v>
      </c>
      <c r="F389" s="237" t="s">
        <v>523</v>
      </c>
      <c r="G389" s="235"/>
      <c r="H389" s="238">
        <v>6.141</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171</v>
      </c>
      <c r="AU389" s="244" t="s">
        <v>85</v>
      </c>
      <c r="AV389" s="13" t="s">
        <v>85</v>
      </c>
      <c r="AW389" s="13" t="s">
        <v>32</v>
      </c>
      <c r="AX389" s="13" t="s">
        <v>75</v>
      </c>
      <c r="AY389" s="244" t="s">
        <v>161</v>
      </c>
    </row>
    <row r="390" s="13" customFormat="1">
      <c r="A390" s="13"/>
      <c r="B390" s="234"/>
      <c r="C390" s="235"/>
      <c r="D390" s="229" t="s">
        <v>171</v>
      </c>
      <c r="E390" s="236" t="s">
        <v>1</v>
      </c>
      <c r="F390" s="237" t="s">
        <v>524</v>
      </c>
      <c r="G390" s="235"/>
      <c r="H390" s="238">
        <v>4.0039999999999996</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171</v>
      </c>
      <c r="AU390" s="244" t="s">
        <v>85</v>
      </c>
      <c r="AV390" s="13" t="s">
        <v>85</v>
      </c>
      <c r="AW390" s="13" t="s">
        <v>32</v>
      </c>
      <c r="AX390" s="13" t="s">
        <v>75</v>
      </c>
      <c r="AY390" s="244" t="s">
        <v>161</v>
      </c>
    </row>
    <row r="391" s="13" customFormat="1">
      <c r="A391" s="13"/>
      <c r="B391" s="234"/>
      <c r="C391" s="235"/>
      <c r="D391" s="229" t="s">
        <v>171</v>
      </c>
      <c r="E391" s="236" t="s">
        <v>1</v>
      </c>
      <c r="F391" s="237" t="s">
        <v>525</v>
      </c>
      <c r="G391" s="235"/>
      <c r="H391" s="238">
        <v>2.7370000000000001</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171</v>
      </c>
      <c r="AU391" s="244" t="s">
        <v>85</v>
      </c>
      <c r="AV391" s="13" t="s">
        <v>85</v>
      </c>
      <c r="AW391" s="13" t="s">
        <v>32</v>
      </c>
      <c r="AX391" s="13" t="s">
        <v>75</v>
      </c>
      <c r="AY391" s="244" t="s">
        <v>161</v>
      </c>
    </row>
    <row r="392" s="13" customFormat="1">
      <c r="A392" s="13"/>
      <c r="B392" s="234"/>
      <c r="C392" s="235"/>
      <c r="D392" s="229" t="s">
        <v>171</v>
      </c>
      <c r="E392" s="236" t="s">
        <v>1</v>
      </c>
      <c r="F392" s="237" t="s">
        <v>526</v>
      </c>
      <c r="G392" s="235"/>
      <c r="H392" s="238">
        <v>4.0499999999999998</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171</v>
      </c>
      <c r="AU392" s="244" t="s">
        <v>85</v>
      </c>
      <c r="AV392" s="13" t="s">
        <v>85</v>
      </c>
      <c r="AW392" s="13" t="s">
        <v>32</v>
      </c>
      <c r="AX392" s="13" t="s">
        <v>75</v>
      </c>
      <c r="AY392" s="244" t="s">
        <v>161</v>
      </c>
    </row>
    <row r="393" s="13" customFormat="1">
      <c r="A393" s="13"/>
      <c r="B393" s="234"/>
      <c r="C393" s="235"/>
      <c r="D393" s="229" t="s">
        <v>171</v>
      </c>
      <c r="E393" s="236" t="s">
        <v>1</v>
      </c>
      <c r="F393" s="237" t="s">
        <v>527</v>
      </c>
      <c r="G393" s="235"/>
      <c r="H393" s="238">
        <v>4.9859999999999998</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171</v>
      </c>
      <c r="AU393" s="244" t="s">
        <v>85</v>
      </c>
      <c r="AV393" s="13" t="s">
        <v>85</v>
      </c>
      <c r="AW393" s="13" t="s">
        <v>32</v>
      </c>
      <c r="AX393" s="13" t="s">
        <v>75</v>
      </c>
      <c r="AY393" s="244" t="s">
        <v>161</v>
      </c>
    </row>
    <row r="394" s="13" customFormat="1">
      <c r="A394" s="13"/>
      <c r="B394" s="234"/>
      <c r="C394" s="235"/>
      <c r="D394" s="229" t="s">
        <v>171</v>
      </c>
      <c r="E394" s="236" t="s">
        <v>1</v>
      </c>
      <c r="F394" s="237" t="s">
        <v>528</v>
      </c>
      <c r="G394" s="235"/>
      <c r="H394" s="238">
        <v>2.2400000000000002</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171</v>
      </c>
      <c r="AU394" s="244" t="s">
        <v>85</v>
      </c>
      <c r="AV394" s="13" t="s">
        <v>85</v>
      </c>
      <c r="AW394" s="13" t="s">
        <v>32</v>
      </c>
      <c r="AX394" s="13" t="s">
        <v>75</v>
      </c>
      <c r="AY394" s="244" t="s">
        <v>161</v>
      </c>
    </row>
    <row r="395" s="13" customFormat="1">
      <c r="A395" s="13"/>
      <c r="B395" s="234"/>
      <c r="C395" s="235"/>
      <c r="D395" s="229" t="s">
        <v>171</v>
      </c>
      <c r="E395" s="236" t="s">
        <v>1</v>
      </c>
      <c r="F395" s="237" t="s">
        <v>529</v>
      </c>
      <c r="G395" s="235"/>
      <c r="H395" s="238">
        <v>6.3899999999999997</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171</v>
      </c>
      <c r="AU395" s="244" t="s">
        <v>85</v>
      </c>
      <c r="AV395" s="13" t="s">
        <v>85</v>
      </c>
      <c r="AW395" s="13" t="s">
        <v>32</v>
      </c>
      <c r="AX395" s="13" t="s">
        <v>75</v>
      </c>
      <c r="AY395" s="244" t="s">
        <v>161</v>
      </c>
    </row>
    <row r="396" s="13" customFormat="1">
      <c r="A396" s="13"/>
      <c r="B396" s="234"/>
      <c r="C396" s="235"/>
      <c r="D396" s="229" t="s">
        <v>171</v>
      </c>
      <c r="E396" s="236" t="s">
        <v>1</v>
      </c>
      <c r="F396" s="237" t="s">
        <v>530</v>
      </c>
      <c r="G396" s="235"/>
      <c r="H396" s="238">
        <v>1.48</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171</v>
      </c>
      <c r="AU396" s="244" t="s">
        <v>85</v>
      </c>
      <c r="AV396" s="13" t="s">
        <v>85</v>
      </c>
      <c r="AW396" s="13" t="s">
        <v>32</v>
      </c>
      <c r="AX396" s="13" t="s">
        <v>75</v>
      </c>
      <c r="AY396" s="244" t="s">
        <v>161</v>
      </c>
    </row>
    <row r="397" s="13" customFormat="1">
      <c r="A397" s="13"/>
      <c r="B397" s="234"/>
      <c r="C397" s="235"/>
      <c r="D397" s="229" t="s">
        <v>171</v>
      </c>
      <c r="E397" s="236" t="s">
        <v>1</v>
      </c>
      <c r="F397" s="237" t="s">
        <v>531</v>
      </c>
      <c r="G397" s="235"/>
      <c r="H397" s="238">
        <v>4.4000000000000004</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171</v>
      </c>
      <c r="AU397" s="244" t="s">
        <v>85</v>
      </c>
      <c r="AV397" s="13" t="s">
        <v>85</v>
      </c>
      <c r="AW397" s="13" t="s">
        <v>32</v>
      </c>
      <c r="AX397" s="13" t="s">
        <v>75</v>
      </c>
      <c r="AY397" s="244" t="s">
        <v>161</v>
      </c>
    </row>
    <row r="398" s="13" customFormat="1">
      <c r="A398" s="13"/>
      <c r="B398" s="234"/>
      <c r="C398" s="235"/>
      <c r="D398" s="229" t="s">
        <v>171</v>
      </c>
      <c r="E398" s="236" t="s">
        <v>1</v>
      </c>
      <c r="F398" s="237" t="s">
        <v>532</v>
      </c>
      <c r="G398" s="235"/>
      <c r="H398" s="238">
        <v>0.81899999999999995</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171</v>
      </c>
      <c r="AU398" s="244" t="s">
        <v>85</v>
      </c>
      <c r="AV398" s="13" t="s">
        <v>85</v>
      </c>
      <c r="AW398" s="13" t="s">
        <v>32</v>
      </c>
      <c r="AX398" s="13" t="s">
        <v>75</v>
      </c>
      <c r="AY398" s="244" t="s">
        <v>161</v>
      </c>
    </row>
    <row r="399" s="13" customFormat="1">
      <c r="A399" s="13"/>
      <c r="B399" s="234"/>
      <c r="C399" s="235"/>
      <c r="D399" s="229" t="s">
        <v>171</v>
      </c>
      <c r="E399" s="236" t="s">
        <v>1</v>
      </c>
      <c r="F399" s="237" t="s">
        <v>533</v>
      </c>
      <c r="G399" s="235"/>
      <c r="H399" s="238">
        <v>1.6499999999999999</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171</v>
      </c>
      <c r="AU399" s="244" t="s">
        <v>85</v>
      </c>
      <c r="AV399" s="13" t="s">
        <v>85</v>
      </c>
      <c r="AW399" s="13" t="s">
        <v>32</v>
      </c>
      <c r="AX399" s="13" t="s">
        <v>75</v>
      </c>
      <c r="AY399" s="244" t="s">
        <v>161</v>
      </c>
    </row>
    <row r="400" s="14" customFormat="1">
      <c r="A400" s="14"/>
      <c r="B400" s="245"/>
      <c r="C400" s="246"/>
      <c r="D400" s="229" t="s">
        <v>171</v>
      </c>
      <c r="E400" s="247" t="s">
        <v>1</v>
      </c>
      <c r="F400" s="248" t="s">
        <v>185</v>
      </c>
      <c r="G400" s="246"/>
      <c r="H400" s="249">
        <v>47.219000000000001</v>
      </c>
      <c r="I400" s="250"/>
      <c r="J400" s="246"/>
      <c r="K400" s="246"/>
      <c r="L400" s="251"/>
      <c r="M400" s="252"/>
      <c r="N400" s="253"/>
      <c r="O400" s="253"/>
      <c r="P400" s="253"/>
      <c r="Q400" s="253"/>
      <c r="R400" s="253"/>
      <c r="S400" s="253"/>
      <c r="T400" s="254"/>
      <c r="U400" s="14"/>
      <c r="V400" s="14"/>
      <c r="W400" s="14"/>
      <c r="X400" s="14"/>
      <c r="Y400" s="14"/>
      <c r="Z400" s="14"/>
      <c r="AA400" s="14"/>
      <c r="AB400" s="14"/>
      <c r="AC400" s="14"/>
      <c r="AD400" s="14"/>
      <c r="AE400" s="14"/>
      <c r="AT400" s="255" t="s">
        <v>171</v>
      </c>
      <c r="AU400" s="255" t="s">
        <v>85</v>
      </c>
      <c r="AV400" s="14" t="s">
        <v>167</v>
      </c>
      <c r="AW400" s="14" t="s">
        <v>32</v>
      </c>
      <c r="AX400" s="14" t="s">
        <v>83</v>
      </c>
      <c r="AY400" s="255" t="s">
        <v>161</v>
      </c>
    </row>
    <row r="401" s="2" customFormat="1" ht="16.5" customHeight="1">
      <c r="A401" s="38"/>
      <c r="B401" s="39"/>
      <c r="C401" s="215" t="s">
        <v>534</v>
      </c>
      <c r="D401" s="215" t="s">
        <v>163</v>
      </c>
      <c r="E401" s="216" t="s">
        <v>535</v>
      </c>
      <c r="F401" s="217" t="s">
        <v>536</v>
      </c>
      <c r="G401" s="218" t="s">
        <v>240</v>
      </c>
      <c r="H401" s="219">
        <v>4.758</v>
      </c>
      <c r="I401" s="220"/>
      <c r="J401" s="221">
        <f>ROUND(I401*H401,2)</f>
        <v>0</v>
      </c>
      <c r="K401" s="222"/>
      <c r="L401" s="44"/>
      <c r="M401" s="223" t="s">
        <v>1</v>
      </c>
      <c r="N401" s="224" t="s">
        <v>40</v>
      </c>
      <c r="O401" s="91"/>
      <c r="P401" s="225">
        <f>O401*H401</f>
        <v>0</v>
      </c>
      <c r="Q401" s="225">
        <v>1.06277</v>
      </c>
      <c r="R401" s="225">
        <f>Q401*H401</f>
        <v>5.0566596600000002</v>
      </c>
      <c r="S401" s="225">
        <v>0</v>
      </c>
      <c r="T401" s="226">
        <f>S401*H401</f>
        <v>0</v>
      </c>
      <c r="U401" s="38"/>
      <c r="V401" s="38"/>
      <c r="W401" s="38"/>
      <c r="X401" s="38"/>
      <c r="Y401" s="38"/>
      <c r="Z401" s="38"/>
      <c r="AA401" s="38"/>
      <c r="AB401" s="38"/>
      <c r="AC401" s="38"/>
      <c r="AD401" s="38"/>
      <c r="AE401" s="38"/>
      <c r="AR401" s="227" t="s">
        <v>167</v>
      </c>
      <c r="AT401" s="227" t="s">
        <v>163</v>
      </c>
      <c r="AU401" s="227" t="s">
        <v>85</v>
      </c>
      <c r="AY401" s="17" t="s">
        <v>161</v>
      </c>
      <c r="BE401" s="228">
        <f>IF(N401="základní",J401,0)</f>
        <v>0</v>
      </c>
      <c r="BF401" s="228">
        <f>IF(N401="snížená",J401,0)</f>
        <v>0</v>
      </c>
      <c r="BG401" s="228">
        <f>IF(N401="zákl. přenesená",J401,0)</f>
        <v>0</v>
      </c>
      <c r="BH401" s="228">
        <f>IF(N401="sníž. přenesená",J401,0)</f>
        <v>0</v>
      </c>
      <c r="BI401" s="228">
        <f>IF(N401="nulová",J401,0)</f>
        <v>0</v>
      </c>
      <c r="BJ401" s="17" t="s">
        <v>83</v>
      </c>
      <c r="BK401" s="228">
        <f>ROUND(I401*H401,2)</f>
        <v>0</v>
      </c>
      <c r="BL401" s="17" t="s">
        <v>167</v>
      </c>
      <c r="BM401" s="227" t="s">
        <v>537</v>
      </c>
    </row>
    <row r="402" s="2" customFormat="1">
      <c r="A402" s="38"/>
      <c r="B402" s="39"/>
      <c r="C402" s="40"/>
      <c r="D402" s="229" t="s">
        <v>169</v>
      </c>
      <c r="E402" s="40"/>
      <c r="F402" s="230" t="s">
        <v>538</v>
      </c>
      <c r="G402" s="40"/>
      <c r="H402" s="40"/>
      <c r="I402" s="231"/>
      <c r="J402" s="40"/>
      <c r="K402" s="40"/>
      <c r="L402" s="44"/>
      <c r="M402" s="232"/>
      <c r="N402" s="233"/>
      <c r="O402" s="91"/>
      <c r="P402" s="91"/>
      <c r="Q402" s="91"/>
      <c r="R402" s="91"/>
      <c r="S402" s="91"/>
      <c r="T402" s="92"/>
      <c r="U402" s="38"/>
      <c r="V402" s="38"/>
      <c r="W402" s="38"/>
      <c r="X402" s="38"/>
      <c r="Y402" s="38"/>
      <c r="Z402" s="38"/>
      <c r="AA402" s="38"/>
      <c r="AB402" s="38"/>
      <c r="AC402" s="38"/>
      <c r="AD402" s="38"/>
      <c r="AE402" s="38"/>
      <c r="AT402" s="17" t="s">
        <v>169</v>
      </c>
      <c r="AU402" s="17" t="s">
        <v>85</v>
      </c>
    </row>
    <row r="403" s="13" customFormat="1">
      <c r="A403" s="13"/>
      <c r="B403" s="234"/>
      <c r="C403" s="235"/>
      <c r="D403" s="229" t="s">
        <v>171</v>
      </c>
      <c r="E403" s="236" t="s">
        <v>1</v>
      </c>
      <c r="F403" s="237" t="s">
        <v>539</v>
      </c>
      <c r="G403" s="235"/>
      <c r="H403" s="238">
        <v>0.5</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171</v>
      </c>
      <c r="AU403" s="244" t="s">
        <v>85</v>
      </c>
      <c r="AV403" s="13" t="s">
        <v>85</v>
      </c>
      <c r="AW403" s="13" t="s">
        <v>32</v>
      </c>
      <c r="AX403" s="13" t="s">
        <v>75</v>
      </c>
      <c r="AY403" s="244" t="s">
        <v>161</v>
      </c>
    </row>
    <row r="404" s="13" customFormat="1">
      <c r="A404" s="13"/>
      <c r="B404" s="234"/>
      <c r="C404" s="235"/>
      <c r="D404" s="229" t="s">
        <v>171</v>
      </c>
      <c r="E404" s="236" t="s">
        <v>1</v>
      </c>
      <c r="F404" s="237" t="s">
        <v>540</v>
      </c>
      <c r="G404" s="235"/>
      <c r="H404" s="238">
        <v>0.36499999999999999</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171</v>
      </c>
      <c r="AU404" s="244" t="s">
        <v>85</v>
      </c>
      <c r="AV404" s="13" t="s">
        <v>85</v>
      </c>
      <c r="AW404" s="13" t="s">
        <v>32</v>
      </c>
      <c r="AX404" s="13" t="s">
        <v>75</v>
      </c>
      <c r="AY404" s="244" t="s">
        <v>161</v>
      </c>
    </row>
    <row r="405" s="13" customFormat="1">
      <c r="A405" s="13"/>
      <c r="B405" s="234"/>
      <c r="C405" s="235"/>
      <c r="D405" s="229" t="s">
        <v>171</v>
      </c>
      <c r="E405" s="236" t="s">
        <v>1</v>
      </c>
      <c r="F405" s="237" t="s">
        <v>541</v>
      </c>
      <c r="G405" s="235"/>
      <c r="H405" s="238">
        <v>0.63900000000000001</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171</v>
      </c>
      <c r="AU405" s="244" t="s">
        <v>85</v>
      </c>
      <c r="AV405" s="13" t="s">
        <v>85</v>
      </c>
      <c r="AW405" s="13" t="s">
        <v>32</v>
      </c>
      <c r="AX405" s="13" t="s">
        <v>75</v>
      </c>
      <c r="AY405" s="244" t="s">
        <v>161</v>
      </c>
    </row>
    <row r="406" s="13" customFormat="1">
      <c r="A406" s="13"/>
      <c r="B406" s="234"/>
      <c r="C406" s="235"/>
      <c r="D406" s="229" t="s">
        <v>171</v>
      </c>
      <c r="E406" s="236" t="s">
        <v>1</v>
      </c>
      <c r="F406" s="237" t="s">
        <v>542</v>
      </c>
      <c r="G406" s="235"/>
      <c r="H406" s="238">
        <v>0.41599999999999998</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171</v>
      </c>
      <c r="AU406" s="244" t="s">
        <v>85</v>
      </c>
      <c r="AV406" s="13" t="s">
        <v>85</v>
      </c>
      <c r="AW406" s="13" t="s">
        <v>32</v>
      </c>
      <c r="AX406" s="13" t="s">
        <v>75</v>
      </c>
      <c r="AY406" s="244" t="s">
        <v>161</v>
      </c>
    </row>
    <row r="407" s="13" customFormat="1">
      <c r="A407" s="13"/>
      <c r="B407" s="234"/>
      <c r="C407" s="235"/>
      <c r="D407" s="229" t="s">
        <v>171</v>
      </c>
      <c r="E407" s="236" t="s">
        <v>1</v>
      </c>
      <c r="F407" s="237" t="s">
        <v>543</v>
      </c>
      <c r="G407" s="235"/>
      <c r="H407" s="238">
        <v>0.28499999999999998</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171</v>
      </c>
      <c r="AU407" s="244" t="s">
        <v>85</v>
      </c>
      <c r="AV407" s="13" t="s">
        <v>85</v>
      </c>
      <c r="AW407" s="13" t="s">
        <v>32</v>
      </c>
      <c r="AX407" s="13" t="s">
        <v>75</v>
      </c>
      <c r="AY407" s="244" t="s">
        <v>161</v>
      </c>
    </row>
    <row r="408" s="13" customFormat="1">
      <c r="A408" s="13"/>
      <c r="B408" s="234"/>
      <c r="C408" s="235"/>
      <c r="D408" s="229" t="s">
        <v>171</v>
      </c>
      <c r="E408" s="236" t="s">
        <v>1</v>
      </c>
      <c r="F408" s="237" t="s">
        <v>544</v>
      </c>
      <c r="G408" s="235"/>
      <c r="H408" s="238">
        <v>0.42099999999999999</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171</v>
      </c>
      <c r="AU408" s="244" t="s">
        <v>85</v>
      </c>
      <c r="AV408" s="13" t="s">
        <v>85</v>
      </c>
      <c r="AW408" s="13" t="s">
        <v>32</v>
      </c>
      <c r="AX408" s="13" t="s">
        <v>75</v>
      </c>
      <c r="AY408" s="244" t="s">
        <v>161</v>
      </c>
    </row>
    <row r="409" s="13" customFormat="1">
      <c r="A409" s="13"/>
      <c r="B409" s="234"/>
      <c r="C409" s="235"/>
      <c r="D409" s="229" t="s">
        <v>171</v>
      </c>
      <c r="E409" s="236" t="s">
        <v>1</v>
      </c>
      <c r="F409" s="237" t="s">
        <v>545</v>
      </c>
      <c r="G409" s="235"/>
      <c r="H409" s="238">
        <v>0.51900000000000002</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171</v>
      </c>
      <c r="AU409" s="244" t="s">
        <v>85</v>
      </c>
      <c r="AV409" s="13" t="s">
        <v>85</v>
      </c>
      <c r="AW409" s="13" t="s">
        <v>32</v>
      </c>
      <c r="AX409" s="13" t="s">
        <v>75</v>
      </c>
      <c r="AY409" s="244" t="s">
        <v>161</v>
      </c>
    </row>
    <row r="410" s="13" customFormat="1">
      <c r="A410" s="13"/>
      <c r="B410" s="234"/>
      <c r="C410" s="235"/>
      <c r="D410" s="229" t="s">
        <v>171</v>
      </c>
      <c r="E410" s="236" t="s">
        <v>1</v>
      </c>
      <c r="F410" s="237" t="s">
        <v>546</v>
      </c>
      <c r="G410" s="235"/>
      <c r="H410" s="238">
        <v>0.23300000000000001</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171</v>
      </c>
      <c r="AU410" s="244" t="s">
        <v>85</v>
      </c>
      <c r="AV410" s="13" t="s">
        <v>85</v>
      </c>
      <c r="AW410" s="13" t="s">
        <v>32</v>
      </c>
      <c r="AX410" s="13" t="s">
        <v>75</v>
      </c>
      <c r="AY410" s="244" t="s">
        <v>161</v>
      </c>
    </row>
    <row r="411" s="13" customFormat="1">
      <c r="A411" s="13"/>
      <c r="B411" s="234"/>
      <c r="C411" s="235"/>
      <c r="D411" s="229" t="s">
        <v>171</v>
      </c>
      <c r="E411" s="236" t="s">
        <v>1</v>
      </c>
      <c r="F411" s="237" t="s">
        <v>547</v>
      </c>
      <c r="G411" s="235"/>
      <c r="H411" s="238">
        <v>0.66500000000000004</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171</v>
      </c>
      <c r="AU411" s="244" t="s">
        <v>85</v>
      </c>
      <c r="AV411" s="13" t="s">
        <v>85</v>
      </c>
      <c r="AW411" s="13" t="s">
        <v>32</v>
      </c>
      <c r="AX411" s="13" t="s">
        <v>75</v>
      </c>
      <c r="AY411" s="244" t="s">
        <v>161</v>
      </c>
    </row>
    <row r="412" s="13" customFormat="1">
      <c r="A412" s="13"/>
      <c r="B412" s="234"/>
      <c r="C412" s="235"/>
      <c r="D412" s="229" t="s">
        <v>171</v>
      </c>
      <c r="E412" s="236" t="s">
        <v>1</v>
      </c>
      <c r="F412" s="237" t="s">
        <v>548</v>
      </c>
      <c r="G412" s="235"/>
      <c r="H412" s="238">
        <v>0</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171</v>
      </c>
      <c r="AU412" s="244" t="s">
        <v>85</v>
      </c>
      <c r="AV412" s="13" t="s">
        <v>85</v>
      </c>
      <c r="AW412" s="13" t="s">
        <v>32</v>
      </c>
      <c r="AX412" s="13" t="s">
        <v>75</v>
      </c>
      <c r="AY412" s="244" t="s">
        <v>161</v>
      </c>
    </row>
    <row r="413" s="13" customFormat="1">
      <c r="A413" s="13"/>
      <c r="B413" s="234"/>
      <c r="C413" s="235"/>
      <c r="D413" s="229" t="s">
        <v>171</v>
      </c>
      <c r="E413" s="236" t="s">
        <v>1</v>
      </c>
      <c r="F413" s="237" t="s">
        <v>549</v>
      </c>
      <c r="G413" s="235"/>
      <c r="H413" s="238">
        <v>0.45800000000000002</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171</v>
      </c>
      <c r="AU413" s="244" t="s">
        <v>85</v>
      </c>
      <c r="AV413" s="13" t="s">
        <v>85</v>
      </c>
      <c r="AW413" s="13" t="s">
        <v>32</v>
      </c>
      <c r="AX413" s="13" t="s">
        <v>75</v>
      </c>
      <c r="AY413" s="244" t="s">
        <v>161</v>
      </c>
    </row>
    <row r="414" s="13" customFormat="1">
      <c r="A414" s="13"/>
      <c r="B414" s="234"/>
      <c r="C414" s="235"/>
      <c r="D414" s="229" t="s">
        <v>171</v>
      </c>
      <c r="E414" s="236" t="s">
        <v>1</v>
      </c>
      <c r="F414" s="237" t="s">
        <v>550</v>
      </c>
      <c r="G414" s="235"/>
      <c r="H414" s="238">
        <v>0.085000000000000006</v>
      </c>
      <c r="I414" s="239"/>
      <c r="J414" s="235"/>
      <c r="K414" s="235"/>
      <c r="L414" s="240"/>
      <c r="M414" s="241"/>
      <c r="N414" s="242"/>
      <c r="O414" s="242"/>
      <c r="P414" s="242"/>
      <c r="Q414" s="242"/>
      <c r="R414" s="242"/>
      <c r="S414" s="242"/>
      <c r="T414" s="243"/>
      <c r="U414" s="13"/>
      <c r="V414" s="13"/>
      <c r="W414" s="13"/>
      <c r="X414" s="13"/>
      <c r="Y414" s="13"/>
      <c r="Z414" s="13"/>
      <c r="AA414" s="13"/>
      <c r="AB414" s="13"/>
      <c r="AC414" s="13"/>
      <c r="AD414" s="13"/>
      <c r="AE414" s="13"/>
      <c r="AT414" s="244" t="s">
        <v>171</v>
      </c>
      <c r="AU414" s="244" t="s">
        <v>85</v>
      </c>
      <c r="AV414" s="13" t="s">
        <v>85</v>
      </c>
      <c r="AW414" s="13" t="s">
        <v>32</v>
      </c>
      <c r="AX414" s="13" t="s">
        <v>75</v>
      </c>
      <c r="AY414" s="244" t="s">
        <v>161</v>
      </c>
    </row>
    <row r="415" s="13" customFormat="1">
      <c r="A415" s="13"/>
      <c r="B415" s="234"/>
      <c r="C415" s="235"/>
      <c r="D415" s="229" t="s">
        <v>171</v>
      </c>
      <c r="E415" s="236" t="s">
        <v>1</v>
      </c>
      <c r="F415" s="237" t="s">
        <v>551</v>
      </c>
      <c r="G415" s="235"/>
      <c r="H415" s="238">
        <v>0.17199999999999999</v>
      </c>
      <c r="I415" s="239"/>
      <c r="J415" s="235"/>
      <c r="K415" s="235"/>
      <c r="L415" s="240"/>
      <c r="M415" s="241"/>
      <c r="N415" s="242"/>
      <c r="O415" s="242"/>
      <c r="P415" s="242"/>
      <c r="Q415" s="242"/>
      <c r="R415" s="242"/>
      <c r="S415" s="242"/>
      <c r="T415" s="243"/>
      <c r="U415" s="13"/>
      <c r="V415" s="13"/>
      <c r="W415" s="13"/>
      <c r="X415" s="13"/>
      <c r="Y415" s="13"/>
      <c r="Z415" s="13"/>
      <c r="AA415" s="13"/>
      <c r="AB415" s="13"/>
      <c r="AC415" s="13"/>
      <c r="AD415" s="13"/>
      <c r="AE415" s="13"/>
      <c r="AT415" s="244" t="s">
        <v>171</v>
      </c>
      <c r="AU415" s="244" t="s">
        <v>85</v>
      </c>
      <c r="AV415" s="13" t="s">
        <v>85</v>
      </c>
      <c r="AW415" s="13" t="s">
        <v>32</v>
      </c>
      <c r="AX415" s="13" t="s">
        <v>75</v>
      </c>
      <c r="AY415" s="244" t="s">
        <v>161</v>
      </c>
    </row>
    <row r="416" s="14" customFormat="1">
      <c r="A416" s="14"/>
      <c r="B416" s="245"/>
      <c r="C416" s="246"/>
      <c r="D416" s="229" t="s">
        <v>171</v>
      </c>
      <c r="E416" s="247" t="s">
        <v>1</v>
      </c>
      <c r="F416" s="248" t="s">
        <v>185</v>
      </c>
      <c r="G416" s="246"/>
      <c r="H416" s="249">
        <v>4.758</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171</v>
      </c>
      <c r="AU416" s="255" t="s">
        <v>85</v>
      </c>
      <c r="AV416" s="14" t="s">
        <v>167</v>
      </c>
      <c r="AW416" s="14" t="s">
        <v>32</v>
      </c>
      <c r="AX416" s="14" t="s">
        <v>83</v>
      </c>
      <c r="AY416" s="255" t="s">
        <v>161</v>
      </c>
    </row>
    <row r="417" s="2" customFormat="1" ht="24.15" customHeight="1">
      <c r="A417" s="38"/>
      <c r="B417" s="39"/>
      <c r="C417" s="215" t="s">
        <v>552</v>
      </c>
      <c r="D417" s="215" t="s">
        <v>163</v>
      </c>
      <c r="E417" s="216" t="s">
        <v>553</v>
      </c>
      <c r="F417" s="217" t="s">
        <v>554</v>
      </c>
      <c r="G417" s="218" t="s">
        <v>376</v>
      </c>
      <c r="H417" s="219">
        <v>15</v>
      </c>
      <c r="I417" s="220"/>
      <c r="J417" s="221">
        <f>ROUND(I417*H417,2)</f>
        <v>0</v>
      </c>
      <c r="K417" s="222"/>
      <c r="L417" s="44"/>
      <c r="M417" s="223" t="s">
        <v>1</v>
      </c>
      <c r="N417" s="224" t="s">
        <v>40</v>
      </c>
      <c r="O417" s="91"/>
      <c r="P417" s="225">
        <f>O417*H417</f>
        <v>0</v>
      </c>
      <c r="Q417" s="225">
        <v>0.019699999999999999</v>
      </c>
      <c r="R417" s="225">
        <f>Q417*H417</f>
        <v>0.29549999999999998</v>
      </c>
      <c r="S417" s="225">
        <v>0</v>
      </c>
      <c r="T417" s="226">
        <f>S417*H417</f>
        <v>0</v>
      </c>
      <c r="U417" s="38"/>
      <c r="V417" s="38"/>
      <c r="W417" s="38"/>
      <c r="X417" s="38"/>
      <c r="Y417" s="38"/>
      <c r="Z417" s="38"/>
      <c r="AA417" s="38"/>
      <c r="AB417" s="38"/>
      <c r="AC417" s="38"/>
      <c r="AD417" s="38"/>
      <c r="AE417" s="38"/>
      <c r="AR417" s="227" t="s">
        <v>167</v>
      </c>
      <c r="AT417" s="227" t="s">
        <v>163</v>
      </c>
      <c r="AU417" s="227" t="s">
        <v>85</v>
      </c>
      <c r="AY417" s="17" t="s">
        <v>161</v>
      </c>
      <c r="BE417" s="228">
        <f>IF(N417="základní",J417,0)</f>
        <v>0</v>
      </c>
      <c r="BF417" s="228">
        <f>IF(N417="snížená",J417,0)</f>
        <v>0</v>
      </c>
      <c r="BG417" s="228">
        <f>IF(N417="zákl. přenesená",J417,0)</f>
        <v>0</v>
      </c>
      <c r="BH417" s="228">
        <f>IF(N417="sníž. přenesená",J417,0)</f>
        <v>0</v>
      </c>
      <c r="BI417" s="228">
        <f>IF(N417="nulová",J417,0)</f>
        <v>0</v>
      </c>
      <c r="BJ417" s="17" t="s">
        <v>83</v>
      </c>
      <c r="BK417" s="228">
        <f>ROUND(I417*H417,2)</f>
        <v>0</v>
      </c>
      <c r="BL417" s="17" t="s">
        <v>167</v>
      </c>
      <c r="BM417" s="227" t="s">
        <v>555</v>
      </c>
    </row>
    <row r="418" s="2" customFormat="1">
      <c r="A418" s="38"/>
      <c r="B418" s="39"/>
      <c r="C418" s="40"/>
      <c r="D418" s="229" t="s">
        <v>169</v>
      </c>
      <c r="E418" s="40"/>
      <c r="F418" s="230" t="s">
        <v>556</v>
      </c>
      <c r="G418" s="40"/>
      <c r="H418" s="40"/>
      <c r="I418" s="231"/>
      <c r="J418" s="40"/>
      <c r="K418" s="40"/>
      <c r="L418" s="44"/>
      <c r="M418" s="232"/>
      <c r="N418" s="233"/>
      <c r="O418" s="91"/>
      <c r="P418" s="91"/>
      <c r="Q418" s="91"/>
      <c r="R418" s="91"/>
      <c r="S418" s="91"/>
      <c r="T418" s="92"/>
      <c r="U418" s="38"/>
      <c r="V418" s="38"/>
      <c r="W418" s="38"/>
      <c r="X418" s="38"/>
      <c r="Y418" s="38"/>
      <c r="Z418" s="38"/>
      <c r="AA418" s="38"/>
      <c r="AB418" s="38"/>
      <c r="AC418" s="38"/>
      <c r="AD418" s="38"/>
      <c r="AE418" s="38"/>
      <c r="AT418" s="17" t="s">
        <v>169</v>
      </c>
      <c r="AU418" s="17" t="s">
        <v>85</v>
      </c>
    </row>
    <row r="419" s="2" customFormat="1" ht="33" customHeight="1">
      <c r="A419" s="38"/>
      <c r="B419" s="39"/>
      <c r="C419" s="215" t="s">
        <v>557</v>
      </c>
      <c r="D419" s="215" t="s">
        <v>163</v>
      </c>
      <c r="E419" s="216" t="s">
        <v>558</v>
      </c>
      <c r="F419" s="217" t="s">
        <v>559</v>
      </c>
      <c r="G419" s="218" t="s">
        <v>376</v>
      </c>
      <c r="H419" s="219">
        <v>10</v>
      </c>
      <c r="I419" s="220"/>
      <c r="J419" s="221">
        <f>ROUND(I419*H419,2)</f>
        <v>0</v>
      </c>
      <c r="K419" s="222"/>
      <c r="L419" s="44"/>
      <c r="M419" s="223" t="s">
        <v>1</v>
      </c>
      <c r="N419" s="224" t="s">
        <v>40</v>
      </c>
      <c r="O419" s="91"/>
      <c r="P419" s="225">
        <f>O419*H419</f>
        <v>0</v>
      </c>
      <c r="Q419" s="225">
        <v>0.053510000000000002</v>
      </c>
      <c r="R419" s="225">
        <f>Q419*H419</f>
        <v>0.53510000000000002</v>
      </c>
      <c r="S419" s="225">
        <v>0</v>
      </c>
      <c r="T419" s="226">
        <f>S419*H419</f>
        <v>0</v>
      </c>
      <c r="U419" s="38"/>
      <c r="V419" s="38"/>
      <c r="W419" s="38"/>
      <c r="X419" s="38"/>
      <c r="Y419" s="38"/>
      <c r="Z419" s="38"/>
      <c r="AA419" s="38"/>
      <c r="AB419" s="38"/>
      <c r="AC419" s="38"/>
      <c r="AD419" s="38"/>
      <c r="AE419" s="38"/>
      <c r="AR419" s="227" t="s">
        <v>167</v>
      </c>
      <c r="AT419" s="227" t="s">
        <v>163</v>
      </c>
      <c r="AU419" s="227" t="s">
        <v>85</v>
      </c>
      <c r="AY419" s="17" t="s">
        <v>161</v>
      </c>
      <c r="BE419" s="228">
        <f>IF(N419="základní",J419,0)</f>
        <v>0</v>
      </c>
      <c r="BF419" s="228">
        <f>IF(N419="snížená",J419,0)</f>
        <v>0</v>
      </c>
      <c r="BG419" s="228">
        <f>IF(N419="zákl. přenesená",J419,0)</f>
        <v>0</v>
      </c>
      <c r="BH419" s="228">
        <f>IF(N419="sníž. přenesená",J419,0)</f>
        <v>0</v>
      </c>
      <c r="BI419" s="228">
        <f>IF(N419="nulová",J419,0)</f>
        <v>0</v>
      </c>
      <c r="BJ419" s="17" t="s">
        <v>83</v>
      </c>
      <c r="BK419" s="228">
        <f>ROUND(I419*H419,2)</f>
        <v>0</v>
      </c>
      <c r="BL419" s="17" t="s">
        <v>167</v>
      </c>
      <c r="BM419" s="227" t="s">
        <v>560</v>
      </c>
    </row>
    <row r="420" s="2" customFormat="1">
      <c r="A420" s="38"/>
      <c r="B420" s="39"/>
      <c r="C420" s="40"/>
      <c r="D420" s="229" t="s">
        <v>169</v>
      </c>
      <c r="E420" s="40"/>
      <c r="F420" s="230" t="s">
        <v>561</v>
      </c>
      <c r="G420" s="40"/>
      <c r="H420" s="40"/>
      <c r="I420" s="231"/>
      <c r="J420" s="40"/>
      <c r="K420" s="40"/>
      <c r="L420" s="44"/>
      <c r="M420" s="232"/>
      <c r="N420" s="233"/>
      <c r="O420" s="91"/>
      <c r="P420" s="91"/>
      <c r="Q420" s="91"/>
      <c r="R420" s="91"/>
      <c r="S420" s="91"/>
      <c r="T420" s="92"/>
      <c r="U420" s="38"/>
      <c r="V420" s="38"/>
      <c r="W420" s="38"/>
      <c r="X420" s="38"/>
      <c r="Y420" s="38"/>
      <c r="Z420" s="38"/>
      <c r="AA420" s="38"/>
      <c r="AB420" s="38"/>
      <c r="AC420" s="38"/>
      <c r="AD420" s="38"/>
      <c r="AE420" s="38"/>
      <c r="AT420" s="17" t="s">
        <v>169</v>
      </c>
      <c r="AU420" s="17" t="s">
        <v>85</v>
      </c>
    </row>
    <row r="421" s="2" customFormat="1" ht="16.5" customHeight="1">
      <c r="A421" s="38"/>
      <c r="B421" s="39"/>
      <c r="C421" s="215" t="s">
        <v>562</v>
      </c>
      <c r="D421" s="215" t="s">
        <v>163</v>
      </c>
      <c r="E421" s="216" t="s">
        <v>563</v>
      </c>
      <c r="F421" s="217" t="s">
        <v>564</v>
      </c>
      <c r="G421" s="218" t="s">
        <v>166</v>
      </c>
      <c r="H421" s="219">
        <v>1.736</v>
      </c>
      <c r="I421" s="220"/>
      <c r="J421" s="221">
        <f>ROUND(I421*H421,2)</f>
        <v>0</v>
      </c>
      <c r="K421" s="222"/>
      <c r="L421" s="44"/>
      <c r="M421" s="223" t="s">
        <v>1</v>
      </c>
      <c r="N421" s="224" t="s">
        <v>40</v>
      </c>
      <c r="O421" s="91"/>
      <c r="P421" s="225">
        <f>O421*H421</f>
        <v>0</v>
      </c>
      <c r="Q421" s="225">
        <v>2.40978</v>
      </c>
      <c r="R421" s="225">
        <f>Q421*H421</f>
        <v>4.1833780799999998</v>
      </c>
      <c r="S421" s="225">
        <v>0</v>
      </c>
      <c r="T421" s="226">
        <f>S421*H421</f>
        <v>0</v>
      </c>
      <c r="U421" s="38"/>
      <c r="V421" s="38"/>
      <c r="W421" s="38"/>
      <c r="X421" s="38"/>
      <c r="Y421" s="38"/>
      <c r="Z421" s="38"/>
      <c r="AA421" s="38"/>
      <c r="AB421" s="38"/>
      <c r="AC421" s="38"/>
      <c r="AD421" s="38"/>
      <c r="AE421" s="38"/>
      <c r="AR421" s="227" t="s">
        <v>167</v>
      </c>
      <c r="AT421" s="227" t="s">
        <v>163</v>
      </c>
      <c r="AU421" s="227" t="s">
        <v>85</v>
      </c>
      <c r="AY421" s="17" t="s">
        <v>161</v>
      </c>
      <c r="BE421" s="228">
        <f>IF(N421="základní",J421,0)</f>
        <v>0</v>
      </c>
      <c r="BF421" s="228">
        <f>IF(N421="snížená",J421,0)</f>
        <v>0</v>
      </c>
      <c r="BG421" s="228">
        <f>IF(N421="zákl. přenesená",J421,0)</f>
        <v>0</v>
      </c>
      <c r="BH421" s="228">
        <f>IF(N421="sníž. přenesená",J421,0)</f>
        <v>0</v>
      </c>
      <c r="BI421" s="228">
        <f>IF(N421="nulová",J421,0)</f>
        <v>0</v>
      </c>
      <c r="BJ421" s="17" t="s">
        <v>83</v>
      </c>
      <c r="BK421" s="228">
        <f>ROUND(I421*H421,2)</f>
        <v>0</v>
      </c>
      <c r="BL421" s="17" t="s">
        <v>167</v>
      </c>
      <c r="BM421" s="227" t="s">
        <v>565</v>
      </c>
    </row>
    <row r="422" s="2" customFormat="1">
      <c r="A422" s="38"/>
      <c r="B422" s="39"/>
      <c r="C422" s="40"/>
      <c r="D422" s="229" t="s">
        <v>169</v>
      </c>
      <c r="E422" s="40"/>
      <c r="F422" s="230" t="s">
        <v>566</v>
      </c>
      <c r="G422" s="40"/>
      <c r="H422" s="40"/>
      <c r="I422" s="231"/>
      <c r="J422" s="40"/>
      <c r="K422" s="40"/>
      <c r="L422" s="44"/>
      <c r="M422" s="232"/>
      <c r="N422" s="233"/>
      <c r="O422" s="91"/>
      <c r="P422" s="91"/>
      <c r="Q422" s="91"/>
      <c r="R422" s="91"/>
      <c r="S422" s="91"/>
      <c r="T422" s="92"/>
      <c r="U422" s="38"/>
      <c r="V422" s="38"/>
      <c r="W422" s="38"/>
      <c r="X422" s="38"/>
      <c r="Y422" s="38"/>
      <c r="Z422" s="38"/>
      <c r="AA422" s="38"/>
      <c r="AB422" s="38"/>
      <c r="AC422" s="38"/>
      <c r="AD422" s="38"/>
      <c r="AE422" s="38"/>
      <c r="AT422" s="17" t="s">
        <v>169</v>
      </c>
      <c r="AU422" s="17" t="s">
        <v>85</v>
      </c>
    </row>
    <row r="423" s="13" customFormat="1">
      <c r="A423" s="13"/>
      <c r="B423" s="234"/>
      <c r="C423" s="235"/>
      <c r="D423" s="229" t="s">
        <v>171</v>
      </c>
      <c r="E423" s="236" t="s">
        <v>1</v>
      </c>
      <c r="F423" s="237" t="s">
        <v>567</v>
      </c>
      <c r="G423" s="235"/>
      <c r="H423" s="238">
        <v>0.73599999999999999</v>
      </c>
      <c r="I423" s="239"/>
      <c r="J423" s="235"/>
      <c r="K423" s="235"/>
      <c r="L423" s="240"/>
      <c r="M423" s="241"/>
      <c r="N423" s="242"/>
      <c r="O423" s="242"/>
      <c r="P423" s="242"/>
      <c r="Q423" s="242"/>
      <c r="R423" s="242"/>
      <c r="S423" s="242"/>
      <c r="T423" s="243"/>
      <c r="U423" s="13"/>
      <c r="V423" s="13"/>
      <c r="W423" s="13"/>
      <c r="X423" s="13"/>
      <c r="Y423" s="13"/>
      <c r="Z423" s="13"/>
      <c r="AA423" s="13"/>
      <c r="AB423" s="13"/>
      <c r="AC423" s="13"/>
      <c r="AD423" s="13"/>
      <c r="AE423" s="13"/>
      <c r="AT423" s="244" t="s">
        <v>171</v>
      </c>
      <c r="AU423" s="244" t="s">
        <v>85</v>
      </c>
      <c r="AV423" s="13" t="s">
        <v>85</v>
      </c>
      <c r="AW423" s="13" t="s">
        <v>32</v>
      </c>
      <c r="AX423" s="13" t="s">
        <v>75</v>
      </c>
      <c r="AY423" s="244" t="s">
        <v>161</v>
      </c>
    </row>
    <row r="424" s="13" customFormat="1">
      <c r="A424" s="13"/>
      <c r="B424" s="234"/>
      <c r="C424" s="235"/>
      <c r="D424" s="229" t="s">
        <v>171</v>
      </c>
      <c r="E424" s="236" t="s">
        <v>1</v>
      </c>
      <c r="F424" s="237" t="s">
        <v>568</v>
      </c>
      <c r="G424" s="235"/>
      <c r="H424" s="238">
        <v>1</v>
      </c>
      <c r="I424" s="239"/>
      <c r="J424" s="235"/>
      <c r="K424" s="235"/>
      <c r="L424" s="240"/>
      <c r="M424" s="241"/>
      <c r="N424" s="242"/>
      <c r="O424" s="242"/>
      <c r="P424" s="242"/>
      <c r="Q424" s="242"/>
      <c r="R424" s="242"/>
      <c r="S424" s="242"/>
      <c r="T424" s="243"/>
      <c r="U424" s="13"/>
      <c r="V424" s="13"/>
      <c r="W424" s="13"/>
      <c r="X424" s="13"/>
      <c r="Y424" s="13"/>
      <c r="Z424" s="13"/>
      <c r="AA424" s="13"/>
      <c r="AB424" s="13"/>
      <c r="AC424" s="13"/>
      <c r="AD424" s="13"/>
      <c r="AE424" s="13"/>
      <c r="AT424" s="244" t="s">
        <v>171</v>
      </c>
      <c r="AU424" s="244" t="s">
        <v>85</v>
      </c>
      <c r="AV424" s="13" t="s">
        <v>85</v>
      </c>
      <c r="AW424" s="13" t="s">
        <v>32</v>
      </c>
      <c r="AX424" s="13" t="s">
        <v>75</v>
      </c>
      <c r="AY424" s="244" t="s">
        <v>161</v>
      </c>
    </row>
    <row r="425" s="14" customFormat="1">
      <c r="A425" s="14"/>
      <c r="B425" s="245"/>
      <c r="C425" s="246"/>
      <c r="D425" s="229" t="s">
        <v>171</v>
      </c>
      <c r="E425" s="247" t="s">
        <v>1</v>
      </c>
      <c r="F425" s="248" t="s">
        <v>185</v>
      </c>
      <c r="G425" s="246"/>
      <c r="H425" s="249">
        <v>1.736</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171</v>
      </c>
      <c r="AU425" s="255" t="s">
        <v>85</v>
      </c>
      <c r="AV425" s="14" t="s">
        <v>167</v>
      </c>
      <c r="AW425" s="14" t="s">
        <v>32</v>
      </c>
      <c r="AX425" s="14" t="s">
        <v>83</v>
      </c>
      <c r="AY425" s="255" t="s">
        <v>161</v>
      </c>
    </row>
    <row r="426" s="12" customFormat="1" ht="20.88" customHeight="1">
      <c r="A426" s="12"/>
      <c r="B426" s="199"/>
      <c r="C426" s="200"/>
      <c r="D426" s="201" t="s">
        <v>74</v>
      </c>
      <c r="E426" s="213" t="s">
        <v>426</v>
      </c>
      <c r="F426" s="213" t="s">
        <v>569</v>
      </c>
      <c r="G426" s="200"/>
      <c r="H426" s="200"/>
      <c r="I426" s="203"/>
      <c r="J426" s="214">
        <f>BK426</f>
        <v>0</v>
      </c>
      <c r="K426" s="200"/>
      <c r="L426" s="205"/>
      <c r="M426" s="206"/>
      <c r="N426" s="207"/>
      <c r="O426" s="207"/>
      <c r="P426" s="208">
        <f>SUM(P427:P453)</f>
        <v>0</v>
      </c>
      <c r="Q426" s="207"/>
      <c r="R426" s="208">
        <f>SUM(R427:R453)</f>
        <v>55.142771059999994</v>
      </c>
      <c r="S426" s="207"/>
      <c r="T426" s="209">
        <f>SUM(T427:T453)</f>
        <v>0</v>
      </c>
      <c r="U426" s="12"/>
      <c r="V426" s="12"/>
      <c r="W426" s="12"/>
      <c r="X426" s="12"/>
      <c r="Y426" s="12"/>
      <c r="Z426" s="12"/>
      <c r="AA426" s="12"/>
      <c r="AB426" s="12"/>
      <c r="AC426" s="12"/>
      <c r="AD426" s="12"/>
      <c r="AE426" s="12"/>
      <c r="AR426" s="210" t="s">
        <v>83</v>
      </c>
      <c r="AT426" s="211" t="s">
        <v>74</v>
      </c>
      <c r="AU426" s="211" t="s">
        <v>85</v>
      </c>
      <c r="AY426" s="210" t="s">
        <v>161</v>
      </c>
      <c r="BK426" s="212">
        <f>SUM(BK427:BK453)</f>
        <v>0</v>
      </c>
    </row>
    <row r="427" s="2" customFormat="1" ht="21.75" customHeight="1">
      <c r="A427" s="38"/>
      <c r="B427" s="39"/>
      <c r="C427" s="215" t="s">
        <v>570</v>
      </c>
      <c r="D427" s="215" t="s">
        <v>163</v>
      </c>
      <c r="E427" s="216" t="s">
        <v>571</v>
      </c>
      <c r="F427" s="217" t="s">
        <v>572</v>
      </c>
      <c r="G427" s="218" t="s">
        <v>166</v>
      </c>
      <c r="H427" s="219">
        <v>14.478</v>
      </c>
      <c r="I427" s="220"/>
      <c r="J427" s="221">
        <f>ROUND(I427*H427,2)</f>
        <v>0</v>
      </c>
      <c r="K427" s="222"/>
      <c r="L427" s="44"/>
      <c r="M427" s="223" t="s">
        <v>1</v>
      </c>
      <c r="N427" s="224" t="s">
        <v>40</v>
      </c>
      <c r="O427" s="91"/>
      <c r="P427" s="225">
        <f>O427*H427</f>
        <v>0</v>
      </c>
      <c r="Q427" s="225">
        <v>2.5019499999999999</v>
      </c>
      <c r="R427" s="225">
        <f>Q427*H427</f>
        <v>36.223232099999997</v>
      </c>
      <c r="S427" s="225">
        <v>0</v>
      </c>
      <c r="T427" s="226">
        <f>S427*H427</f>
        <v>0</v>
      </c>
      <c r="U427" s="38"/>
      <c r="V427" s="38"/>
      <c r="W427" s="38"/>
      <c r="X427" s="38"/>
      <c r="Y427" s="38"/>
      <c r="Z427" s="38"/>
      <c r="AA427" s="38"/>
      <c r="AB427" s="38"/>
      <c r="AC427" s="38"/>
      <c r="AD427" s="38"/>
      <c r="AE427" s="38"/>
      <c r="AR427" s="227" t="s">
        <v>167</v>
      </c>
      <c r="AT427" s="227" t="s">
        <v>163</v>
      </c>
      <c r="AU427" s="227" t="s">
        <v>178</v>
      </c>
      <c r="AY427" s="17" t="s">
        <v>161</v>
      </c>
      <c r="BE427" s="228">
        <f>IF(N427="základní",J427,0)</f>
        <v>0</v>
      </c>
      <c r="BF427" s="228">
        <f>IF(N427="snížená",J427,0)</f>
        <v>0</v>
      </c>
      <c r="BG427" s="228">
        <f>IF(N427="zákl. přenesená",J427,0)</f>
        <v>0</v>
      </c>
      <c r="BH427" s="228">
        <f>IF(N427="sníž. přenesená",J427,0)</f>
        <v>0</v>
      </c>
      <c r="BI427" s="228">
        <f>IF(N427="nulová",J427,0)</f>
        <v>0</v>
      </c>
      <c r="BJ427" s="17" t="s">
        <v>83</v>
      </c>
      <c r="BK427" s="228">
        <f>ROUND(I427*H427,2)</f>
        <v>0</v>
      </c>
      <c r="BL427" s="17" t="s">
        <v>167</v>
      </c>
      <c r="BM427" s="227" t="s">
        <v>573</v>
      </c>
    </row>
    <row r="428" s="2" customFormat="1">
      <c r="A428" s="38"/>
      <c r="B428" s="39"/>
      <c r="C428" s="40"/>
      <c r="D428" s="229" t="s">
        <v>169</v>
      </c>
      <c r="E428" s="40"/>
      <c r="F428" s="230" t="s">
        <v>574</v>
      </c>
      <c r="G428" s="40"/>
      <c r="H428" s="40"/>
      <c r="I428" s="231"/>
      <c r="J428" s="40"/>
      <c r="K428" s="40"/>
      <c r="L428" s="44"/>
      <c r="M428" s="232"/>
      <c r="N428" s="233"/>
      <c r="O428" s="91"/>
      <c r="P428" s="91"/>
      <c r="Q428" s="91"/>
      <c r="R428" s="91"/>
      <c r="S428" s="91"/>
      <c r="T428" s="92"/>
      <c r="U428" s="38"/>
      <c r="V428" s="38"/>
      <c r="W428" s="38"/>
      <c r="X428" s="38"/>
      <c r="Y428" s="38"/>
      <c r="Z428" s="38"/>
      <c r="AA428" s="38"/>
      <c r="AB428" s="38"/>
      <c r="AC428" s="38"/>
      <c r="AD428" s="38"/>
      <c r="AE428" s="38"/>
      <c r="AT428" s="17" t="s">
        <v>169</v>
      </c>
      <c r="AU428" s="17" t="s">
        <v>178</v>
      </c>
    </row>
    <row r="429" s="13" customFormat="1">
      <c r="A429" s="13"/>
      <c r="B429" s="234"/>
      <c r="C429" s="235"/>
      <c r="D429" s="229" t="s">
        <v>171</v>
      </c>
      <c r="E429" s="236" t="s">
        <v>1</v>
      </c>
      <c r="F429" s="237" t="s">
        <v>575</v>
      </c>
      <c r="G429" s="235"/>
      <c r="H429" s="238">
        <v>1.6319999999999999</v>
      </c>
      <c r="I429" s="239"/>
      <c r="J429" s="235"/>
      <c r="K429" s="235"/>
      <c r="L429" s="240"/>
      <c r="M429" s="241"/>
      <c r="N429" s="242"/>
      <c r="O429" s="242"/>
      <c r="P429" s="242"/>
      <c r="Q429" s="242"/>
      <c r="R429" s="242"/>
      <c r="S429" s="242"/>
      <c r="T429" s="243"/>
      <c r="U429" s="13"/>
      <c r="V429" s="13"/>
      <c r="W429" s="13"/>
      <c r="X429" s="13"/>
      <c r="Y429" s="13"/>
      <c r="Z429" s="13"/>
      <c r="AA429" s="13"/>
      <c r="AB429" s="13"/>
      <c r="AC429" s="13"/>
      <c r="AD429" s="13"/>
      <c r="AE429" s="13"/>
      <c r="AT429" s="244" t="s">
        <v>171</v>
      </c>
      <c r="AU429" s="244" t="s">
        <v>178</v>
      </c>
      <c r="AV429" s="13" t="s">
        <v>85</v>
      </c>
      <c r="AW429" s="13" t="s">
        <v>32</v>
      </c>
      <c r="AX429" s="13" t="s">
        <v>75</v>
      </c>
      <c r="AY429" s="244" t="s">
        <v>161</v>
      </c>
    </row>
    <row r="430" s="13" customFormat="1">
      <c r="A430" s="13"/>
      <c r="B430" s="234"/>
      <c r="C430" s="235"/>
      <c r="D430" s="229" t="s">
        <v>171</v>
      </c>
      <c r="E430" s="236" t="s">
        <v>1</v>
      </c>
      <c r="F430" s="237" t="s">
        <v>576</v>
      </c>
      <c r="G430" s="235"/>
      <c r="H430" s="238">
        <v>4.056</v>
      </c>
      <c r="I430" s="239"/>
      <c r="J430" s="235"/>
      <c r="K430" s="235"/>
      <c r="L430" s="240"/>
      <c r="M430" s="241"/>
      <c r="N430" s="242"/>
      <c r="O430" s="242"/>
      <c r="P430" s="242"/>
      <c r="Q430" s="242"/>
      <c r="R430" s="242"/>
      <c r="S430" s="242"/>
      <c r="T430" s="243"/>
      <c r="U430" s="13"/>
      <c r="V430" s="13"/>
      <c r="W430" s="13"/>
      <c r="X430" s="13"/>
      <c r="Y430" s="13"/>
      <c r="Z430" s="13"/>
      <c r="AA430" s="13"/>
      <c r="AB430" s="13"/>
      <c r="AC430" s="13"/>
      <c r="AD430" s="13"/>
      <c r="AE430" s="13"/>
      <c r="AT430" s="244" t="s">
        <v>171</v>
      </c>
      <c r="AU430" s="244" t="s">
        <v>178</v>
      </c>
      <c r="AV430" s="13" t="s">
        <v>85</v>
      </c>
      <c r="AW430" s="13" t="s">
        <v>32</v>
      </c>
      <c r="AX430" s="13" t="s">
        <v>75</v>
      </c>
      <c r="AY430" s="244" t="s">
        <v>161</v>
      </c>
    </row>
    <row r="431" s="13" customFormat="1">
      <c r="A431" s="13"/>
      <c r="B431" s="234"/>
      <c r="C431" s="235"/>
      <c r="D431" s="229" t="s">
        <v>171</v>
      </c>
      <c r="E431" s="236" t="s">
        <v>1</v>
      </c>
      <c r="F431" s="237" t="s">
        <v>577</v>
      </c>
      <c r="G431" s="235"/>
      <c r="H431" s="238">
        <v>4.3319999999999999</v>
      </c>
      <c r="I431" s="239"/>
      <c r="J431" s="235"/>
      <c r="K431" s="235"/>
      <c r="L431" s="240"/>
      <c r="M431" s="241"/>
      <c r="N431" s="242"/>
      <c r="O431" s="242"/>
      <c r="P431" s="242"/>
      <c r="Q431" s="242"/>
      <c r="R431" s="242"/>
      <c r="S431" s="242"/>
      <c r="T431" s="243"/>
      <c r="U431" s="13"/>
      <c r="V431" s="13"/>
      <c r="W431" s="13"/>
      <c r="X431" s="13"/>
      <c r="Y431" s="13"/>
      <c r="Z431" s="13"/>
      <c r="AA431" s="13"/>
      <c r="AB431" s="13"/>
      <c r="AC431" s="13"/>
      <c r="AD431" s="13"/>
      <c r="AE431" s="13"/>
      <c r="AT431" s="244" t="s">
        <v>171</v>
      </c>
      <c r="AU431" s="244" t="s">
        <v>178</v>
      </c>
      <c r="AV431" s="13" t="s">
        <v>85</v>
      </c>
      <c r="AW431" s="13" t="s">
        <v>32</v>
      </c>
      <c r="AX431" s="13" t="s">
        <v>75</v>
      </c>
      <c r="AY431" s="244" t="s">
        <v>161</v>
      </c>
    </row>
    <row r="432" s="13" customFormat="1">
      <c r="A432" s="13"/>
      <c r="B432" s="234"/>
      <c r="C432" s="235"/>
      <c r="D432" s="229" t="s">
        <v>171</v>
      </c>
      <c r="E432" s="236" t="s">
        <v>1</v>
      </c>
      <c r="F432" s="237" t="s">
        <v>578</v>
      </c>
      <c r="G432" s="235"/>
      <c r="H432" s="238">
        <v>4.4580000000000002</v>
      </c>
      <c r="I432" s="239"/>
      <c r="J432" s="235"/>
      <c r="K432" s="235"/>
      <c r="L432" s="240"/>
      <c r="M432" s="241"/>
      <c r="N432" s="242"/>
      <c r="O432" s="242"/>
      <c r="P432" s="242"/>
      <c r="Q432" s="242"/>
      <c r="R432" s="242"/>
      <c r="S432" s="242"/>
      <c r="T432" s="243"/>
      <c r="U432" s="13"/>
      <c r="V432" s="13"/>
      <c r="W432" s="13"/>
      <c r="X432" s="13"/>
      <c r="Y432" s="13"/>
      <c r="Z432" s="13"/>
      <c r="AA432" s="13"/>
      <c r="AB432" s="13"/>
      <c r="AC432" s="13"/>
      <c r="AD432" s="13"/>
      <c r="AE432" s="13"/>
      <c r="AT432" s="244" t="s">
        <v>171</v>
      </c>
      <c r="AU432" s="244" t="s">
        <v>178</v>
      </c>
      <c r="AV432" s="13" t="s">
        <v>85</v>
      </c>
      <c r="AW432" s="13" t="s">
        <v>32</v>
      </c>
      <c r="AX432" s="13" t="s">
        <v>75</v>
      </c>
      <c r="AY432" s="244" t="s">
        <v>161</v>
      </c>
    </row>
    <row r="433" s="14" customFormat="1">
      <c r="A433" s="14"/>
      <c r="B433" s="245"/>
      <c r="C433" s="246"/>
      <c r="D433" s="229" t="s">
        <v>171</v>
      </c>
      <c r="E433" s="247" t="s">
        <v>1</v>
      </c>
      <c r="F433" s="248" t="s">
        <v>185</v>
      </c>
      <c r="G433" s="246"/>
      <c r="H433" s="249">
        <v>14.478</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171</v>
      </c>
      <c r="AU433" s="255" t="s">
        <v>178</v>
      </c>
      <c r="AV433" s="14" t="s">
        <v>167</v>
      </c>
      <c r="AW433" s="14" t="s">
        <v>32</v>
      </c>
      <c r="AX433" s="14" t="s">
        <v>83</v>
      </c>
      <c r="AY433" s="255" t="s">
        <v>161</v>
      </c>
    </row>
    <row r="434" s="2" customFormat="1" ht="24.15" customHeight="1">
      <c r="A434" s="38"/>
      <c r="B434" s="39"/>
      <c r="C434" s="215" t="s">
        <v>579</v>
      </c>
      <c r="D434" s="215" t="s">
        <v>163</v>
      </c>
      <c r="E434" s="216" t="s">
        <v>580</v>
      </c>
      <c r="F434" s="217" t="s">
        <v>581</v>
      </c>
      <c r="G434" s="218" t="s">
        <v>240</v>
      </c>
      <c r="H434" s="219">
        <v>1.448</v>
      </c>
      <c r="I434" s="220"/>
      <c r="J434" s="221">
        <f>ROUND(I434*H434,2)</f>
        <v>0</v>
      </c>
      <c r="K434" s="222"/>
      <c r="L434" s="44"/>
      <c r="M434" s="223" t="s">
        <v>1</v>
      </c>
      <c r="N434" s="224" t="s">
        <v>40</v>
      </c>
      <c r="O434" s="91"/>
      <c r="P434" s="225">
        <f>O434*H434</f>
        <v>0</v>
      </c>
      <c r="Q434" s="225">
        <v>1.0492699999999999</v>
      </c>
      <c r="R434" s="225">
        <f>Q434*H434</f>
        <v>1.5193429599999999</v>
      </c>
      <c r="S434" s="225">
        <v>0</v>
      </c>
      <c r="T434" s="226">
        <f>S434*H434</f>
        <v>0</v>
      </c>
      <c r="U434" s="38"/>
      <c r="V434" s="38"/>
      <c r="W434" s="38"/>
      <c r="X434" s="38"/>
      <c r="Y434" s="38"/>
      <c r="Z434" s="38"/>
      <c r="AA434" s="38"/>
      <c r="AB434" s="38"/>
      <c r="AC434" s="38"/>
      <c r="AD434" s="38"/>
      <c r="AE434" s="38"/>
      <c r="AR434" s="227" t="s">
        <v>167</v>
      </c>
      <c r="AT434" s="227" t="s">
        <v>163</v>
      </c>
      <c r="AU434" s="227" t="s">
        <v>178</v>
      </c>
      <c r="AY434" s="17" t="s">
        <v>161</v>
      </c>
      <c r="BE434" s="228">
        <f>IF(N434="základní",J434,0)</f>
        <v>0</v>
      </c>
      <c r="BF434" s="228">
        <f>IF(N434="snížená",J434,0)</f>
        <v>0</v>
      </c>
      <c r="BG434" s="228">
        <f>IF(N434="zákl. přenesená",J434,0)</f>
        <v>0</v>
      </c>
      <c r="BH434" s="228">
        <f>IF(N434="sníž. přenesená",J434,0)</f>
        <v>0</v>
      </c>
      <c r="BI434" s="228">
        <f>IF(N434="nulová",J434,0)</f>
        <v>0</v>
      </c>
      <c r="BJ434" s="17" t="s">
        <v>83</v>
      </c>
      <c r="BK434" s="228">
        <f>ROUND(I434*H434,2)</f>
        <v>0</v>
      </c>
      <c r="BL434" s="17" t="s">
        <v>167</v>
      </c>
      <c r="BM434" s="227" t="s">
        <v>582</v>
      </c>
    </row>
    <row r="435" s="2" customFormat="1">
      <c r="A435" s="38"/>
      <c r="B435" s="39"/>
      <c r="C435" s="40"/>
      <c r="D435" s="229" t="s">
        <v>169</v>
      </c>
      <c r="E435" s="40"/>
      <c r="F435" s="230" t="s">
        <v>583</v>
      </c>
      <c r="G435" s="40"/>
      <c r="H435" s="40"/>
      <c r="I435" s="231"/>
      <c r="J435" s="40"/>
      <c r="K435" s="40"/>
      <c r="L435" s="44"/>
      <c r="M435" s="232"/>
      <c r="N435" s="233"/>
      <c r="O435" s="91"/>
      <c r="P435" s="91"/>
      <c r="Q435" s="91"/>
      <c r="R435" s="91"/>
      <c r="S435" s="91"/>
      <c r="T435" s="92"/>
      <c r="U435" s="38"/>
      <c r="V435" s="38"/>
      <c r="W435" s="38"/>
      <c r="X435" s="38"/>
      <c r="Y435" s="38"/>
      <c r="Z435" s="38"/>
      <c r="AA435" s="38"/>
      <c r="AB435" s="38"/>
      <c r="AC435" s="38"/>
      <c r="AD435" s="38"/>
      <c r="AE435" s="38"/>
      <c r="AT435" s="17" t="s">
        <v>169</v>
      </c>
      <c r="AU435" s="17" t="s">
        <v>178</v>
      </c>
    </row>
    <row r="436" s="13" customFormat="1">
      <c r="A436" s="13"/>
      <c r="B436" s="234"/>
      <c r="C436" s="235"/>
      <c r="D436" s="229" t="s">
        <v>171</v>
      </c>
      <c r="E436" s="236" t="s">
        <v>1</v>
      </c>
      <c r="F436" s="237" t="s">
        <v>584</v>
      </c>
      <c r="G436" s="235"/>
      <c r="H436" s="238">
        <v>1.448</v>
      </c>
      <c r="I436" s="239"/>
      <c r="J436" s="235"/>
      <c r="K436" s="235"/>
      <c r="L436" s="240"/>
      <c r="M436" s="241"/>
      <c r="N436" s="242"/>
      <c r="O436" s="242"/>
      <c r="P436" s="242"/>
      <c r="Q436" s="242"/>
      <c r="R436" s="242"/>
      <c r="S436" s="242"/>
      <c r="T436" s="243"/>
      <c r="U436" s="13"/>
      <c r="V436" s="13"/>
      <c r="W436" s="13"/>
      <c r="X436" s="13"/>
      <c r="Y436" s="13"/>
      <c r="Z436" s="13"/>
      <c r="AA436" s="13"/>
      <c r="AB436" s="13"/>
      <c r="AC436" s="13"/>
      <c r="AD436" s="13"/>
      <c r="AE436" s="13"/>
      <c r="AT436" s="244" t="s">
        <v>171</v>
      </c>
      <c r="AU436" s="244" t="s">
        <v>178</v>
      </c>
      <c r="AV436" s="13" t="s">
        <v>85</v>
      </c>
      <c r="AW436" s="13" t="s">
        <v>32</v>
      </c>
      <c r="AX436" s="13" t="s">
        <v>83</v>
      </c>
      <c r="AY436" s="244" t="s">
        <v>161</v>
      </c>
    </row>
    <row r="437" s="2" customFormat="1" ht="24.15" customHeight="1">
      <c r="A437" s="38"/>
      <c r="B437" s="39"/>
      <c r="C437" s="215" t="s">
        <v>585</v>
      </c>
      <c r="D437" s="215" t="s">
        <v>163</v>
      </c>
      <c r="E437" s="216" t="s">
        <v>586</v>
      </c>
      <c r="F437" s="217" t="s">
        <v>587</v>
      </c>
      <c r="G437" s="218" t="s">
        <v>206</v>
      </c>
      <c r="H437" s="219">
        <v>96.519999999999996</v>
      </c>
      <c r="I437" s="220"/>
      <c r="J437" s="221">
        <f>ROUND(I437*H437,2)</f>
        <v>0</v>
      </c>
      <c r="K437" s="222"/>
      <c r="L437" s="44"/>
      <c r="M437" s="223" t="s">
        <v>1</v>
      </c>
      <c r="N437" s="224" t="s">
        <v>40</v>
      </c>
      <c r="O437" s="91"/>
      <c r="P437" s="225">
        <f>O437*H437</f>
        <v>0</v>
      </c>
      <c r="Q437" s="225">
        <v>0.01282</v>
      </c>
      <c r="R437" s="225">
        <f>Q437*H437</f>
        <v>1.2373863999999999</v>
      </c>
      <c r="S437" s="225">
        <v>0</v>
      </c>
      <c r="T437" s="226">
        <f>S437*H437</f>
        <v>0</v>
      </c>
      <c r="U437" s="38"/>
      <c r="V437" s="38"/>
      <c r="W437" s="38"/>
      <c r="X437" s="38"/>
      <c r="Y437" s="38"/>
      <c r="Z437" s="38"/>
      <c r="AA437" s="38"/>
      <c r="AB437" s="38"/>
      <c r="AC437" s="38"/>
      <c r="AD437" s="38"/>
      <c r="AE437" s="38"/>
      <c r="AR437" s="227" t="s">
        <v>167</v>
      </c>
      <c r="AT437" s="227" t="s">
        <v>163</v>
      </c>
      <c r="AU437" s="227" t="s">
        <v>178</v>
      </c>
      <c r="AY437" s="17" t="s">
        <v>161</v>
      </c>
      <c r="BE437" s="228">
        <f>IF(N437="základní",J437,0)</f>
        <v>0</v>
      </c>
      <c r="BF437" s="228">
        <f>IF(N437="snížená",J437,0)</f>
        <v>0</v>
      </c>
      <c r="BG437" s="228">
        <f>IF(N437="zákl. přenesená",J437,0)</f>
        <v>0</v>
      </c>
      <c r="BH437" s="228">
        <f>IF(N437="sníž. přenesená",J437,0)</f>
        <v>0</v>
      </c>
      <c r="BI437" s="228">
        <f>IF(N437="nulová",J437,0)</f>
        <v>0</v>
      </c>
      <c r="BJ437" s="17" t="s">
        <v>83</v>
      </c>
      <c r="BK437" s="228">
        <f>ROUND(I437*H437,2)</f>
        <v>0</v>
      </c>
      <c r="BL437" s="17" t="s">
        <v>167</v>
      </c>
      <c r="BM437" s="227" t="s">
        <v>588</v>
      </c>
    </row>
    <row r="438" s="2" customFormat="1">
      <c r="A438" s="38"/>
      <c r="B438" s="39"/>
      <c r="C438" s="40"/>
      <c r="D438" s="229" t="s">
        <v>169</v>
      </c>
      <c r="E438" s="40"/>
      <c r="F438" s="230" t="s">
        <v>589</v>
      </c>
      <c r="G438" s="40"/>
      <c r="H438" s="40"/>
      <c r="I438" s="231"/>
      <c r="J438" s="40"/>
      <c r="K438" s="40"/>
      <c r="L438" s="44"/>
      <c r="M438" s="232"/>
      <c r="N438" s="233"/>
      <c r="O438" s="91"/>
      <c r="P438" s="91"/>
      <c r="Q438" s="91"/>
      <c r="R438" s="91"/>
      <c r="S438" s="91"/>
      <c r="T438" s="92"/>
      <c r="U438" s="38"/>
      <c r="V438" s="38"/>
      <c r="W438" s="38"/>
      <c r="X438" s="38"/>
      <c r="Y438" s="38"/>
      <c r="Z438" s="38"/>
      <c r="AA438" s="38"/>
      <c r="AB438" s="38"/>
      <c r="AC438" s="38"/>
      <c r="AD438" s="38"/>
      <c r="AE438" s="38"/>
      <c r="AT438" s="17" t="s">
        <v>169</v>
      </c>
      <c r="AU438" s="17" t="s">
        <v>178</v>
      </c>
    </row>
    <row r="439" s="13" customFormat="1">
      <c r="A439" s="13"/>
      <c r="B439" s="234"/>
      <c r="C439" s="235"/>
      <c r="D439" s="229" t="s">
        <v>171</v>
      </c>
      <c r="E439" s="236" t="s">
        <v>1</v>
      </c>
      <c r="F439" s="237" t="s">
        <v>590</v>
      </c>
      <c r="G439" s="235"/>
      <c r="H439" s="238">
        <v>10.880000000000001</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171</v>
      </c>
      <c r="AU439" s="244" t="s">
        <v>178</v>
      </c>
      <c r="AV439" s="13" t="s">
        <v>85</v>
      </c>
      <c r="AW439" s="13" t="s">
        <v>32</v>
      </c>
      <c r="AX439" s="13" t="s">
        <v>75</v>
      </c>
      <c r="AY439" s="244" t="s">
        <v>161</v>
      </c>
    </row>
    <row r="440" s="13" customFormat="1">
      <c r="A440" s="13"/>
      <c r="B440" s="234"/>
      <c r="C440" s="235"/>
      <c r="D440" s="229" t="s">
        <v>171</v>
      </c>
      <c r="E440" s="236" t="s">
        <v>1</v>
      </c>
      <c r="F440" s="237" t="s">
        <v>591</v>
      </c>
      <c r="G440" s="235"/>
      <c r="H440" s="238">
        <v>27.039999999999999</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171</v>
      </c>
      <c r="AU440" s="244" t="s">
        <v>178</v>
      </c>
      <c r="AV440" s="13" t="s">
        <v>85</v>
      </c>
      <c r="AW440" s="13" t="s">
        <v>32</v>
      </c>
      <c r="AX440" s="13" t="s">
        <v>75</v>
      </c>
      <c r="AY440" s="244" t="s">
        <v>161</v>
      </c>
    </row>
    <row r="441" s="13" customFormat="1">
      <c r="A441" s="13"/>
      <c r="B441" s="234"/>
      <c r="C441" s="235"/>
      <c r="D441" s="229" t="s">
        <v>171</v>
      </c>
      <c r="E441" s="236" t="s">
        <v>1</v>
      </c>
      <c r="F441" s="237" t="s">
        <v>592</v>
      </c>
      <c r="G441" s="235"/>
      <c r="H441" s="238">
        <v>28.879999999999999</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171</v>
      </c>
      <c r="AU441" s="244" t="s">
        <v>178</v>
      </c>
      <c r="AV441" s="13" t="s">
        <v>85</v>
      </c>
      <c r="AW441" s="13" t="s">
        <v>32</v>
      </c>
      <c r="AX441" s="13" t="s">
        <v>75</v>
      </c>
      <c r="AY441" s="244" t="s">
        <v>161</v>
      </c>
    </row>
    <row r="442" s="13" customFormat="1">
      <c r="A442" s="13"/>
      <c r="B442" s="234"/>
      <c r="C442" s="235"/>
      <c r="D442" s="229" t="s">
        <v>171</v>
      </c>
      <c r="E442" s="236" t="s">
        <v>1</v>
      </c>
      <c r="F442" s="237" t="s">
        <v>593</v>
      </c>
      <c r="G442" s="235"/>
      <c r="H442" s="238">
        <v>29.719999999999999</v>
      </c>
      <c r="I442" s="239"/>
      <c r="J442" s="235"/>
      <c r="K442" s="235"/>
      <c r="L442" s="240"/>
      <c r="M442" s="241"/>
      <c r="N442" s="242"/>
      <c r="O442" s="242"/>
      <c r="P442" s="242"/>
      <c r="Q442" s="242"/>
      <c r="R442" s="242"/>
      <c r="S442" s="242"/>
      <c r="T442" s="243"/>
      <c r="U442" s="13"/>
      <c r="V442" s="13"/>
      <c r="W442" s="13"/>
      <c r="X442" s="13"/>
      <c r="Y442" s="13"/>
      <c r="Z442" s="13"/>
      <c r="AA442" s="13"/>
      <c r="AB442" s="13"/>
      <c r="AC442" s="13"/>
      <c r="AD442" s="13"/>
      <c r="AE442" s="13"/>
      <c r="AT442" s="244" t="s">
        <v>171</v>
      </c>
      <c r="AU442" s="244" t="s">
        <v>178</v>
      </c>
      <c r="AV442" s="13" t="s">
        <v>85</v>
      </c>
      <c r="AW442" s="13" t="s">
        <v>32</v>
      </c>
      <c r="AX442" s="13" t="s">
        <v>75</v>
      </c>
      <c r="AY442" s="244" t="s">
        <v>161</v>
      </c>
    </row>
    <row r="443" s="14" customFormat="1">
      <c r="A443" s="14"/>
      <c r="B443" s="245"/>
      <c r="C443" s="246"/>
      <c r="D443" s="229" t="s">
        <v>171</v>
      </c>
      <c r="E443" s="247" t="s">
        <v>1</v>
      </c>
      <c r="F443" s="248" t="s">
        <v>185</v>
      </c>
      <c r="G443" s="246"/>
      <c r="H443" s="249">
        <v>96.519999999999996</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171</v>
      </c>
      <c r="AU443" s="255" t="s">
        <v>178</v>
      </c>
      <c r="AV443" s="14" t="s">
        <v>167</v>
      </c>
      <c r="AW443" s="14" t="s">
        <v>32</v>
      </c>
      <c r="AX443" s="14" t="s">
        <v>83</v>
      </c>
      <c r="AY443" s="255" t="s">
        <v>161</v>
      </c>
    </row>
    <row r="444" s="2" customFormat="1" ht="24.15" customHeight="1">
      <c r="A444" s="38"/>
      <c r="B444" s="39"/>
      <c r="C444" s="215" t="s">
        <v>594</v>
      </c>
      <c r="D444" s="215" t="s">
        <v>163</v>
      </c>
      <c r="E444" s="216" t="s">
        <v>595</v>
      </c>
      <c r="F444" s="217" t="s">
        <v>596</v>
      </c>
      <c r="G444" s="218" t="s">
        <v>206</v>
      </c>
      <c r="H444" s="219">
        <v>96.519999999999996</v>
      </c>
      <c r="I444" s="220"/>
      <c r="J444" s="221">
        <f>ROUND(I444*H444,2)</f>
        <v>0</v>
      </c>
      <c r="K444" s="222"/>
      <c r="L444" s="44"/>
      <c r="M444" s="223" t="s">
        <v>1</v>
      </c>
      <c r="N444" s="224" t="s">
        <v>40</v>
      </c>
      <c r="O444" s="91"/>
      <c r="P444" s="225">
        <f>O444*H444</f>
        <v>0</v>
      </c>
      <c r="Q444" s="225">
        <v>0</v>
      </c>
      <c r="R444" s="225">
        <f>Q444*H444</f>
        <v>0</v>
      </c>
      <c r="S444" s="225">
        <v>0</v>
      </c>
      <c r="T444" s="226">
        <f>S444*H444</f>
        <v>0</v>
      </c>
      <c r="U444" s="38"/>
      <c r="V444" s="38"/>
      <c r="W444" s="38"/>
      <c r="X444" s="38"/>
      <c r="Y444" s="38"/>
      <c r="Z444" s="38"/>
      <c r="AA444" s="38"/>
      <c r="AB444" s="38"/>
      <c r="AC444" s="38"/>
      <c r="AD444" s="38"/>
      <c r="AE444" s="38"/>
      <c r="AR444" s="227" t="s">
        <v>167</v>
      </c>
      <c r="AT444" s="227" t="s">
        <v>163</v>
      </c>
      <c r="AU444" s="227" t="s">
        <v>178</v>
      </c>
      <c r="AY444" s="17" t="s">
        <v>161</v>
      </c>
      <c r="BE444" s="228">
        <f>IF(N444="základní",J444,0)</f>
        <v>0</v>
      </c>
      <c r="BF444" s="228">
        <f>IF(N444="snížená",J444,0)</f>
        <v>0</v>
      </c>
      <c r="BG444" s="228">
        <f>IF(N444="zákl. přenesená",J444,0)</f>
        <v>0</v>
      </c>
      <c r="BH444" s="228">
        <f>IF(N444="sníž. přenesená",J444,0)</f>
        <v>0</v>
      </c>
      <c r="BI444" s="228">
        <f>IF(N444="nulová",J444,0)</f>
        <v>0</v>
      </c>
      <c r="BJ444" s="17" t="s">
        <v>83</v>
      </c>
      <c r="BK444" s="228">
        <f>ROUND(I444*H444,2)</f>
        <v>0</v>
      </c>
      <c r="BL444" s="17" t="s">
        <v>167</v>
      </c>
      <c r="BM444" s="227" t="s">
        <v>597</v>
      </c>
    </row>
    <row r="445" s="2" customFormat="1">
      <c r="A445" s="38"/>
      <c r="B445" s="39"/>
      <c r="C445" s="40"/>
      <c r="D445" s="229" t="s">
        <v>169</v>
      </c>
      <c r="E445" s="40"/>
      <c r="F445" s="230" t="s">
        <v>598</v>
      </c>
      <c r="G445" s="40"/>
      <c r="H445" s="40"/>
      <c r="I445" s="231"/>
      <c r="J445" s="40"/>
      <c r="K445" s="40"/>
      <c r="L445" s="44"/>
      <c r="M445" s="232"/>
      <c r="N445" s="233"/>
      <c r="O445" s="91"/>
      <c r="P445" s="91"/>
      <c r="Q445" s="91"/>
      <c r="R445" s="91"/>
      <c r="S445" s="91"/>
      <c r="T445" s="92"/>
      <c r="U445" s="38"/>
      <c r="V445" s="38"/>
      <c r="W445" s="38"/>
      <c r="X445" s="38"/>
      <c r="Y445" s="38"/>
      <c r="Z445" s="38"/>
      <c r="AA445" s="38"/>
      <c r="AB445" s="38"/>
      <c r="AC445" s="38"/>
      <c r="AD445" s="38"/>
      <c r="AE445" s="38"/>
      <c r="AT445" s="17" t="s">
        <v>169</v>
      </c>
      <c r="AU445" s="17" t="s">
        <v>178</v>
      </c>
    </row>
    <row r="446" s="2" customFormat="1" ht="24.15" customHeight="1">
      <c r="A446" s="38"/>
      <c r="B446" s="39"/>
      <c r="C446" s="215" t="s">
        <v>599</v>
      </c>
      <c r="D446" s="215" t="s">
        <v>163</v>
      </c>
      <c r="E446" s="216" t="s">
        <v>600</v>
      </c>
      <c r="F446" s="217" t="s">
        <v>601</v>
      </c>
      <c r="G446" s="218" t="s">
        <v>451</v>
      </c>
      <c r="H446" s="219">
        <v>144.59999999999999</v>
      </c>
      <c r="I446" s="220"/>
      <c r="J446" s="221">
        <f>ROUND(I446*H446,2)</f>
        <v>0</v>
      </c>
      <c r="K446" s="222"/>
      <c r="L446" s="44"/>
      <c r="M446" s="223" t="s">
        <v>1</v>
      </c>
      <c r="N446" s="224" t="s">
        <v>40</v>
      </c>
      <c r="O446" s="91"/>
      <c r="P446" s="225">
        <f>O446*H446</f>
        <v>0</v>
      </c>
      <c r="Q446" s="225">
        <v>0.11046</v>
      </c>
      <c r="R446" s="225">
        <f>Q446*H446</f>
        <v>15.972516000000001</v>
      </c>
      <c r="S446" s="225">
        <v>0</v>
      </c>
      <c r="T446" s="226">
        <f>S446*H446</f>
        <v>0</v>
      </c>
      <c r="U446" s="38"/>
      <c r="V446" s="38"/>
      <c r="W446" s="38"/>
      <c r="X446" s="38"/>
      <c r="Y446" s="38"/>
      <c r="Z446" s="38"/>
      <c r="AA446" s="38"/>
      <c r="AB446" s="38"/>
      <c r="AC446" s="38"/>
      <c r="AD446" s="38"/>
      <c r="AE446" s="38"/>
      <c r="AR446" s="227" t="s">
        <v>167</v>
      </c>
      <c r="AT446" s="227" t="s">
        <v>163</v>
      </c>
      <c r="AU446" s="227" t="s">
        <v>178</v>
      </c>
      <c r="AY446" s="17" t="s">
        <v>161</v>
      </c>
      <c r="BE446" s="228">
        <f>IF(N446="základní",J446,0)</f>
        <v>0</v>
      </c>
      <c r="BF446" s="228">
        <f>IF(N446="snížená",J446,0)</f>
        <v>0</v>
      </c>
      <c r="BG446" s="228">
        <f>IF(N446="zákl. přenesená",J446,0)</f>
        <v>0</v>
      </c>
      <c r="BH446" s="228">
        <f>IF(N446="sníž. přenesená",J446,0)</f>
        <v>0</v>
      </c>
      <c r="BI446" s="228">
        <f>IF(N446="nulová",J446,0)</f>
        <v>0</v>
      </c>
      <c r="BJ446" s="17" t="s">
        <v>83</v>
      </c>
      <c r="BK446" s="228">
        <f>ROUND(I446*H446,2)</f>
        <v>0</v>
      </c>
      <c r="BL446" s="17" t="s">
        <v>167</v>
      </c>
      <c r="BM446" s="227" t="s">
        <v>602</v>
      </c>
    </row>
    <row r="447" s="2" customFormat="1">
      <c r="A447" s="38"/>
      <c r="B447" s="39"/>
      <c r="C447" s="40"/>
      <c r="D447" s="229" t="s">
        <v>169</v>
      </c>
      <c r="E447" s="40"/>
      <c r="F447" s="230" t="s">
        <v>603</v>
      </c>
      <c r="G447" s="40"/>
      <c r="H447" s="40"/>
      <c r="I447" s="231"/>
      <c r="J447" s="40"/>
      <c r="K447" s="40"/>
      <c r="L447" s="44"/>
      <c r="M447" s="232"/>
      <c r="N447" s="233"/>
      <c r="O447" s="91"/>
      <c r="P447" s="91"/>
      <c r="Q447" s="91"/>
      <c r="R447" s="91"/>
      <c r="S447" s="91"/>
      <c r="T447" s="92"/>
      <c r="U447" s="38"/>
      <c r="V447" s="38"/>
      <c r="W447" s="38"/>
      <c r="X447" s="38"/>
      <c r="Y447" s="38"/>
      <c r="Z447" s="38"/>
      <c r="AA447" s="38"/>
      <c r="AB447" s="38"/>
      <c r="AC447" s="38"/>
      <c r="AD447" s="38"/>
      <c r="AE447" s="38"/>
      <c r="AT447" s="17" t="s">
        <v>169</v>
      </c>
      <c r="AU447" s="17" t="s">
        <v>178</v>
      </c>
    </row>
    <row r="448" s="13" customFormat="1">
      <c r="A448" s="13"/>
      <c r="B448" s="234"/>
      <c r="C448" s="235"/>
      <c r="D448" s="229" t="s">
        <v>171</v>
      </c>
      <c r="E448" s="236" t="s">
        <v>1</v>
      </c>
      <c r="F448" s="237" t="s">
        <v>604</v>
      </c>
      <c r="G448" s="235"/>
      <c r="H448" s="238">
        <v>144.59999999999999</v>
      </c>
      <c r="I448" s="239"/>
      <c r="J448" s="235"/>
      <c r="K448" s="235"/>
      <c r="L448" s="240"/>
      <c r="M448" s="241"/>
      <c r="N448" s="242"/>
      <c r="O448" s="242"/>
      <c r="P448" s="242"/>
      <c r="Q448" s="242"/>
      <c r="R448" s="242"/>
      <c r="S448" s="242"/>
      <c r="T448" s="243"/>
      <c r="U448" s="13"/>
      <c r="V448" s="13"/>
      <c r="W448" s="13"/>
      <c r="X448" s="13"/>
      <c r="Y448" s="13"/>
      <c r="Z448" s="13"/>
      <c r="AA448" s="13"/>
      <c r="AB448" s="13"/>
      <c r="AC448" s="13"/>
      <c r="AD448" s="13"/>
      <c r="AE448" s="13"/>
      <c r="AT448" s="244" t="s">
        <v>171</v>
      </c>
      <c r="AU448" s="244" t="s">
        <v>178</v>
      </c>
      <c r="AV448" s="13" t="s">
        <v>85</v>
      </c>
      <c r="AW448" s="13" t="s">
        <v>32</v>
      </c>
      <c r="AX448" s="13" t="s">
        <v>83</v>
      </c>
      <c r="AY448" s="244" t="s">
        <v>161</v>
      </c>
    </row>
    <row r="449" s="2" customFormat="1" ht="16.5" customHeight="1">
      <c r="A449" s="38"/>
      <c r="B449" s="39"/>
      <c r="C449" s="215" t="s">
        <v>605</v>
      </c>
      <c r="D449" s="215" t="s">
        <v>163</v>
      </c>
      <c r="E449" s="216" t="s">
        <v>606</v>
      </c>
      <c r="F449" s="217" t="s">
        <v>607</v>
      </c>
      <c r="G449" s="218" t="s">
        <v>206</v>
      </c>
      <c r="H449" s="219">
        <v>28.920000000000002</v>
      </c>
      <c r="I449" s="220"/>
      <c r="J449" s="221">
        <f>ROUND(I449*H449,2)</f>
        <v>0</v>
      </c>
      <c r="K449" s="222"/>
      <c r="L449" s="44"/>
      <c r="M449" s="223" t="s">
        <v>1</v>
      </c>
      <c r="N449" s="224" t="s">
        <v>40</v>
      </c>
      <c r="O449" s="91"/>
      <c r="P449" s="225">
        <f>O449*H449</f>
        <v>0</v>
      </c>
      <c r="Q449" s="225">
        <v>0.0065799999999999999</v>
      </c>
      <c r="R449" s="225">
        <f>Q449*H449</f>
        <v>0.19029360000000001</v>
      </c>
      <c r="S449" s="225">
        <v>0</v>
      </c>
      <c r="T449" s="226">
        <f>S449*H449</f>
        <v>0</v>
      </c>
      <c r="U449" s="38"/>
      <c r="V449" s="38"/>
      <c r="W449" s="38"/>
      <c r="X449" s="38"/>
      <c r="Y449" s="38"/>
      <c r="Z449" s="38"/>
      <c r="AA449" s="38"/>
      <c r="AB449" s="38"/>
      <c r="AC449" s="38"/>
      <c r="AD449" s="38"/>
      <c r="AE449" s="38"/>
      <c r="AR449" s="227" t="s">
        <v>167</v>
      </c>
      <c r="AT449" s="227" t="s">
        <v>163</v>
      </c>
      <c r="AU449" s="227" t="s">
        <v>178</v>
      </c>
      <c r="AY449" s="17" t="s">
        <v>161</v>
      </c>
      <c r="BE449" s="228">
        <f>IF(N449="základní",J449,0)</f>
        <v>0</v>
      </c>
      <c r="BF449" s="228">
        <f>IF(N449="snížená",J449,0)</f>
        <v>0</v>
      </c>
      <c r="BG449" s="228">
        <f>IF(N449="zákl. přenesená",J449,0)</f>
        <v>0</v>
      </c>
      <c r="BH449" s="228">
        <f>IF(N449="sníž. přenesená",J449,0)</f>
        <v>0</v>
      </c>
      <c r="BI449" s="228">
        <f>IF(N449="nulová",J449,0)</f>
        <v>0</v>
      </c>
      <c r="BJ449" s="17" t="s">
        <v>83</v>
      </c>
      <c r="BK449" s="228">
        <f>ROUND(I449*H449,2)</f>
        <v>0</v>
      </c>
      <c r="BL449" s="17" t="s">
        <v>167</v>
      </c>
      <c r="BM449" s="227" t="s">
        <v>608</v>
      </c>
    </row>
    <row r="450" s="2" customFormat="1">
      <c r="A450" s="38"/>
      <c r="B450" s="39"/>
      <c r="C450" s="40"/>
      <c r="D450" s="229" t="s">
        <v>169</v>
      </c>
      <c r="E450" s="40"/>
      <c r="F450" s="230" t="s">
        <v>609</v>
      </c>
      <c r="G450" s="40"/>
      <c r="H450" s="40"/>
      <c r="I450" s="231"/>
      <c r="J450" s="40"/>
      <c r="K450" s="40"/>
      <c r="L450" s="44"/>
      <c r="M450" s="232"/>
      <c r="N450" s="233"/>
      <c r="O450" s="91"/>
      <c r="P450" s="91"/>
      <c r="Q450" s="91"/>
      <c r="R450" s="91"/>
      <c r="S450" s="91"/>
      <c r="T450" s="92"/>
      <c r="U450" s="38"/>
      <c r="V450" s="38"/>
      <c r="W450" s="38"/>
      <c r="X450" s="38"/>
      <c r="Y450" s="38"/>
      <c r="Z450" s="38"/>
      <c r="AA450" s="38"/>
      <c r="AB450" s="38"/>
      <c r="AC450" s="38"/>
      <c r="AD450" s="38"/>
      <c r="AE450" s="38"/>
      <c r="AT450" s="17" t="s">
        <v>169</v>
      </c>
      <c r="AU450" s="17" t="s">
        <v>178</v>
      </c>
    </row>
    <row r="451" s="13" customFormat="1">
      <c r="A451" s="13"/>
      <c r="B451" s="234"/>
      <c r="C451" s="235"/>
      <c r="D451" s="229" t="s">
        <v>171</v>
      </c>
      <c r="E451" s="236" t="s">
        <v>1</v>
      </c>
      <c r="F451" s="237" t="s">
        <v>610</v>
      </c>
      <c r="G451" s="235"/>
      <c r="H451" s="238">
        <v>28.920000000000002</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171</v>
      </c>
      <c r="AU451" s="244" t="s">
        <v>178</v>
      </c>
      <c r="AV451" s="13" t="s">
        <v>85</v>
      </c>
      <c r="AW451" s="13" t="s">
        <v>32</v>
      </c>
      <c r="AX451" s="13" t="s">
        <v>83</v>
      </c>
      <c r="AY451" s="244" t="s">
        <v>161</v>
      </c>
    </row>
    <row r="452" s="2" customFormat="1" ht="16.5" customHeight="1">
      <c r="A452" s="38"/>
      <c r="B452" s="39"/>
      <c r="C452" s="215" t="s">
        <v>611</v>
      </c>
      <c r="D452" s="215" t="s">
        <v>163</v>
      </c>
      <c r="E452" s="216" t="s">
        <v>612</v>
      </c>
      <c r="F452" s="217" t="s">
        <v>613</v>
      </c>
      <c r="G452" s="218" t="s">
        <v>206</v>
      </c>
      <c r="H452" s="219">
        <v>28.920000000000002</v>
      </c>
      <c r="I452" s="220"/>
      <c r="J452" s="221">
        <f>ROUND(I452*H452,2)</f>
        <v>0</v>
      </c>
      <c r="K452" s="222"/>
      <c r="L452" s="44"/>
      <c r="M452" s="223" t="s">
        <v>1</v>
      </c>
      <c r="N452" s="224" t="s">
        <v>40</v>
      </c>
      <c r="O452" s="91"/>
      <c r="P452" s="225">
        <f>O452*H452</f>
        <v>0</v>
      </c>
      <c r="Q452" s="225">
        <v>0</v>
      </c>
      <c r="R452" s="225">
        <f>Q452*H452</f>
        <v>0</v>
      </c>
      <c r="S452" s="225">
        <v>0</v>
      </c>
      <c r="T452" s="226">
        <f>S452*H452</f>
        <v>0</v>
      </c>
      <c r="U452" s="38"/>
      <c r="V452" s="38"/>
      <c r="W452" s="38"/>
      <c r="X452" s="38"/>
      <c r="Y452" s="38"/>
      <c r="Z452" s="38"/>
      <c r="AA452" s="38"/>
      <c r="AB452" s="38"/>
      <c r="AC452" s="38"/>
      <c r="AD452" s="38"/>
      <c r="AE452" s="38"/>
      <c r="AR452" s="227" t="s">
        <v>167</v>
      </c>
      <c r="AT452" s="227" t="s">
        <v>163</v>
      </c>
      <c r="AU452" s="227" t="s">
        <v>178</v>
      </c>
      <c r="AY452" s="17" t="s">
        <v>161</v>
      </c>
      <c r="BE452" s="228">
        <f>IF(N452="základní",J452,0)</f>
        <v>0</v>
      </c>
      <c r="BF452" s="228">
        <f>IF(N452="snížená",J452,0)</f>
        <v>0</v>
      </c>
      <c r="BG452" s="228">
        <f>IF(N452="zákl. přenesená",J452,0)</f>
        <v>0</v>
      </c>
      <c r="BH452" s="228">
        <f>IF(N452="sníž. přenesená",J452,0)</f>
        <v>0</v>
      </c>
      <c r="BI452" s="228">
        <f>IF(N452="nulová",J452,0)</f>
        <v>0</v>
      </c>
      <c r="BJ452" s="17" t="s">
        <v>83</v>
      </c>
      <c r="BK452" s="228">
        <f>ROUND(I452*H452,2)</f>
        <v>0</v>
      </c>
      <c r="BL452" s="17" t="s">
        <v>167</v>
      </c>
      <c r="BM452" s="227" t="s">
        <v>614</v>
      </c>
    </row>
    <row r="453" s="2" customFormat="1">
      <c r="A453" s="38"/>
      <c r="B453" s="39"/>
      <c r="C453" s="40"/>
      <c r="D453" s="229" t="s">
        <v>169</v>
      </c>
      <c r="E453" s="40"/>
      <c r="F453" s="230" t="s">
        <v>615</v>
      </c>
      <c r="G453" s="40"/>
      <c r="H453" s="40"/>
      <c r="I453" s="231"/>
      <c r="J453" s="40"/>
      <c r="K453" s="40"/>
      <c r="L453" s="44"/>
      <c r="M453" s="232"/>
      <c r="N453" s="233"/>
      <c r="O453" s="91"/>
      <c r="P453" s="91"/>
      <c r="Q453" s="91"/>
      <c r="R453" s="91"/>
      <c r="S453" s="91"/>
      <c r="T453" s="92"/>
      <c r="U453" s="38"/>
      <c r="V453" s="38"/>
      <c r="W453" s="38"/>
      <c r="X453" s="38"/>
      <c r="Y453" s="38"/>
      <c r="Z453" s="38"/>
      <c r="AA453" s="38"/>
      <c r="AB453" s="38"/>
      <c r="AC453" s="38"/>
      <c r="AD453" s="38"/>
      <c r="AE453" s="38"/>
      <c r="AT453" s="17" t="s">
        <v>169</v>
      </c>
      <c r="AU453" s="17" t="s">
        <v>178</v>
      </c>
    </row>
    <row r="454" s="12" customFormat="1" ht="22.8" customHeight="1">
      <c r="A454" s="12"/>
      <c r="B454" s="199"/>
      <c r="C454" s="200"/>
      <c r="D454" s="201" t="s">
        <v>74</v>
      </c>
      <c r="E454" s="213" t="s">
        <v>191</v>
      </c>
      <c r="F454" s="213" t="s">
        <v>616</v>
      </c>
      <c r="G454" s="200"/>
      <c r="H454" s="200"/>
      <c r="I454" s="203"/>
      <c r="J454" s="214">
        <f>BK454</f>
        <v>0</v>
      </c>
      <c r="K454" s="200"/>
      <c r="L454" s="205"/>
      <c r="M454" s="206"/>
      <c r="N454" s="207"/>
      <c r="O454" s="207"/>
      <c r="P454" s="208">
        <f>SUM(P455:P469)</f>
        <v>0</v>
      </c>
      <c r="Q454" s="207"/>
      <c r="R454" s="208">
        <f>SUM(R455:R469)</f>
        <v>57.612659999999991</v>
      </c>
      <c r="S454" s="207"/>
      <c r="T454" s="209">
        <f>SUM(T455:T469)</f>
        <v>0</v>
      </c>
      <c r="U454" s="12"/>
      <c r="V454" s="12"/>
      <c r="W454" s="12"/>
      <c r="X454" s="12"/>
      <c r="Y454" s="12"/>
      <c r="Z454" s="12"/>
      <c r="AA454" s="12"/>
      <c r="AB454" s="12"/>
      <c r="AC454" s="12"/>
      <c r="AD454" s="12"/>
      <c r="AE454" s="12"/>
      <c r="AR454" s="210" t="s">
        <v>83</v>
      </c>
      <c r="AT454" s="211" t="s">
        <v>74</v>
      </c>
      <c r="AU454" s="211" t="s">
        <v>83</v>
      </c>
      <c r="AY454" s="210" t="s">
        <v>161</v>
      </c>
      <c r="BK454" s="212">
        <f>SUM(BK455:BK469)</f>
        <v>0</v>
      </c>
    </row>
    <row r="455" s="2" customFormat="1" ht="24.15" customHeight="1">
      <c r="A455" s="38"/>
      <c r="B455" s="39"/>
      <c r="C455" s="215" t="s">
        <v>617</v>
      </c>
      <c r="D455" s="215" t="s">
        <v>163</v>
      </c>
      <c r="E455" s="216" t="s">
        <v>618</v>
      </c>
      <c r="F455" s="217" t="s">
        <v>619</v>
      </c>
      <c r="G455" s="218" t="s">
        <v>206</v>
      </c>
      <c r="H455" s="219">
        <v>178.5</v>
      </c>
      <c r="I455" s="220"/>
      <c r="J455" s="221">
        <f>ROUND(I455*H455,2)</f>
        <v>0</v>
      </c>
      <c r="K455" s="222"/>
      <c r="L455" s="44"/>
      <c r="M455" s="223" t="s">
        <v>1</v>
      </c>
      <c r="N455" s="224" t="s">
        <v>40</v>
      </c>
      <c r="O455" s="91"/>
      <c r="P455" s="225">
        <f>O455*H455</f>
        <v>0</v>
      </c>
      <c r="Q455" s="225">
        <v>0</v>
      </c>
      <c r="R455" s="225">
        <f>Q455*H455</f>
        <v>0</v>
      </c>
      <c r="S455" s="225">
        <v>0</v>
      </c>
      <c r="T455" s="226">
        <f>S455*H455</f>
        <v>0</v>
      </c>
      <c r="U455" s="38"/>
      <c r="V455" s="38"/>
      <c r="W455" s="38"/>
      <c r="X455" s="38"/>
      <c r="Y455" s="38"/>
      <c r="Z455" s="38"/>
      <c r="AA455" s="38"/>
      <c r="AB455" s="38"/>
      <c r="AC455" s="38"/>
      <c r="AD455" s="38"/>
      <c r="AE455" s="38"/>
      <c r="AR455" s="227" t="s">
        <v>167</v>
      </c>
      <c r="AT455" s="227" t="s">
        <v>163</v>
      </c>
      <c r="AU455" s="227" t="s">
        <v>85</v>
      </c>
      <c r="AY455" s="17" t="s">
        <v>161</v>
      </c>
      <c r="BE455" s="228">
        <f>IF(N455="základní",J455,0)</f>
        <v>0</v>
      </c>
      <c r="BF455" s="228">
        <f>IF(N455="snížená",J455,0)</f>
        <v>0</v>
      </c>
      <c r="BG455" s="228">
        <f>IF(N455="zákl. přenesená",J455,0)</f>
        <v>0</v>
      </c>
      <c r="BH455" s="228">
        <f>IF(N455="sníž. přenesená",J455,0)</f>
        <v>0</v>
      </c>
      <c r="BI455" s="228">
        <f>IF(N455="nulová",J455,0)</f>
        <v>0</v>
      </c>
      <c r="BJ455" s="17" t="s">
        <v>83</v>
      </c>
      <c r="BK455" s="228">
        <f>ROUND(I455*H455,2)</f>
        <v>0</v>
      </c>
      <c r="BL455" s="17" t="s">
        <v>167</v>
      </c>
      <c r="BM455" s="227" t="s">
        <v>620</v>
      </c>
    </row>
    <row r="456" s="2" customFormat="1">
      <c r="A456" s="38"/>
      <c r="B456" s="39"/>
      <c r="C456" s="40"/>
      <c r="D456" s="229" t="s">
        <v>169</v>
      </c>
      <c r="E456" s="40"/>
      <c r="F456" s="230" t="s">
        <v>621</v>
      </c>
      <c r="G456" s="40"/>
      <c r="H456" s="40"/>
      <c r="I456" s="231"/>
      <c r="J456" s="40"/>
      <c r="K456" s="40"/>
      <c r="L456" s="44"/>
      <c r="M456" s="232"/>
      <c r="N456" s="233"/>
      <c r="O456" s="91"/>
      <c r="P456" s="91"/>
      <c r="Q456" s="91"/>
      <c r="R456" s="91"/>
      <c r="S456" s="91"/>
      <c r="T456" s="92"/>
      <c r="U456" s="38"/>
      <c r="V456" s="38"/>
      <c r="W456" s="38"/>
      <c r="X456" s="38"/>
      <c r="Y456" s="38"/>
      <c r="Z456" s="38"/>
      <c r="AA456" s="38"/>
      <c r="AB456" s="38"/>
      <c r="AC456" s="38"/>
      <c r="AD456" s="38"/>
      <c r="AE456" s="38"/>
      <c r="AT456" s="17" t="s">
        <v>169</v>
      </c>
      <c r="AU456" s="17" t="s">
        <v>85</v>
      </c>
    </row>
    <row r="457" s="13" customFormat="1">
      <c r="A457" s="13"/>
      <c r="B457" s="234"/>
      <c r="C457" s="235"/>
      <c r="D457" s="229" t="s">
        <v>171</v>
      </c>
      <c r="E457" s="236" t="s">
        <v>1</v>
      </c>
      <c r="F457" s="237" t="s">
        <v>622</v>
      </c>
      <c r="G457" s="235"/>
      <c r="H457" s="238">
        <v>178.5</v>
      </c>
      <c r="I457" s="239"/>
      <c r="J457" s="235"/>
      <c r="K457" s="235"/>
      <c r="L457" s="240"/>
      <c r="M457" s="241"/>
      <c r="N457" s="242"/>
      <c r="O457" s="242"/>
      <c r="P457" s="242"/>
      <c r="Q457" s="242"/>
      <c r="R457" s="242"/>
      <c r="S457" s="242"/>
      <c r="T457" s="243"/>
      <c r="U457" s="13"/>
      <c r="V457" s="13"/>
      <c r="W457" s="13"/>
      <c r="X457" s="13"/>
      <c r="Y457" s="13"/>
      <c r="Z457" s="13"/>
      <c r="AA457" s="13"/>
      <c r="AB457" s="13"/>
      <c r="AC457" s="13"/>
      <c r="AD457" s="13"/>
      <c r="AE457" s="13"/>
      <c r="AT457" s="244" t="s">
        <v>171</v>
      </c>
      <c r="AU457" s="244" t="s">
        <v>85</v>
      </c>
      <c r="AV457" s="13" t="s">
        <v>85</v>
      </c>
      <c r="AW457" s="13" t="s">
        <v>32</v>
      </c>
      <c r="AX457" s="13" t="s">
        <v>83</v>
      </c>
      <c r="AY457" s="244" t="s">
        <v>161</v>
      </c>
    </row>
    <row r="458" s="2" customFormat="1" ht="24.15" customHeight="1">
      <c r="A458" s="38"/>
      <c r="B458" s="39"/>
      <c r="C458" s="215" t="s">
        <v>623</v>
      </c>
      <c r="D458" s="215" t="s">
        <v>163</v>
      </c>
      <c r="E458" s="216" t="s">
        <v>624</v>
      </c>
      <c r="F458" s="217" t="s">
        <v>625</v>
      </c>
      <c r="G458" s="218" t="s">
        <v>206</v>
      </c>
      <c r="H458" s="219">
        <v>178.5</v>
      </c>
      <c r="I458" s="220"/>
      <c r="J458" s="221">
        <f>ROUND(I458*H458,2)</f>
        <v>0</v>
      </c>
      <c r="K458" s="222"/>
      <c r="L458" s="44"/>
      <c r="M458" s="223" t="s">
        <v>1</v>
      </c>
      <c r="N458" s="224" t="s">
        <v>40</v>
      </c>
      <c r="O458" s="91"/>
      <c r="P458" s="225">
        <f>O458*H458</f>
        <v>0</v>
      </c>
      <c r="Q458" s="225">
        <v>0</v>
      </c>
      <c r="R458" s="225">
        <f>Q458*H458</f>
        <v>0</v>
      </c>
      <c r="S458" s="225">
        <v>0</v>
      </c>
      <c r="T458" s="226">
        <f>S458*H458</f>
        <v>0</v>
      </c>
      <c r="U458" s="38"/>
      <c r="V458" s="38"/>
      <c r="W458" s="38"/>
      <c r="X458" s="38"/>
      <c r="Y458" s="38"/>
      <c r="Z458" s="38"/>
      <c r="AA458" s="38"/>
      <c r="AB458" s="38"/>
      <c r="AC458" s="38"/>
      <c r="AD458" s="38"/>
      <c r="AE458" s="38"/>
      <c r="AR458" s="227" t="s">
        <v>167</v>
      </c>
      <c r="AT458" s="227" t="s">
        <v>163</v>
      </c>
      <c r="AU458" s="227" t="s">
        <v>85</v>
      </c>
      <c r="AY458" s="17" t="s">
        <v>161</v>
      </c>
      <c r="BE458" s="228">
        <f>IF(N458="základní",J458,0)</f>
        <v>0</v>
      </c>
      <c r="BF458" s="228">
        <f>IF(N458="snížená",J458,0)</f>
        <v>0</v>
      </c>
      <c r="BG458" s="228">
        <f>IF(N458="zákl. přenesená",J458,0)</f>
        <v>0</v>
      </c>
      <c r="BH458" s="228">
        <f>IF(N458="sníž. přenesená",J458,0)</f>
        <v>0</v>
      </c>
      <c r="BI458" s="228">
        <f>IF(N458="nulová",J458,0)</f>
        <v>0</v>
      </c>
      <c r="BJ458" s="17" t="s">
        <v>83</v>
      </c>
      <c r="BK458" s="228">
        <f>ROUND(I458*H458,2)</f>
        <v>0</v>
      </c>
      <c r="BL458" s="17" t="s">
        <v>167</v>
      </c>
      <c r="BM458" s="227" t="s">
        <v>626</v>
      </c>
    </row>
    <row r="459" s="2" customFormat="1">
      <c r="A459" s="38"/>
      <c r="B459" s="39"/>
      <c r="C459" s="40"/>
      <c r="D459" s="229" t="s">
        <v>169</v>
      </c>
      <c r="E459" s="40"/>
      <c r="F459" s="230" t="s">
        <v>627</v>
      </c>
      <c r="G459" s="40"/>
      <c r="H459" s="40"/>
      <c r="I459" s="231"/>
      <c r="J459" s="40"/>
      <c r="K459" s="40"/>
      <c r="L459" s="44"/>
      <c r="M459" s="232"/>
      <c r="N459" s="233"/>
      <c r="O459" s="91"/>
      <c r="P459" s="91"/>
      <c r="Q459" s="91"/>
      <c r="R459" s="91"/>
      <c r="S459" s="91"/>
      <c r="T459" s="92"/>
      <c r="U459" s="38"/>
      <c r="V459" s="38"/>
      <c r="W459" s="38"/>
      <c r="X459" s="38"/>
      <c r="Y459" s="38"/>
      <c r="Z459" s="38"/>
      <c r="AA459" s="38"/>
      <c r="AB459" s="38"/>
      <c r="AC459" s="38"/>
      <c r="AD459" s="38"/>
      <c r="AE459" s="38"/>
      <c r="AT459" s="17" t="s">
        <v>169</v>
      </c>
      <c r="AU459" s="17" t="s">
        <v>85</v>
      </c>
    </row>
    <row r="460" s="13" customFormat="1">
      <c r="A460" s="13"/>
      <c r="B460" s="234"/>
      <c r="C460" s="235"/>
      <c r="D460" s="229" t="s">
        <v>171</v>
      </c>
      <c r="E460" s="236" t="s">
        <v>1</v>
      </c>
      <c r="F460" s="237" t="s">
        <v>622</v>
      </c>
      <c r="G460" s="235"/>
      <c r="H460" s="238">
        <v>178.5</v>
      </c>
      <c r="I460" s="239"/>
      <c r="J460" s="235"/>
      <c r="K460" s="235"/>
      <c r="L460" s="240"/>
      <c r="M460" s="241"/>
      <c r="N460" s="242"/>
      <c r="O460" s="242"/>
      <c r="P460" s="242"/>
      <c r="Q460" s="242"/>
      <c r="R460" s="242"/>
      <c r="S460" s="242"/>
      <c r="T460" s="243"/>
      <c r="U460" s="13"/>
      <c r="V460" s="13"/>
      <c r="W460" s="13"/>
      <c r="X460" s="13"/>
      <c r="Y460" s="13"/>
      <c r="Z460" s="13"/>
      <c r="AA460" s="13"/>
      <c r="AB460" s="13"/>
      <c r="AC460" s="13"/>
      <c r="AD460" s="13"/>
      <c r="AE460" s="13"/>
      <c r="AT460" s="244" t="s">
        <v>171</v>
      </c>
      <c r="AU460" s="244" t="s">
        <v>85</v>
      </c>
      <c r="AV460" s="13" t="s">
        <v>85</v>
      </c>
      <c r="AW460" s="13" t="s">
        <v>32</v>
      </c>
      <c r="AX460" s="13" t="s">
        <v>83</v>
      </c>
      <c r="AY460" s="244" t="s">
        <v>161</v>
      </c>
    </row>
    <row r="461" s="2" customFormat="1" ht="24.15" customHeight="1">
      <c r="A461" s="38"/>
      <c r="B461" s="39"/>
      <c r="C461" s="215" t="s">
        <v>628</v>
      </c>
      <c r="D461" s="215" t="s">
        <v>163</v>
      </c>
      <c r="E461" s="216" t="s">
        <v>629</v>
      </c>
      <c r="F461" s="217" t="s">
        <v>630</v>
      </c>
      <c r="G461" s="218" t="s">
        <v>206</v>
      </c>
      <c r="H461" s="219">
        <v>178.5</v>
      </c>
      <c r="I461" s="220"/>
      <c r="J461" s="221">
        <f>ROUND(I461*H461,2)</f>
        <v>0</v>
      </c>
      <c r="K461" s="222"/>
      <c r="L461" s="44"/>
      <c r="M461" s="223" t="s">
        <v>1</v>
      </c>
      <c r="N461" s="224" t="s">
        <v>40</v>
      </c>
      <c r="O461" s="91"/>
      <c r="P461" s="225">
        <f>O461*H461</f>
        <v>0</v>
      </c>
      <c r="Q461" s="225">
        <v>0</v>
      </c>
      <c r="R461" s="225">
        <f>Q461*H461</f>
        <v>0</v>
      </c>
      <c r="S461" s="225">
        <v>0</v>
      </c>
      <c r="T461" s="226">
        <f>S461*H461</f>
        <v>0</v>
      </c>
      <c r="U461" s="38"/>
      <c r="V461" s="38"/>
      <c r="W461" s="38"/>
      <c r="X461" s="38"/>
      <c r="Y461" s="38"/>
      <c r="Z461" s="38"/>
      <c r="AA461" s="38"/>
      <c r="AB461" s="38"/>
      <c r="AC461" s="38"/>
      <c r="AD461" s="38"/>
      <c r="AE461" s="38"/>
      <c r="AR461" s="227" t="s">
        <v>167</v>
      </c>
      <c r="AT461" s="227" t="s">
        <v>163</v>
      </c>
      <c r="AU461" s="227" t="s">
        <v>85</v>
      </c>
      <c r="AY461" s="17" t="s">
        <v>161</v>
      </c>
      <c r="BE461" s="228">
        <f>IF(N461="základní",J461,0)</f>
        <v>0</v>
      </c>
      <c r="BF461" s="228">
        <f>IF(N461="snížená",J461,0)</f>
        <v>0</v>
      </c>
      <c r="BG461" s="228">
        <f>IF(N461="zákl. přenesená",J461,0)</f>
        <v>0</v>
      </c>
      <c r="BH461" s="228">
        <f>IF(N461="sníž. přenesená",J461,0)</f>
        <v>0</v>
      </c>
      <c r="BI461" s="228">
        <f>IF(N461="nulová",J461,0)</f>
        <v>0</v>
      </c>
      <c r="BJ461" s="17" t="s">
        <v>83</v>
      </c>
      <c r="BK461" s="228">
        <f>ROUND(I461*H461,2)</f>
        <v>0</v>
      </c>
      <c r="BL461" s="17" t="s">
        <v>167</v>
      </c>
      <c r="BM461" s="227" t="s">
        <v>631</v>
      </c>
    </row>
    <row r="462" s="2" customFormat="1">
      <c r="A462" s="38"/>
      <c r="B462" s="39"/>
      <c r="C462" s="40"/>
      <c r="D462" s="229" t="s">
        <v>169</v>
      </c>
      <c r="E462" s="40"/>
      <c r="F462" s="230" t="s">
        <v>632</v>
      </c>
      <c r="G462" s="40"/>
      <c r="H462" s="40"/>
      <c r="I462" s="231"/>
      <c r="J462" s="40"/>
      <c r="K462" s="40"/>
      <c r="L462" s="44"/>
      <c r="M462" s="232"/>
      <c r="N462" s="233"/>
      <c r="O462" s="91"/>
      <c r="P462" s="91"/>
      <c r="Q462" s="91"/>
      <c r="R462" s="91"/>
      <c r="S462" s="91"/>
      <c r="T462" s="92"/>
      <c r="U462" s="38"/>
      <c r="V462" s="38"/>
      <c r="W462" s="38"/>
      <c r="X462" s="38"/>
      <c r="Y462" s="38"/>
      <c r="Z462" s="38"/>
      <c r="AA462" s="38"/>
      <c r="AB462" s="38"/>
      <c r="AC462" s="38"/>
      <c r="AD462" s="38"/>
      <c r="AE462" s="38"/>
      <c r="AT462" s="17" t="s">
        <v>169</v>
      </c>
      <c r="AU462" s="17" t="s">
        <v>85</v>
      </c>
    </row>
    <row r="463" s="13" customFormat="1">
      <c r="A463" s="13"/>
      <c r="B463" s="234"/>
      <c r="C463" s="235"/>
      <c r="D463" s="229" t="s">
        <v>171</v>
      </c>
      <c r="E463" s="236" t="s">
        <v>1</v>
      </c>
      <c r="F463" s="237" t="s">
        <v>622</v>
      </c>
      <c r="G463" s="235"/>
      <c r="H463" s="238">
        <v>178.5</v>
      </c>
      <c r="I463" s="239"/>
      <c r="J463" s="235"/>
      <c r="K463" s="235"/>
      <c r="L463" s="240"/>
      <c r="M463" s="241"/>
      <c r="N463" s="242"/>
      <c r="O463" s="242"/>
      <c r="P463" s="242"/>
      <c r="Q463" s="242"/>
      <c r="R463" s="242"/>
      <c r="S463" s="242"/>
      <c r="T463" s="243"/>
      <c r="U463" s="13"/>
      <c r="V463" s="13"/>
      <c r="W463" s="13"/>
      <c r="X463" s="13"/>
      <c r="Y463" s="13"/>
      <c r="Z463" s="13"/>
      <c r="AA463" s="13"/>
      <c r="AB463" s="13"/>
      <c r="AC463" s="13"/>
      <c r="AD463" s="13"/>
      <c r="AE463" s="13"/>
      <c r="AT463" s="244" t="s">
        <v>171</v>
      </c>
      <c r="AU463" s="244" t="s">
        <v>85</v>
      </c>
      <c r="AV463" s="13" t="s">
        <v>85</v>
      </c>
      <c r="AW463" s="13" t="s">
        <v>32</v>
      </c>
      <c r="AX463" s="13" t="s">
        <v>83</v>
      </c>
      <c r="AY463" s="244" t="s">
        <v>161</v>
      </c>
    </row>
    <row r="464" s="2" customFormat="1" ht="33" customHeight="1">
      <c r="A464" s="38"/>
      <c r="B464" s="39"/>
      <c r="C464" s="215" t="s">
        <v>633</v>
      </c>
      <c r="D464" s="215" t="s">
        <v>163</v>
      </c>
      <c r="E464" s="216" t="s">
        <v>634</v>
      </c>
      <c r="F464" s="217" t="s">
        <v>635</v>
      </c>
      <c r="G464" s="218" t="s">
        <v>206</v>
      </c>
      <c r="H464" s="219">
        <v>178.5</v>
      </c>
      <c r="I464" s="220"/>
      <c r="J464" s="221">
        <f>ROUND(I464*H464,2)</f>
        <v>0</v>
      </c>
      <c r="K464" s="222"/>
      <c r="L464" s="44"/>
      <c r="M464" s="223" t="s">
        <v>1</v>
      </c>
      <c r="N464" s="224" t="s">
        <v>40</v>
      </c>
      <c r="O464" s="91"/>
      <c r="P464" s="225">
        <f>O464*H464</f>
        <v>0</v>
      </c>
      <c r="Q464" s="225">
        <v>0.11162</v>
      </c>
      <c r="R464" s="225">
        <f>Q464*H464</f>
        <v>19.92417</v>
      </c>
      <c r="S464" s="225">
        <v>0</v>
      </c>
      <c r="T464" s="226">
        <f>S464*H464</f>
        <v>0</v>
      </c>
      <c r="U464" s="38"/>
      <c r="V464" s="38"/>
      <c r="W464" s="38"/>
      <c r="X464" s="38"/>
      <c r="Y464" s="38"/>
      <c r="Z464" s="38"/>
      <c r="AA464" s="38"/>
      <c r="AB464" s="38"/>
      <c r="AC464" s="38"/>
      <c r="AD464" s="38"/>
      <c r="AE464" s="38"/>
      <c r="AR464" s="227" t="s">
        <v>167</v>
      </c>
      <c r="AT464" s="227" t="s">
        <v>163</v>
      </c>
      <c r="AU464" s="227" t="s">
        <v>85</v>
      </c>
      <c r="AY464" s="17" t="s">
        <v>161</v>
      </c>
      <c r="BE464" s="228">
        <f>IF(N464="základní",J464,0)</f>
        <v>0</v>
      </c>
      <c r="BF464" s="228">
        <f>IF(N464="snížená",J464,0)</f>
        <v>0</v>
      </c>
      <c r="BG464" s="228">
        <f>IF(N464="zákl. přenesená",J464,0)</f>
        <v>0</v>
      </c>
      <c r="BH464" s="228">
        <f>IF(N464="sníž. přenesená",J464,0)</f>
        <v>0</v>
      </c>
      <c r="BI464" s="228">
        <f>IF(N464="nulová",J464,0)</f>
        <v>0</v>
      </c>
      <c r="BJ464" s="17" t="s">
        <v>83</v>
      </c>
      <c r="BK464" s="228">
        <f>ROUND(I464*H464,2)</f>
        <v>0</v>
      </c>
      <c r="BL464" s="17" t="s">
        <v>167</v>
      </c>
      <c r="BM464" s="227" t="s">
        <v>636</v>
      </c>
    </row>
    <row r="465" s="2" customFormat="1">
      <c r="A465" s="38"/>
      <c r="B465" s="39"/>
      <c r="C465" s="40"/>
      <c r="D465" s="229" t="s">
        <v>169</v>
      </c>
      <c r="E465" s="40"/>
      <c r="F465" s="230" t="s">
        <v>637</v>
      </c>
      <c r="G465" s="40"/>
      <c r="H465" s="40"/>
      <c r="I465" s="231"/>
      <c r="J465" s="40"/>
      <c r="K465" s="40"/>
      <c r="L465" s="44"/>
      <c r="M465" s="232"/>
      <c r="N465" s="233"/>
      <c r="O465" s="91"/>
      <c r="P465" s="91"/>
      <c r="Q465" s="91"/>
      <c r="R465" s="91"/>
      <c r="S465" s="91"/>
      <c r="T465" s="92"/>
      <c r="U465" s="38"/>
      <c r="V465" s="38"/>
      <c r="W465" s="38"/>
      <c r="X465" s="38"/>
      <c r="Y465" s="38"/>
      <c r="Z465" s="38"/>
      <c r="AA465" s="38"/>
      <c r="AB465" s="38"/>
      <c r="AC465" s="38"/>
      <c r="AD465" s="38"/>
      <c r="AE465" s="38"/>
      <c r="AT465" s="17" t="s">
        <v>169</v>
      </c>
      <c r="AU465" s="17" t="s">
        <v>85</v>
      </c>
    </row>
    <row r="466" s="13" customFormat="1">
      <c r="A466" s="13"/>
      <c r="B466" s="234"/>
      <c r="C466" s="235"/>
      <c r="D466" s="229" t="s">
        <v>171</v>
      </c>
      <c r="E466" s="236" t="s">
        <v>1</v>
      </c>
      <c r="F466" s="237" t="s">
        <v>622</v>
      </c>
      <c r="G466" s="235"/>
      <c r="H466" s="238">
        <v>178.5</v>
      </c>
      <c r="I466" s="239"/>
      <c r="J466" s="235"/>
      <c r="K466" s="235"/>
      <c r="L466" s="240"/>
      <c r="M466" s="241"/>
      <c r="N466" s="242"/>
      <c r="O466" s="242"/>
      <c r="P466" s="242"/>
      <c r="Q466" s="242"/>
      <c r="R466" s="242"/>
      <c r="S466" s="242"/>
      <c r="T466" s="243"/>
      <c r="U466" s="13"/>
      <c r="V466" s="13"/>
      <c r="W466" s="13"/>
      <c r="X466" s="13"/>
      <c r="Y466" s="13"/>
      <c r="Z466" s="13"/>
      <c r="AA466" s="13"/>
      <c r="AB466" s="13"/>
      <c r="AC466" s="13"/>
      <c r="AD466" s="13"/>
      <c r="AE466" s="13"/>
      <c r="AT466" s="244" t="s">
        <v>171</v>
      </c>
      <c r="AU466" s="244" t="s">
        <v>85</v>
      </c>
      <c r="AV466" s="13" t="s">
        <v>85</v>
      </c>
      <c r="AW466" s="13" t="s">
        <v>32</v>
      </c>
      <c r="AX466" s="13" t="s">
        <v>83</v>
      </c>
      <c r="AY466" s="244" t="s">
        <v>161</v>
      </c>
    </row>
    <row r="467" s="2" customFormat="1" ht="33" customHeight="1">
      <c r="A467" s="38"/>
      <c r="B467" s="39"/>
      <c r="C467" s="256" t="s">
        <v>638</v>
      </c>
      <c r="D467" s="256" t="s">
        <v>639</v>
      </c>
      <c r="E467" s="257" t="s">
        <v>640</v>
      </c>
      <c r="F467" s="258" t="s">
        <v>641</v>
      </c>
      <c r="G467" s="259" t="s">
        <v>206</v>
      </c>
      <c r="H467" s="260">
        <v>182.06999999999999</v>
      </c>
      <c r="I467" s="261"/>
      <c r="J467" s="262">
        <f>ROUND(I467*H467,2)</f>
        <v>0</v>
      </c>
      <c r="K467" s="263"/>
      <c r="L467" s="264"/>
      <c r="M467" s="265" t="s">
        <v>1</v>
      </c>
      <c r="N467" s="266" t="s">
        <v>40</v>
      </c>
      <c r="O467" s="91"/>
      <c r="P467" s="225">
        <f>O467*H467</f>
        <v>0</v>
      </c>
      <c r="Q467" s="225">
        <v>0.20699999999999999</v>
      </c>
      <c r="R467" s="225">
        <f>Q467*H467</f>
        <v>37.688489999999994</v>
      </c>
      <c r="S467" s="225">
        <v>0</v>
      </c>
      <c r="T467" s="226">
        <f>S467*H467</f>
        <v>0</v>
      </c>
      <c r="U467" s="38"/>
      <c r="V467" s="38"/>
      <c r="W467" s="38"/>
      <c r="X467" s="38"/>
      <c r="Y467" s="38"/>
      <c r="Z467" s="38"/>
      <c r="AA467" s="38"/>
      <c r="AB467" s="38"/>
      <c r="AC467" s="38"/>
      <c r="AD467" s="38"/>
      <c r="AE467" s="38"/>
      <c r="AR467" s="227" t="s">
        <v>642</v>
      </c>
      <c r="AT467" s="227" t="s">
        <v>639</v>
      </c>
      <c r="AU467" s="227" t="s">
        <v>85</v>
      </c>
      <c r="AY467" s="17" t="s">
        <v>161</v>
      </c>
      <c r="BE467" s="228">
        <f>IF(N467="základní",J467,0)</f>
        <v>0</v>
      </c>
      <c r="BF467" s="228">
        <f>IF(N467="snížená",J467,0)</f>
        <v>0</v>
      </c>
      <c r="BG467" s="228">
        <f>IF(N467="zákl. přenesená",J467,0)</f>
        <v>0</v>
      </c>
      <c r="BH467" s="228">
        <f>IF(N467="sníž. přenesená",J467,0)</f>
        <v>0</v>
      </c>
      <c r="BI467" s="228">
        <f>IF(N467="nulová",J467,0)</f>
        <v>0</v>
      </c>
      <c r="BJ467" s="17" t="s">
        <v>83</v>
      </c>
      <c r="BK467" s="228">
        <f>ROUND(I467*H467,2)</f>
        <v>0</v>
      </c>
      <c r="BL467" s="17" t="s">
        <v>642</v>
      </c>
      <c r="BM467" s="227" t="s">
        <v>643</v>
      </c>
    </row>
    <row r="468" s="13" customFormat="1">
      <c r="A468" s="13"/>
      <c r="B468" s="234"/>
      <c r="C468" s="235"/>
      <c r="D468" s="229" t="s">
        <v>171</v>
      </c>
      <c r="E468" s="236" t="s">
        <v>1</v>
      </c>
      <c r="F468" s="237" t="s">
        <v>622</v>
      </c>
      <c r="G468" s="235"/>
      <c r="H468" s="238">
        <v>178.5</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171</v>
      </c>
      <c r="AU468" s="244" t="s">
        <v>85</v>
      </c>
      <c r="AV468" s="13" t="s">
        <v>85</v>
      </c>
      <c r="AW468" s="13" t="s">
        <v>32</v>
      </c>
      <c r="AX468" s="13" t="s">
        <v>83</v>
      </c>
      <c r="AY468" s="244" t="s">
        <v>161</v>
      </c>
    </row>
    <row r="469" s="13" customFormat="1">
      <c r="A469" s="13"/>
      <c r="B469" s="234"/>
      <c r="C469" s="235"/>
      <c r="D469" s="229" t="s">
        <v>171</v>
      </c>
      <c r="E469" s="235"/>
      <c r="F469" s="237" t="s">
        <v>644</v>
      </c>
      <c r="G469" s="235"/>
      <c r="H469" s="238">
        <v>182.06999999999999</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171</v>
      </c>
      <c r="AU469" s="244" t="s">
        <v>85</v>
      </c>
      <c r="AV469" s="13" t="s">
        <v>85</v>
      </c>
      <c r="AW469" s="13" t="s">
        <v>4</v>
      </c>
      <c r="AX469" s="13" t="s">
        <v>83</v>
      </c>
      <c r="AY469" s="244" t="s">
        <v>161</v>
      </c>
    </row>
    <row r="470" s="12" customFormat="1" ht="22.8" customHeight="1">
      <c r="A470" s="12"/>
      <c r="B470" s="199"/>
      <c r="C470" s="200"/>
      <c r="D470" s="201" t="s">
        <v>74</v>
      </c>
      <c r="E470" s="213" t="s">
        <v>594</v>
      </c>
      <c r="F470" s="213" t="s">
        <v>645</v>
      </c>
      <c r="G470" s="200"/>
      <c r="H470" s="200"/>
      <c r="I470" s="203"/>
      <c r="J470" s="214">
        <f>BK470</f>
        <v>0</v>
      </c>
      <c r="K470" s="200"/>
      <c r="L470" s="205"/>
      <c r="M470" s="206"/>
      <c r="N470" s="207"/>
      <c r="O470" s="207"/>
      <c r="P470" s="208">
        <f>SUM(P471:P650)</f>
        <v>0</v>
      </c>
      <c r="Q470" s="207"/>
      <c r="R470" s="208">
        <f>SUM(R471:R650)</f>
        <v>83.982013600000002</v>
      </c>
      <c r="S470" s="207"/>
      <c r="T470" s="209">
        <f>SUM(T471:T650)</f>
        <v>0</v>
      </c>
      <c r="U470" s="12"/>
      <c r="V470" s="12"/>
      <c r="W470" s="12"/>
      <c r="X470" s="12"/>
      <c r="Y470" s="12"/>
      <c r="Z470" s="12"/>
      <c r="AA470" s="12"/>
      <c r="AB470" s="12"/>
      <c r="AC470" s="12"/>
      <c r="AD470" s="12"/>
      <c r="AE470" s="12"/>
      <c r="AR470" s="210" t="s">
        <v>83</v>
      </c>
      <c r="AT470" s="211" t="s">
        <v>74</v>
      </c>
      <c r="AU470" s="211" t="s">
        <v>83</v>
      </c>
      <c r="AY470" s="210" t="s">
        <v>161</v>
      </c>
      <c r="BK470" s="212">
        <f>SUM(BK471:BK650)</f>
        <v>0</v>
      </c>
    </row>
    <row r="471" s="2" customFormat="1" ht="24.15" customHeight="1">
      <c r="A471" s="38"/>
      <c r="B471" s="39"/>
      <c r="C471" s="215" t="s">
        <v>646</v>
      </c>
      <c r="D471" s="215" t="s">
        <v>163</v>
      </c>
      <c r="E471" s="216" t="s">
        <v>647</v>
      </c>
      <c r="F471" s="217" t="s">
        <v>648</v>
      </c>
      <c r="G471" s="218" t="s">
        <v>206</v>
      </c>
      <c r="H471" s="219">
        <v>68.819999999999993</v>
      </c>
      <c r="I471" s="220"/>
      <c r="J471" s="221">
        <f>ROUND(I471*H471,2)</f>
        <v>0</v>
      </c>
      <c r="K471" s="222"/>
      <c r="L471" s="44"/>
      <c r="M471" s="223" t="s">
        <v>1</v>
      </c>
      <c r="N471" s="224" t="s">
        <v>40</v>
      </c>
      <c r="O471" s="91"/>
      <c r="P471" s="225">
        <f>O471*H471</f>
        <v>0</v>
      </c>
      <c r="Q471" s="225">
        <v>0.00025999999999999998</v>
      </c>
      <c r="R471" s="225">
        <f>Q471*H471</f>
        <v>0.017893199999999998</v>
      </c>
      <c r="S471" s="225">
        <v>0</v>
      </c>
      <c r="T471" s="226">
        <f>S471*H471</f>
        <v>0</v>
      </c>
      <c r="U471" s="38"/>
      <c r="V471" s="38"/>
      <c r="W471" s="38"/>
      <c r="X471" s="38"/>
      <c r="Y471" s="38"/>
      <c r="Z471" s="38"/>
      <c r="AA471" s="38"/>
      <c r="AB471" s="38"/>
      <c r="AC471" s="38"/>
      <c r="AD471" s="38"/>
      <c r="AE471" s="38"/>
      <c r="AR471" s="227" t="s">
        <v>167</v>
      </c>
      <c r="AT471" s="227" t="s">
        <v>163</v>
      </c>
      <c r="AU471" s="227" t="s">
        <v>85</v>
      </c>
      <c r="AY471" s="17" t="s">
        <v>161</v>
      </c>
      <c r="BE471" s="228">
        <f>IF(N471="základní",J471,0)</f>
        <v>0</v>
      </c>
      <c r="BF471" s="228">
        <f>IF(N471="snížená",J471,0)</f>
        <v>0</v>
      </c>
      <c r="BG471" s="228">
        <f>IF(N471="zákl. přenesená",J471,0)</f>
        <v>0</v>
      </c>
      <c r="BH471" s="228">
        <f>IF(N471="sníž. přenesená",J471,0)</f>
        <v>0</v>
      </c>
      <c r="BI471" s="228">
        <f>IF(N471="nulová",J471,0)</f>
        <v>0</v>
      </c>
      <c r="BJ471" s="17" t="s">
        <v>83</v>
      </c>
      <c r="BK471" s="228">
        <f>ROUND(I471*H471,2)</f>
        <v>0</v>
      </c>
      <c r="BL471" s="17" t="s">
        <v>167</v>
      </c>
      <c r="BM471" s="227" t="s">
        <v>649</v>
      </c>
    </row>
    <row r="472" s="2" customFormat="1">
      <c r="A472" s="38"/>
      <c r="B472" s="39"/>
      <c r="C472" s="40"/>
      <c r="D472" s="229" t="s">
        <v>169</v>
      </c>
      <c r="E472" s="40"/>
      <c r="F472" s="230" t="s">
        <v>650</v>
      </c>
      <c r="G472" s="40"/>
      <c r="H472" s="40"/>
      <c r="I472" s="231"/>
      <c r="J472" s="40"/>
      <c r="K472" s="40"/>
      <c r="L472" s="44"/>
      <c r="M472" s="232"/>
      <c r="N472" s="233"/>
      <c r="O472" s="91"/>
      <c r="P472" s="91"/>
      <c r="Q472" s="91"/>
      <c r="R472" s="91"/>
      <c r="S472" s="91"/>
      <c r="T472" s="92"/>
      <c r="U472" s="38"/>
      <c r="V472" s="38"/>
      <c r="W472" s="38"/>
      <c r="X472" s="38"/>
      <c r="Y472" s="38"/>
      <c r="Z472" s="38"/>
      <c r="AA472" s="38"/>
      <c r="AB472" s="38"/>
      <c r="AC472" s="38"/>
      <c r="AD472" s="38"/>
      <c r="AE472" s="38"/>
      <c r="AT472" s="17" t="s">
        <v>169</v>
      </c>
      <c r="AU472" s="17" t="s">
        <v>85</v>
      </c>
    </row>
    <row r="473" s="13" customFormat="1">
      <c r="A473" s="13"/>
      <c r="B473" s="234"/>
      <c r="C473" s="235"/>
      <c r="D473" s="229" t="s">
        <v>171</v>
      </c>
      <c r="E473" s="236" t="s">
        <v>1</v>
      </c>
      <c r="F473" s="237" t="s">
        <v>651</v>
      </c>
      <c r="G473" s="235"/>
      <c r="H473" s="238">
        <v>9.5999999999999996</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171</v>
      </c>
      <c r="AU473" s="244" t="s">
        <v>85</v>
      </c>
      <c r="AV473" s="13" t="s">
        <v>85</v>
      </c>
      <c r="AW473" s="13" t="s">
        <v>32</v>
      </c>
      <c r="AX473" s="13" t="s">
        <v>75</v>
      </c>
      <c r="AY473" s="244" t="s">
        <v>161</v>
      </c>
    </row>
    <row r="474" s="13" customFormat="1">
      <c r="A474" s="13"/>
      <c r="B474" s="234"/>
      <c r="C474" s="235"/>
      <c r="D474" s="229" t="s">
        <v>171</v>
      </c>
      <c r="E474" s="236" t="s">
        <v>1</v>
      </c>
      <c r="F474" s="237" t="s">
        <v>652</v>
      </c>
      <c r="G474" s="235"/>
      <c r="H474" s="238">
        <v>59.219999999999999</v>
      </c>
      <c r="I474" s="239"/>
      <c r="J474" s="235"/>
      <c r="K474" s="235"/>
      <c r="L474" s="240"/>
      <c r="M474" s="241"/>
      <c r="N474" s="242"/>
      <c r="O474" s="242"/>
      <c r="P474" s="242"/>
      <c r="Q474" s="242"/>
      <c r="R474" s="242"/>
      <c r="S474" s="242"/>
      <c r="T474" s="243"/>
      <c r="U474" s="13"/>
      <c r="V474" s="13"/>
      <c r="W474" s="13"/>
      <c r="X474" s="13"/>
      <c r="Y474" s="13"/>
      <c r="Z474" s="13"/>
      <c r="AA474" s="13"/>
      <c r="AB474" s="13"/>
      <c r="AC474" s="13"/>
      <c r="AD474" s="13"/>
      <c r="AE474" s="13"/>
      <c r="AT474" s="244" t="s">
        <v>171</v>
      </c>
      <c r="AU474" s="244" t="s">
        <v>85</v>
      </c>
      <c r="AV474" s="13" t="s">
        <v>85</v>
      </c>
      <c r="AW474" s="13" t="s">
        <v>32</v>
      </c>
      <c r="AX474" s="13" t="s">
        <v>75</v>
      </c>
      <c r="AY474" s="244" t="s">
        <v>161</v>
      </c>
    </row>
    <row r="475" s="14" customFormat="1">
      <c r="A475" s="14"/>
      <c r="B475" s="245"/>
      <c r="C475" s="246"/>
      <c r="D475" s="229" t="s">
        <v>171</v>
      </c>
      <c r="E475" s="247" t="s">
        <v>1</v>
      </c>
      <c r="F475" s="248" t="s">
        <v>185</v>
      </c>
      <c r="G475" s="246"/>
      <c r="H475" s="249">
        <v>68.819999999999993</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171</v>
      </c>
      <c r="AU475" s="255" t="s">
        <v>85</v>
      </c>
      <c r="AV475" s="14" t="s">
        <v>167</v>
      </c>
      <c r="AW475" s="14" t="s">
        <v>32</v>
      </c>
      <c r="AX475" s="14" t="s">
        <v>83</v>
      </c>
      <c r="AY475" s="255" t="s">
        <v>161</v>
      </c>
    </row>
    <row r="476" s="2" customFormat="1" ht="24.15" customHeight="1">
      <c r="A476" s="38"/>
      <c r="B476" s="39"/>
      <c r="C476" s="215" t="s">
        <v>653</v>
      </c>
      <c r="D476" s="215" t="s">
        <v>163</v>
      </c>
      <c r="E476" s="216" t="s">
        <v>654</v>
      </c>
      <c r="F476" s="217" t="s">
        <v>655</v>
      </c>
      <c r="G476" s="218" t="s">
        <v>206</v>
      </c>
      <c r="H476" s="219">
        <v>19.199999999999999</v>
      </c>
      <c r="I476" s="220"/>
      <c r="J476" s="221">
        <f>ROUND(I476*H476,2)</f>
        <v>0</v>
      </c>
      <c r="K476" s="222"/>
      <c r="L476" s="44"/>
      <c r="M476" s="223" t="s">
        <v>1</v>
      </c>
      <c r="N476" s="224" t="s">
        <v>40</v>
      </c>
      <c r="O476" s="91"/>
      <c r="P476" s="225">
        <f>O476*H476</f>
        <v>0</v>
      </c>
      <c r="Q476" s="225">
        <v>0.0043800000000000002</v>
      </c>
      <c r="R476" s="225">
        <f>Q476*H476</f>
        <v>0.084096000000000004</v>
      </c>
      <c r="S476" s="225">
        <v>0</v>
      </c>
      <c r="T476" s="226">
        <f>S476*H476</f>
        <v>0</v>
      </c>
      <c r="U476" s="38"/>
      <c r="V476" s="38"/>
      <c r="W476" s="38"/>
      <c r="X476" s="38"/>
      <c r="Y476" s="38"/>
      <c r="Z476" s="38"/>
      <c r="AA476" s="38"/>
      <c r="AB476" s="38"/>
      <c r="AC476" s="38"/>
      <c r="AD476" s="38"/>
      <c r="AE476" s="38"/>
      <c r="AR476" s="227" t="s">
        <v>167</v>
      </c>
      <c r="AT476" s="227" t="s">
        <v>163</v>
      </c>
      <c r="AU476" s="227" t="s">
        <v>85</v>
      </c>
      <c r="AY476" s="17" t="s">
        <v>161</v>
      </c>
      <c r="BE476" s="228">
        <f>IF(N476="základní",J476,0)</f>
        <v>0</v>
      </c>
      <c r="BF476" s="228">
        <f>IF(N476="snížená",J476,0)</f>
        <v>0</v>
      </c>
      <c r="BG476" s="228">
        <f>IF(N476="zákl. přenesená",J476,0)</f>
        <v>0</v>
      </c>
      <c r="BH476" s="228">
        <f>IF(N476="sníž. přenesená",J476,0)</f>
        <v>0</v>
      </c>
      <c r="BI476" s="228">
        <f>IF(N476="nulová",J476,0)</f>
        <v>0</v>
      </c>
      <c r="BJ476" s="17" t="s">
        <v>83</v>
      </c>
      <c r="BK476" s="228">
        <f>ROUND(I476*H476,2)</f>
        <v>0</v>
      </c>
      <c r="BL476" s="17" t="s">
        <v>167</v>
      </c>
      <c r="BM476" s="227" t="s">
        <v>656</v>
      </c>
    </row>
    <row r="477" s="2" customFormat="1">
      <c r="A477" s="38"/>
      <c r="B477" s="39"/>
      <c r="C477" s="40"/>
      <c r="D477" s="229" t="s">
        <v>169</v>
      </c>
      <c r="E477" s="40"/>
      <c r="F477" s="230" t="s">
        <v>657</v>
      </c>
      <c r="G477" s="40"/>
      <c r="H477" s="40"/>
      <c r="I477" s="231"/>
      <c r="J477" s="40"/>
      <c r="K477" s="40"/>
      <c r="L477" s="44"/>
      <c r="M477" s="232"/>
      <c r="N477" s="233"/>
      <c r="O477" s="91"/>
      <c r="P477" s="91"/>
      <c r="Q477" s="91"/>
      <c r="R477" s="91"/>
      <c r="S477" s="91"/>
      <c r="T477" s="92"/>
      <c r="U477" s="38"/>
      <c r="V477" s="38"/>
      <c r="W477" s="38"/>
      <c r="X477" s="38"/>
      <c r="Y477" s="38"/>
      <c r="Z477" s="38"/>
      <c r="AA477" s="38"/>
      <c r="AB477" s="38"/>
      <c r="AC477" s="38"/>
      <c r="AD477" s="38"/>
      <c r="AE477" s="38"/>
      <c r="AT477" s="17" t="s">
        <v>169</v>
      </c>
      <c r="AU477" s="17" t="s">
        <v>85</v>
      </c>
    </row>
    <row r="478" s="13" customFormat="1">
      <c r="A478" s="13"/>
      <c r="B478" s="234"/>
      <c r="C478" s="235"/>
      <c r="D478" s="229" t="s">
        <v>171</v>
      </c>
      <c r="E478" s="236" t="s">
        <v>1</v>
      </c>
      <c r="F478" s="237" t="s">
        <v>658</v>
      </c>
      <c r="G478" s="235"/>
      <c r="H478" s="238">
        <v>19.199999999999999</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171</v>
      </c>
      <c r="AU478" s="244" t="s">
        <v>85</v>
      </c>
      <c r="AV478" s="13" t="s">
        <v>85</v>
      </c>
      <c r="AW478" s="13" t="s">
        <v>32</v>
      </c>
      <c r="AX478" s="13" t="s">
        <v>83</v>
      </c>
      <c r="AY478" s="244" t="s">
        <v>161</v>
      </c>
    </row>
    <row r="479" s="2" customFormat="1" ht="24.15" customHeight="1">
      <c r="A479" s="38"/>
      <c r="B479" s="39"/>
      <c r="C479" s="215" t="s">
        <v>659</v>
      </c>
      <c r="D479" s="215" t="s">
        <v>163</v>
      </c>
      <c r="E479" s="216" t="s">
        <v>660</v>
      </c>
      <c r="F479" s="217" t="s">
        <v>661</v>
      </c>
      <c r="G479" s="218" t="s">
        <v>206</v>
      </c>
      <c r="H479" s="219">
        <v>366.36000000000001</v>
      </c>
      <c r="I479" s="220"/>
      <c r="J479" s="221">
        <f>ROUND(I479*H479,2)</f>
        <v>0</v>
      </c>
      <c r="K479" s="222"/>
      <c r="L479" s="44"/>
      <c r="M479" s="223" t="s">
        <v>1</v>
      </c>
      <c r="N479" s="224" t="s">
        <v>40</v>
      </c>
      <c r="O479" s="91"/>
      <c r="P479" s="225">
        <f>O479*H479</f>
        <v>0</v>
      </c>
      <c r="Q479" s="225">
        <v>0.0043800000000000002</v>
      </c>
      <c r="R479" s="225">
        <f>Q479*H479</f>
        <v>1.6046568000000001</v>
      </c>
      <c r="S479" s="225">
        <v>0</v>
      </c>
      <c r="T479" s="226">
        <f>S479*H479</f>
        <v>0</v>
      </c>
      <c r="U479" s="38"/>
      <c r="V479" s="38"/>
      <c r="W479" s="38"/>
      <c r="X479" s="38"/>
      <c r="Y479" s="38"/>
      <c r="Z479" s="38"/>
      <c r="AA479" s="38"/>
      <c r="AB479" s="38"/>
      <c r="AC479" s="38"/>
      <c r="AD479" s="38"/>
      <c r="AE479" s="38"/>
      <c r="AR479" s="227" t="s">
        <v>167</v>
      </c>
      <c r="AT479" s="227" t="s">
        <v>163</v>
      </c>
      <c r="AU479" s="227" t="s">
        <v>85</v>
      </c>
      <c r="AY479" s="17" t="s">
        <v>161</v>
      </c>
      <c r="BE479" s="228">
        <f>IF(N479="základní",J479,0)</f>
        <v>0</v>
      </c>
      <c r="BF479" s="228">
        <f>IF(N479="snížená",J479,0)</f>
        <v>0</v>
      </c>
      <c r="BG479" s="228">
        <f>IF(N479="zákl. přenesená",J479,0)</f>
        <v>0</v>
      </c>
      <c r="BH479" s="228">
        <f>IF(N479="sníž. přenesená",J479,0)</f>
        <v>0</v>
      </c>
      <c r="BI479" s="228">
        <f>IF(N479="nulová",J479,0)</f>
        <v>0</v>
      </c>
      <c r="BJ479" s="17" t="s">
        <v>83</v>
      </c>
      <c r="BK479" s="228">
        <f>ROUND(I479*H479,2)</f>
        <v>0</v>
      </c>
      <c r="BL479" s="17" t="s">
        <v>167</v>
      </c>
      <c r="BM479" s="227" t="s">
        <v>662</v>
      </c>
    </row>
    <row r="480" s="2" customFormat="1">
      <c r="A480" s="38"/>
      <c r="B480" s="39"/>
      <c r="C480" s="40"/>
      <c r="D480" s="229" t="s">
        <v>169</v>
      </c>
      <c r="E480" s="40"/>
      <c r="F480" s="230" t="s">
        <v>663</v>
      </c>
      <c r="G480" s="40"/>
      <c r="H480" s="40"/>
      <c r="I480" s="231"/>
      <c r="J480" s="40"/>
      <c r="K480" s="40"/>
      <c r="L480" s="44"/>
      <c r="M480" s="232"/>
      <c r="N480" s="233"/>
      <c r="O480" s="91"/>
      <c r="P480" s="91"/>
      <c r="Q480" s="91"/>
      <c r="R480" s="91"/>
      <c r="S480" s="91"/>
      <c r="T480" s="92"/>
      <c r="U480" s="38"/>
      <c r="V480" s="38"/>
      <c r="W480" s="38"/>
      <c r="X480" s="38"/>
      <c r="Y480" s="38"/>
      <c r="Z480" s="38"/>
      <c r="AA480" s="38"/>
      <c r="AB480" s="38"/>
      <c r="AC480" s="38"/>
      <c r="AD480" s="38"/>
      <c r="AE480" s="38"/>
      <c r="AT480" s="17" t="s">
        <v>169</v>
      </c>
      <c r="AU480" s="17" t="s">
        <v>85</v>
      </c>
    </row>
    <row r="481" s="13" customFormat="1">
      <c r="A481" s="13"/>
      <c r="B481" s="234"/>
      <c r="C481" s="235"/>
      <c r="D481" s="229" t="s">
        <v>171</v>
      </c>
      <c r="E481" s="236" t="s">
        <v>1</v>
      </c>
      <c r="F481" s="237" t="s">
        <v>664</v>
      </c>
      <c r="G481" s="235"/>
      <c r="H481" s="238">
        <v>65</v>
      </c>
      <c r="I481" s="239"/>
      <c r="J481" s="235"/>
      <c r="K481" s="235"/>
      <c r="L481" s="240"/>
      <c r="M481" s="241"/>
      <c r="N481" s="242"/>
      <c r="O481" s="242"/>
      <c r="P481" s="242"/>
      <c r="Q481" s="242"/>
      <c r="R481" s="242"/>
      <c r="S481" s="242"/>
      <c r="T481" s="243"/>
      <c r="U481" s="13"/>
      <c r="V481" s="13"/>
      <c r="W481" s="13"/>
      <c r="X481" s="13"/>
      <c r="Y481" s="13"/>
      <c r="Z481" s="13"/>
      <c r="AA481" s="13"/>
      <c r="AB481" s="13"/>
      <c r="AC481" s="13"/>
      <c r="AD481" s="13"/>
      <c r="AE481" s="13"/>
      <c r="AT481" s="244" t="s">
        <v>171</v>
      </c>
      <c r="AU481" s="244" t="s">
        <v>85</v>
      </c>
      <c r="AV481" s="13" t="s">
        <v>85</v>
      </c>
      <c r="AW481" s="13" t="s">
        <v>32</v>
      </c>
      <c r="AX481" s="13" t="s">
        <v>75</v>
      </c>
      <c r="AY481" s="244" t="s">
        <v>161</v>
      </c>
    </row>
    <row r="482" s="13" customFormat="1">
      <c r="A482" s="13"/>
      <c r="B482" s="234"/>
      <c r="C482" s="235"/>
      <c r="D482" s="229" t="s">
        <v>171</v>
      </c>
      <c r="E482" s="236" t="s">
        <v>1</v>
      </c>
      <c r="F482" s="237" t="s">
        <v>665</v>
      </c>
      <c r="G482" s="235"/>
      <c r="H482" s="238">
        <v>301.36000000000001</v>
      </c>
      <c r="I482" s="239"/>
      <c r="J482" s="235"/>
      <c r="K482" s="235"/>
      <c r="L482" s="240"/>
      <c r="M482" s="241"/>
      <c r="N482" s="242"/>
      <c r="O482" s="242"/>
      <c r="P482" s="242"/>
      <c r="Q482" s="242"/>
      <c r="R482" s="242"/>
      <c r="S482" s="242"/>
      <c r="T482" s="243"/>
      <c r="U482" s="13"/>
      <c r="V482" s="13"/>
      <c r="W482" s="13"/>
      <c r="X482" s="13"/>
      <c r="Y482" s="13"/>
      <c r="Z482" s="13"/>
      <c r="AA482" s="13"/>
      <c r="AB482" s="13"/>
      <c r="AC482" s="13"/>
      <c r="AD482" s="13"/>
      <c r="AE482" s="13"/>
      <c r="AT482" s="244" t="s">
        <v>171</v>
      </c>
      <c r="AU482" s="244" t="s">
        <v>85</v>
      </c>
      <c r="AV482" s="13" t="s">
        <v>85</v>
      </c>
      <c r="AW482" s="13" t="s">
        <v>32</v>
      </c>
      <c r="AX482" s="13" t="s">
        <v>75</v>
      </c>
      <c r="AY482" s="244" t="s">
        <v>161</v>
      </c>
    </row>
    <row r="483" s="14" customFormat="1">
      <c r="A483" s="14"/>
      <c r="B483" s="245"/>
      <c r="C483" s="246"/>
      <c r="D483" s="229" t="s">
        <v>171</v>
      </c>
      <c r="E483" s="247" t="s">
        <v>1</v>
      </c>
      <c r="F483" s="248" t="s">
        <v>185</v>
      </c>
      <c r="G483" s="246"/>
      <c r="H483" s="249">
        <v>366.36000000000001</v>
      </c>
      <c r="I483" s="250"/>
      <c r="J483" s="246"/>
      <c r="K483" s="246"/>
      <c r="L483" s="251"/>
      <c r="M483" s="252"/>
      <c r="N483" s="253"/>
      <c r="O483" s="253"/>
      <c r="P483" s="253"/>
      <c r="Q483" s="253"/>
      <c r="R483" s="253"/>
      <c r="S483" s="253"/>
      <c r="T483" s="254"/>
      <c r="U483" s="14"/>
      <c r="V483" s="14"/>
      <c r="W483" s="14"/>
      <c r="X483" s="14"/>
      <c r="Y483" s="14"/>
      <c r="Z483" s="14"/>
      <c r="AA483" s="14"/>
      <c r="AB483" s="14"/>
      <c r="AC483" s="14"/>
      <c r="AD483" s="14"/>
      <c r="AE483" s="14"/>
      <c r="AT483" s="255" t="s">
        <v>171</v>
      </c>
      <c r="AU483" s="255" t="s">
        <v>85</v>
      </c>
      <c r="AV483" s="14" t="s">
        <v>167</v>
      </c>
      <c r="AW483" s="14" t="s">
        <v>32</v>
      </c>
      <c r="AX483" s="14" t="s">
        <v>83</v>
      </c>
      <c r="AY483" s="255" t="s">
        <v>161</v>
      </c>
    </row>
    <row r="484" s="2" customFormat="1" ht="24.15" customHeight="1">
      <c r="A484" s="38"/>
      <c r="B484" s="39"/>
      <c r="C484" s="215" t="s">
        <v>666</v>
      </c>
      <c r="D484" s="215" t="s">
        <v>163</v>
      </c>
      <c r="E484" s="216" t="s">
        <v>667</v>
      </c>
      <c r="F484" s="217" t="s">
        <v>668</v>
      </c>
      <c r="G484" s="218" t="s">
        <v>206</v>
      </c>
      <c r="H484" s="219">
        <v>59.219999999999999</v>
      </c>
      <c r="I484" s="220"/>
      <c r="J484" s="221">
        <f>ROUND(I484*H484,2)</f>
        <v>0</v>
      </c>
      <c r="K484" s="222"/>
      <c r="L484" s="44"/>
      <c r="M484" s="223" t="s">
        <v>1</v>
      </c>
      <c r="N484" s="224" t="s">
        <v>40</v>
      </c>
      <c r="O484" s="91"/>
      <c r="P484" s="225">
        <f>O484*H484</f>
        <v>0</v>
      </c>
      <c r="Q484" s="225">
        <v>0.018380000000000001</v>
      </c>
      <c r="R484" s="225">
        <f>Q484*H484</f>
        <v>1.0884636000000001</v>
      </c>
      <c r="S484" s="225">
        <v>0</v>
      </c>
      <c r="T484" s="226">
        <f>S484*H484</f>
        <v>0</v>
      </c>
      <c r="U484" s="38"/>
      <c r="V484" s="38"/>
      <c r="W484" s="38"/>
      <c r="X484" s="38"/>
      <c r="Y484" s="38"/>
      <c r="Z484" s="38"/>
      <c r="AA484" s="38"/>
      <c r="AB484" s="38"/>
      <c r="AC484" s="38"/>
      <c r="AD484" s="38"/>
      <c r="AE484" s="38"/>
      <c r="AR484" s="227" t="s">
        <v>167</v>
      </c>
      <c r="AT484" s="227" t="s">
        <v>163</v>
      </c>
      <c r="AU484" s="227" t="s">
        <v>85</v>
      </c>
      <c r="AY484" s="17" t="s">
        <v>161</v>
      </c>
      <c r="BE484" s="228">
        <f>IF(N484="základní",J484,0)</f>
        <v>0</v>
      </c>
      <c r="BF484" s="228">
        <f>IF(N484="snížená",J484,0)</f>
        <v>0</v>
      </c>
      <c r="BG484" s="228">
        <f>IF(N484="zákl. přenesená",J484,0)</f>
        <v>0</v>
      </c>
      <c r="BH484" s="228">
        <f>IF(N484="sníž. přenesená",J484,0)</f>
        <v>0</v>
      </c>
      <c r="BI484" s="228">
        <f>IF(N484="nulová",J484,0)</f>
        <v>0</v>
      </c>
      <c r="BJ484" s="17" t="s">
        <v>83</v>
      </c>
      <c r="BK484" s="228">
        <f>ROUND(I484*H484,2)</f>
        <v>0</v>
      </c>
      <c r="BL484" s="17" t="s">
        <v>167</v>
      </c>
      <c r="BM484" s="227" t="s">
        <v>669</v>
      </c>
    </row>
    <row r="485" s="2" customFormat="1">
      <c r="A485" s="38"/>
      <c r="B485" s="39"/>
      <c r="C485" s="40"/>
      <c r="D485" s="229" t="s">
        <v>169</v>
      </c>
      <c r="E485" s="40"/>
      <c r="F485" s="230" t="s">
        <v>670</v>
      </c>
      <c r="G485" s="40"/>
      <c r="H485" s="40"/>
      <c r="I485" s="231"/>
      <c r="J485" s="40"/>
      <c r="K485" s="40"/>
      <c r="L485" s="44"/>
      <c r="M485" s="232"/>
      <c r="N485" s="233"/>
      <c r="O485" s="91"/>
      <c r="P485" s="91"/>
      <c r="Q485" s="91"/>
      <c r="R485" s="91"/>
      <c r="S485" s="91"/>
      <c r="T485" s="92"/>
      <c r="U485" s="38"/>
      <c r="V485" s="38"/>
      <c r="W485" s="38"/>
      <c r="X485" s="38"/>
      <c r="Y485" s="38"/>
      <c r="Z485" s="38"/>
      <c r="AA485" s="38"/>
      <c r="AB485" s="38"/>
      <c r="AC485" s="38"/>
      <c r="AD485" s="38"/>
      <c r="AE485" s="38"/>
      <c r="AT485" s="17" t="s">
        <v>169</v>
      </c>
      <c r="AU485" s="17" t="s">
        <v>85</v>
      </c>
    </row>
    <row r="486" s="13" customFormat="1">
      <c r="A486" s="13"/>
      <c r="B486" s="234"/>
      <c r="C486" s="235"/>
      <c r="D486" s="229" t="s">
        <v>171</v>
      </c>
      <c r="E486" s="236" t="s">
        <v>1</v>
      </c>
      <c r="F486" s="237" t="s">
        <v>652</v>
      </c>
      <c r="G486" s="235"/>
      <c r="H486" s="238">
        <v>59.219999999999999</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171</v>
      </c>
      <c r="AU486" s="244" t="s">
        <v>85</v>
      </c>
      <c r="AV486" s="13" t="s">
        <v>85</v>
      </c>
      <c r="AW486" s="13" t="s">
        <v>32</v>
      </c>
      <c r="AX486" s="13" t="s">
        <v>83</v>
      </c>
      <c r="AY486" s="244" t="s">
        <v>161</v>
      </c>
    </row>
    <row r="487" s="2" customFormat="1" ht="37.8" customHeight="1">
      <c r="A487" s="38"/>
      <c r="B487" s="39"/>
      <c r="C487" s="215" t="s">
        <v>671</v>
      </c>
      <c r="D487" s="215" t="s">
        <v>163</v>
      </c>
      <c r="E487" s="216" t="s">
        <v>672</v>
      </c>
      <c r="F487" s="217" t="s">
        <v>673</v>
      </c>
      <c r="G487" s="218" t="s">
        <v>206</v>
      </c>
      <c r="H487" s="219">
        <v>318.22000000000003</v>
      </c>
      <c r="I487" s="220"/>
      <c r="J487" s="221">
        <f>ROUND(I487*H487,2)</f>
        <v>0</v>
      </c>
      <c r="K487" s="222"/>
      <c r="L487" s="44"/>
      <c r="M487" s="223" t="s">
        <v>1</v>
      </c>
      <c r="N487" s="224" t="s">
        <v>40</v>
      </c>
      <c r="O487" s="91"/>
      <c r="P487" s="225">
        <f>O487*H487</f>
        <v>0</v>
      </c>
      <c r="Q487" s="225">
        <v>0.021000000000000001</v>
      </c>
      <c r="R487" s="225">
        <f>Q487*H487</f>
        <v>6.6826200000000009</v>
      </c>
      <c r="S487" s="225">
        <v>0</v>
      </c>
      <c r="T487" s="226">
        <f>S487*H487</f>
        <v>0</v>
      </c>
      <c r="U487" s="38"/>
      <c r="V487" s="38"/>
      <c r="W487" s="38"/>
      <c r="X487" s="38"/>
      <c r="Y487" s="38"/>
      <c r="Z487" s="38"/>
      <c r="AA487" s="38"/>
      <c r="AB487" s="38"/>
      <c r="AC487" s="38"/>
      <c r="AD487" s="38"/>
      <c r="AE487" s="38"/>
      <c r="AR487" s="227" t="s">
        <v>167</v>
      </c>
      <c r="AT487" s="227" t="s">
        <v>163</v>
      </c>
      <c r="AU487" s="227" t="s">
        <v>85</v>
      </c>
      <c r="AY487" s="17" t="s">
        <v>161</v>
      </c>
      <c r="BE487" s="228">
        <f>IF(N487="základní",J487,0)</f>
        <v>0</v>
      </c>
      <c r="BF487" s="228">
        <f>IF(N487="snížená",J487,0)</f>
        <v>0</v>
      </c>
      <c r="BG487" s="228">
        <f>IF(N487="zákl. přenesená",J487,0)</f>
        <v>0</v>
      </c>
      <c r="BH487" s="228">
        <f>IF(N487="sníž. přenesená",J487,0)</f>
        <v>0</v>
      </c>
      <c r="BI487" s="228">
        <f>IF(N487="nulová",J487,0)</f>
        <v>0</v>
      </c>
      <c r="BJ487" s="17" t="s">
        <v>83</v>
      </c>
      <c r="BK487" s="228">
        <f>ROUND(I487*H487,2)</f>
        <v>0</v>
      </c>
      <c r="BL487" s="17" t="s">
        <v>167</v>
      </c>
      <c r="BM487" s="227" t="s">
        <v>674</v>
      </c>
    </row>
    <row r="488" s="2" customFormat="1">
      <c r="A488" s="38"/>
      <c r="B488" s="39"/>
      <c r="C488" s="40"/>
      <c r="D488" s="229" t="s">
        <v>169</v>
      </c>
      <c r="E488" s="40"/>
      <c r="F488" s="230" t="s">
        <v>675</v>
      </c>
      <c r="G488" s="40"/>
      <c r="H488" s="40"/>
      <c r="I488" s="231"/>
      <c r="J488" s="40"/>
      <c r="K488" s="40"/>
      <c r="L488" s="44"/>
      <c r="M488" s="232"/>
      <c r="N488" s="233"/>
      <c r="O488" s="91"/>
      <c r="P488" s="91"/>
      <c r="Q488" s="91"/>
      <c r="R488" s="91"/>
      <c r="S488" s="91"/>
      <c r="T488" s="92"/>
      <c r="U488" s="38"/>
      <c r="V488" s="38"/>
      <c r="W488" s="38"/>
      <c r="X488" s="38"/>
      <c r="Y488" s="38"/>
      <c r="Z488" s="38"/>
      <c r="AA488" s="38"/>
      <c r="AB488" s="38"/>
      <c r="AC488" s="38"/>
      <c r="AD488" s="38"/>
      <c r="AE488" s="38"/>
      <c r="AT488" s="17" t="s">
        <v>169</v>
      </c>
      <c r="AU488" s="17" t="s">
        <v>85</v>
      </c>
    </row>
    <row r="489" s="13" customFormat="1">
      <c r="A489" s="13"/>
      <c r="B489" s="234"/>
      <c r="C489" s="235"/>
      <c r="D489" s="229" t="s">
        <v>171</v>
      </c>
      <c r="E489" s="236" t="s">
        <v>1</v>
      </c>
      <c r="F489" s="237" t="s">
        <v>676</v>
      </c>
      <c r="G489" s="235"/>
      <c r="H489" s="238">
        <v>286.51999999999998</v>
      </c>
      <c r="I489" s="239"/>
      <c r="J489" s="235"/>
      <c r="K489" s="235"/>
      <c r="L489" s="240"/>
      <c r="M489" s="241"/>
      <c r="N489" s="242"/>
      <c r="O489" s="242"/>
      <c r="P489" s="242"/>
      <c r="Q489" s="242"/>
      <c r="R489" s="242"/>
      <c r="S489" s="242"/>
      <c r="T489" s="243"/>
      <c r="U489" s="13"/>
      <c r="V489" s="13"/>
      <c r="W489" s="13"/>
      <c r="X489" s="13"/>
      <c r="Y489" s="13"/>
      <c r="Z489" s="13"/>
      <c r="AA489" s="13"/>
      <c r="AB489" s="13"/>
      <c r="AC489" s="13"/>
      <c r="AD489" s="13"/>
      <c r="AE489" s="13"/>
      <c r="AT489" s="244" t="s">
        <v>171</v>
      </c>
      <c r="AU489" s="244" t="s">
        <v>85</v>
      </c>
      <c r="AV489" s="13" t="s">
        <v>85</v>
      </c>
      <c r="AW489" s="13" t="s">
        <v>32</v>
      </c>
      <c r="AX489" s="13" t="s">
        <v>75</v>
      </c>
      <c r="AY489" s="244" t="s">
        <v>161</v>
      </c>
    </row>
    <row r="490" s="13" customFormat="1">
      <c r="A490" s="13"/>
      <c r="B490" s="234"/>
      <c r="C490" s="235"/>
      <c r="D490" s="229" t="s">
        <v>171</v>
      </c>
      <c r="E490" s="236" t="s">
        <v>1</v>
      </c>
      <c r="F490" s="237" t="s">
        <v>677</v>
      </c>
      <c r="G490" s="235"/>
      <c r="H490" s="238">
        <v>31.699999999999999</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171</v>
      </c>
      <c r="AU490" s="244" t="s">
        <v>85</v>
      </c>
      <c r="AV490" s="13" t="s">
        <v>85</v>
      </c>
      <c r="AW490" s="13" t="s">
        <v>32</v>
      </c>
      <c r="AX490" s="13" t="s">
        <v>75</v>
      </c>
      <c r="AY490" s="244" t="s">
        <v>161</v>
      </c>
    </row>
    <row r="491" s="14" customFormat="1">
      <c r="A491" s="14"/>
      <c r="B491" s="245"/>
      <c r="C491" s="246"/>
      <c r="D491" s="229" t="s">
        <v>171</v>
      </c>
      <c r="E491" s="247" t="s">
        <v>1</v>
      </c>
      <c r="F491" s="248" t="s">
        <v>185</v>
      </c>
      <c r="G491" s="246"/>
      <c r="H491" s="249">
        <v>318.21999999999997</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171</v>
      </c>
      <c r="AU491" s="255" t="s">
        <v>85</v>
      </c>
      <c r="AV491" s="14" t="s">
        <v>167</v>
      </c>
      <c r="AW491" s="14" t="s">
        <v>32</v>
      </c>
      <c r="AX491" s="14" t="s">
        <v>83</v>
      </c>
      <c r="AY491" s="255" t="s">
        <v>161</v>
      </c>
    </row>
    <row r="492" s="2" customFormat="1" ht="24.15" customHeight="1">
      <c r="A492" s="38"/>
      <c r="B492" s="39"/>
      <c r="C492" s="215" t="s">
        <v>678</v>
      </c>
      <c r="D492" s="215" t="s">
        <v>163</v>
      </c>
      <c r="E492" s="216" t="s">
        <v>679</v>
      </c>
      <c r="F492" s="217" t="s">
        <v>680</v>
      </c>
      <c r="G492" s="218" t="s">
        <v>206</v>
      </c>
      <c r="H492" s="219">
        <v>327.536</v>
      </c>
      <c r="I492" s="220"/>
      <c r="J492" s="221">
        <f>ROUND(I492*H492,2)</f>
        <v>0</v>
      </c>
      <c r="K492" s="222"/>
      <c r="L492" s="44"/>
      <c r="M492" s="223" t="s">
        <v>1</v>
      </c>
      <c r="N492" s="224" t="s">
        <v>40</v>
      </c>
      <c r="O492" s="91"/>
      <c r="P492" s="225">
        <f>O492*H492</f>
        <v>0</v>
      </c>
      <c r="Q492" s="225">
        <v>0.012</v>
      </c>
      <c r="R492" s="225">
        <f>Q492*H492</f>
        <v>3.9304320000000001</v>
      </c>
      <c r="S492" s="225">
        <v>0</v>
      </c>
      <c r="T492" s="226">
        <f>S492*H492</f>
        <v>0</v>
      </c>
      <c r="U492" s="38"/>
      <c r="V492" s="38"/>
      <c r="W492" s="38"/>
      <c r="X492" s="38"/>
      <c r="Y492" s="38"/>
      <c r="Z492" s="38"/>
      <c r="AA492" s="38"/>
      <c r="AB492" s="38"/>
      <c r="AC492" s="38"/>
      <c r="AD492" s="38"/>
      <c r="AE492" s="38"/>
      <c r="AR492" s="227" t="s">
        <v>167</v>
      </c>
      <c r="AT492" s="227" t="s">
        <v>163</v>
      </c>
      <c r="AU492" s="227" t="s">
        <v>85</v>
      </c>
      <c r="AY492" s="17" t="s">
        <v>161</v>
      </c>
      <c r="BE492" s="228">
        <f>IF(N492="základní",J492,0)</f>
        <v>0</v>
      </c>
      <c r="BF492" s="228">
        <f>IF(N492="snížená",J492,0)</f>
        <v>0</v>
      </c>
      <c r="BG492" s="228">
        <f>IF(N492="zákl. přenesená",J492,0)</f>
        <v>0</v>
      </c>
      <c r="BH492" s="228">
        <f>IF(N492="sníž. přenesená",J492,0)</f>
        <v>0</v>
      </c>
      <c r="BI492" s="228">
        <f>IF(N492="nulová",J492,0)</f>
        <v>0</v>
      </c>
      <c r="BJ492" s="17" t="s">
        <v>83</v>
      </c>
      <c r="BK492" s="228">
        <f>ROUND(I492*H492,2)</f>
        <v>0</v>
      </c>
      <c r="BL492" s="17" t="s">
        <v>167</v>
      </c>
      <c r="BM492" s="227" t="s">
        <v>681</v>
      </c>
    </row>
    <row r="493" s="2" customFormat="1">
      <c r="A493" s="38"/>
      <c r="B493" s="39"/>
      <c r="C493" s="40"/>
      <c r="D493" s="229" t="s">
        <v>169</v>
      </c>
      <c r="E493" s="40"/>
      <c r="F493" s="230" t="s">
        <v>682</v>
      </c>
      <c r="G493" s="40"/>
      <c r="H493" s="40"/>
      <c r="I493" s="231"/>
      <c r="J493" s="40"/>
      <c r="K493" s="40"/>
      <c r="L493" s="44"/>
      <c r="M493" s="232"/>
      <c r="N493" s="233"/>
      <c r="O493" s="91"/>
      <c r="P493" s="91"/>
      <c r="Q493" s="91"/>
      <c r="R493" s="91"/>
      <c r="S493" s="91"/>
      <c r="T493" s="92"/>
      <c r="U493" s="38"/>
      <c r="V493" s="38"/>
      <c r="W493" s="38"/>
      <c r="X493" s="38"/>
      <c r="Y493" s="38"/>
      <c r="Z493" s="38"/>
      <c r="AA493" s="38"/>
      <c r="AB493" s="38"/>
      <c r="AC493" s="38"/>
      <c r="AD493" s="38"/>
      <c r="AE493" s="38"/>
      <c r="AT493" s="17" t="s">
        <v>169</v>
      </c>
      <c r="AU493" s="17" t="s">
        <v>85</v>
      </c>
    </row>
    <row r="494" s="15" customFormat="1">
      <c r="A494" s="15"/>
      <c r="B494" s="267"/>
      <c r="C494" s="268"/>
      <c r="D494" s="229" t="s">
        <v>171</v>
      </c>
      <c r="E494" s="269" t="s">
        <v>1</v>
      </c>
      <c r="F494" s="270" t="s">
        <v>683</v>
      </c>
      <c r="G494" s="268"/>
      <c r="H494" s="269" t="s">
        <v>1</v>
      </c>
      <c r="I494" s="271"/>
      <c r="J494" s="268"/>
      <c r="K494" s="268"/>
      <c r="L494" s="272"/>
      <c r="M494" s="273"/>
      <c r="N494" s="274"/>
      <c r="O494" s="274"/>
      <c r="P494" s="274"/>
      <c r="Q494" s="274"/>
      <c r="R494" s="274"/>
      <c r="S494" s="274"/>
      <c r="T494" s="275"/>
      <c r="U494" s="15"/>
      <c r="V494" s="15"/>
      <c r="W494" s="15"/>
      <c r="X494" s="15"/>
      <c r="Y494" s="15"/>
      <c r="Z494" s="15"/>
      <c r="AA494" s="15"/>
      <c r="AB494" s="15"/>
      <c r="AC494" s="15"/>
      <c r="AD494" s="15"/>
      <c r="AE494" s="15"/>
      <c r="AT494" s="276" t="s">
        <v>171</v>
      </c>
      <c r="AU494" s="276" t="s">
        <v>85</v>
      </c>
      <c r="AV494" s="15" t="s">
        <v>83</v>
      </c>
      <c r="AW494" s="15" t="s">
        <v>32</v>
      </c>
      <c r="AX494" s="15" t="s">
        <v>75</v>
      </c>
      <c r="AY494" s="276" t="s">
        <v>161</v>
      </c>
    </row>
    <row r="495" s="13" customFormat="1">
      <c r="A495" s="13"/>
      <c r="B495" s="234"/>
      <c r="C495" s="235"/>
      <c r="D495" s="229" t="s">
        <v>171</v>
      </c>
      <c r="E495" s="236" t="s">
        <v>1</v>
      </c>
      <c r="F495" s="237" t="s">
        <v>684</v>
      </c>
      <c r="G495" s="235"/>
      <c r="H495" s="238">
        <v>300.01999999999998</v>
      </c>
      <c r="I495" s="239"/>
      <c r="J495" s="235"/>
      <c r="K495" s="235"/>
      <c r="L495" s="240"/>
      <c r="M495" s="241"/>
      <c r="N495" s="242"/>
      <c r="O495" s="242"/>
      <c r="P495" s="242"/>
      <c r="Q495" s="242"/>
      <c r="R495" s="242"/>
      <c r="S495" s="242"/>
      <c r="T495" s="243"/>
      <c r="U495" s="13"/>
      <c r="V495" s="13"/>
      <c r="W495" s="13"/>
      <c r="X495" s="13"/>
      <c r="Y495" s="13"/>
      <c r="Z495" s="13"/>
      <c r="AA495" s="13"/>
      <c r="AB495" s="13"/>
      <c r="AC495" s="13"/>
      <c r="AD495" s="13"/>
      <c r="AE495" s="13"/>
      <c r="AT495" s="244" t="s">
        <v>171</v>
      </c>
      <c r="AU495" s="244" t="s">
        <v>85</v>
      </c>
      <c r="AV495" s="13" t="s">
        <v>85</v>
      </c>
      <c r="AW495" s="13" t="s">
        <v>32</v>
      </c>
      <c r="AX495" s="13" t="s">
        <v>75</v>
      </c>
      <c r="AY495" s="244" t="s">
        <v>161</v>
      </c>
    </row>
    <row r="496" s="13" customFormat="1">
      <c r="A496" s="13"/>
      <c r="B496" s="234"/>
      <c r="C496" s="235"/>
      <c r="D496" s="229" t="s">
        <v>171</v>
      </c>
      <c r="E496" s="236" t="s">
        <v>1</v>
      </c>
      <c r="F496" s="237" t="s">
        <v>685</v>
      </c>
      <c r="G496" s="235"/>
      <c r="H496" s="238">
        <v>16.295999999999999</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171</v>
      </c>
      <c r="AU496" s="244" t="s">
        <v>85</v>
      </c>
      <c r="AV496" s="13" t="s">
        <v>85</v>
      </c>
      <c r="AW496" s="13" t="s">
        <v>32</v>
      </c>
      <c r="AX496" s="13" t="s">
        <v>75</v>
      </c>
      <c r="AY496" s="244" t="s">
        <v>161</v>
      </c>
    </row>
    <row r="497" s="13" customFormat="1">
      <c r="A497" s="13"/>
      <c r="B497" s="234"/>
      <c r="C497" s="235"/>
      <c r="D497" s="229" t="s">
        <v>171</v>
      </c>
      <c r="E497" s="236" t="s">
        <v>1</v>
      </c>
      <c r="F497" s="237" t="s">
        <v>686</v>
      </c>
      <c r="G497" s="235"/>
      <c r="H497" s="238">
        <v>11.220000000000001</v>
      </c>
      <c r="I497" s="239"/>
      <c r="J497" s="235"/>
      <c r="K497" s="235"/>
      <c r="L497" s="240"/>
      <c r="M497" s="241"/>
      <c r="N497" s="242"/>
      <c r="O497" s="242"/>
      <c r="P497" s="242"/>
      <c r="Q497" s="242"/>
      <c r="R497" s="242"/>
      <c r="S497" s="242"/>
      <c r="T497" s="243"/>
      <c r="U497" s="13"/>
      <c r="V497" s="13"/>
      <c r="W497" s="13"/>
      <c r="X497" s="13"/>
      <c r="Y497" s="13"/>
      <c r="Z497" s="13"/>
      <c r="AA497" s="13"/>
      <c r="AB497" s="13"/>
      <c r="AC497" s="13"/>
      <c r="AD497" s="13"/>
      <c r="AE497" s="13"/>
      <c r="AT497" s="244" t="s">
        <v>171</v>
      </c>
      <c r="AU497" s="244" t="s">
        <v>85</v>
      </c>
      <c r="AV497" s="13" t="s">
        <v>85</v>
      </c>
      <c r="AW497" s="13" t="s">
        <v>32</v>
      </c>
      <c r="AX497" s="13" t="s">
        <v>75</v>
      </c>
      <c r="AY497" s="244" t="s">
        <v>161</v>
      </c>
    </row>
    <row r="498" s="14" customFormat="1">
      <c r="A498" s="14"/>
      <c r="B498" s="245"/>
      <c r="C498" s="246"/>
      <c r="D498" s="229" t="s">
        <v>171</v>
      </c>
      <c r="E498" s="247" t="s">
        <v>1</v>
      </c>
      <c r="F498" s="248" t="s">
        <v>185</v>
      </c>
      <c r="G498" s="246"/>
      <c r="H498" s="249">
        <v>327.536</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171</v>
      </c>
      <c r="AU498" s="255" t="s">
        <v>85</v>
      </c>
      <c r="AV498" s="14" t="s">
        <v>167</v>
      </c>
      <c r="AW498" s="14" t="s">
        <v>32</v>
      </c>
      <c r="AX498" s="14" t="s">
        <v>83</v>
      </c>
      <c r="AY498" s="255" t="s">
        <v>161</v>
      </c>
    </row>
    <row r="499" s="2" customFormat="1" ht="33" customHeight="1">
      <c r="A499" s="38"/>
      <c r="B499" s="39"/>
      <c r="C499" s="215" t="s">
        <v>687</v>
      </c>
      <c r="D499" s="215" t="s">
        <v>163</v>
      </c>
      <c r="E499" s="216" t="s">
        <v>688</v>
      </c>
      <c r="F499" s="217" t="s">
        <v>689</v>
      </c>
      <c r="G499" s="218" t="s">
        <v>206</v>
      </c>
      <c r="H499" s="219">
        <v>327.536</v>
      </c>
      <c r="I499" s="220"/>
      <c r="J499" s="221">
        <f>ROUND(I499*H499,2)</f>
        <v>0</v>
      </c>
      <c r="K499" s="222"/>
      <c r="L499" s="44"/>
      <c r="M499" s="223" t="s">
        <v>1</v>
      </c>
      <c r="N499" s="224" t="s">
        <v>40</v>
      </c>
      <c r="O499" s="91"/>
      <c r="P499" s="225">
        <f>O499*H499</f>
        <v>0</v>
      </c>
      <c r="Q499" s="225">
        <v>0.0060000000000000001</v>
      </c>
      <c r="R499" s="225">
        <f>Q499*H499</f>
        <v>1.9652160000000001</v>
      </c>
      <c r="S499" s="225">
        <v>0</v>
      </c>
      <c r="T499" s="226">
        <f>S499*H499</f>
        <v>0</v>
      </c>
      <c r="U499" s="38"/>
      <c r="V499" s="38"/>
      <c r="W499" s="38"/>
      <c r="X499" s="38"/>
      <c r="Y499" s="38"/>
      <c r="Z499" s="38"/>
      <c r="AA499" s="38"/>
      <c r="AB499" s="38"/>
      <c r="AC499" s="38"/>
      <c r="AD499" s="38"/>
      <c r="AE499" s="38"/>
      <c r="AR499" s="227" t="s">
        <v>167</v>
      </c>
      <c r="AT499" s="227" t="s">
        <v>163</v>
      </c>
      <c r="AU499" s="227" t="s">
        <v>85</v>
      </c>
      <c r="AY499" s="17" t="s">
        <v>161</v>
      </c>
      <c r="BE499" s="228">
        <f>IF(N499="základní",J499,0)</f>
        <v>0</v>
      </c>
      <c r="BF499" s="228">
        <f>IF(N499="snížená",J499,0)</f>
        <v>0</v>
      </c>
      <c r="BG499" s="228">
        <f>IF(N499="zákl. přenesená",J499,0)</f>
        <v>0</v>
      </c>
      <c r="BH499" s="228">
        <f>IF(N499="sníž. přenesená",J499,0)</f>
        <v>0</v>
      </c>
      <c r="BI499" s="228">
        <f>IF(N499="nulová",J499,0)</f>
        <v>0</v>
      </c>
      <c r="BJ499" s="17" t="s">
        <v>83</v>
      </c>
      <c r="BK499" s="228">
        <f>ROUND(I499*H499,2)</f>
        <v>0</v>
      </c>
      <c r="BL499" s="17" t="s">
        <v>167</v>
      </c>
      <c r="BM499" s="227" t="s">
        <v>690</v>
      </c>
    </row>
    <row r="500" s="2" customFormat="1">
      <c r="A500" s="38"/>
      <c r="B500" s="39"/>
      <c r="C500" s="40"/>
      <c r="D500" s="229" t="s">
        <v>169</v>
      </c>
      <c r="E500" s="40"/>
      <c r="F500" s="230" t="s">
        <v>691</v>
      </c>
      <c r="G500" s="40"/>
      <c r="H500" s="40"/>
      <c r="I500" s="231"/>
      <c r="J500" s="40"/>
      <c r="K500" s="40"/>
      <c r="L500" s="44"/>
      <c r="M500" s="232"/>
      <c r="N500" s="233"/>
      <c r="O500" s="91"/>
      <c r="P500" s="91"/>
      <c r="Q500" s="91"/>
      <c r="R500" s="91"/>
      <c r="S500" s="91"/>
      <c r="T500" s="92"/>
      <c r="U500" s="38"/>
      <c r="V500" s="38"/>
      <c r="W500" s="38"/>
      <c r="X500" s="38"/>
      <c r="Y500" s="38"/>
      <c r="Z500" s="38"/>
      <c r="AA500" s="38"/>
      <c r="AB500" s="38"/>
      <c r="AC500" s="38"/>
      <c r="AD500" s="38"/>
      <c r="AE500" s="38"/>
      <c r="AT500" s="17" t="s">
        <v>169</v>
      </c>
      <c r="AU500" s="17" t="s">
        <v>85</v>
      </c>
    </row>
    <row r="501" s="15" customFormat="1">
      <c r="A501" s="15"/>
      <c r="B501" s="267"/>
      <c r="C501" s="268"/>
      <c r="D501" s="229" t="s">
        <v>171</v>
      </c>
      <c r="E501" s="269" t="s">
        <v>1</v>
      </c>
      <c r="F501" s="270" t="s">
        <v>683</v>
      </c>
      <c r="G501" s="268"/>
      <c r="H501" s="269" t="s">
        <v>1</v>
      </c>
      <c r="I501" s="271"/>
      <c r="J501" s="268"/>
      <c r="K501" s="268"/>
      <c r="L501" s="272"/>
      <c r="M501" s="273"/>
      <c r="N501" s="274"/>
      <c r="O501" s="274"/>
      <c r="P501" s="274"/>
      <c r="Q501" s="274"/>
      <c r="R501" s="274"/>
      <c r="S501" s="274"/>
      <c r="T501" s="275"/>
      <c r="U501" s="15"/>
      <c r="V501" s="15"/>
      <c r="W501" s="15"/>
      <c r="X501" s="15"/>
      <c r="Y501" s="15"/>
      <c r="Z501" s="15"/>
      <c r="AA501" s="15"/>
      <c r="AB501" s="15"/>
      <c r="AC501" s="15"/>
      <c r="AD501" s="15"/>
      <c r="AE501" s="15"/>
      <c r="AT501" s="276" t="s">
        <v>171</v>
      </c>
      <c r="AU501" s="276" t="s">
        <v>85</v>
      </c>
      <c r="AV501" s="15" t="s">
        <v>83</v>
      </c>
      <c r="AW501" s="15" t="s">
        <v>32</v>
      </c>
      <c r="AX501" s="15" t="s">
        <v>75</v>
      </c>
      <c r="AY501" s="276" t="s">
        <v>161</v>
      </c>
    </row>
    <row r="502" s="13" customFormat="1">
      <c r="A502" s="13"/>
      <c r="B502" s="234"/>
      <c r="C502" s="235"/>
      <c r="D502" s="229" t="s">
        <v>171</v>
      </c>
      <c r="E502" s="236" t="s">
        <v>1</v>
      </c>
      <c r="F502" s="237" t="s">
        <v>684</v>
      </c>
      <c r="G502" s="235"/>
      <c r="H502" s="238">
        <v>300.01999999999998</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171</v>
      </c>
      <c r="AU502" s="244" t="s">
        <v>85</v>
      </c>
      <c r="AV502" s="13" t="s">
        <v>85</v>
      </c>
      <c r="AW502" s="13" t="s">
        <v>32</v>
      </c>
      <c r="AX502" s="13" t="s">
        <v>75</v>
      </c>
      <c r="AY502" s="244" t="s">
        <v>161</v>
      </c>
    </row>
    <row r="503" s="13" customFormat="1">
      <c r="A503" s="13"/>
      <c r="B503" s="234"/>
      <c r="C503" s="235"/>
      <c r="D503" s="229" t="s">
        <v>171</v>
      </c>
      <c r="E503" s="236" t="s">
        <v>1</v>
      </c>
      <c r="F503" s="237" t="s">
        <v>685</v>
      </c>
      <c r="G503" s="235"/>
      <c r="H503" s="238">
        <v>16.295999999999999</v>
      </c>
      <c r="I503" s="239"/>
      <c r="J503" s="235"/>
      <c r="K503" s="235"/>
      <c r="L503" s="240"/>
      <c r="M503" s="241"/>
      <c r="N503" s="242"/>
      <c r="O503" s="242"/>
      <c r="P503" s="242"/>
      <c r="Q503" s="242"/>
      <c r="R503" s="242"/>
      <c r="S503" s="242"/>
      <c r="T503" s="243"/>
      <c r="U503" s="13"/>
      <c r="V503" s="13"/>
      <c r="W503" s="13"/>
      <c r="X503" s="13"/>
      <c r="Y503" s="13"/>
      <c r="Z503" s="13"/>
      <c r="AA503" s="13"/>
      <c r="AB503" s="13"/>
      <c r="AC503" s="13"/>
      <c r="AD503" s="13"/>
      <c r="AE503" s="13"/>
      <c r="AT503" s="244" t="s">
        <v>171</v>
      </c>
      <c r="AU503" s="244" t="s">
        <v>85</v>
      </c>
      <c r="AV503" s="13" t="s">
        <v>85</v>
      </c>
      <c r="AW503" s="13" t="s">
        <v>32</v>
      </c>
      <c r="AX503" s="13" t="s">
        <v>75</v>
      </c>
      <c r="AY503" s="244" t="s">
        <v>161</v>
      </c>
    </row>
    <row r="504" s="13" customFormat="1">
      <c r="A504" s="13"/>
      <c r="B504" s="234"/>
      <c r="C504" s="235"/>
      <c r="D504" s="229" t="s">
        <v>171</v>
      </c>
      <c r="E504" s="236" t="s">
        <v>1</v>
      </c>
      <c r="F504" s="237" t="s">
        <v>686</v>
      </c>
      <c r="G504" s="235"/>
      <c r="H504" s="238">
        <v>11.220000000000001</v>
      </c>
      <c r="I504" s="239"/>
      <c r="J504" s="235"/>
      <c r="K504" s="235"/>
      <c r="L504" s="240"/>
      <c r="M504" s="241"/>
      <c r="N504" s="242"/>
      <c r="O504" s="242"/>
      <c r="P504" s="242"/>
      <c r="Q504" s="242"/>
      <c r="R504" s="242"/>
      <c r="S504" s="242"/>
      <c r="T504" s="243"/>
      <c r="U504" s="13"/>
      <c r="V504" s="13"/>
      <c r="W504" s="13"/>
      <c r="X504" s="13"/>
      <c r="Y504" s="13"/>
      <c r="Z504" s="13"/>
      <c r="AA504" s="13"/>
      <c r="AB504" s="13"/>
      <c r="AC504" s="13"/>
      <c r="AD504" s="13"/>
      <c r="AE504" s="13"/>
      <c r="AT504" s="244" t="s">
        <v>171</v>
      </c>
      <c r="AU504" s="244" t="s">
        <v>85</v>
      </c>
      <c r="AV504" s="13" t="s">
        <v>85</v>
      </c>
      <c r="AW504" s="13" t="s">
        <v>32</v>
      </c>
      <c r="AX504" s="13" t="s">
        <v>75</v>
      </c>
      <c r="AY504" s="244" t="s">
        <v>161</v>
      </c>
    </row>
    <row r="505" s="14" customFormat="1">
      <c r="A505" s="14"/>
      <c r="B505" s="245"/>
      <c r="C505" s="246"/>
      <c r="D505" s="229" t="s">
        <v>171</v>
      </c>
      <c r="E505" s="247" t="s">
        <v>1</v>
      </c>
      <c r="F505" s="248" t="s">
        <v>185</v>
      </c>
      <c r="G505" s="246"/>
      <c r="H505" s="249">
        <v>327.536</v>
      </c>
      <c r="I505" s="250"/>
      <c r="J505" s="246"/>
      <c r="K505" s="246"/>
      <c r="L505" s="251"/>
      <c r="M505" s="252"/>
      <c r="N505" s="253"/>
      <c r="O505" s="253"/>
      <c r="P505" s="253"/>
      <c r="Q505" s="253"/>
      <c r="R505" s="253"/>
      <c r="S505" s="253"/>
      <c r="T505" s="254"/>
      <c r="U505" s="14"/>
      <c r="V505" s="14"/>
      <c r="W505" s="14"/>
      <c r="X505" s="14"/>
      <c r="Y505" s="14"/>
      <c r="Z505" s="14"/>
      <c r="AA505" s="14"/>
      <c r="AB505" s="14"/>
      <c r="AC505" s="14"/>
      <c r="AD505" s="14"/>
      <c r="AE505" s="14"/>
      <c r="AT505" s="255" t="s">
        <v>171</v>
      </c>
      <c r="AU505" s="255" t="s">
        <v>85</v>
      </c>
      <c r="AV505" s="14" t="s">
        <v>167</v>
      </c>
      <c r="AW505" s="14" t="s">
        <v>32</v>
      </c>
      <c r="AX505" s="14" t="s">
        <v>83</v>
      </c>
      <c r="AY505" s="255" t="s">
        <v>161</v>
      </c>
    </row>
    <row r="506" s="2" customFormat="1" ht="24.15" customHeight="1">
      <c r="A506" s="38"/>
      <c r="B506" s="39"/>
      <c r="C506" s="215" t="s">
        <v>692</v>
      </c>
      <c r="D506" s="215" t="s">
        <v>163</v>
      </c>
      <c r="E506" s="216" t="s">
        <v>693</v>
      </c>
      <c r="F506" s="217" t="s">
        <v>694</v>
      </c>
      <c r="G506" s="218" t="s">
        <v>206</v>
      </c>
      <c r="H506" s="219">
        <v>327.536</v>
      </c>
      <c r="I506" s="220"/>
      <c r="J506" s="221">
        <f>ROUND(I506*H506,2)</f>
        <v>0</v>
      </c>
      <c r="K506" s="222"/>
      <c r="L506" s="44"/>
      <c r="M506" s="223" t="s">
        <v>1</v>
      </c>
      <c r="N506" s="224" t="s">
        <v>40</v>
      </c>
      <c r="O506" s="91"/>
      <c r="P506" s="225">
        <f>O506*H506</f>
        <v>0</v>
      </c>
      <c r="Q506" s="225">
        <v>0.016199999999999999</v>
      </c>
      <c r="R506" s="225">
        <f>Q506*H506</f>
        <v>5.3060831999999998</v>
      </c>
      <c r="S506" s="225">
        <v>0</v>
      </c>
      <c r="T506" s="226">
        <f>S506*H506</f>
        <v>0</v>
      </c>
      <c r="U506" s="38"/>
      <c r="V506" s="38"/>
      <c r="W506" s="38"/>
      <c r="X506" s="38"/>
      <c r="Y506" s="38"/>
      <c r="Z506" s="38"/>
      <c r="AA506" s="38"/>
      <c r="AB506" s="38"/>
      <c r="AC506" s="38"/>
      <c r="AD506" s="38"/>
      <c r="AE506" s="38"/>
      <c r="AR506" s="227" t="s">
        <v>167</v>
      </c>
      <c r="AT506" s="227" t="s">
        <v>163</v>
      </c>
      <c r="AU506" s="227" t="s">
        <v>85</v>
      </c>
      <c r="AY506" s="17" t="s">
        <v>161</v>
      </c>
      <c r="BE506" s="228">
        <f>IF(N506="základní",J506,0)</f>
        <v>0</v>
      </c>
      <c r="BF506" s="228">
        <f>IF(N506="snížená",J506,0)</f>
        <v>0</v>
      </c>
      <c r="BG506" s="228">
        <f>IF(N506="zákl. přenesená",J506,0)</f>
        <v>0</v>
      </c>
      <c r="BH506" s="228">
        <f>IF(N506="sníž. přenesená",J506,0)</f>
        <v>0</v>
      </c>
      <c r="BI506" s="228">
        <f>IF(N506="nulová",J506,0)</f>
        <v>0</v>
      </c>
      <c r="BJ506" s="17" t="s">
        <v>83</v>
      </c>
      <c r="BK506" s="228">
        <f>ROUND(I506*H506,2)</f>
        <v>0</v>
      </c>
      <c r="BL506" s="17" t="s">
        <v>167</v>
      </c>
      <c r="BM506" s="227" t="s">
        <v>695</v>
      </c>
    </row>
    <row r="507" s="2" customFormat="1">
      <c r="A507" s="38"/>
      <c r="B507" s="39"/>
      <c r="C507" s="40"/>
      <c r="D507" s="229" t="s">
        <v>169</v>
      </c>
      <c r="E507" s="40"/>
      <c r="F507" s="230" t="s">
        <v>696</v>
      </c>
      <c r="G507" s="40"/>
      <c r="H507" s="40"/>
      <c r="I507" s="231"/>
      <c r="J507" s="40"/>
      <c r="K507" s="40"/>
      <c r="L507" s="44"/>
      <c r="M507" s="232"/>
      <c r="N507" s="233"/>
      <c r="O507" s="91"/>
      <c r="P507" s="91"/>
      <c r="Q507" s="91"/>
      <c r="R507" s="91"/>
      <c r="S507" s="91"/>
      <c r="T507" s="92"/>
      <c r="U507" s="38"/>
      <c r="V507" s="38"/>
      <c r="W507" s="38"/>
      <c r="X507" s="38"/>
      <c r="Y507" s="38"/>
      <c r="Z507" s="38"/>
      <c r="AA507" s="38"/>
      <c r="AB507" s="38"/>
      <c r="AC507" s="38"/>
      <c r="AD507" s="38"/>
      <c r="AE507" s="38"/>
      <c r="AT507" s="17" t="s">
        <v>169</v>
      </c>
      <c r="AU507" s="17" t="s">
        <v>85</v>
      </c>
    </row>
    <row r="508" s="15" customFormat="1">
      <c r="A508" s="15"/>
      <c r="B508" s="267"/>
      <c r="C508" s="268"/>
      <c r="D508" s="229" t="s">
        <v>171</v>
      </c>
      <c r="E508" s="269" t="s">
        <v>1</v>
      </c>
      <c r="F508" s="270" t="s">
        <v>683</v>
      </c>
      <c r="G508" s="268"/>
      <c r="H508" s="269" t="s">
        <v>1</v>
      </c>
      <c r="I508" s="271"/>
      <c r="J508" s="268"/>
      <c r="K508" s="268"/>
      <c r="L508" s="272"/>
      <c r="M508" s="273"/>
      <c r="N508" s="274"/>
      <c r="O508" s="274"/>
      <c r="P508" s="274"/>
      <c r="Q508" s="274"/>
      <c r="R508" s="274"/>
      <c r="S508" s="274"/>
      <c r="T508" s="275"/>
      <c r="U508" s="15"/>
      <c r="V508" s="15"/>
      <c r="W508" s="15"/>
      <c r="X508" s="15"/>
      <c r="Y508" s="15"/>
      <c r="Z508" s="15"/>
      <c r="AA508" s="15"/>
      <c r="AB508" s="15"/>
      <c r="AC508" s="15"/>
      <c r="AD508" s="15"/>
      <c r="AE508" s="15"/>
      <c r="AT508" s="276" t="s">
        <v>171</v>
      </c>
      <c r="AU508" s="276" t="s">
        <v>85</v>
      </c>
      <c r="AV508" s="15" t="s">
        <v>83</v>
      </c>
      <c r="AW508" s="15" t="s">
        <v>32</v>
      </c>
      <c r="AX508" s="15" t="s">
        <v>75</v>
      </c>
      <c r="AY508" s="276" t="s">
        <v>161</v>
      </c>
    </row>
    <row r="509" s="13" customFormat="1">
      <c r="A509" s="13"/>
      <c r="B509" s="234"/>
      <c r="C509" s="235"/>
      <c r="D509" s="229" t="s">
        <v>171</v>
      </c>
      <c r="E509" s="236" t="s">
        <v>1</v>
      </c>
      <c r="F509" s="237" t="s">
        <v>684</v>
      </c>
      <c r="G509" s="235"/>
      <c r="H509" s="238">
        <v>300.01999999999998</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171</v>
      </c>
      <c r="AU509" s="244" t="s">
        <v>85</v>
      </c>
      <c r="AV509" s="13" t="s">
        <v>85</v>
      </c>
      <c r="AW509" s="13" t="s">
        <v>32</v>
      </c>
      <c r="AX509" s="13" t="s">
        <v>75</v>
      </c>
      <c r="AY509" s="244" t="s">
        <v>161</v>
      </c>
    </row>
    <row r="510" s="13" customFormat="1">
      <c r="A510" s="13"/>
      <c r="B510" s="234"/>
      <c r="C510" s="235"/>
      <c r="D510" s="229" t="s">
        <v>171</v>
      </c>
      <c r="E510" s="236" t="s">
        <v>1</v>
      </c>
      <c r="F510" s="237" t="s">
        <v>685</v>
      </c>
      <c r="G510" s="235"/>
      <c r="H510" s="238">
        <v>16.295999999999999</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171</v>
      </c>
      <c r="AU510" s="244" t="s">
        <v>85</v>
      </c>
      <c r="AV510" s="13" t="s">
        <v>85</v>
      </c>
      <c r="AW510" s="13" t="s">
        <v>32</v>
      </c>
      <c r="AX510" s="13" t="s">
        <v>75</v>
      </c>
      <c r="AY510" s="244" t="s">
        <v>161</v>
      </c>
    </row>
    <row r="511" s="13" customFormat="1">
      <c r="A511" s="13"/>
      <c r="B511" s="234"/>
      <c r="C511" s="235"/>
      <c r="D511" s="229" t="s">
        <v>171</v>
      </c>
      <c r="E511" s="236" t="s">
        <v>1</v>
      </c>
      <c r="F511" s="237" t="s">
        <v>686</v>
      </c>
      <c r="G511" s="235"/>
      <c r="H511" s="238">
        <v>11.220000000000001</v>
      </c>
      <c r="I511" s="239"/>
      <c r="J511" s="235"/>
      <c r="K511" s="235"/>
      <c r="L511" s="240"/>
      <c r="M511" s="241"/>
      <c r="N511" s="242"/>
      <c r="O511" s="242"/>
      <c r="P511" s="242"/>
      <c r="Q511" s="242"/>
      <c r="R511" s="242"/>
      <c r="S511" s="242"/>
      <c r="T511" s="243"/>
      <c r="U511" s="13"/>
      <c r="V511" s="13"/>
      <c r="W511" s="13"/>
      <c r="X511" s="13"/>
      <c r="Y511" s="13"/>
      <c r="Z511" s="13"/>
      <c r="AA511" s="13"/>
      <c r="AB511" s="13"/>
      <c r="AC511" s="13"/>
      <c r="AD511" s="13"/>
      <c r="AE511" s="13"/>
      <c r="AT511" s="244" t="s">
        <v>171</v>
      </c>
      <c r="AU511" s="244" t="s">
        <v>85</v>
      </c>
      <c r="AV511" s="13" t="s">
        <v>85</v>
      </c>
      <c r="AW511" s="13" t="s">
        <v>32</v>
      </c>
      <c r="AX511" s="13" t="s">
        <v>75</v>
      </c>
      <c r="AY511" s="244" t="s">
        <v>161</v>
      </c>
    </row>
    <row r="512" s="14" customFormat="1">
      <c r="A512" s="14"/>
      <c r="B512" s="245"/>
      <c r="C512" s="246"/>
      <c r="D512" s="229" t="s">
        <v>171</v>
      </c>
      <c r="E512" s="247" t="s">
        <v>1</v>
      </c>
      <c r="F512" s="248" t="s">
        <v>185</v>
      </c>
      <c r="G512" s="246"/>
      <c r="H512" s="249">
        <v>327.536</v>
      </c>
      <c r="I512" s="250"/>
      <c r="J512" s="246"/>
      <c r="K512" s="246"/>
      <c r="L512" s="251"/>
      <c r="M512" s="252"/>
      <c r="N512" s="253"/>
      <c r="O512" s="253"/>
      <c r="P512" s="253"/>
      <c r="Q512" s="253"/>
      <c r="R512" s="253"/>
      <c r="S512" s="253"/>
      <c r="T512" s="254"/>
      <c r="U512" s="14"/>
      <c r="V512" s="14"/>
      <c r="W512" s="14"/>
      <c r="X512" s="14"/>
      <c r="Y512" s="14"/>
      <c r="Z512" s="14"/>
      <c r="AA512" s="14"/>
      <c r="AB512" s="14"/>
      <c r="AC512" s="14"/>
      <c r="AD512" s="14"/>
      <c r="AE512" s="14"/>
      <c r="AT512" s="255" t="s">
        <v>171</v>
      </c>
      <c r="AU512" s="255" t="s">
        <v>85</v>
      </c>
      <c r="AV512" s="14" t="s">
        <v>167</v>
      </c>
      <c r="AW512" s="14" t="s">
        <v>32</v>
      </c>
      <c r="AX512" s="14" t="s">
        <v>83</v>
      </c>
      <c r="AY512" s="255" t="s">
        <v>161</v>
      </c>
    </row>
    <row r="513" s="2" customFormat="1" ht="33" customHeight="1">
      <c r="A513" s="38"/>
      <c r="B513" s="39"/>
      <c r="C513" s="215" t="s">
        <v>697</v>
      </c>
      <c r="D513" s="215" t="s">
        <v>163</v>
      </c>
      <c r="E513" s="216" t="s">
        <v>698</v>
      </c>
      <c r="F513" s="217" t="s">
        <v>699</v>
      </c>
      <c r="G513" s="218" t="s">
        <v>206</v>
      </c>
      <c r="H513" s="219">
        <v>327.536</v>
      </c>
      <c r="I513" s="220"/>
      <c r="J513" s="221">
        <f>ROUND(I513*H513,2)</f>
        <v>0</v>
      </c>
      <c r="K513" s="222"/>
      <c r="L513" s="44"/>
      <c r="M513" s="223" t="s">
        <v>1</v>
      </c>
      <c r="N513" s="224" t="s">
        <v>40</v>
      </c>
      <c r="O513" s="91"/>
      <c r="P513" s="225">
        <f>O513*H513</f>
        <v>0</v>
      </c>
      <c r="Q513" s="225">
        <v>0.0054000000000000003</v>
      </c>
      <c r="R513" s="225">
        <f>Q513*H513</f>
        <v>1.7686944</v>
      </c>
      <c r="S513" s="225">
        <v>0</v>
      </c>
      <c r="T513" s="226">
        <f>S513*H513</f>
        <v>0</v>
      </c>
      <c r="U513" s="38"/>
      <c r="V513" s="38"/>
      <c r="W513" s="38"/>
      <c r="X513" s="38"/>
      <c r="Y513" s="38"/>
      <c r="Z513" s="38"/>
      <c r="AA513" s="38"/>
      <c r="AB513" s="38"/>
      <c r="AC513" s="38"/>
      <c r="AD513" s="38"/>
      <c r="AE513" s="38"/>
      <c r="AR513" s="227" t="s">
        <v>167</v>
      </c>
      <c r="AT513" s="227" t="s">
        <v>163</v>
      </c>
      <c r="AU513" s="227" t="s">
        <v>85</v>
      </c>
      <c r="AY513" s="17" t="s">
        <v>161</v>
      </c>
      <c r="BE513" s="228">
        <f>IF(N513="základní",J513,0)</f>
        <v>0</v>
      </c>
      <c r="BF513" s="228">
        <f>IF(N513="snížená",J513,0)</f>
        <v>0</v>
      </c>
      <c r="BG513" s="228">
        <f>IF(N513="zákl. přenesená",J513,0)</f>
        <v>0</v>
      </c>
      <c r="BH513" s="228">
        <f>IF(N513="sníž. přenesená",J513,0)</f>
        <v>0</v>
      </c>
      <c r="BI513" s="228">
        <f>IF(N513="nulová",J513,0)</f>
        <v>0</v>
      </c>
      <c r="BJ513" s="17" t="s">
        <v>83</v>
      </c>
      <c r="BK513" s="228">
        <f>ROUND(I513*H513,2)</f>
        <v>0</v>
      </c>
      <c r="BL513" s="17" t="s">
        <v>167</v>
      </c>
      <c r="BM513" s="227" t="s">
        <v>700</v>
      </c>
    </row>
    <row r="514" s="2" customFormat="1">
      <c r="A514" s="38"/>
      <c r="B514" s="39"/>
      <c r="C514" s="40"/>
      <c r="D514" s="229" t="s">
        <v>169</v>
      </c>
      <c r="E514" s="40"/>
      <c r="F514" s="230" t="s">
        <v>701</v>
      </c>
      <c r="G514" s="40"/>
      <c r="H514" s="40"/>
      <c r="I514" s="231"/>
      <c r="J514" s="40"/>
      <c r="K514" s="40"/>
      <c r="L514" s="44"/>
      <c r="M514" s="232"/>
      <c r="N514" s="233"/>
      <c r="O514" s="91"/>
      <c r="P514" s="91"/>
      <c r="Q514" s="91"/>
      <c r="R514" s="91"/>
      <c r="S514" s="91"/>
      <c r="T514" s="92"/>
      <c r="U514" s="38"/>
      <c r="V514" s="38"/>
      <c r="W514" s="38"/>
      <c r="X514" s="38"/>
      <c r="Y514" s="38"/>
      <c r="Z514" s="38"/>
      <c r="AA514" s="38"/>
      <c r="AB514" s="38"/>
      <c r="AC514" s="38"/>
      <c r="AD514" s="38"/>
      <c r="AE514" s="38"/>
      <c r="AT514" s="17" t="s">
        <v>169</v>
      </c>
      <c r="AU514" s="17" t="s">
        <v>85</v>
      </c>
    </row>
    <row r="515" s="15" customFormat="1">
      <c r="A515" s="15"/>
      <c r="B515" s="267"/>
      <c r="C515" s="268"/>
      <c r="D515" s="229" t="s">
        <v>171</v>
      </c>
      <c r="E515" s="269" t="s">
        <v>1</v>
      </c>
      <c r="F515" s="270" t="s">
        <v>683</v>
      </c>
      <c r="G515" s="268"/>
      <c r="H515" s="269" t="s">
        <v>1</v>
      </c>
      <c r="I515" s="271"/>
      <c r="J515" s="268"/>
      <c r="K515" s="268"/>
      <c r="L515" s="272"/>
      <c r="M515" s="273"/>
      <c r="N515" s="274"/>
      <c r="O515" s="274"/>
      <c r="P515" s="274"/>
      <c r="Q515" s="274"/>
      <c r="R515" s="274"/>
      <c r="S515" s="274"/>
      <c r="T515" s="275"/>
      <c r="U515" s="15"/>
      <c r="V515" s="15"/>
      <c r="W515" s="15"/>
      <c r="X515" s="15"/>
      <c r="Y515" s="15"/>
      <c r="Z515" s="15"/>
      <c r="AA515" s="15"/>
      <c r="AB515" s="15"/>
      <c r="AC515" s="15"/>
      <c r="AD515" s="15"/>
      <c r="AE515" s="15"/>
      <c r="AT515" s="276" t="s">
        <v>171</v>
      </c>
      <c r="AU515" s="276" t="s">
        <v>85</v>
      </c>
      <c r="AV515" s="15" t="s">
        <v>83</v>
      </c>
      <c r="AW515" s="15" t="s">
        <v>32</v>
      </c>
      <c r="AX515" s="15" t="s">
        <v>75</v>
      </c>
      <c r="AY515" s="276" t="s">
        <v>161</v>
      </c>
    </row>
    <row r="516" s="13" customFormat="1">
      <c r="A516" s="13"/>
      <c r="B516" s="234"/>
      <c r="C516" s="235"/>
      <c r="D516" s="229" t="s">
        <v>171</v>
      </c>
      <c r="E516" s="236" t="s">
        <v>1</v>
      </c>
      <c r="F516" s="237" t="s">
        <v>684</v>
      </c>
      <c r="G516" s="235"/>
      <c r="H516" s="238">
        <v>300.01999999999998</v>
      </c>
      <c r="I516" s="239"/>
      <c r="J516" s="235"/>
      <c r="K516" s="235"/>
      <c r="L516" s="240"/>
      <c r="M516" s="241"/>
      <c r="N516" s="242"/>
      <c r="O516" s="242"/>
      <c r="P516" s="242"/>
      <c r="Q516" s="242"/>
      <c r="R516" s="242"/>
      <c r="S516" s="242"/>
      <c r="T516" s="243"/>
      <c r="U516" s="13"/>
      <c r="V516" s="13"/>
      <c r="W516" s="13"/>
      <c r="X516" s="13"/>
      <c r="Y516" s="13"/>
      <c r="Z516" s="13"/>
      <c r="AA516" s="13"/>
      <c r="AB516" s="13"/>
      <c r="AC516" s="13"/>
      <c r="AD516" s="13"/>
      <c r="AE516" s="13"/>
      <c r="AT516" s="244" t="s">
        <v>171</v>
      </c>
      <c r="AU516" s="244" t="s">
        <v>85</v>
      </c>
      <c r="AV516" s="13" t="s">
        <v>85</v>
      </c>
      <c r="AW516" s="13" t="s">
        <v>32</v>
      </c>
      <c r="AX516" s="13" t="s">
        <v>75</v>
      </c>
      <c r="AY516" s="244" t="s">
        <v>161</v>
      </c>
    </row>
    <row r="517" s="13" customFormat="1">
      <c r="A517" s="13"/>
      <c r="B517" s="234"/>
      <c r="C517" s="235"/>
      <c r="D517" s="229" t="s">
        <v>171</v>
      </c>
      <c r="E517" s="236" t="s">
        <v>1</v>
      </c>
      <c r="F517" s="237" t="s">
        <v>685</v>
      </c>
      <c r="G517" s="235"/>
      <c r="H517" s="238">
        <v>16.295999999999999</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171</v>
      </c>
      <c r="AU517" s="244" t="s">
        <v>85</v>
      </c>
      <c r="AV517" s="13" t="s">
        <v>85</v>
      </c>
      <c r="AW517" s="13" t="s">
        <v>32</v>
      </c>
      <c r="AX517" s="13" t="s">
        <v>75</v>
      </c>
      <c r="AY517" s="244" t="s">
        <v>161</v>
      </c>
    </row>
    <row r="518" s="13" customFormat="1">
      <c r="A518" s="13"/>
      <c r="B518" s="234"/>
      <c r="C518" s="235"/>
      <c r="D518" s="229" t="s">
        <v>171</v>
      </c>
      <c r="E518" s="236" t="s">
        <v>1</v>
      </c>
      <c r="F518" s="237" t="s">
        <v>686</v>
      </c>
      <c r="G518" s="235"/>
      <c r="H518" s="238">
        <v>11.220000000000001</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171</v>
      </c>
      <c r="AU518" s="244" t="s">
        <v>85</v>
      </c>
      <c r="AV518" s="13" t="s">
        <v>85</v>
      </c>
      <c r="AW518" s="13" t="s">
        <v>32</v>
      </c>
      <c r="AX518" s="13" t="s">
        <v>75</v>
      </c>
      <c r="AY518" s="244" t="s">
        <v>161</v>
      </c>
    </row>
    <row r="519" s="14" customFormat="1">
      <c r="A519" s="14"/>
      <c r="B519" s="245"/>
      <c r="C519" s="246"/>
      <c r="D519" s="229" t="s">
        <v>171</v>
      </c>
      <c r="E519" s="247" t="s">
        <v>1</v>
      </c>
      <c r="F519" s="248" t="s">
        <v>185</v>
      </c>
      <c r="G519" s="246"/>
      <c r="H519" s="249">
        <v>327.536</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171</v>
      </c>
      <c r="AU519" s="255" t="s">
        <v>85</v>
      </c>
      <c r="AV519" s="14" t="s">
        <v>167</v>
      </c>
      <c r="AW519" s="14" t="s">
        <v>32</v>
      </c>
      <c r="AX519" s="14" t="s">
        <v>83</v>
      </c>
      <c r="AY519" s="255" t="s">
        <v>161</v>
      </c>
    </row>
    <row r="520" s="2" customFormat="1" ht="24.15" customHeight="1">
      <c r="A520" s="38"/>
      <c r="B520" s="39"/>
      <c r="C520" s="215" t="s">
        <v>702</v>
      </c>
      <c r="D520" s="215" t="s">
        <v>163</v>
      </c>
      <c r="E520" s="216" t="s">
        <v>703</v>
      </c>
      <c r="F520" s="217" t="s">
        <v>704</v>
      </c>
      <c r="G520" s="218" t="s">
        <v>206</v>
      </c>
      <c r="H520" s="219">
        <v>327.536</v>
      </c>
      <c r="I520" s="220"/>
      <c r="J520" s="221">
        <f>ROUND(I520*H520,2)</f>
        <v>0</v>
      </c>
      <c r="K520" s="222"/>
      <c r="L520" s="44"/>
      <c r="M520" s="223" t="s">
        <v>1</v>
      </c>
      <c r="N520" s="224" t="s">
        <v>40</v>
      </c>
      <c r="O520" s="91"/>
      <c r="P520" s="225">
        <f>O520*H520</f>
        <v>0</v>
      </c>
      <c r="Q520" s="225">
        <v>0.0040000000000000001</v>
      </c>
      <c r="R520" s="225">
        <f>Q520*H520</f>
        <v>1.310144</v>
      </c>
      <c r="S520" s="225">
        <v>0</v>
      </c>
      <c r="T520" s="226">
        <f>S520*H520</f>
        <v>0</v>
      </c>
      <c r="U520" s="38"/>
      <c r="V520" s="38"/>
      <c r="W520" s="38"/>
      <c r="X520" s="38"/>
      <c r="Y520" s="38"/>
      <c r="Z520" s="38"/>
      <c r="AA520" s="38"/>
      <c r="AB520" s="38"/>
      <c r="AC520" s="38"/>
      <c r="AD520" s="38"/>
      <c r="AE520" s="38"/>
      <c r="AR520" s="227" t="s">
        <v>167</v>
      </c>
      <c r="AT520" s="227" t="s">
        <v>163</v>
      </c>
      <c r="AU520" s="227" t="s">
        <v>85</v>
      </c>
      <c r="AY520" s="17" t="s">
        <v>161</v>
      </c>
      <c r="BE520" s="228">
        <f>IF(N520="základní",J520,0)</f>
        <v>0</v>
      </c>
      <c r="BF520" s="228">
        <f>IF(N520="snížená",J520,0)</f>
        <v>0</v>
      </c>
      <c r="BG520" s="228">
        <f>IF(N520="zákl. přenesená",J520,0)</f>
        <v>0</v>
      </c>
      <c r="BH520" s="228">
        <f>IF(N520="sníž. přenesená",J520,0)</f>
        <v>0</v>
      </c>
      <c r="BI520" s="228">
        <f>IF(N520="nulová",J520,0)</f>
        <v>0</v>
      </c>
      <c r="BJ520" s="17" t="s">
        <v>83</v>
      </c>
      <c r="BK520" s="228">
        <f>ROUND(I520*H520,2)</f>
        <v>0</v>
      </c>
      <c r="BL520" s="17" t="s">
        <v>167</v>
      </c>
      <c r="BM520" s="227" t="s">
        <v>705</v>
      </c>
    </row>
    <row r="521" s="2" customFormat="1">
      <c r="A521" s="38"/>
      <c r="B521" s="39"/>
      <c r="C521" s="40"/>
      <c r="D521" s="229" t="s">
        <v>169</v>
      </c>
      <c r="E521" s="40"/>
      <c r="F521" s="230" t="s">
        <v>706</v>
      </c>
      <c r="G521" s="40"/>
      <c r="H521" s="40"/>
      <c r="I521" s="231"/>
      <c r="J521" s="40"/>
      <c r="K521" s="40"/>
      <c r="L521" s="44"/>
      <c r="M521" s="232"/>
      <c r="N521" s="233"/>
      <c r="O521" s="91"/>
      <c r="P521" s="91"/>
      <c r="Q521" s="91"/>
      <c r="R521" s="91"/>
      <c r="S521" s="91"/>
      <c r="T521" s="92"/>
      <c r="U521" s="38"/>
      <c r="V521" s="38"/>
      <c r="W521" s="38"/>
      <c r="X521" s="38"/>
      <c r="Y521" s="38"/>
      <c r="Z521" s="38"/>
      <c r="AA521" s="38"/>
      <c r="AB521" s="38"/>
      <c r="AC521" s="38"/>
      <c r="AD521" s="38"/>
      <c r="AE521" s="38"/>
      <c r="AT521" s="17" t="s">
        <v>169</v>
      </c>
      <c r="AU521" s="17" t="s">
        <v>85</v>
      </c>
    </row>
    <row r="522" s="15" customFormat="1">
      <c r="A522" s="15"/>
      <c r="B522" s="267"/>
      <c r="C522" s="268"/>
      <c r="D522" s="229" t="s">
        <v>171</v>
      </c>
      <c r="E522" s="269" t="s">
        <v>1</v>
      </c>
      <c r="F522" s="270" t="s">
        <v>683</v>
      </c>
      <c r="G522" s="268"/>
      <c r="H522" s="269" t="s">
        <v>1</v>
      </c>
      <c r="I522" s="271"/>
      <c r="J522" s="268"/>
      <c r="K522" s="268"/>
      <c r="L522" s="272"/>
      <c r="M522" s="273"/>
      <c r="N522" s="274"/>
      <c r="O522" s="274"/>
      <c r="P522" s="274"/>
      <c r="Q522" s="274"/>
      <c r="R522" s="274"/>
      <c r="S522" s="274"/>
      <c r="T522" s="275"/>
      <c r="U522" s="15"/>
      <c r="V522" s="15"/>
      <c r="W522" s="15"/>
      <c r="X522" s="15"/>
      <c r="Y522" s="15"/>
      <c r="Z522" s="15"/>
      <c r="AA522" s="15"/>
      <c r="AB522" s="15"/>
      <c r="AC522" s="15"/>
      <c r="AD522" s="15"/>
      <c r="AE522" s="15"/>
      <c r="AT522" s="276" t="s">
        <v>171</v>
      </c>
      <c r="AU522" s="276" t="s">
        <v>85</v>
      </c>
      <c r="AV522" s="15" t="s">
        <v>83</v>
      </c>
      <c r="AW522" s="15" t="s">
        <v>32</v>
      </c>
      <c r="AX522" s="15" t="s">
        <v>75</v>
      </c>
      <c r="AY522" s="276" t="s">
        <v>161</v>
      </c>
    </row>
    <row r="523" s="13" customFormat="1">
      <c r="A523" s="13"/>
      <c r="B523" s="234"/>
      <c r="C523" s="235"/>
      <c r="D523" s="229" t="s">
        <v>171</v>
      </c>
      <c r="E523" s="236" t="s">
        <v>1</v>
      </c>
      <c r="F523" s="237" t="s">
        <v>684</v>
      </c>
      <c r="G523" s="235"/>
      <c r="H523" s="238">
        <v>300.01999999999998</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171</v>
      </c>
      <c r="AU523" s="244" t="s">
        <v>85</v>
      </c>
      <c r="AV523" s="13" t="s">
        <v>85</v>
      </c>
      <c r="AW523" s="13" t="s">
        <v>32</v>
      </c>
      <c r="AX523" s="13" t="s">
        <v>75</v>
      </c>
      <c r="AY523" s="244" t="s">
        <v>161</v>
      </c>
    </row>
    <row r="524" s="13" customFormat="1">
      <c r="A524" s="13"/>
      <c r="B524" s="234"/>
      <c r="C524" s="235"/>
      <c r="D524" s="229" t="s">
        <v>171</v>
      </c>
      <c r="E524" s="236" t="s">
        <v>1</v>
      </c>
      <c r="F524" s="237" t="s">
        <v>685</v>
      </c>
      <c r="G524" s="235"/>
      <c r="H524" s="238">
        <v>16.295999999999999</v>
      </c>
      <c r="I524" s="239"/>
      <c r="J524" s="235"/>
      <c r="K524" s="235"/>
      <c r="L524" s="240"/>
      <c r="M524" s="241"/>
      <c r="N524" s="242"/>
      <c r="O524" s="242"/>
      <c r="P524" s="242"/>
      <c r="Q524" s="242"/>
      <c r="R524" s="242"/>
      <c r="S524" s="242"/>
      <c r="T524" s="243"/>
      <c r="U524" s="13"/>
      <c r="V524" s="13"/>
      <c r="W524" s="13"/>
      <c r="X524" s="13"/>
      <c r="Y524" s="13"/>
      <c r="Z524" s="13"/>
      <c r="AA524" s="13"/>
      <c r="AB524" s="13"/>
      <c r="AC524" s="13"/>
      <c r="AD524" s="13"/>
      <c r="AE524" s="13"/>
      <c r="AT524" s="244" t="s">
        <v>171</v>
      </c>
      <c r="AU524" s="244" t="s">
        <v>85</v>
      </c>
      <c r="AV524" s="13" t="s">
        <v>85</v>
      </c>
      <c r="AW524" s="13" t="s">
        <v>32</v>
      </c>
      <c r="AX524" s="13" t="s">
        <v>75</v>
      </c>
      <c r="AY524" s="244" t="s">
        <v>161</v>
      </c>
    </row>
    <row r="525" s="13" customFormat="1">
      <c r="A525" s="13"/>
      <c r="B525" s="234"/>
      <c r="C525" s="235"/>
      <c r="D525" s="229" t="s">
        <v>171</v>
      </c>
      <c r="E525" s="236" t="s">
        <v>1</v>
      </c>
      <c r="F525" s="237" t="s">
        <v>686</v>
      </c>
      <c r="G525" s="235"/>
      <c r="H525" s="238">
        <v>11.220000000000001</v>
      </c>
      <c r="I525" s="239"/>
      <c r="J525" s="235"/>
      <c r="K525" s="235"/>
      <c r="L525" s="240"/>
      <c r="M525" s="241"/>
      <c r="N525" s="242"/>
      <c r="O525" s="242"/>
      <c r="P525" s="242"/>
      <c r="Q525" s="242"/>
      <c r="R525" s="242"/>
      <c r="S525" s="242"/>
      <c r="T525" s="243"/>
      <c r="U525" s="13"/>
      <c r="V525" s="13"/>
      <c r="W525" s="13"/>
      <c r="X525" s="13"/>
      <c r="Y525" s="13"/>
      <c r="Z525" s="13"/>
      <c r="AA525" s="13"/>
      <c r="AB525" s="13"/>
      <c r="AC525" s="13"/>
      <c r="AD525" s="13"/>
      <c r="AE525" s="13"/>
      <c r="AT525" s="244" t="s">
        <v>171</v>
      </c>
      <c r="AU525" s="244" t="s">
        <v>85</v>
      </c>
      <c r="AV525" s="13" t="s">
        <v>85</v>
      </c>
      <c r="AW525" s="13" t="s">
        <v>32</v>
      </c>
      <c r="AX525" s="13" t="s">
        <v>75</v>
      </c>
      <c r="AY525" s="244" t="s">
        <v>161</v>
      </c>
    </row>
    <row r="526" s="14" customFormat="1">
      <c r="A526" s="14"/>
      <c r="B526" s="245"/>
      <c r="C526" s="246"/>
      <c r="D526" s="229" t="s">
        <v>171</v>
      </c>
      <c r="E526" s="247" t="s">
        <v>1</v>
      </c>
      <c r="F526" s="248" t="s">
        <v>185</v>
      </c>
      <c r="G526" s="246"/>
      <c r="H526" s="249">
        <v>327.536</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171</v>
      </c>
      <c r="AU526" s="255" t="s">
        <v>85</v>
      </c>
      <c r="AV526" s="14" t="s">
        <v>167</v>
      </c>
      <c r="AW526" s="14" t="s">
        <v>32</v>
      </c>
      <c r="AX526" s="14" t="s">
        <v>83</v>
      </c>
      <c r="AY526" s="255" t="s">
        <v>161</v>
      </c>
    </row>
    <row r="527" s="2" customFormat="1" ht="24.15" customHeight="1">
      <c r="A527" s="38"/>
      <c r="B527" s="39"/>
      <c r="C527" s="215" t="s">
        <v>707</v>
      </c>
      <c r="D527" s="215" t="s">
        <v>163</v>
      </c>
      <c r="E527" s="216" t="s">
        <v>708</v>
      </c>
      <c r="F527" s="217" t="s">
        <v>709</v>
      </c>
      <c r="G527" s="218" t="s">
        <v>206</v>
      </c>
      <c r="H527" s="219">
        <v>143.70500000000001</v>
      </c>
      <c r="I527" s="220"/>
      <c r="J527" s="221">
        <f>ROUND(I527*H527,2)</f>
        <v>0</v>
      </c>
      <c r="K527" s="222"/>
      <c r="L527" s="44"/>
      <c r="M527" s="223" t="s">
        <v>1</v>
      </c>
      <c r="N527" s="224" t="s">
        <v>40</v>
      </c>
      <c r="O527" s="91"/>
      <c r="P527" s="225">
        <f>O527*H527</f>
        <v>0</v>
      </c>
      <c r="Q527" s="225">
        <v>0.015400000000000001</v>
      </c>
      <c r="R527" s="225">
        <f>Q527*H527</f>
        <v>2.2130570000000001</v>
      </c>
      <c r="S527" s="225">
        <v>0</v>
      </c>
      <c r="T527" s="226">
        <f>S527*H527</f>
        <v>0</v>
      </c>
      <c r="U527" s="38"/>
      <c r="V527" s="38"/>
      <c r="W527" s="38"/>
      <c r="X527" s="38"/>
      <c r="Y527" s="38"/>
      <c r="Z527" s="38"/>
      <c r="AA527" s="38"/>
      <c r="AB527" s="38"/>
      <c r="AC527" s="38"/>
      <c r="AD527" s="38"/>
      <c r="AE527" s="38"/>
      <c r="AR527" s="227" t="s">
        <v>167</v>
      </c>
      <c r="AT527" s="227" t="s">
        <v>163</v>
      </c>
      <c r="AU527" s="227" t="s">
        <v>85</v>
      </c>
      <c r="AY527" s="17" t="s">
        <v>161</v>
      </c>
      <c r="BE527" s="228">
        <f>IF(N527="základní",J527,0)</f>
        <v>0</v>
      </c>
      <c r="BF527" s="228">
        <f>IF(N527="snížená",J527,0)</f>
        <v>0</v>
      </c>
      <c r="BG527" s="228">
        <f>IF(N527="zákl. přenesená",J527,0)</f>
        <v>0</v>
      </c>
      <c r="BH527" s="228">
        <f>IF(N527="sníž. přenesená",J527,0)</f>
        <v>0</v>
      </c>
      <c r="BI527" s="228">
        <f>IF(N527="nulová",J527,0)</f>
        <v>0</v>
      </c>
      <c r="BJ527" s="17" t="s">
        <v>83</v>
      </c>
      <c r="BK527" s="228">
        <f>ROUND(I527*H527,2)</f>
        <v>0</v>
      </c>
      <c r="BL527" s="17" t="s">
        <v>167</v>
      </c>
      <c r="BM527" s="227" t="s">
        <v>710</v>
      </c>
    </row>
    <row r="528" s="2" customFormat="1">
      <c r="A528" s="38"/>
      <c r="B528" s="39"/>
      <c r="C528" s="40"/>
      <c r="D528" s="229" t="s">
        <v>169</v>
      </c>
      <c r="E528" s="40"/>
      <c r="F528" s="230" t="s">
        <v>711</v>
      </c>
      <c r="G528" s="40"/>
      <c r="H528" s="40"/>
      <c r="I528" s="231"/>
      <c r="J528" s="40"/>
      <c r="K528" s="40"/>
      <c r="L528" s="44"/>
      <c r="M528" s="232"/>
      <c r="N528" s="233"/>
      <c r="O528" s="91"/>
      <c r="P528" s="91"/>
      <c r="Q528" s="91"/>
      <c r="R528" s="91"/>
      <c r="S528" s="91"/>
      <c r="T528" s="92"/>
      <c r="U528" s="38"/>
      <c r="V528" s="38"/>
      <c r="W528" s="38"/>
      <c r="X528" s="38"/>
      <c r="Y528" s="38"/>
      <c r="Z528" s="38"/>
      <c r="AA528" s="38"/>
      <c r="AB528" s="38"/>
      <c r="AC528" s="38"/>
      <c r="AD528" s="38"/>
      <c r="AE528" s="38"/>
      <c r="AT528" s="17" t="s">
        <v>169</v>
      </c>
      <c r="AU528" s="17" t="s">
        <v>85</v>
      </c>
    </row>
    <row r="529" s="13" customFormat="1">
      <c r="A529" s="13"/>
      <c r="B529" s="234"/>
      <c r="C529" s="235"/>
      <c r="D529" s="229" t="s">
        <v>171</v>
      </c>
      <c r="E529" s="236" t="s">
        <v>1</v>
      </c>
      <c r="F529" s="237" t="s">
        <v>712</v>
      </c>
      <c r="G529" s="235"/>
      <c r="H529" s="238">
        <v>18.719999999999999</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171</v>
      </c>
      <c r="AU529" s="244" t="s">
        <v>85</v>
      </c>
      <c r="AV529" s="13" t="s">
        <v>85</v>
      </c>
      <c r="AW529" s="13" t="s">
        <v>32</v>
      </c>
      <c r="AX529" s="13" t="s">
        <v>75</v>
      </c>
      <c r="AY529" s="244" t="s">
        <v>161</v>
      </c>
    </row>
    <row r="530" s="13" customFormat="1">
      <c r="A530" s="13"/>
      <c r="B530" s="234"/>
      <c r="C530" s="235"/>
      <c r="D530" s="229" t="s">
        <v>171</v>
      </c>
      <c r="E530" s="236" t="s">
        <v>1</v>
      </c>
      <c r="F530" s="237" t="s">
        <v>713</v>
      </c>
      <c r="G530" s="235"/>
      <c r="H530" s="238">
        <v>49.420000000000002</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171</v>
      </c>
      <c r="AU530" s="244" t="s">
        <v>85</v>
      </c>
      <c r="AV530" s="13" t="s">
        <v>85</v>
      </c>
      <c r="AW530" s="13" t="s">
        <v>32</v>
      </c>
      <c r="AX530" s="13" t="s">
        <v>75</v>
      </c>
      <c r="AY530" s="244" t="s">
        <v>161</v>
      </c>
    </row>
    <row r="531" s="13" customFormat="1">
      <c r="A531" s="13"/>
      <c r="B531" s="234"/>
      <c r="C531" s="235"/>
      <c r="D531" s="229" t="s">
        <v>171</v>
      </c>
      <c r="E531" s="236" t="s">
        <v>1</v>
      </c>
      <c r="F531" s="237" t="s">
        <v>714</v>
      </c>
      <c r="G531" s="235"/>
      <c r="H531" s="238">
        <v>52.939999999999998</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171</v>
      </c>
      <c r="AU531" s="244" t="s">
        <v>85</v>
      </c>
      <c r="AV531" s="13" t="s">
        <v>85</v>
      </c>
      <c r="AW531" s="13" t="s">
        <v>32</v>
      </c>
      <c r="AX531" s="13" t="s">
        <v>75</v>
      </c>
      <c r="AY531" s="244" t="s">
        <v>161</v>
      </c>
    </row>
    <row r="532" s="13" customFormat="1">
      <c r="A532" s="13"/>
      <c r="B532" s="234"/>
      <c r="C532" s="235"/>
      <c r="D532" s="229" t="s">
        <v>171</v>
      </c>
      <c r="E532" s="236" t="s">
        <v>1</v>
      </c>
      <c r="F532" s="237" t="s">
        <v>715</v>
      </c>
      <c r="G532" s="235"/>
      <c r="H532" s="238">
        <v>12.35</v>
      </c>
      <c r="I532" s="239"/>
      <c r="J532" s="235"/>
      <c r="K532" s="235"/>
      <c r="L532" s="240"/>
      <c r="M532" s="241"/>
      <c r="N532" s="242"/>
      <c r="O532" s="242"/>
      <c r="P532" s="242"/>
      <c r="Q532" s="242"/>
      <c r="R532" s="242"/>
      <c r="S532" s="242"/>
      <c r="T532" s="243"/>
      <c r="U532" s="13"/>
      <c r="V532" s="13"/>
      <c r="W532" s="13"/>
      <c r="X532" s="13"/>
      <c r="Y532" s="13"/>
      <c r="Z532" s="13"/>
      <c r="AA532" s="13"/>
      <c r="AB532" s="13"/>
      <c r="AC532" s="13"/>
      <c r="AD532" s="13"/>
      <c r="AE532" s="13"/>
      <c r="AT532" s="244" t="s">
        <v>171</v>
      </c>
      <c r="AU532" s="244" t="s">
        <v>85</v>
      </c>
      <c r="AV532" s="13" t="s">
        <v>85</v>
      </c>
      <c r="AW532" s="13" t="s">
        <v>32</v>
      </c>
      <c r="AX532" s="13" t="s">
        <v>75</v>
      </c>
      <c r="AY532" s="244" t="s">
        <v>161</v>
      </c>
    </row>
    <row r="533" s="13" customFormat="1">
      <c r="A533" s="13"/>
      <c r="B533" s="234"/>
      <c r="C533" s="235"/>
      <c r="D533" s="229" t="s">
        <v>171</v>
      </c>
      <c r="E533" s="236" t="s">
        <v>1</v>
      </c>
      <c r="F533" s="237" t="s">
        <v>716</v>
      </c>
      <c r="G533" s="235"/>
      <c r="H533" s="238">
        <v>10.275</v>
      </c>
      <c r="I533" s="239"/>
      <c r="J533" s="235"/>
      <c r="K533" s="235"/>
      <c r="L533" s="240"/>
      <c r="M533" s="241"/>
      <c r="N533" s="242"/>
      <c r="O533" s="242"/>
      <c r="P533" s="242"/>
      <c r="Q533" s="242"/>
      <c r="R533" s="242"/>
      <c r="S533" s="242"/>
      <c r="T533" s="243"/>
      <c r="U533" s="13"/>
      <c r="V533" s="13"/>
      <c r="W533" s="13"/>
      <c r="X533" s="13"/>
      <c r="Y533" s="13"/>
      <c r="Z533" s="13"/>
      <c r="AA533" s="13"/>
      <c r="AB533" s="13"/>
      <c r="AC533" s="13"/>
      <c r="AD533" s="13"/>
      <c r="AE533" s="13"/>
      <c r="AT533" s="244" t="s">
        <v>171</v>
      </c>
      <c r="AU533" s="244" t="s">
        <v>85</v>
      </c>
      <c r="AV533" s="13" t="s">
        <v>85</v>
      </c>
      <c r="AW533" s="13" t="s">
        <v>32</v>
      </c>
      <c r="AX533" s="13" t="s">
        <v>75</v>
      </c>
      <c r="AY533" s="244" t="s">
        <v>161</v>
      </c>
    </row>
    <row r="534" s="14" customFormat="1">
      <c r="A534" s="14"/>
      <c r="B534" s="245"/>
      <c r="C534" s="246"/>
      <c r="D534" s="229" t="s">
        <v>171</v>
      </c>
      <c r="E534" s="247" t="s">
        <v>1</v>
      </c>
      <c r="F534" s="248" t="s">
        <v>185</v>
      </c>
      <c r="G534" s="246"/>
      <c r="H534" s="249">
        <v>143.70500000000001</v>
      </c>
      <c r="I534" s="250"/>
      <c r="J534" s="246"/>
      <c r="K534" s="246"/>
      <c r="L534" s="251"/>
      <c r="M534" s="252"/>
      <c r="N534" s="253"/>
      <c r="O534" s="253"/>
      <c r="P534" s="253"/>
      <c r="Q534" s="253"/>
      <c r="R534" s="253"/>
      <c r="S534" s="253"/>
      <c r="T534" s="254"/>
      <c r="U534" s="14"/>
      <c r="V534" s="14"/>
      <c r="W534" s="14"/>
      <c r="X534" s="14"/>
      <c r="Y534" s="14"/>
      <c r="Z534" s="14"/>
      <c r="AA534" s="14"/>
      <c r="AB534" s="14"/>
      <c r="AC534" s="14"/>
      <c r="AD534" s="14"/>
      <c r="AE534" s="14"/>
      <c r="AT534" s="255" t="s">
        <v>171</v>
      </c>
      <c r="AU534" s="255" t="s">
        <v>85</v>
      </c>
      <c r="AV534" s="14" t="s">
        <v>167</v>
      </c>
      <c r="AW534" s="14" t="s">
        <v>32</v>
      </c>
      <c r="AX534" s="14" t="s">
        <v>83</v>
      </c>
      <c r="AY534" s="255" t="s">
        <v>161</v>
      </c>
    </row>
    <row r="535" s="2" customFormat="1" ht="24.15" customHeight="1">
      <c r="A535" s="38"/>
      <c r="B535" s="39"/>
      <c r="C535" s="215" t="s">
        <v>717</v>
      </c>
      <c r="D535" s="215" t="s">
        <v>163</v>
      </c>
      <c r="E535" s="216" t="s">
        <v>718</v>
      </c>
      <c r="F535" s="217" t="s">
        <v>719</v>
      </c>
      <c r="G535" s="218" t="s">
        <v>206</v>
      </c>
      <c r="H535" s="219">
        <v>212.56</v>
      </c>
      <c r="I535" s="220"/>
      <c r="J535" s="221">
        <f>ROUND(I535*H535,2)</f>
        <v>0</v>
      </c>
      <c r="K535" s="222"/>
      <c r="L535" s="44"/>
      <c r="M535" s="223" t="s">
        <v>1</v>
      </c>
      <c r="N535" s="224" t="s">
        <v>40</v>
      </c>
      <c r="O535" s="91"/>
      <c r="P535" s="225">
        <f>O535*H535</f>
        <v>0</v>
      </c>
      <c r="Q535" s="225">
        <v>0.018380000000000001</v>
      </c>
      <c r="R535" s="225">
        <f>Q535*H535</f>
        <v>3.9068528000000002</v>
      </c>
      <c r="S535" s="225">
        <v>0</v>
      </c>
      <c r="T535" s="226">
        <f>S535*H535</f>
        <v>0</v>
      </c>
      <c r="U535" s="38"/>
      <c r="V535" s="38"/>
      <c r="W535" s="38"/>
      <c r="X535" s="38"/>
      <c r="Y535" s="38"/>
      <c r="Z535" s="38"/>
      <c r="AA535" s="38"/>
      <c r="AB535" s="38"/>
      <c r="AC535" s="38"/>
      <c r="AD535" s="38"/>
      <c r="AE535" s="38"/>
      <c r="AR535" s="227" t="s">
        <v>167</v>
      </c>
      <c r="AT535" s="227" t="s">
        <v>163</v>
      </c>
      <c r="AU535" s="227" t="s">
        <v>85</v>
      </c>
      <c r="AY535" s="17" t="s">
        <v>161</v>
      </c>
      <c r="BE535" s="228">
        <f>IF(N535="základní",J535,0)</f>
        <v>0</v>
      </c>
      <c r="BF535" s="228">
        <f>IF(N535="snížená",J535,0)</f>
        <v>0</v>
      </c>
      <c r="BG535" s="228">
        <f>IF(N535="zákl. přenesená",J535,0)</f>
        <v>0</v>
      </c>
      <c r="BH535" s="228">
        <f>IF(N535="sníž. přenesená",J535,0)</f>
        <v>0</v>
      </c>
      <c r="BI535" s="228">
        <f>IF(N535="nulová",J535,0)</f>
        <v>0</v>
      </c>
      <c r="BJ535" s="17" t="s">
        <v>83</v>
      </c>
      <c r="BK535" s="228">
        <f>ROUND(I535*H535,2)</f>
        <v>0</v>
      </c>
      <c r="BL535" s="17" t="s">
        <v>167</v>
      </c>
      <c r="BM535" s="227" t="s">
        <v>720</v>
      </c>
    </row>
    <row r="536" s="2" customFormat="1">
      <c r="A536" s="38"/>
      <c r="B536" s="39"/>
      <c r="C536" s="40"/>
      <c r="D536" s="229" t="s">
        <v>169</v>
      </c>
      <c r="E536" s="40"/>
      <c r="F536" s="230" t="s">
        <v>721</v>
      </c>
      <c r="G536" s="40"/>
      <c r="H536" s="40"/>
      <c r="I536" s="231"/>
      <c r="J536" s="40"/>
      <c r="K536" s="40"/>
      <c r="L536" s="44"/>
      <c r="M536" s="232"/>
      <c r="N536" s="233"/>
      <c r="O536" s="91"/>
      <c r="P536" s="91"/>
      <c r="Q536" s="91"/>
      <c r="R536" s="91"/>
      <c r="S536" s="91"/>
      <c r="T536" s="92"/>
      <c r="U536" s="38"/>
      <c r="V536" s="38"/>
      <c r="W536" s="38"/>
      <c r="X536" s="38"/>
      <c r="Y536" s="38"/>
      <c r="Z536" s="38"/>
      <c r="AA536" s="38"/>
      <c r="AB536" s="38"/>
      <c r="AC536" s="38"/>
      <c r="AD536" s="38"/>
      <c r="AE536" s="38"/>
      <c r="AT536" s="17" t="s">
        <v>169</v>
      </c>
      <c r="AU536" s="17" t="s">
        <v>85</v>
      </c>
    </row>
    <row r="537" s="13" customFormat="1">
      <c r="A537" s="13"/>
      <c r="B537" s="234"/>
      <c r="C537" s="235"/>
      <c r="D537" s="229" t="s">
        <v>171</v>
      </c>
      <c r="E537" s="236" t="s">
        <v>1</v>
      </c>
      <c r="F537" s="237" t="s">
        <v>722</v>
      </c>
      <c r="G537" s="235"/>
      <c r="H537" s="238">
        <v>4.7999999999999998</v>
      </c>
      <c r="I537" s="239"/>
      <c r="J537" s="235"/>
      <c r="K537" s="235"/>
      <c r="L537" s="240"/>
      <c r="M537" s="241"/>
      <c r="N537" s="242"/>
      <c r="O537" s="242"/>
      <c r="P537" s="242"/>
      <c r="Q537" s="242"/>
      <c r="R537" s="242"/>
      <c r="S537" s="242"/>
      <c r="T537" s="243"/>
      <c r="U537" s="13"/>
      <c r="V537" s="13"/>
      <c r="W537" s="13"/>
      <c r="X537" s="13"/>
      <c r="Y537" s="13"/>
      <c r="Z537" s="13"/>
      <c r="AA537" s="13"/>
      <c r="AB537" s="13"/>
      <c r="AC537" s="13"/>
      <c r="AD537" s="13"/>
      <c r="AE537" s="13"/>
      <c r="AT537" s="244" t="s">
        <v>171</v>
      </c>
      <c r="AU537" s="244" t="s">
        <v>85</v>
      </c>
      <c r="AV537" s="13" t="s">
        <v>85</v>
      </c>
      <c r="AW537" s="13" t="s">
        <v>32</v>
      </c>
      <c r="AX537" s="13" t="s">
        <v>75</v>
      </c>
      <c r="AY537" s="244" t="s">
        <v>161</v>
      </c>
    </row>
    <row r="538" s="13" customFormat="1">
      <c r="A538" s="13"/>
      <c r="B538" s="234"/>
      <c r="C538" s="235"/>
      <c r="D538" s="229" t="s">
        <v>171</v>
      </c>
      <c r="E538" s="236" t="s">
        <v>1</v>
      </c>
      <c r="F538" s="237" t="s">
        <v>723</v>
      </c>
      <c r="G538" s="235"/>
      <c r="H538" s="238">
        <v>15.359999999999999</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171</v>
      </c>
      <c r="AU538" s="244" t="s">
        <v>85</v>
      </c>
      <c r="AV538" s="13" t="s">
        <v>85</v>
      </c>
      <c r="AW538" s="13" t="s">
        <v>32</v>
      </c>
      <c r="AX538" s="13" t="s">
        <v>75</v>
      </c>
      <c r="AY538" s="244" t="s">
        <v>161</v>
      </c>
    </row>
    <row r="539" s="13" customFormat="1">
      <c r="A539" s="13"/>
      <c r="B539" s="234"/>
      <c r="C539" s="235"/>
      <c r="D539" s="229" t="s">
        <v>171</v>
      </c>
      <c r="E539" s="236" t="s">
        <v>1</v>
      </c>
      <c r="F539" s="237" t="s">
        <v>724</v>
      </c>
      <c r="G539" s="235"/>
      <c r="H539" s="238">
        <v>14.880000000000001</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171</v>
      </c>
      <c r="AU539" s="244" t="s">
        <v>85</v>
      </c>
      <c r="AV539" s="13" t="s">
        <v>85</v>
      </c>
      <c r="AW539" s="13" t="s">
        <v>32</v>
      </c>
      <c r="AX539" s="13" t="s">
        <v>75</v>
      </c>
      <c r="AY539" s="244" t="s">
        <v>161</v>
      </c>
    </row>
    <row r="540" s="13" customFormat="1">
      <c r="A540" s="13"/>
      <c r="B540" s="234"/>
      <c r="C540" s="235"/>
      <c r="D540" s="229" t="s">
        <v>171</v>
      </c>
      <c r="E540" s="236" t="s">
        <v>1</v>
      </c>
      <c r="F540" s="237" t="s">
        <v>725</v>
      </c>
      <c r="G540" s="235"/>
      <c r="H540" s="238">
        <v>3.7200000000000002</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171</v>
      </c>
      <c r="AU540" s="244" t="s">
        <v>85</v>
      </c>
      <c r="AV540" s="13" t="s">
        <v>85</v>
      </c>
      <c r="AW540" s="13" t="s">
        <v>32</v>
      </c>
      <c r="AX540" s="13" t="s">
        <v>75</v>
      </c>
      <c r="AY540" s="244" t="s">
        <v>161</v>
      </c>
    </row>
    <row r="541" s="13" customFormat="1">
      <c r="A541" s="13"/>
      <c r="B541" s="234"/>
      <c r="C541" s="235"/>
      <c r="D541" s="229" t="s">
        <v>171</v>
      </c>
      <c r="E541" s="236" t="s">
        <v>1</v>
      </c>
      <c r="F541" s="237" t="s">
        <v>726</v>
      </c>
      <c r="G541" s="235"/>
      <c r="H541" s="238">
        <v>4.5</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171</v>
      </c>
      <c r="AU541" s="244" t="s">
        <v>85</v>
      </c>
      <c r="AV541" s="13" t="s">
        <v>85</v>
      </c>
      <c r="AW541" s="13" t="s">
        <v>32</v>
      </c>
      <c r="AX541" s="13" t="s">
        <v>75</v>
      </c>
      <c r="AY541" s="244" t="s">
        <v>161</v>
      </c>
    </row>
    <row r="542" s="13" customFormat="1">
      <c r="A542" s="13"/>
      <c r="B542" s="234"/>
      <c r="C542" s="235"/>
      <c r="D542" s="229" t="s">
        <v>171</v>
      </c>
      <c r="E542" s="236" t="s">
        <v>1</v>
      </c>
      <c r="F542" s="237" t="s">
        <v>727</v>
      </c>
      <c r="G542" s="235"/>
      <c r="H542" s="238">
        <v>17.48</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171</v>
      </c>
      <c r="AU542" s="244" t="s">
        <v>85</v>
      </c>
      <c r="AV542" s="13" t="s">
        <v>85</v>
      </c>
      <c r="AW542" s="13" t="s">
        <v>32</v>
      </c>
      <c r="AX542" s="13" t="s">
        <v>75</v>
      </c>
      <c r="AY542" s="244" t="s">
        <v>161</v>
      </c>
    </row>
    <row r="543" s="13" customFormat="1">
      <c r="A543" s="13"/>
      <c r="B543" s="234"/>
      <c r="C543" s="235"/>
      <c r="D543" s="229" t="s">
        <v>171</v>
      </c>
      <c r="E543" s="236" t="s">
        <v>1</v>
      </c>
      <c r="F543" s="237" t="s">
        <v>728</v>
      </c>
      <c r="G543" s="235"/>
      <c r="H543" s="238">
        <v>13.529999999999999</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171</v>
      </c>
      <c r="AU543" s="244" t="s">
        <v>85</v>
      </c>
      <c r="AV543" s="13" t="s">
        <v>85</v>
      </c>
      <c r="AW543" s="13" t="s">
        <v>32</v>
      </c>
      <c r="AX543" s="13" t="s">
        <v>75</v>
      </c>
      <c r="AY543" s="244" t="s">
        <v>161</v>
      </c>
    </row>
    <row r="544" s="13" customFormat="1">
      <c r="A544" s="13"/>
      <c r="B544" s="234"/>
      <c r="C544" s="235"/>
      <c r="D544" s="229" t="s">
        <v>171</v>
      </c>
      <c r="E544" s="236" t="s">
        <v>1</v>
      </c>
      <c r="F544" s="237" t="s">
        <v>729</v>
      </c>
      <c r="G544" s="235"/>
      <c r="H544" s="238">
        <v>13.529999999999999</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171</v>
      </c>
      <c r="AU544" s="244" t="s">
        <v>85</v>
      </c>
      <c r="AV544" s="13" t="s">
        <v>85</v>
      </c>
      <c r="AW544" s="13" t="s">
        <v>32</v>
      </c>
      <c r="AX544" s="13" t="s">
        <v>75</v>
      </c>
      <c r="AY544" s="244" t="s">
        <v>161</v>
      </c>
    </row>
    <row r="545" s="13" customFormat="1">
      <c r="A545" s="13"/>
      <c r="B545" s="234"/>
      <c r="C545" s="235"/>
      <c r="D545" s="229" t="s">
        <v>171</v>
      </c>
      <c r="E545" s="236" t="s">
        <v>1</v>
      </c>
      <c r="F545" s="237" t="s">
        <v>730</v>
      </c>
      <c r="G545" s="235"/>
      <c r="H545" s="238">
        <v>124.76000000000001</v>
      </c>
      <c r="I545" s="239"/>
      <c r="J545" s="235"/>
      <c r="K545" s="235"/>
      <c r="L545" s="240"/>
      <c r="M545" s="241"/>
      <c r="N545" s="242"/>
      <c r="O545" s="242"/>
      <c r="P545" s="242"/>
      <c r="Q545" s="242"/>
      <c r="R545" s="242"/>
      <c r="S545" s="242"/>
      <c r="T545" s="243"/>
      <c r="U545" s="13"/>
      <c r="V545" s="13"/>
      <c r="W545" s="13"/>
      <c r="X545" s="13"/>
      <c r="Y545" s="13"/>
      <c r="Z545" s="13"/>
      <c r="AA545" s="13"/>
      <c r="AB545" s="13"/>
      <c r="AC545" s="13"/>
      <c r="AD545" s="13"/>
      <c r="AE545" s="13"/>
      <c r="AT545" s="244" t="s">
        <v>171</v>
      </c>
      <c r="AU545" s="244" t="s">
        <v>85</v>
      </c>
      <c r="AV545" s="13" t="s">
        <v>85</v>
      </c>
      <c r="AW545" s="13" t="s">
        <v>32</v>
      </c>
      <c r="AX545" s="13" t="s">
        <v>75</v>
      </c>
      <c r="AY545" s="244" t="s">
        <v>161</v>
      </c>
    </row>
    <row r="546" s="14" customFormat="1">
      <c r="A546" s="14"/>
      <c r="B546" s="245"/>
      <c r="C546" s="246"/>
      <c r="D546" s="229" t="s">
        <v>171</v>
      </c>
      <c r="E546" s="247" t="s">
        <v>1</v>
      </c>
      <c r="F546" s="248" t="s">
        <v>185</v>
      </c>
      <c r="G546" s="246"/>
      <c r="H546" s="249">
        <v>212.56</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171</v>
      </c>
      <c r="AU546" s="255" t="s">
        <v>85</v>
      </c>
      <c r="AV546" s="14" t="s">
        <v>167</v>
      </c>
      <c r="AW546" s="14" t="s">
        <v>32</v>
      </c>
      <c r="AX546" s="14" t="s">
        <v>83</v>
      </c>
      <c r="AY546" s="255" t="s">
        <v>161</v>
      </c>
    </row>
    <row r="547" s="2" customFormat="1" ht="24.15" customHeight="1">
      <c r="A547" s="38"/>
      <c r="B547" s="39"/>
      <c r="C547" s="215" t="s">
        <v>731</v>
      </c>
      <c r="D547" s="215" t="s">
        <v>163</v>
      </c>
      <c r="E547" s="216" t="s">
        <v>732</v>
      </c>
      <c r="F547" s="217" t="s">
        <v>733</v>
      </c>
      <c r="G547" s="218" t="s">
        <v>206</v>
      </c>
      <c r="H547" s="219">
        <v>390.53699999999998</v>
      </c>
      <c r="I547" s="220"/>
      <c r="J547" s="221">
        <f>ROUND(I547*H547,2)</f>
        <v>0</v>
      </c>
      <c r="K547" s="222"/>
      <c r="L547" s="44"/>
      <c r="M547" s="223" t="s">
        <v>1</v>
      </c>
      <c r="N547" s="224" t="s">
        <v>40</v>
      </c>
      <c r="O547" s="91"/>
      <c r="P547" s="225">
        <f>O547*H547</f>
        <v>0</v>
      </c>
      <c r="Q547" s="225">
        <v>0.012</v>
      </c>
      <c r="R547" s="225">
        <f>Q547*H547</f>
        <v>4.6864439999999998</v>
      </c>
      <c r="S547" s="225">
        <v>0</v>
      </c>
      <c r="T547" s="226">
        <f>S547*H547</f>
        <v>0</v>
      </c>
      <c r="U547" s="38"/>
      <c r="V547" s="38"/>
      <c r="W547" s="38"/>
      <c r="X547" s="38"/>
      <c r="Y547" s="38"/>
      <c r="Z547" s="38"/>
      <c r="AA547" s="38"/>
      <c r="AB547" s="38"/>
      <c r="AC547" s="38"/>
      <c r="AD547" s="38"/>
      <c r="AE547" s="38"/>
      <c r="AR547" s="227" t="s">
        <v>167</v>
      </c>
      <c r="AT547" s="227" t="s">
        <v>163</v>
      </c>
      <c r="AU547" s="227" t="s">
        <v>85</v>
      </c>
      <c r="AY547" s="17" t="s">
        <v>161</v>
      </c>
      <c r="BE547" s="228">
        <f>IF(N547="základní",J547,0)</f>
        <v>0</v>
      </c>
      <c r="BF547" s="228">
        <f>IF(N547="snížená",J547,0)</f>
        <v>0</v>
      </c>
      <c r="BG547" s="228">
        <f>IF(N547="zákl. přenesená",J547,0)</f>
        <v>0</v>
      </c>
      <c r="BH547" s="228">
        <f>IF(N547="sníž. přenesená",J547,0)</f>
        <v>0</v>
      </c>
      <c r="BI547" s="228">
        <f>IF(N547="nulová",J547,0)</f>
        <v>0</v>
      </c>
      <c r="BJ547" s="17" t="s">
        <v>83</v>
      </c>
      <c r="BK547" s="228">
        <f>ROUND(I547*H547,2)</f>
        <v>0</v>
      </c>
      <c r="BL547" s="17" t="s">
        <v>167</v>
      </c>
      <c r="BM547" s="227" t="s">
        <v>734</v>
      </c>
    </row>
    <row r="548" s="2" customFormat="1">
      <c r="A548" s="38"/>
      <c r="B548" s="39"/>
      <c r="C548" s="40"/>
      <c r="D548" s="229" t="s">
        <v>169</v>
      </c>
      <c r="E548" s="40"/>
      <c r="F548" s="230" t="s">
        <v>735</v>
      </c>
      <c r="G548" s="40"/>
      <c r="H548" s="40"/>
      <c r="I548" s="231"/>
      <c r="J548" s="40"/>
      <c r="K548" s="40"/>
      <c r="L548" s="44"/>
      <c r="M548" s="232"/>
      <c r="N548" s="233"/>
      <c r="O548" s="91"/>
      <c r="P548" s="91"/>
      <c r="Q548" s="91"/>
      <c r="R548" s="91"/>
      <c r="S548" s="91"/>
      <c r="T548" s="92"/>
      <c r="U548" s="38"/>
      <c r="V548" s="38"/>
      <c r="W548" s="38"/>
      <c r="X548" s="38"/>
      <c r="Y548" s="38"/>
      <c r="Z548" s="38"/>
      <c r="AA548" s="38"/>
      <c r="AB548" s="38"/>
      <c r="AC548" s="38"/>
      <c r="AD548" s="38"/>
      <c r="AE548" s="38"/>
      <c r="AT548" s="17" t="s">
        <v>169</v>
      </c>
      <c r="AU548" s="17" t="s">
        <v>85</v>
      </c>
    </row>
    <row r="549" s="15" customFormat="1">
      <c r="A549" s="15"/>
      <c r="B549" s="267"/>
      <c r="C549" s="268"/>
      <c r="D549" s="229" t="s">
        <v>171</v>
      </c>
      <c r="E549" s="269" t="s">
        <v>1</v>
      </c>
      <c r="F549" s="270" t="s">
        <v>683</v>
      </c>
      <c r="G549" s="268"/>
      <c r="H549" s="269" t="s">
        <v>1</v>
      </c>
      <c r="I549" s="271"/>
      <c r="J549" s="268"/>
      <c r="K549" s="268"/>
      <c r="L549" s="272"/>
      <c r="M549" s="273"/>
      <c r="N549" s="274"/>
      <c r="O549" s="274"/>
      <c r="P549" s="274"/>
      <c r="Q549" s="274"/>
      <c r="R549" s="274"/>
      <c r="S549" s="274"/>
      <c r="T549" s="275"/>
      <c r="U549" s="15"/>
      <c r="V549" s="15"/>
      <c r="W549" s="15"/>
      <c r="X549" s="15"/>
      <c r="Y549" s="15"/>
      <c r="Z549" s="15"/>
      <c r="AA549" s="15"/>
      <c r="AB549" s="15"/>
      <c r="AC549" s="15"/>
      <c r="AD549" s="15"/>
      <c r="AE549" s="15"/>
      <c r="AT549" s="276" t="s">
        <v>171</v>
      </c>
      <c r="AU549" s="276" t="s">
        <v>85</v>
      </c>
      <c r="AV549" s="15" t="s">
        <v>83</v>
      </c>
      <c r="AW549" s="15" t="s">
        <v>32</v>
      </c>
      <c r="AX549" s="15" t="s">
        <v>75</v>
      </c>
      <c r="AY549" s="276" t="s">
        <v>161</v>
      </c>
    </row>
    <row r="550" s="13" customFormat="1">
      <c r="A550" s="13"/>
      <c r="B550" s="234"/>
      <c r="C550" s="235"/>
      <c r="D550" s="229" t="s">
        <v>171</v>
      </c>
      <c r="E550" s="236" t="s">
        <v>1</v>
      </c>
      <c r="F550" s="237" t="s">
        <v>736</v>
      </c>
      <c r="G550" s="235"/>
      <c r="H550" s="238">
        <v>31.550000000000001</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171</v>
      </c>
      <c r="AU550" s="244" t="s">
        <v>85</v>
      </c>
      <c r="AV550" s="13" t="s">
        <v>85</v>
      </c>
      <c r="AW550" s="13" t="s">
        <v>32</v>
      </c>
      <c r="AX550" s="13" t="s">
        <v>75</v>
      </c>
      <c r="AY550" s="244" t="s">
        <v>161</v>
      </c>
    </row>
    <row r="551" s="13" customFormat="1">
      <c r="A551" s="13"/>
      <c r="B551" s="234"/>
      <c r="C551" s="235"/>
      <c r="D551" s="229" t="s">
        <v>171</v>
      </c>
      <c r="E551" s="236" t="s">
        <v>1</v>
      </c>
      <c r="F551" s="237" t="s">
        <v>737</v>
      </c>
      <c r="G551" s="235"/>
      <c r="H551" s="238">
        <v>31.199999999999999</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171</v>
      </c>
      <c r="AU551" s="244" t="s">
        <v>85</v>
      </c>
      <c r="AV551" s="13" t="s">
        <v>85</v>
      </c>
      <c r="AW551" s="13" t="s">
        <v>32</v>
      </c>
      <c r="AX551" s="13" t="s">
        <v>75</v>
      </c>
      <c r="AY551" s="244" t="s">
        <v>161</v>
      </c>
    </row>
    <row r="552" s="13" customFormat="1">
      <c r="A552" s="13"/>
      <c r="B552" s="234"/>
      <c r="C552" s="235"/>
      <c r="D552" s="229" t="s">
        <v>171</v>
      </c>
      <c r="E552" s="236" t="s">
        <v>1</v>
      </c>
      <c r="F552" s="237" t="s">
        <v>738</v>
      </c>
      <c r="G552" s="235"/>
      <c r="H552" s="238">
        <v>27.747</v>
      </c>
      <c r="I552" s="239"/>
      <c r="J552" s="235"/>
      <c r="K552" s="235"/>
      <c r="L552" s="240"/>
      <c r="M552" s="241"/>
      <c r="N552" s="242"/>
      <c r="O552" s="242"/>
      <c r="P552" s="242"/>
      <c r="Q552" s="242"/>
      <c r="R552" s="242"/>
      <c r="S552" s="242"/>
      <c r="T552" s="243"/>
      <c r="U552" s="13"/>
      <c r="V552" s="13"/>
      <c r="W552" s="13"/>
      <c r="X552" s="13"/>
      <c r="Y552" s="13"/>
      <c r="Z552" s="13"/>
      <c r="AA552" s="13"/>
      <c r="AB552" s="13"/>
      <c r="AC552" s="13"/>
      <c r="AD552" s="13"/>
      <c r="AE552" s="13"/>
      <c r="AT552" s="244" t="s">
        <v>171</v>
      </c>
      <c r="AU552" s="244" t="s">
        <v>85</v>
      </c>
      <c r="AV552" s="13" t="s">
        <v>85</v>
      </c>
      <c r="AW552" s="13" t="s">
        <v>32</v>
      </c>
      <c r="AX552" s="13" t="s">
        <v>75</v>
      </c>
      <c r="AY552" s="244" t="s">
        <v>161</v>
      </c>
    </row>
    <row r="553" s="13" customFormat="1">
      <c r="A553" s="13"/>
      <c r="B553" s="234"/>
      <c r="C553" s="235"/>
      <c r="D553" s="229" t="s">
        <v>171</v>
      </c>
      <c r="E553" s="236" t="s">
        <v>1</v>
      </c>
      <c r="F553" s="237" t="s">
        <v>739</v>
      </c>
      <c r="G553" s="235"/>
      <c r="H553" s="238">
        <v>16.32</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171</v>
      </c>
      <c r="AU553" s="244" t="s">
        <v>85</v>
      </c>
      <c r="AV553" s="13" t="s">
        <v>85</v>
      </c>
      <c r="AW553" s="13" t="s">
        <v>32</v>
      </c>
      <c r="AX553" s="13" t="s">
        <v>75</v>
      </c>
      <c r="AY553" s="244" t="s">
        <v>161</v>
      </c>
    </row>
    <row r="554" s="13" customFormat="1">
      <c r="A554" s="13"/>
      <c r="B554" s="234"/>
      <c r="C554" s="235"/>
      <c r="D554" s="229" t="s">
        <v>171</v>
      </c>
      <c r="E554" s="236" t="s">
        <v>1</v>
      </c>
      <c r="F554" s="237" t="s">
        <v>740</v>
      </c>
      <c r="G554" s="235"/>
      <c r="H554" s="238">
        <v>16</v>
      </c>
      <c r="I554" s="239"/>
      <c r="J554" s="235"/>
      <c r="K554" s="235"/>
      <c r="L554" s="240"/>
      <c r="M554" s="241"/>
      <c r="N554" s="242"/>
      <c r="O554" s="242"/>
      <c r="P554" s="242"/>
      <c r="Q554" s="242"/>
      <c r="R554" s="242"/>
      <c r="S554" s="242"/>
      <c r="T554" s="243"/>
      <c r="U554" s="13"/>
      <c r="V554" s="13"/>
      <c r="W554" s="13"/>
      <c r="X554" s="13"/>
      <c r="Y554" s="13"/>
      <c r="Z554" s="13"/>
      <c r="AA554" s="13"/>
      <c r="AB554" s="13"/>
      <c r="AC554" s="13"/>
      <c r="AD554" s="13"/>
      <c r="AE554" s="13"/>
      <c r="AT554" s="244" t="s">
        <v>171</v>
      </c>
      <c r="AU554" s="244" t="s">
        <v>85</v>
      </c>
      <c r="AV554" s="13" t="s">
        <v>85</v>
      </c>
      <c r="AW554" s="13" t="s">
        <v>32</v>
      </c>
      <c r="AX554" s="13" t="s">
        <v>75</v>
      </c>
      <c r="AY554" s="244" t="s">
        <v>161</v>
      </c>
    </row>
    <row r="555" s="13" customFormat="1">
      <c r="A555" s="13"/>
      <c r="B555" s="234"/>
      <c r="C555" s="235"/>
      <c r="D555" s="229" t="s">
        <v>171</v>
      </c>
      <c r="E555" s="236" t="s">
        <v>1</v>
      </c>
      <c r="F555" s="237" t="s">
        <v>741</v>
      </c>
      <c r="G555" s="235"/>
      <c r="H555" s="238">
        <v>135.59999999999999</v>
      </c>
      <c r="I555" s="239"/>
      <c r="J555" s="235"/>
      <c r="K555" s="235"/>
      <c r="L555" s="240"/>
      <c r="M555" s="241"/>
      <c r="N555" s="242"/>
      <c r="O555" s="242"/>
      <c r="P555" s="242"/>
      <c r="Q555" s="242"/>
      <c r="R555" s="242"/>
      <c r="S555" s="242"/>
      <c r="T555" s="243"/>
      <c r="U555" s="13"/>
      <c r="V555" s="13"/>
      <c r="W555" s="13"/>
      <c r="X555" s="13"/>
      <c r="Y555" s="13"/>
      <c r="Z555" s="13"/>
      <c r="AA555" s="13"/>
      <c r="AB555" s="13"/>
      <c r="AC555" s="13"/>
      <c r="AD555" s="13"/>
      <c r="AE555" s="13"/>
      <c r="AT555" s="244" t="s">
        <v>171</v>
      </c>
      <c r="AU555" s="244" t="s">
        <v>85</v>
      </c>
      <c r="AV555" s="13" t="s">
        <v>85</v>
      </c>
      <c r="AW555" s="13" t="s">
        <v>32</v>
      </c>
      <c r="AX555" s="13" t="s">
        <v>75</v>
      </c>
      <c r="AY555" s="244" t="s">
        <v>161</v>
      </c>
    </row>
    <row r="556" s="13" customFormat="1">
      <c r="A556" s="13"/>
      <c r="B556" s="234"/>
      <c r="C556" s="235"/>
      <c r="D556" s="229" t="s">
        <v>171</v>
      </c>
      <c r="E556" s="236" t="s">
        <v>1</v>
      </c>
      <c r="F556" s="237" t="s">
        <v>742</v>
      </c>
      <c r="G556" s="235"/>
      <c r="H556" s="238">
        <v>23.32</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171</v>
      </c>
      <c r="AU556" s="244" t="s">
        <v>85</v>
      </c>
      <c r="AV556" s="13" t="s">
        <v>85</v>
      </c>
      <c r="AW556" s="13" t="s">
        <v>32</v>
      </c>
      <c r="AX556" s="13" t="s">
        <v>75</v>
      </c>
      <c r="AY556" s="244" t="s">
        <v>161</v>
      </c>
    </row>
    <row r="557" s="13" customFormat="1">
      <c r="A557" s="13"/>
      <c r="B557" s="234"/>
      <c r="C557" s="235"/>
      <c r="D557" s="229" t="s">
        <v>171</v>
      </c>
      <c r="E557" s="236" t="s">
        <v>1</v>
      </c>
      <c r="F557" s="237" t="s">
        <v>743</v>
      </c>
      <c r="G557" s="235"/>
      <c r="H557" s="238">
        <v>17.199999999999999</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171</v>
      </c>
      <c r="AU557" s="244" t="s">
        <v>85</v>
      </c>
      <c r="AV557" s="13" t="s">
        <v>85</v>
      </c>
      <c r="AW557" s="13" t="s">
        <v>32</v>
      </c>
      <c r="AX557" s="13" t="s">
        <v>75</v>
      </c>
      <c r="AY557" s="244" t="s">
        <v>161</v>
      </c>
    </row>
    <row r="558" s="13" customFormat="1">
      <c r="A558" s="13"/>
      <c r="B558" s="234"/>
      <c r="C558" s="235"/>
      <c r="D558" s="229" t="s">
        <v>171</v>
      </c>
      <c r="E558" s="236" t="s">
        <v>1</v>
      </c>
      <c r="F558" s="237" t="s">
        <v>744</v>
      </c>
      <c r="G558" s="235"/>
      <c r="H558" s="238">
        <v>40.960000000000001</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171</v>
      </c>
      <c r="AU558" s="244" t="s">
        <v>85</v>
      </c>
      <c r="AV558" s="13" t="s">
        <v>85</v>
      </c>
      <c r="AW558" s="13" t="s">
        <v>32</v>
      </c>
      <c r="AX558" s="13" t="s">
        <v>75</v>
      </c>
      <c r="AY558" s="244" t="s">
        <v>161</v>
      </c>
    </row>
    <row r="559" s="13" customFormat="1">
      <c r="A559" s="13"/>
      <c r="B559" s="234"/>
      <c r="C559" s="235"/>
      <c r="D559" s="229" t="s">
        <v>171</v>
      </c>
      <c r="E559" s="236" t="s">
        <v>1</v>
      </c>
      <c r="F559" s="237" t="s">
        <v>745</v>
      </c>
      <c r="G559" s="235"/>
      <c r="H559" s="238">
        <v>26.039999999999999</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171</v>
      </c>
      <c r="AU559" s="244" t="s">
        <v>85</v>
      </c>
      <c r="AV559" s="13" t="s">
        <v>85</v>
      </c>
      <c r="AW559" s="13" t="s">
        <v>32</v>
      </c>
      <c r="AX559" s="13" t="s">
        <v>75</v>
      </c>
      <c r="AY559" s="244" t="s">
        <v>161</v>
      </c>
    </row>
    <row r="560" s="13" customFormat="1">
      <c r="A560" s="13"/>
      <c r="B560" s="234"/>
      <c r="C560" s="235"/>
      <c r="D560" s="229" t="s">
        <v>171</v>
      </c>
      <c r="E560" s="236" t="s">
        <v>1</v>
      </c>
      <c r="F560" s="237" t="s">
        <v>746</v>
      </c>
      <c r="G560" s="235"/>
      <c r="H560" s="238">
        <v>24.600000000000001</v>
      </c>
      <c r="I560" s="239"/>
      <c r="J560" s="235"/>
      <c r="K560" s="235"/>
      <c r="L560" s="240"/>
      <c r="M560" s="241"/>
      <c r="N560" s="242"/>
      <c r="O560" s="242"/>
      <c r="P560" s="242"/>
      <c r="Q560" s="242"/>
      <c r="R560" s="242"/>
      <c r="S560" s="242"/>
      <c r="T560" s="243"/>
      <c r="U560" s="13"/>
      <c r="V560" s="13"/>
      <c r="W560" s="13"/>
      <c r="X560" s="13"/>
      <c r="Y560" s="13"/>
      <c r="Z560" s="13"/>
      <c r="AA560" s="13"/>
      <c r="AB560" s="13"/>
      <c r="AC560" s="13"/>
      <c r="AD560" s="13"/>
      <c r="AE560" s="13"/>
      <c r="AT560" s="244" t="s">
        <v>171</v>
      </c>
      <c r="AU560" s="244" t="s">
        <v>85</v>
      </c>
      <c r="AV560" s="13" t="s">
        <v>85</v>
      </c>
      <c r="AW560" s="13" t="s">
        <v>32</v>
      </c>
      <c r="AX560" s="13" t="s">
        <v>75</v>
      </c>
      <c r="AY560" s="244" t="s">
        <v>161</v>
      </c>
    </row>
    <row r="561" s="14" customFormat="1">
      <c r="A561" s="14"/>
      <c r="B561" s="245"/>
      <c r="C561" s="246"/>
      <c r="D561" s="229" t="s">
        <v>171</v>
      </c>
      <c r="E561" s="247" t="s">
        <v>1</v>
      </c>
      <c r="F561" s="248" t="s">
        <v>185</v>
      </c>
      <c r="G561" s="246"/>
      <c r="H561" s="249">
        <v>390.53700000000003</v>
      </c>
      <c r="I561" s="250"/>
      <c r="J561" s="246"/>
      <c r="K561" s="246"/>
      <c r="L561" s="251"/>
      <c r="M561" s="252"/>
      <c r="N561" s="253"/>
      <c r="O561" s="253"/>
      <c r="P561" s="253"/>
      <c r="Q561" s="253"/>
      <c r="R561" s="253"/>
      <c r="S561" s="253"/>
      <c r="T561" s="254"/>
      <c r="U561" s="14"/>
      <c r="V561" s="14"/>
      <c r="W561" s="14"/>
      <c r="X561" s="14"/>
      <c r="Y561" s="14"/>
      <c r="Z561" s="14"/>
      <c r="AA561" s="14"/>
      <c r="AB561" s="14"/>
      <c r="AC561" s="14"/>
      <c r="AD561" s="14"/>
      <c r="AE561" s="14"/>
      <c r="AT561" s="255" t="s">
        <v>171</v>
      </c>
      <c r="AU561" s="255" t="s">
        <v>85</v>
      </c>
      <c r="AV561" s="14" t="s">
        <v>167</v>
      </c>
      <c r="AW561" s="14" t="s">
        <v>32</v>
      </c>
      <c r="AX561" s="14" t="s">
        <v>83</v>
      </c>
      <c r="AY561" s="255" t="s">
        <v>161</v>
      </c>
    </row>
    <row r="562" s="2" customFormat="1" ht="33" customHeight="1">
      <c r="A562" s="38"/>
      <c r="B562" s="39"/>
      <c r="C562" s="215" t="s">
        <v>747</v>
      </c>
      <c r="D562" s="215" t="s">
        <v>163</v>
      </c>
      <c r="E562" s="216" t="s">
        <v>748</v>
      </c>
      <c r="F562" s="217" t="s">
        <v>749</v>
      </c>
      <c r="G562" s="218" t="s">
        <v>206</v>
      </c>
      <c r="H562" s="219">
        <v>390.53699999999998</v>
      </c>
      <c r="I562" s="220"/>
      <c r="J562" s="221">
        <f>ROUND(I562*H562,2)</f>
        <v>0</v>
      </c>
      <c r="K562" s="222"/>
      <c r="L562" s="44"/>
      <c r="M562" s="223" t="s">
        <v>1</v>
      </c>
      <c r="N562" s="224" t="s">
        <v>40</v>
      </c>
      <c r="O562" s="91"/>
      <c r="P562" s="225">
        <f>O562*H562</f>
        <v>0</v>
      </c>
      <c r="Q562" s="225">
        <v>0.0060000000000000001</v>
      </c>
      <c r="R562" s="225">
        <f>Q562*H562</f>
        <v>2.3432219999999999</v>
      </c>
      <c r="S562" s="225">
        <v>0</v>
      </c>
      <c r="T562" s="226">
        <f>S562*H562</f>
        <v>0</v>
      </c>
      <c r="U562" s="38"/>
      <c r="V562" s="38"/>
      <c r="W562" s="38"/>
      <c r="X562" s="38"/>
      <c r="Y562" s="38"/>
      <c r="Z562" s="38"/>
      <c r="AA562" s="38"/>
      <c r="AB562" s="38"/>
      <c r="AC562" s="38"/>
      <c r="AD562" s="38"/>
      <c r="AE562" s="38"/>
      <c r="AR562" s="227" t="s">
        <v>167</v>
      </c>
      <c r="AT562" s="227" t="s">
        <v>163</v>
      </c>
      <c r="AU562" s="227" t="s">
        <v>85</v>
      </c>
      <c r="AY562" s="17" t="s">
        <v>161</v>
      </c>
      <c r="BE562" s="228">
        <f>IF(N562="základní",J562,0)</f>
        <v>0</v>
      </c>
      <c r="BF562" s="228">
        <f>IF(N562="snížená",J562,0)</f>
        <v>0</v>
      </c>
      <c r="BG562" s="228">
        <f>IF(N562="zákl. přenesená",J562,0)</f>
        <v>0</v>
      </c>
      <c r="BH562" s="228">
        <f>IF(N562="sníž. přenesená",J562,0)</f>
        <v>0</v>
      </c>
      <c r="BI562" s="228">
        <f>IF(N562="nulová",J562,0)</f>
        <v>0</v>
      </c>
      <c r="BJ562" s="17" t="s">
        <v>83</v>
      </c>
      <c r="BK562" s="228">
        <f>ROUND(I562*H562,2)</f>
        <v>0</v>
      </c>
      <c r="BL562" s="17" t="s">
        <v>167</v>
      </c>
      <c r="BM562" s="227" t="s">
        <v>750</v>
      </c>
    </row>
    <row r="563" s="2" customFormat="1">
      <c r="A563" s="38"/>
      <c r="B563" s="39"/>
      <c r="C563" s="40"/>
      <c r="D563" s="229" t="s">
        <v>169</v>
      </c>
      <c r="E563" s="40"/>
      <c r="F563" s="230" t="s">
        <v>751</v>
      </c>
      <c r="G563" s="40"/>
      <c r="H563" s="40"/>
      <c r="I563" s="231"/>
      <c r="J563" s="40"/>
      <c r="K563" s="40"/>
      <c r="L563" s="44"/>
      <c r="M563" s="232"/>
      <c r="N563" s="233"/>
      <c r="O563" s="91"/>
      <c r="P563" s="91"/>
      <c r="Q563" s="91"/>
      <c r="R563" s="91"/>
      <c r="S563" s="91"/>
      <c r="T563" s="92"/>
      <c r="U563" s="38"/>
      <c r="V563" s="38"/>
      <c r="W563" s="38"/>
      <c r="X563" s="38"/>
      <c r="Y563" s="38"/>
      <c r="Z563" s="38"/>
      <c r="AA563" s="38"/>
      <c r="AB563" s="38"/>
      <c r="AC563" s="38"/>
      <c r="AD563" s="38"/>
      <c r="AE563" s="38"/>
      <c r="AT563" s="17" t="s">
        <v>169</v>
      </c>
      <c r="AU563" s="17" t="s">
        <v>85</v>
      </c>
    </row>
    <row r="564" s="15" customFormat="1">
      <c r="A564" s="15"/>
      <c r="B564" s="267"/>
      <c r="C564" s="268"/>
      <c r="D564" s="229" t="s">
        <v>171</v>
      </c>
      <c r="E564" s="269" t="s">
        <v>1</v>
      </c>
      <c r="F564" s="270" t="s">
        <v>683</v>
      </c>
      <c r="G564" s="268"/>
      <c r="H564" s="269" t="s">
        <v>1</v>
      </c>
      <c r="I564" s="271"/>
      <c r="J564" s="268"/>
      <c r="K564" s="268"/>
      <c r="L564" s="272"/>
      <c r="M564" s="273"/>
      <c r="N564" s="274"/>
      <c r="O564" s="274"/>
      <c r="P564" s="274"/>
      <c r="Q564" s="274"/>
      <c r="R564" s="274"/>
      <c r="S564" s="274"/>
      <c r="T564" s="275"/>
      <c r="U564" s="15"/>
      <c r="V564" s="15"/>
      <c r="W564" s="15"/>
      <c r="X564" s="15"/>
      <c r="Y564" s="15"/>
      <c r="Z564" s="15"/>
      <c r="AA564" s="15"/>
      <c r="AB564" s="15"/>
      <c r="AC564" s="15"/>
      <c r="AD564" s="15"/>
      <c r="AE564" s="15"/>
      <c r="AT564" s="276" t="s">
        <v>171</v>
      </c>
      <c r="AU564" s="276" t="s">
        <v>85</v>
      </c>
      <c r="AV564" s="15" t="s">
        <v>83</v>
      </c>
      <c r="AW564" s="15" t="s">
        <v>32</v>
      </c>
      <c r="AX564" s="15" t="s">
        <v>75</v>
      </c>
      <c r="AY564" s="276" t="s">
        <v>161</v>
      </c>
    </row>
    <row r="565" s="13" customFormat="1">
      <c r="A565" s="13"/>
      <c r="B565" s="234"/>
      <c r="C565" s="235"/>
      <c r="D565" s="229" t="s">
        <v>171</v>
      </c>
      <c r="E565" s="236" t="s">
        <v>1</v>
      </c>
      <c r="F565" s="237" t="s">
        <v>736</v>
      </c>
      <c r="G565" s="235"/>
      <c r="H565" s="238">
        <v>31.550000000000001</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171</v>
      </c>
      <c r="AU565" s="244" t="s">
        <v>85</v>
      </c>
      <c r="AV565" s="13" t="s">
        <v>85</v>
      </c>
      <c r="AW565" s="13" t="s">
        <v>32</v>
      </c>
      <c r="AX565" s="13" t="s">
        <v>75</v>
      </c>
      <c r="AY565" s="244" t="s">
        <v>161</v>
      </c>
    </row>
    <row r="566" s="13" customFormat="1">
      <c r="A566" s="13"/>
      <c r="B566" s="234"/>
      <c r="C566" s="235"/>
      <c r="D566" s="229" t="s">
        <v>171</v>
      </c>
      <c r="E566" s="236" t="s">
        <v>1</v>
      </c>
      <c r="F566" s="237" t="s">
        <v>737</v>
      </c>
      <c r="G566" s="235"/>
      <c r="H566" s="238">
        <v>31.199999999999999</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171</v>
      </c>
      <c r="AU566" s="244" t="s">
        <v>85</v>
      </c>
      <c r="AV566" s="13" t="s">
        <v>85</v>
      </c>
      <c r="AW566" s="13" t="s">
        <v>32</v>
      </c>
      <c r="AX566" s="13" t="s">
        <v>75</v>
      </c>
      <c r="AY566" s="244" t="s">
        <v>161</v>
      </c>
    </row>
    <row r="567" s="13" customFormat="1">
      <c r="A567" s="13"/>
      <c r="B567" s="234"/>
      <c r="C567" s="235"/>
      <c r="D567" s="229" t="s">
        <v>171</v>
      </c>
      <c r="E567" s="236" t="s">
        <v>1</v>
      </c>
      <c r="F567" s="237" t="s">
        <v>738</v>
      </c>
      <c r="G567" s="235"/>
      <c r="H567" s="238">
        <v>27.747</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171</v>
      </c>
      <c r="AU567" s="244" t="s">
        <v>85</v>
      </c>
      <c r="AV567" s="13" t="s">
        <v>85</v>
      </c>
      <c r="AW567" s="13" t="s">
        <v>32</v>
      </c>
      <c r="AX567" s="13" t="s">
        <v>75</v>
      </c>
      <c r="AY567" s="244" t="s">
        <v>161</v>
      </c>
    </row>
    <row r="568" s="13" customFormat="1">
      <c r="A568" s="13"/>
      <c r="B568" s="234"/>
      <c r="C568" s="235"/>
      <c r="D568" s="229" t="s">
        <v>171</v>
      </c>
      <c r="E568" s="236" t="s">
        <v>1</v>
      </c>
      <c r="F568" s="237" t="s">
        <v>739</v>
      </c>
      <c r="G568" s="235"/>
      <c r="H568" s="238">
        <v>16.32</v>
      </c>
      <c r="I568" s="239"/>
      <c r="J568" s="235"/>
      <c r="K568" s="235"/>
      <c r="L568" s="240"/>
      <c r="M568" s="241"/>
      <c r="N568" s="242"/>
      <c r="O568" s="242"/>
      <c r="P568" s="242"/>
      <c r="Q568" s="242"/>
      <c r="R568" s="242"/>
      <c r="S568" s="242"/>
      <c r="T568" s="243"/>
      <c r="U568" s="13"/>
      <c r="V568" s="13"/>
      <c r="W568" s="13"/>
      <c r="X568" s="13"/>
      <c r="Y568" s="13"/>
      <c r="Z568" s="13"/>
      <c r="AA568" s="13"/>
      <c r="AB568" s="13"/>
      <c r="AC568" s="13"/>
      <c r="AD568" s="13"/>
      <c r="AE568" s="13"/>
      <c r="AT568" s="244" t="s">
        <v>171</v>
      </c>
      <c r="AU568" s="244" t="s">
        <v>85</v>
      </c>
      <c r="AV568" s="13" t="s">
        <v>85</v>
      </c>
      <c r="AW568" s="13" t="s">
        <v>32</v>
      </c>
      <c r="AX568" s="13" t="s">
        <v>75</v>
      </c>
      <c r="AY568" s="244" t="s">
        <v>161</v>
      </c>
    </row>
    <row r="569" s="13" customFormat="1">
      <c r="A569" s="13"/>
      <c r="B569" s="234"/>
      <c r="C569" s="235"/>
      <c r="D569" s="229" t="s">
        <v>171</v>
      </c>
      <c r="E569" s="236" t="s">
        <v>1</v>
      </c>
      <c r="F569" s="237" t="s">
        <v>740</v>
      </c>
      <c r="G569" s="235"/>
      <c r="H569" s="238">
        <v>16</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171</v>
      </c>
      <c r="AU569" s="244" t="s">
        <v>85</v>
      </c>
      <c r="AV569" s="13" t="s">
        <v>85</v>
      </c>
      <c r="AW569" s="13" t="s">
        <v>32</v>
      </c>
      <c r="AX569" s="13" t="s">
        <v>75</v>
      </c>
      <c r="AY569" s="244" t="s">
        <v>161</v>
      </c>
    </row>
    <row r="570" s="13" customFormat="1">
      <c r="A570" s="13"/>
      <c r="B570" s="234"/>
      <c r="C570" s="235"/>
      <c r="D570" s="229" t="s">
        <v>171</v>
      </c>
      <c r="E570" s="236" t="s">
        <v>1</v>
      </c>
      <c r="F570" s="237" t="s">
        <v>741</v>
      </c>
      <c r="G570" s="235"/>
      <c r="H570" s="238">
        <v>135.59999999999999</v>
      </c>
      <c r="I570" s="239"/>
      <c r="J570" s="235"/>
      <c r="K570" s="235"/>
      <c r="L570" s="240"/>
      <c r="M570" s="241"/>
      <c r="N570" s="242"/>
      <c r="O570" s="242"/>
      <c r="P570" s="242"/>
      <c r="Q570" s="242"/>
      <c r="R570" s="242"/>
      <c r="S570" s="242"/>
      <c r="T570" s="243"/>
      <c r="U570" s="13"/>
      <c r="V570" s="13"/>
      <c r="W570" s="13"/>
      <c r="X570" s="13"/>
      <c r="Y570" s="13"/>
      <c r="Z570" s="13"/>
      <c r="AA570" s="13"/>
      <c r="AB570" s="13"/>
      <c r="AC570" s="13"/>
      <c r="AD570" s="13"/>
      <c r="AE570" s="13"/>
      <c r="AT570" s="244" t="s">
        <v>171</v>
      </c>
      <c r="AU570" s="244" t="s">
        <v>85</v>
      </c>
      <c r="AV570" s="13" t="s">
        <v>85</v>
      </c>
      <c r="AW570" s="13" t="s">
        <v>32</v>
      </c>
      <c r="AX570" s="13" t="s">
        <v>75</v>
      </c>
      <c r="AY570" s="244" t="s">
        <v>161</v>
      </c>
    </row>
    <row r="571" s="13" customFormat="1">
      <c r="A571" s="13"/>
      <c r="B571" s="234"/>
      <c r="C571" s="235"/>
      <c r="D571" s="229" t="s">
        <v>171</v>
      </c>
      <c r="E571" s="236" t="s">
        <v>1</v>
      </c>
      <c r="F571" s="237" t="s">
        <v>742</v>
      </c>
      <c r="G571" s="235"/>
      <c r="H571" s="238">
        <v>23.32</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171</v>
      </c>
      <c r="AU571" s="244" t="s">
        <v>85</v>
      </c>
      <c r="AV571" s="13" t="s">
        <v>85</v>
      </c>
      <c r="AW571" s="13" t="s">
        <v>32</v>
      </c>
      <c r="AX571" s="13" t="s">
        <v>75</v>
      </c>
      <c r="AY571" s="244" t="s">
        <v>161</v>
      </c>
    </row>
    <row r="572" s="13" customFormat="1">
      <c r="A572" s="13"/>
      <c r="B572" s="234"/>
      <c r="C572" s="235"/>
      <c r="D572" s="229" t="s">
        <v>171</v>
      </c>
      <c r="E572" s="236" t="s">
        <v>1</v>
      </c>
      <c r="F572" s="237" t="s">
        <v>743</v>
      </c>
      <c r="G572" s="235"/>
      <c r="H572" s="238">
        <v>17.199999999999999</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171</v>
      </c>
      <c r="AU572" s="244" t="s">
        <v>85</v>
      </c>
      <c r="AV572" s="13" t="s">
        <v>85</v>
      </c>
      <c r="AW572" s="13" t="s">
        <v>32</v>
      </c>
      <c r="AX572" s="13" t="s">
        <v>75</v>
      </c>
      <c r="AY572" s="244" t="s">
        <v>161</v>
      </c>
    </row>
    <row r="573" s="13" customFormat="1">
      <c r="A573" s="13"/>
      <c r="B573" s="234"/>
      <c r="C573" s="235"/>
      <c r="D573" s="229" t="s">
        <v>171</v>
      </c>
      <c r="E573" s="236" t="s">
        <v>1</v>
      </c>
      <c r="F573" s="237" t="s">
        <v>744</v>
      </c>
      <c r="G573" s="235"/>
      <c r="H573" s="238">
        <v>40.960000000000001</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171</v>
      </c>
      <c r="AU573" s="244" t="s">
        <v>85</v>
      </c>
      <c r="AV573" s="13" t="s">
        <v>85</v>
      </c>
      <c r="AW573" s="13" t="s">
        <v>32</v>
      </c>
      <c r="AX573" s="13" t="s">
        <v>75</v>
      </c>
      <c r="AY573" s="244" t="s">
        <v>161</v>
      </c>
    </row>
    <row r="574" s="13" customFormat="1">
      <c r="A574" s="13"/>
      <c r="B574" s="234"/>
      <c r="C574" s="235"/>
      <c r="D574" s="229" t="s">
        <v>171</v>
      </c>
      <c r="E574" s="236" t="s">
        <v>1</v>
      </c>
      <c r="F574" s="237" t="s">
        <v>745</v>
      </c>
      <c r="G574" s="235"/>
      <c r="H574" s="238">
        <v>26.039999999999999</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171</v>
      </c>
      <c r="AU574" s="244" t="s">
        <v>85</v>
      </c>
      <c r="AV574" s="13" t="s">
        <v>85</v>
      </c>
      <c r="AW574" s="13" t="s">
        <v>32</v>
      </c>
      <c r="AX574" s="13" t="s">
        <v>75</v>
      </c>
      <c r="AY574" s="244" t="s">
        <v>161</v>
      </c>
    </row>
    <row r="575" s="13" customFormat="1">
      <c r="A575" s="13"/>
      <c r="B575" s="234"/>
      <c r="C575" s="235"/>
      <c r="D575" s="229" t="s">
        <v>171</v>
      </c>
      <c r="E575" s="236" t="s">
        <v>1</v>
      </c>
      <c r="F575" s="237" t="s">
        <v>746</v>
      </c>
      <c r="G575" s="235"/>
      <c r="H575" s="238">
        <v>24.600000000000001</v>
      </c>
      <c r="I575" s="239"/>
      <c r="J575" s="235"/>
      <c r="K575" s="235"/>
      <c r="L575" s="240"/>
      <c r="M575" s="241"/>
      <c r="N575" s="242"/>
      <c r="O575" s="242"/>
      <c r="P575" s="242"/>
      <c r="Q575" s="242"/>
      <c r="R575" s="242"/>
      <c r="S575" s="242"/>
      <c r="T575" s="243"/>
      <c r="U575" s="13"/>
      <c r="V575" s="13"/>
      <c r="W575" s="13"/>
      <c r="X575" s="13"/>
      <c r="Y575" s="13"/>
      <c r="Z575" s="13"/>
      <c r="AA575" s="13"/>
      <c r="AB575" s="13"/>
      <c r="AC575" s="13"/>
      <c r="AD575" s="13"/>
      <c r="AE575" s="13"/>
      <c r="AT575" s="244" t="s">
        <v>171</v>
      </c>
      <c r="AU575" s="244" t="s">
        <v>85</v>
      </c>
      <c r="AV575" s="13" t="s">
        <v>85</v>
      </c>
      <c r="AW575" s="13" t="s">
        <v>32</v>
      </c>
      <c r="AX575" s="13" t="s">
        <v>75</v>
      </c>
      <c r="AY575" s="244" t="s">
        <v>161</v>
      </c>
    </row>
    <row r="576" s="14" customFormat="1">
      <c r="A576" s="14"/>
      <c r="B576" s="245"/>
      <c r="C576" s="246"/>
      <c r="D576" s="229" t="s">
        <v>171</v>
      </c>
      <c r="E576" s="247" t="s">
        <v>1</v>
      </c>
      <c r="F576" s="248" t="s">
        <v>185</v>
      </c>
      <c r="G576" s="246"/>
      <c r="H576" s="249">
        <v>390.53700000000003</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171</v>
      </c>
      <c r="AU576" s="255" t="s">
        <v>85</v>
      </c>
      <c r="AV576" s="14" t="s">
        <v>167</v>
      </c>
      <c r="AW576" s="14" t="s">
        <v>32</v>
      </c>
      <c r="AX576" s="14" t="s">
        <v>83</v>
      </c>
      <c r="AY576" s="255" t="s">
        <v>161</v>
      </c>
    </row>
    <row r="577" s="2" customFormat="1" ht="24.15" customHeight="1">
      <c r="A577" s="38"/>
      <c r="B577" s="39"/>
      <c r="C577" s="215" t="s">
        <v>752</v>
      </c>
      <c r="D577" s="215" t="s">
        <v>163</v>
      </c>
      <c r="E577" s="216" t="s">
        <v>753</v>
      </c>
      <c r="F577" s="217" t="s">
        <v>754</v>
      </c>
      <c r="G577" s="218" t="s">
        <v>206</v>
      </c>
      <c r="H577" s="219">
        <v>390.53699999999998</v>
      </c>
      <c r="I577" s="220"/>
      <c r="J577" s="221">
        <f>ROUND(I577*H577,2)</f>
        <v>0</v>
      </c>
      <c r="K577" s="222"/>
      <c r="L577" s="44"/>
      <c r="M577" s="223" t="s">
        <v>1</v>
      </c>
      <c r="N577" s="224" t="s">
        <v>40</v>
      </c>
      <c r="O577" s="91"/>
      <c r="P577" s="225">
        <f>O577*H577</f>
        <v>0</v>
      </c>
      <c r="Q577" s="225">
        <v>0.016199999999999999</v>
      </c>
      <c r="R577" s="225">
        <f>Q577*H577</f>
        <v>6.326699399999999</v>
      </c>
      <c r="S577" s="225">
        <v>0</v>
      </c>
      <c r="T577" s="226">
        <f>S577*H577</f>
        <v>0</v>
      </c>
      <c r="U577" s="38"/>
      <c r="V577" s="38"/>
      <c r="W577" s="38"/>
      <c r="X577" s="38"/>
      <c r="Y577" s="38"/>
      <c r="Z577" s="38"/>
      <c r="AA577" s="38"/>
      <c r="AB577" s="38"/>
      <c r="AC577" s="38"/>
      <c r="AD577" s="38"/>
      <c r="AE577" s="38"/>
      <c r="AR577" s="227" t="s">
        <v>167</v>
      </c>
      <c r="AT577" s="227" t="s">
        <v>163</v>
      </c>
      <c r="AU577" s="227" t="s">
        <v>85</v>
      </c>
      <c r="AY577" s="17" t="s">
        <v>161</v>
      </c>
      <c r="BE577" s="228">
        <f>IF(N577="základní",J577,0)</f>
        <v>0</v>
      </c>
      <c r="BF577" s="228">
        <f>IF(N577="snížená",J577,0)</f>
        <v>0</v>
      </c>
      <c r="BG577" s="228">
        <f>IF(N577="zákl. přenesená",J577,0)</f>
        <v>0</v>
      </c>
      <c r="BH577" s="228">
        <f>IF(N577="sníž. přenesená",J577,0)</f>
        <v>0</v>
      </c>
      <c r="BI577" s="228">
        <f>IF(N577="nulová",J577,0)</f>
        <v>0</v>
      </c>
      <c r="BJ577" s="17" t="s">
        <v>83</v>
      </c>
      <c r="BK577" s="228">
        <f>ROUND(I577*H577,2)</f>
        <v>0</v>
      </c>
      <c r="BL577" s="17" t="s">
        <v>167</v>
      </c>
      <c r="BM577" s="227" t="s">
        <v>755</v>
      </c>
    </row>
    <row r="578" s="2" customFormat="1">
      <c r="A578" s="38"/>
      <c r="B578" s="39"/>
      <c r="C578" s="40"/>
      <c r="D578" s="229" t="s">
        <v>169</v>
      </c>
      <c r="E578" s="40"/>
      <c r="F578" s="230" t="s">
        <v>756</v>
      </c>
      <c r="G578" s="40"/>
      <c r="H578" s="40"/>
      <c r="I578" s="231"/>
      <c r="J578" s="40"/>
      <c r="K578" s="40"/>
      <c r="L578" s="44"/>
      <c r="M578" s="232"/>
      <c r="N578" s="233"/>
      <c r="O578" s="91"/>
      <c r="P578" s="91"/>
      <c r="Q578" s="91"/>
      <c r="R578" s="91"/>
      <c r="S578" s="91"/>
      <c r="T578" s="92"/>
      <c r="U578" s="38"/>
      <c r="V578" s="38"/>
      <c r="W578" s="38"/>
      <c r="X578" s="38"/>
      <c r="Y578" s="38"/>
      <c r="Z578" s="38"/>
      <c r="AA578" s="38"/>
      <c r="AB578" s="38"/>
      <c r="AC578" s="38"/>
      <c r="AD578" s="38"/>
      <c r="AE578" s="38"/>
      <c r="AT578" s="17" t="s">
        <v>169</v>
      </c>
      <c r="AU578" s="17" t="s">
        <v>85</v>
      </c>
    </row>
    <row r="579" s="15" customFormat="1">
      <c r="A579" s="15"/>
      <c r="B579" s="267"/>
      <c r="C579" s="268"/>
      <c r="D579" s="229" t="s">
        <v>171</v>
      </c>
      <c r="E579" s="269" t="s">
        <v>1</v>
      </c>
      <c r="F579" s="270" t="s">
        <v>683</v>
      </c>
      <c r="G579" s="268"/>
      <c r="H579" s="269" t="s">
        <v>1</v>
      </c>
      <c r="I579" s="271"/>
      <c r="J579" s="268"/>
      <c r="K579" s="268"/>
      <c r="L579" s="272"/>
      <c r="M579" s="273"/>
      <c r="N579" s="274"/>
      <c r="O579" s="274"/>
      <c r="P579" s="274"/>
      <c r="Q579" s="274"/>
      <c r="R579" s="274"/>
      <c r="S579" s="274"/>
      <c r="T579" s="275"/>
      <c r="U579" s="15"/>
      <c r="V579" s="15"/>
      <c r="W579" s="15"/>
      <c r="X579" s="15"/>
      <c r="Y579" s="15"/>
      <c r="Z579" s="15"/>
      <c r="AA579" s="15"/>
      <c r="AB579" s="15"/>
      <c r="AC579" s="15"/>
      <c r="AD579" s="15"/>
      <c r="AE579" s="15"/>
      <c r="AT579" s="276" t="s">
        <v>171</v>
      </c>
      <c r="AU579" s="276" t="s">
        <v>85</v>
      </c>
      <c r="AV579" s="15" t="s">
        <v>83</v>
      </c>
      <c r="AW579" s="15" t="s">
        <v>32</v>
      </c>
      <c r="AX579" s="15" t="s">
        <v>75</v>
      </c>
      <c r="AY579" s="276" t="s">
        <v>161</v>
      </c>
    </row>
    <row r="580" s="13" customFormat="1">
      <c r="A580" s="13"/>
      <c r="B580" s="234"/>
      <c r="C580" s="235"/>
      <c r="D580" s="229" t="s">
        <v>171</v>
      </c>
      <c r="E580" s="236" t="s">
        <v>1</v>
      </c>
      <c r="F580" s="237" t="s">
        <v>736</v>
      </c>
      <c r="G580" s="235"/>
      <c r="H580" s="238">
        <v>31.550000000000001</v>
      </c>
      <c r="I580" s="239"/>
      <c r="J580" s="235"/>
      <c r="K580" s="235"/>
      <c r="L580" s="240"/>
      <c r="M580" s="241"/>
      <c r="N580" s="242"/>
      <c r="O580" s="242"/>
      <c r="P580" s="242"/>
      <c r="Q580" s="242"/>
      <c r="R580" s="242"/>
      <c r="S580" s="242"/>
      <c r="T580" s="243"/>
      <c r="U580" s="13"/>
      <c r="V580" s="13"/>
      <c r="W580" s="13"/>
      <c r="X580" s="13"/>
      <c r="Y580" s="13"/>
      <c r="Z580" s="13"/>
      <c r="AA580" s="13"/>
      <c r="AB580" s="13"/>
      <c r="AC580" s="13"/>
      <c r="AD580" s="13"/>
      <c r="AE580" s="13"/>
      <c r="AT580" s="244" t="s">
        <v>171</v>
      </c>
      <c r="AU580" s="244" t="s">
        <v>85</v>
      </c>
      <c r="AV580" s="13" t="s">
        <v>85</v>
      </c>
      <c r="AW580" s="13" t="s">
        <v>32</v>
      </c>
      <c r="AX580" s="13" t="s">
        <v>75</v>
      </c>
      <c r="AY580" s="244" t="s">
        <v>161</v>
      </c>
    </row>
    <row r="581" s="13" customFormat="1">
      <c r="A581" s="13"/>
      <c r="B581" s="234"/>
      <c r="C581" s="235"/>
      <c r="D581" s="229" t="s">
        <v>171</v>
      </c>
      <c r="E581" s="236" t="s">
        <v>1</v>
      </c>
      <c r="F581" s="237" t="s">
        <v>737</v>
      </c>
      <c r="G581" s="235"/>
      <c r="H581" s="238">
        <v>31.199999999999999</v>
      </c>
      <c r="I581" s="239"/>
      <c r="J581" s="235"/>
      <c r="K581" s="235"/>
      <c r="L581" s="240"/>
      <c r="M581" s="241"/>
      <c r="N581" s="242"/>
      <c r="O581" s="242"/>
      <c r="P581" s="242"/>
      <c r="Q581" s="242"/>
      <c r="R581" s="242"/>
      <c r="S581" s="242"/>
      <c r="T581" s="243"/>
      <c r="U581" s="13"/>
      <c r="V581" s="13"/>
      <c r="W581" s="13"/>
      <c r="X581" s="13"/>
      <c r="Y581" s="13"/>
      <c r="Z581" s="13"/>
      <c r="AA581" s="13"/>
      <c r="AB581" s="13"/>
      <c r="AC581" s="13"/>
      <c r="AD581" s="13"/>
      <c r="AE581" s="13"/>
      <c r="AT581" s="244" t="s">
        <v>171</v>
      </c>
      <c r="AU581" s="244" t="s">
        <v>85</v>
      </c>
      <c r="AV581" s="13" t="s">
        <v>85</v>
      </c>
      <c r="AW581" s="13" t="s">
        <v>32</v>
      </c>
      <c r="AX581" s="13" t="s">
        <v>75</v>
      </c>
      <c r="AY581" s="244" t="s">
        <v>161</v>
      </c>
    </row>
    <row r="582" s="13" customFormat="1">
      <c r="A582" s="13"/>
      <c r="B582" s="234"/>
      <c r="C582" s="235"/>
      <c r="D582" s="229" t="s">
        <v>171</v>
      </c>
      <c r="E582" s="236" t="s">
        <v>1</v>
      </c>
      <c r="F582" s="237" t="s">
        <v>738</v>
      </c>
      <c r="G582" s="235"/>
      <c r="H582" s="238">
        <v>27.747</v>
      </c>
      <c r="I582" s="239"/>
      <c r="J582" s="235"/>
      <c r="K582" s="235"/>
      <c r="L582" s="240"/>
      <c r="M582" s="241"/>
      <c r="N582" s="242"/>
      <c r="O582" s="242"/>
      <c r="P582" s="242"/>
      <c r="Q582" s="242"/>
      <c r="R582" s="242"/>
      <c r="S582" s="242"/>
      <c r="T582" s="243"/>
      <c r="U582" s="13"/>
      <c r="V582" s="13"/>
      <c r="W582" s="13"/>
      <c r="X582" s="13"/>
      <c r="Y582" s="13"/>
      <c r="Z582" s="13"/>
      <c r="AA582" s="13"/>
      <c r="AB582" s="13"/>
      <c r="AC582" s="13"/>
      <c r="AD582" s="13"/>
      <c r="AE582" s="13"/>
      <c r="AT582" s="244" t="s">
        <v>171</v>
      </c>
      <c r="AU582" s="244" t="s">
        <v>85</v>
      </c>
      <c r="AV582" s="13" t="s">
        <v>85</v>
      </c>
      <c r="AW582" s="13" t="s">
        <v>32</v>
      </c>
      <c r="AX582" s="13" t="s">
        <v>75</v>
      </c>
      <c r="AY582" s="244" t="s">
        <v>161</v>
      </c>
    </row>
    <row r="583" s="13" customFormat="1">
      <c r="A583" s="13"/>
      <c r="B583" s="234"/>
      <c r="C583" s="235"/>
      <c r="D583" s="229" t="s">
        <v>171</v>
      </c>
      <c r="E583" s="236" t="s">
        <v>1</v>
      </c>
      <c r="F583" s="237" t="s">
        <v>739</v>
      </c>
      <c r="G583" s="235"/>
      <c r="H583" s="238">
        <v>16.32</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171</v>
      </c>
      <c r="AU583" s="244" t="s">
        <v>85</v>
      </c>
      <c r="AV583" s="13" t="s">
        <v>85</v>
      </c>
      <c r="AW583" s="13" t="s">
        <v>32</v>
      </c>
      <c r="AX583" s="13" t="s">
        <v>75</v>
      </c>
      <c r="AY583" s="244" t="s">
        <v>161</v>
      </c>
    </row>
    <row r="584" s="13" customFormat="1">
      <c r="A584" s="13"/>
      <c r="B584" s="234"/>
      <c r="C584" s="235"/>
      <c r="D584" s="229" t="s">
        <v>171</v>
      </c>
      <c r="E584" s="236" t="s">
        <v>1</v>
      </c>
      <c r="F584" s="237" t="s">
        <v>740</v>
      </c>
      <c r="G584" s="235"/>
      <c r="H584" s="238">
        <v>16</v>
      </c>
      <c r="I584" s="239"/>
      <c r="J584" s="235"/>
      <c r="K584" s="235"/>
      <c r="L584" s="240"/>
      <c r="M584" s="241"/>
      <c r="N584" s="242"/>
      <c r="O584" s="242"/>
      <c r="P584" s="242"/>
      <c r="Q584" s="242"/>
      <c r="R584" s="242"/>
      <c r="S584" s="242"/>
      <c r="T584" s="243"/>
      <c r="U584" s="13"/>
      <c r="V584" s="13"/>
      <c r="W584" s="13"/>
      <c r="X584" s="13"/>
      <c r="Y584" s="13"/>
      <c r="Z584" s="13"/>
      <c r="AA584" s="13"/>
      <c r="AB584" s="13"/>
      <c r="AC584" s="13"/>
      <c r="AD584" s="13"/>
      <c r="AE584" s="13"/>
      <c r="AT584" s="244" t="s">
        <v>171</v>
      </c>
      <c r="AU584" s="244" t="s">
        <v>85</v>
      </c>
      <c r="AV584" s="13" t="s">
        <v>85</v>
      </c>
      <c r="AW584" s="13" t="s">
        <v>32</v>
      </c>
      <c r="AX584" s="13" t="s">
        <v>75</v>
      </c>
      <c r="AY584" s="244" t="s">
        <v>161</v>
      </c>
    </row>
    <row r="585" s="13" customFormat="1">
      <c r="A585" s="13"/>
      <c r="B585" s="234"/>
      <c r="C585" s="235"/>
      <c r="D585" s="229" t="s">
        <v>171</v>
      </c>
      <c r="E585" s="236" t="s">
        <v>1</v>
      </c>
      <c r="F585" s="237" t="s">
        <v>741</v>
      </c>
      <c r="G585" s="235"/>
      <c r="H585" s="238">
        <v>135.59999999999999</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171</v>
      </c>
      <c r="AU585" s="244" t="s">
        <v>85</v>
      </c>
      <c r="AV585" s="13" t="s">
        <v>85</v>
      </c>
      <c r="AW585" s="13" t="s">
        <v>32</v>
      </c>
      <c r="AX585" s="13" t="s">
        <v>75</v>
      </c>
      <c r="AY585" s="244" t="s">
        <v>161</v>
      </c>
    </row>
    <row r="586" s="13" customFormat="1">
      <c r="A586" s="13"/>
      <c r="B586" s="234"/>
      <c r="C586" s="235"/>
      <c r="D586" s="229" t="s">
        <v>171</v>
      </c>
      <c r="E586" s="236" t="s">
        <v>1</v>
      </c>
      <c r="F586" s="237" t="s">
        <v>742</v>
      </c>
      <c r="G586" s="235"/>
      <c r="H586" s="238">
        <v>23.32</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171</v>
      </c>
      <c r="AU586" s="244" t="s">
        <v>85</v>
      </c>
      <c r="AV586" s="13" t="s">
        <v>85</v>
      </c>
      <c r="AW586" s="13" t="s">
        <v>32</v>
      </c>
      <c r="AX586" s="13" t="s">
        <v>75</v>
      </c>
      <c r="AY586" s="244" t="s">
        <v>161</v>
      </c>
    </row>
    <row r="587" s="13" customFormat="1">
      <c r="A587" s="13"/>
      <c r="B587" s="234"/>
      <c r="C587" s="235"/>
      <c r="D587" s="229" t="s">
        <v>171</v>
      </c>
      <c r="E587" s="236" t="s">
        <v>1</v>
      </c>
      <c r="F587" s="237" t="s">
        <v>743</v>
      </c>
      <c r="G587" s="235"/>
      <c r="H587" s="238">
        <v>17.199999999999999</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171</v>
      </c>
      <c r="AU587" s="244" t="s">
        <v>85</v>
      </c>
      <c r="AV587" s="13" t="s">
        <v>85</v>
      </c>
      <c r="AW587" s="13" t="s">
        <v>32</v>
      </c>
      <c r="AX587" s="13" t="s">
        <v>75</v>
      </c>
      <c r="AY587" s="244" t="s">
        <v>161</v>
      </c>
    </row>
    <row r="588" s="13" customFormat="1">
      <c r="A588" s="13"/>
      <c r="B588" s="234"/>
      <c r="C588" s="235"/>
      <c r="D588" s="229" t="s">
        <v>171</v>
      </c>
      <c r="E588" s="236" t="s">
        <v>1</v>
      </c>
      <c r="F588" s="237" t="s">
        <v>744</v>
      </c>
      <c r="G588" s="235"/>
      <c r="H588" s="238">
        <v>40.960000000000001</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171</v>
      </c>
      <c r="AU588" s="244" t="s">
        <v>85</v>
      </c>
      <c r="AV588" s="13" t="s">
        <v>85</v>
      </c>
      <c r="AW588" s="13" t="s">
        <v>32</v>
      </c>
      <c r="AX588" s="13" t="s">
        <v>75</v>
      </c>
      <c r="AY588" s="244" t="s">
        <v>161</v>
      </c>
    </row>
    <row r="589" s="13" customFormat="1">
      <c r="A589" s="13"/>
      <c r="B589" s="234"/>
      <c r="C589" s="235"/>
      <c r="D589" s="229" t="s">
        <v>171</v>
      </c>
      <c r="E589" s="236" t="s">
        <v>1</v>
      </c>
      <c r="F589" s="237" t="s">
        <v>745</v>
      </c>
      <c r="G589" s="235"/>
      <c r="H589" s="238">
        <v>26.039999999999999</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171</v>
      </c>
      <c r="AU589" s="244" t="s">
        <v>85</v>
      </c>
      <c r="AV589" s="13" t="s">
        <v>85</v>
      </c>
      <c r="AW589" s="13" t="s">
        <v>32</v>
      </c>
      <c r="AX589" s="13" t="s">
        <v>75</v>
      </c>
      <c r="AY589" s="244" t="s">
        <v>161</v>
      </c>
    </row>
    <row r="590" s="13" customFormat="1">
      <c r="A590" s="13"/>
      <c r="B590" s="234"/>
      <c r="C590" s="235"/>
      <c r="D590" s="229" t="s">
        <v>171</v>
      </c>
      <c r="E590" s="236" t="s">
        <v>1</v>
      </c>
      <c r="F590" s="237" t="s">
        <v>746</v>
      </c>
      <c r="G590" s="235"/>
      <c r="H590" s="238">
        <v>24.600000000000001</v>
      </c>
      <c r="I590" s="239"/>
      <c r="J590" s="235"/>
      <c r="K590" s="235"/>
      <c r="L590" s="240"/>
      <c r="M590" s="241"/>
      <c r="N590" s="242"/>
      <c r="O590" s="242"/>
      <c r="P590" s="242"/>
      <c r="Q590" s="242"/>
      <c r="R590" s="242"/>
      <c r="S590" s="242"/>
      <c r="T590" s="243"/>
      <c r="U590" s="13"/>
      <c r="V590" s="13"/>
      <c r="W590" s="13"/>
      <c r="X590" s="13"/>
      <c r="Y590" s="13"/>
      <c r="Z590" s="13"/>
      <c r="AA590" s="13"/>
      <c r="AB590" s="13"/>
      <c r="AC590" s="13"/>
      <c r="AD590" s="13"/>
      <c r="AE590" s="13"/>
      <c r="AT590" s="244" t="s">
        <v>171</v>
      </c>
      <c r="AU590" s="244" t="s">
        <v>85</v>
      </c>
      <c r="AV590" s="13" t="s">
        <v>85</v>
      </c>
      <c r="AW590" s="13" t="s">
        <v>32</v>
      </c>
      <c r="AX590" s="13" t="s">
        <v>75</v>
      </c>
      <c r="AY590" s="244" t="s">
        <v>161</v>
      </c>
    </row>
    <row r="591" s="14" customFormat="1">
      <c r="A591" s="14"/>
      <c r="B591" s="245"/>
      <c r="C591" s="246"/>
      <c r="D591" s="229" t="s">
        <v>171</v>
      </c>
      <c r="E591" s="247" t="s">
        <v>1</v>
      </c>
      <c r="F591" s="248" t="s">
        <v>185</v>
      </c>
      <c r="G591" s="246"/>
      <c r="H591" s="249">
        <v>390.53700000000003</v>
      </c>
      <c r="I591" s="250"/>
      <c r="J591" s="246"/>
      <c r="K591" s="246"/>
      <c r="L591" s="251"/>
      <c r="M591" s="252"/>
      <c r="N591" s="253"/>
      <c r="O591" s="253"/>
      <c r="P591" s="253"/>
      <c r="Q591" s="253"/>
      <c r="R591" s="253"/>
      <c r="S591" s="253"/>
      <c r="T591" s="254"/>
      <c r="U591" s="14"/>
      <c r="V591" s="14"/>
      <c r="W591" s="14"/>
      <c r="X591" s="14"/>
      <c r="Y591" s="14"/>
      <c r="Z591" s="14"/>
      <c r="AA591" s="14"/>
      <c r="AB591" s="14"/>
      <c r="AC591" s="14"/>
      <c r="AD591" s="14"/>
      <c r="AE591" s="14"/>
      <c r="AT591" s="255" t="s">
        <v>171</v>
      </c>
      <c r="AU591" s="255" t="s">
        <v>85</v>
      </c>
      <c r="AV591" s="14" t="s">
        <v>167</v>
      </c>
      <c r="AW591" s="14" t="s">
        <v>32</v>
      </c>
      <c r="AX591" s="14" t="s">
        <v>83</v>
      </c>
      <c r="AY591" s="255" t="s">
        <v>161</v>
      </c>
    </row>
    <row r="592" s="2" customFormat="1" ht="33" customHeight="1">
      <c r="A592" s="38"/>
      <c r="B592" s="39"/>
      <c r="C592" s="215" t="s">
        <v>757</v>
      </c>
      <c r="D592" s="215" t="s">
        <v>163</v>
      </c>
      <c r="E592" s="216" t="s">
        <v>758</v>
      </c>
      <c r="F592" s="217" t="s">
        <v>759</v>
      </c>
      <c r="G592" s="218" t="s">
        <v>206</v>
      </c>
      <c r="H592" s="219">
        <v>390.53699999999998</v>
      </c>
      <c r="I592" s="220"/>
      <c r="J592" s="221">
        <f>ROUND(I592*H592,2)</f>
        <v>0</v>
      </c>
      <c r="K592" s="222"/>
      <c r="L592" s="44"/>
      <c r="M592" s="223" t="s">
        <v>1</v>
      </c>
      <c r="N592" s="224" t="s">
        <v>40</v>
      </c>
      <c r="O592" s="91"/>
      <c r="P592" s="225">
        <f>O592*H592</f>
        <v>0</v>
      </c>
      <c r="Q592" s="225">
        <v>0.0054000000000000003</v>
      </c>
      <c r="R592" s="225">
        <f>Q592*H592</f>
        <v>2.1088998000000001</v>
      </c>
      <c r="S592" s="225">
        <v>0</v>
      </c>
      <c r="T592" s="226">
        <f>S592*H592</f>
        <v>0</v>
      </c>
      <c r="U592" s="38"/>
      <c r="V592" s="38"/>
      <c r="W592" s="38"/>
      <c r="X592" s="38"/>
      <c r="Y592" s="38"/>
      <c r="Z592" s="38"/>
      <c r="AA592" s="38"/>
      <c r="AB592" s="38"/>
      <c r="AC592" s="38"/>
      <c r="AD592" s="38"/>
      <c r="AE592" s="38"/>
      <c r="AR592" s="227" t="s">
        <v>167</v>
      </c>
      <c r="AT592" s="227" t="s">
        <v>163</v>
      </c>
      <c r="AU592" s="227" t="s">
        <v>85</v>
      </c>
      <c r="AY592" s="17" t="s">
        <v>161</v>
      </c>
      <c r="BE592" s="228">
        <f>IF(N592="základní",J592,0)</f>
        <v>0</v>
      </c>
      <c r="BF592" s="228">
        <f>IF(N592="snížená",J592,0)</f>
        <v>0</v>
      </c>
      <c r="BG592" s="228">
        <f>IF(N592="zákl. přenesená",J592,0)</f>
        <v>0</v>
      </c>
      <c r="BH592" s="228">
        <f>IF(N592="sníž. přenesená",J592,0)</f>
        <v>0</v>
      </c>
      <c r="BI592" s="228">
        <f>IF(N592="nulová",J592,0)</f>
        <v>0</v>
      </c>
      <c r="BJ592" s="17" t="s">
        <v>83</v>
      </c>
      <c r="BK592" s="228">
        <f>ROUND(I592*H592,2)</f>
        <v>0</v>
      </c>
      <c r="BL592" s="17" t="s">
        <v>167</v>
      </c>
      <c r="BM592" s="227" t="s">
        <v>760</v>
      </c>
    </row>
    <row r="593" s="2" customFormat="1">
      <c r="A593" s="38"/>
      <c r="B593" s="39"/>
      <c r="C593" s="40"/>
      <c r="D593" s="229" t="s">
        <v>169</v>
      </c>
      <c r="E593" s="40"/>
      <c r="F593" s="230" t="s">
        <v>761</v>
      </c>
      <c r="G593" s="40"/>
      <c r="H593" s="40"/>
      <c r="I593" s="231"/>
      <c r="J593" s="40"/>
      <c r="K593" s="40"/>
      <c r="L593" s="44"/>
      <c r="M593" s="232"/>
      <c r="N593" s="233"/>
      <c r="O593" s="91"/>
      <c r="P593" s="91"/>
      <c r="Q593" s="91"/>
      <c r="R593" s="91"/>
      <c r="S593" s="91"/>
      <c r="T593" s="92"/>
      <c r="U593" s="38"/>
      <c r="V593" s="38"/>
      <c r="W593" s="38"/>
      <c r="X593" s="38"/>
      <c r="Y593" s="38"/>
      <c r="Z593" s="38"/>
      <c r="AA593" s="38"/>
      <c r="AB593" s="38"/>
      <c r="AC593" s="38"/>
      <c r="AD593" s="38"/>
      <c r="AE593" s="38"/>
      <c r="AT593" s="17" t="s">
        <v>169</v>
      </c>
      <c r="AU593" s="17" t="s">
        <v>85</v>
      </c>
    </row>
    <row r="594" s="15" customFormat="1">
      <c r="A594" s="15"/>
      <c r="B594" s="267"/>
      <c r="C594" s="268"/>
      <c r="D594" s="229" t="s">
        <v>171</v>
      </c>
      <c r="E594" s="269" t="s">
        <v>1</v>
      </c>
      <c r="F594" s="270" t="s">
        <v>683</v>
      </c>
      <c r="G594" s="268"/>
      <c r="H594" s="269" t="s">
        <v>1</v>
      </c>
      <c r="I594" s="271"/>
      <c r="J594" s="268"/>
      <c r="K594" s="268"/>
      <c r="L594" s="272"/>
      <c r="M594" s="273"/>
      <c r="N594" s="274"/>
      <c r="O594" s="274"/>
      <c r="P594" s="274"/>
      <c r="Q594" s="274"/>
      <c r="R594" s="274"/>
      <c r="S594" s="274"/>
      <c r="T594" s="275"/>
      <c r="U594" s="15"/>
      <c r="V594" s="15"/>
      <c r="W594" s="15"/>
      <c r="X594" s="15"/>
      <c r="Y594" s="15"/>
      <c r="Z594" s="15"/>
      <c r="AA594" s="15"/>
      <c r="AB594" s="15"/>
      <c r="AC594" s="15"/>
      <c r="AD594" s="15"/>
      <c r="AE594" s="15"/>
      <c r="AT594" s="276" t="s">
        <v>171</v>
      </c>
      <c r="AU594" s="276" t="s">
        <v>85</v>
      </c>
      <c r="AV594" s="15" t="s">
        <v>83</v>
      </c>
      <c r="AW594" s="15" t="s">
        <v>32</v>
      </c>
      <c r="AX594" s="15" t="s">
        <v>75</v>
      </c>
      <c r="AY594" s="276" t="s">
        <v>161</v>
      </c>
    </row>
    <row r="595" s="13" customFormat="1">
      <c r="A595" s="13"/>
      <c r="B595" s="234"/>
      <c r="C595" s="235"/>
      <c r="D595" s="229" t="s">
        <v>171</v>
      </c>
      <c r="E595" s="236" t="s">
        <v>1</v>
      </c>
      <c r="F595" s="237" t="s">
        <v>736</v>
      </c>
      <c r="G595" s="235"/>
      <c r="H595" s="238">
        <v>31.550000000000001</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171</v>
      </c>
      <c r="AU595" s="244" t="s">
        <v>85</v>
      </c>
      <c r="AV595" s="13" t="s">
        <v>85</v>
      </c>
      <c r="AW595" s="13" t="s">
        <v>32</v>
      </c>
      <c r="AX595" s="13" t="s">
        <v>75</v>
      </c>
      <c r="AY595" s="244" t="s">
        <v>161</v>
      </c>
    </row>
    <row r="596" s="13" customFormat="1">
      <c r="A596" s="13"/>
      <c r="B596" s="234"/>
      <c r="C596" s="235"/>
      <c r="D596" s="229" t="s">
        <v>171</v>
      </c>
      <c r="E596" s="236" t="s">
        <v>1</v>
      </c>
      <c r="F596" s="237" t="s">
        <v>737</v>
      </c>
      <c r="G596" s="235"/>
      <c r="H596" s="238">
        <v>31.199999999999999</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171</v>
      </c>
      <c r="AU596" s="244" t="s">
        <v>85</v>
      </c>
      <c r="AV596" s="13" t="s">
        <v>85</v>
      </c>
      <c r="AW596" s="13" t="s">
        <v>32</v>
      </c>
      <c r="AX596" s="13" t="s">
        <v>75</v>
      </c>
      <c r="AY596" s="244" t="s">
        <v>161</v>
      </c>
    </row>
    <row r="597" s="13" customFormat="1">
      <c r="A597" s="13"/>
      <c r="B597" s="234"/>
      <c r="C597" s="235"/>
      <c r="D597" s="229" t="s">
        <v>171</v>
      </c>
      <c r="E597" s="236" t="s">
        <v>1</v>
      </c>
      <c r="F597" s="237" t="s">
        <v>738</v>
      </c>
      <c r="G597" s="235"/>
      <c r="H597" s="238">
        <v>27.747</v>
      </c>
      <c r="I597" s="239"/>
      <c r="J597" s="235"/>
      <c r="K597" s="235"/>
      <c r="L597" s="240"/>
      <c r="M597" s="241"/>
      <c r="N597" s="242"/>
      <c r="O597" s="242"/>
      <c r="P597" s="242"/>
      <c r="Q597" s="242"/>
      <c r="R597" s="242"/>
      <c r="S597" s="242"/>
      <c r="T597" s="243"/>
      <c r="U597" s="13"/>
      <c r="V597" s="13"/>
      <c r="W597" s="13"/>
      <c r="X597" s="13"/>
      <c r="Y597" s="13"/>
      <c r="Z597" s="13"/>
      <c r="AA597" s="13"/>
      <c r="AB597" s="13"/>
      <c r="AC597" s="13"/>
      <c r="AD597" s="13"/>
      <c r="AE597" s="13"/>
      <c r="AT597" s="244" t="s">
        <v>171</v>
      </c>
      <c r="AU597" s="244" t="s">
        <v>85</v>
      </c>
      <c r="AV597" s="13" t="s">
        <v>85</v>
      </c>
      <c r="AW597" s="13" t="s">
        <v>32</v>
      </c>
      <c r="AX597" s="13" t="s">
        <v>75</v>
      </c>
      <c r="AY597" s="244" t="s">
        <v>161</v>
      </c>
    </row>
    <row r="598" s="13" customFormat="1">
      <c r="A598" s="13"/>
      <c r="B598" s="234"/>
      <c r="C598" s="235"/>
      <c r="D598" s="229" t="s">
        <v>171</v>
      </c>
      <c r="E598" s="236" t="s">
        <v>1</v>
      </c>
      <c r="F598" s="237" t="s">
        <v>739</v>
      </c>
      <c r="G598" s="235"/>
      <c r="H598" s="238">
        <v>16.32</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171</v>
      </c>
      <c r="AU598" s="244" t="s">
        <v>85</v>
      </c>
      <c r="AV598" s="13" t="s">
        <v>85</v>
      </c>
      <c r="AW598" s="13" t="s">
        <v>32</v>
      </c>
      <c r="AX598" s="13" t="s">
        <v>75</v>
      </c>
      <c r="AY598" s="244" t="s">
        <v>161</v>
      </c>
    </row>
    <row r="599" s="13" customFormat="1">
      <c r="A599" s="13"/>
      <c r="B599" s="234"/>
      <c r="C599" s="235"/>
      <c r="D599" s="229" t="s">
        <v>171</v>
      </c>
      <c r="E599" s="236" t="s">
        <v>1</v>
      </c>
      <c r="F599" s="237" t="s">
        <v>740</v>
      </c>
      <c r="G599" s="235"/>
      <c r="H599" s="238">
        <v>16</v>
      </c>
      <c r="I599" s="239"/>
      <c r="J599" s="235"/>
      <c r="K599" s="235"/>
      <c r="L599" s="240"/>
      <c r="M599" s="241"/>
      <c r="N599" s="242"/>
      <c r="O599" s="242"/>
      <c r="P599" s="242"/>
      <c r="Q599" s="242"/>
      <c r="R599" s="242"/>
      <c r="S599" s="242"/>
      <c r="T599" s="243"/>
      <c r="U599" s="13"/>
      <c r="V599" s="13"/>
      <c r="W599" s="13"/>
      <c r="X599" s="13"/>
      <c r="Y599" s="13"/>
      <c r="Z599" s="13"/>
      <c r="AA599" s="13"/>
      <c r="AB599" s="13"/>
      <c r="AC599" s="13"/>
      <c r="AD599" s="13"/>
      <c r="AE599" s="13"/>
      <c r="AT599" s="244" t="s">
        <v>171</v>
      </c>
      <c r="AU599" s="244" t="s">
        <v>85</v>
      </c>
      <c r="AV599" s="13" t="s">
        <v>85</v>
      </c>
      <c r="AW599" s="13" t="s">
        <v>32</v>
      </c>
      <c r="AX599" s="13" t="s">
        <v>75</v>
      </c>
      <c r="AY599" s="244" t="s">
        <v>161</v>
      </c>
    </row>
    <row r="600" s="13" customFormat="1">
      <c r="A600" s="13"/>
      <c r="B600" s="234"/>
      <c r="C600" s="235"/>
      <c r="D600" s="229" t="s">
        <v>171</v>
      </c>
      <c r="E600" s="236" t="s">
        <v>1</v>
      </c>
      <c r="F600" s="237" t="s">
        <v>741</v>
      </c>
      <c r="G600" s="235"/>
      <c r="H600" s="238">
        <v>135.59999999999999</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171</v>
      </c>
      <c r="AU600" s="244" t="s">
        <v>85</v>
      </c>
      <c r="AV600" s="13" t="s">
        <v>85</v>
      </c>
      <c r="AW600" s="13" t="s">
        <v>32</v>
      </c>
      <c r="AX600" s="13" t="s">
        <v>75</v>
      </c>
      <c r="AY600" s="244" t="s">
        <v>161</v>
      </c>
    </row>
    <row r="601" s="13" customFormat="1">
      <c r="A601" s="13"/>
      <c r="B601" s="234"/>
      <c r="C601" s="235"/>
      <c r="D601" s="229" t="s">
        <v>171</v>
      </c>
      <c r="E601" s="236" t="s">
        <v>1</v>
      </c>
      <c r="F601" s="237" t="s">
        <v>742</v>
      </c>
      <c r="G601" s="235"/>
      <c r="H601" s="238">
        <v>23.32</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171</v>
      </c>
      <c r="AU601" s="244" t="s">
        <v>85</v>
      </c>
      <c r="AV601" s="13" t="s">
        <v>85</v>
      </c>
      <c r="AW601" s="13" t="s">
        <v>32</v>
      </c>
      <c r="AX601" s="13" t="s">
        <v>75</v>
      </c>
      <c r="AY601" s="244" t="s">
        <v>161</v>
      </c>
    </row>
    <row r="602" s="13" customFormat="1">
      <c r="A602" s="13"/>
      <c r="B602" s="234"/>
      <c r="C602" s="235"/>
      <c r="D602" s="229" t="s">
        <v>171</v>
      </c>
      <c r="E602" s="236" t="s">
        <v>1</v>
      </c>
      <c r="F602" s="237" t="s">
        <v>743</v>
      </c>
      <c r="G602" s="235"/>
      <c r="H602" s="238">
        <v>17.199999999999999</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171</v>
      </c>
      <c r="AU602" s="244" t="s">
        <v>85</v>
      </c>
      <c r="AV602" s="13" t="s">
        <v>85</v>
      </c>
      <c r="AW602" s="13" t="s">
        <v>32</v>
      </c>
      <c r="AX602" s="13" t="s">
        <v>75</v>
      </c>
      <c r="AY602" s="244" t="s">
        <v>161</v>
      </c>
    </row>
    <row r="603" s="13" customFormat="1">
      <c r="A603" s="13"/>
      <c r="B603" s="234"/>
      <c r="C603" s="235"/>
      <c r="D603" s="229" t="s">
        <v>171</v>
      </c>
      <c r="E603" s="236" t="s">
        <v>1</v>
      </c>
      <c r="F603" s="237" t="s">
        <v>744</v>
      </c>
      <c r="G603" s="235"/>
      <c r="H603" s="238">
        <v>40.960000000000001</v>
      </c>
      <c r="I603" s="239"/>
      <c r="J603" s="235"/>
      <c r="K603" s="235"/>
      <c r="L603" s="240"/>
      <c r="M603" s="241"/>
      <c r="N603" s="242"/>
      <c r="O603" s="242"/>
      <c r="P603" s="242"/>
      <c r="Q603" s="242"/>
      <c r="R603" s="242"/>
      <c r="S603" s="242"/>
      <c r="T603" s="243"/>
      <c r="U603" s="13"/>
      <c r="V603" s="13"/>
      <c r="W603" s="13"/>
      <c r="X603" s="13"/>
      <c r="Y603" s="13"/>
      <c r="Z603" s="13"/>
      <c r="AA603" s="13"/>
      <c r="AB603" s="13"/>
      <c r="AC603" s="13"/>
      <c r="AD603" s="13"/>
      <c r="AE603" s="13"/>
      <c r="AT603" s="244" t="s">
        <v>171</v>
      </c>
      <c r="AU603" s="244" t="s">
        <v>85</v>
      </c>
      <c r="AV603" s="13" t="s">
        <v>85</v>
      </c>
      <c r="AW603" s="13" t="s">
        <v>32</v>
      </c>
      <c r="AX603" s="13" t="s">
        <v>75</v>
      </c>
      <c r="AY603" s="244" t="s">
        <v>161</v>
      </c>
    </row>
    <row r="604" s="13" customFormat="1">
      <c r="A604" s="13"/>
      <c r="B604" s="234"/>
      <c r="C604" s="235"/>
      <c r="D604" s="229" t="s">
        <v>171</v>
      </c>
      <c r="E604" s="236" t="s">
        <v>1</v>
      </c>
      <c r="F604" s="237" t="s">
        <v>745</v>
      </c>
      <c r="G604" s="235"/>
      <c r="H604" s="238">
        <v>26.039999999999999</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171</v>
      </c>
      <c r="AU604" s="244" t="s">
        <v>85</v>
      </c>
      <c r="AV604" s="13" t="s">
        <v>85</v>
      </c>
      <c r="AW604" s="13" t="s">
        <v>32</v>
      </c>
      <c r="AX604" s="13" t="s">
        <v>75</v>
      </c>
      <c r="AY604" s="244" t="s">
        <v>161</v>
      </c>
    </row>
    <row r="605" s="13" customFormat="1">
      <c r="A605" s="13"/>
      <c r="B605" s="234"/>
      <c r="C605" s="235"/>
      <c r="D605" s="229" t="s">
        <v>171</v>
      </c>
      <c r="E605" s="236" t="s">
        <v>1</v>
      </c>
      <c r="F605" s="237" t="s">
        <v>746</v>
      </c>
      <c r="G605" s="235"/>
      <c r="H605" s="238">
        <v>24.600000000000001</v>
      </c>
      <c r="I605" s="239"/>
      <c r="J605" s="235"/>
      <c r="K605" s="235"/>
      <c r="L605" s="240"/>
      <c r="M605" s="241"/>
      <c r="N605" s="242"/>
      <c r="O605" s="242"/>
      <c r="P605" s="242"/>
      <c r="Q605" s="242"/>
      <c r="R605" s="242"/>
      <c r="S605" s="242"/>
      <c r="T605" s="243"/>
      <c r="U605" s="13"/>
      <c r="V605" s="13"/>
      <c r="W605" s="13"/>
      <c r="X605" s="13"/>
      <c r="Y605" s="13"/>
      <c r="Z605" s="13"/>
      <c r="AA605" s="13"/>
      <c r="AB605" s="13"/>
      <c r="AC605" s="13"/>
      <c r="AD605" s="13"/>
      <c r="AE605" s="13"/>
      <c r="AT605" s="244" t="s">
        <v>171</v>
      </c>
      <c r="AU605" s="244" t="s">
        <v>85</v>
      </c>
      <c r="AV605" s="13" t="s">
        <v>85</v>
      </c>
      <c r="AW605" s="13" t="s">
        <v>32</v>
      </c>
      <c r="AX605" s="13" t="s">
        <v>75</v>
      </c>
      <c r="AY605" s="244" t="s">
        <v>161</v>
      </c>
    </row>
    <row r="606" s="14" customFormat="1">
      <c r="A606" s="14"/>
      <c r="B606" s="245"/>
      <c r="C606" s="246"/>
      <c r="D606" s="229" t="s">
        <v>171</v>
      </c>
      <c r="E606" s="247" t="s">
        <v>1</v>
      </c>
      <c r="F606" s="248" t="s">
        <v>185</v>
      </c>
      <c r="G606" s="246"/>
      <c r="H606" s="249">
        <v>390.53700000000003</v>
      </c>
      <c r="I606" s="250"/>
      <c r="J606" s="246"/>
      <c r="K606" s="246"/>
      <c r="L606" s="251"/>
      <c r="M606" s="252"/>
      <c r="N606" s="253"/>
      <c r="O606" s="253"/>
      <c r="P606" s="253"/>
      <c r="Q606" s="253"/>
      <c r="R606" s="253"/>
      <c r="S606" s="253"/>
      <c r="T606" s="254"/>
      <c r="U606" s="14"/>
      <c r="V606" s="14"/>
      <c r="W606" s="14"/>
      <c r="X606" s="14"/>
      <c r="Y606" s="14"/>
      <c r="Z606" s="14"/>
      <c r="AA606" s="14"/>
      <c r="AB606" s="14"/>
      <c r="AC606" s="14"/>
      <c r="AD606" s="14"/>
      <c r="AE606" s="14"/>
      <c r="AT606" s="255" t="s">
        <v>171</v>
      </c>
      <c r="AU606" s="255" t="s">
        <v>85</v>
      </c>
      <c r="AV606" s="14" t="s">
        <v>167</v>
      </c>
      <c r="AW606" s="14" t="s">
        <v>32</v>
      </c>
      <c r="AX606" s="14" t="s">
        <v>83</v>
      </c>
      <c r="AY606" s="255" t="s">
        <v>161</v>
      </c>
    </row>
    <row r="607" s="2" customFormat="1" ht="37.8" customHeight="1">
      <c r="A607" s="38"/>
      <c r="B607" s="39"/>
      <c r="C607" s="215" t="s">
        <v>762</v>
      </c>
      <c r="D607" s="215" t="s">
        <v>163</v>
      </c>
      <c r="E607" s="216" t="s">
        <v>763</v>
      </c>
      <c r="F607" s="217" t="s">
        <v>764</v>
      </c>
      <c r="G607" s="218" t="s">
        <v>206</v>
      </c>
      <c r="H607" s="219">
        <v>1840.97</v>
      </c>
      <c r="I607" s="220"/>
      <c r="J607" s="221">
        <f>ROUND(I607*H607,2)</f>
        <v>0</v>
      </c>
      <c r="K607" s="222"/>
      <c r="L607" s="44"/>
      <c r="M607" s="223" t="s">
        <v>1</v>
      </c>
      <c r="N607" s="224" t="s">
        <v>40</v>
      </c>
      <c r="O607" s="91"/>
      <c r="P607" s="225">
        <f>O607*H607</f>
        <v>0</v>
      </c>
      <c r="Q607" s="225">
        <v>0.019699999999999999</v>
      </c>
      <c r="R607" s="225">
        <f>Q607*H607</f>
        <v>36.267108999999998</v>
      </c>
      <c r="S607" s="225">
        <v>0</v>
      </c>
      <c r="T607" s="226">
        <f>S607*H607</f>
        <v>0</v>
      </c>
      <c r="U607" s="38"/>
      <c r="V607" s="38"/>
      <c r="W607" s="38"/>
      <c r="X607" s="38"/>
      <c r="Y607" s="38"/>
      <c r="Z607" s="38"/>
      <c r="AA607" s="38"/>
      <c r="AB607" s="38"/>
      <c r="AC607" s="38"/>
      <c r="AD607" s="38"/>
      <c r="AE607" s="38"/>
      <c r="AR607" s="227" t="s">
        <v>167</v>
      </c>
      <c r="AT607" s="227" t="s">
        <v>163</v>
      </c>
      <c r="AU607" s="227" t="s">
        <v>85</v>
      </c>
      <c r="AY607" s="17" t="s">
        <v>161</v>
      </c>
      <c r="BE607" s="228">
        <f>IF(N607="základní",J607,0)</f>
        <v>0</v>
      </c>
      <c r="BF607" s="228">
        <f>IF(N607="snížená",J607,0)</f>
        <v>0</v>
      </c>
      <c r="BG607" s="228">
        <f>IF(N607="zákl. přenesená",J607,0)</f>
        <v>0</v>
      </c>
      <c r="BH607" s="228">
        <f>IF(N607="sníž. přenesená",J607,0)</f>
        <v>0</v>
      </c>
      <c r="BI607" s="228">
        <f>IF(N607="nulová",J607,0)</f>
        <v>0</v>
      </c>
      <c r="BJ607" s="17" t="s">
        <v>83</v>
      </c>
      <c r="BK607" s="228">
        <f>ROUND(I607*H607,2)</f>
        <v>0</v>
      </c>
      <c r="BL607" s="17" t="s">
        <v>167</v>
      </c>
      <c r="BM607" s="227" t="s">
        <v>765</v>
      </c>
    </row>
    <row r="608" s="2" customFormat="1">
      <c r="A608" s="38"/>
      <c r="B608" s="39"/>
      <c r="C608" s="40"/>
      <c r="D608" s="229" t="s">
        <v>169</v>
      </c>
      <c r="E608" s="40"/>
      <c r="F608" s="230" t="s">
        <v>766</v>
      </c>
      <c r="G608" s="40"/>
      <c r="H608" s="40"/>
      <c r="I608" s="231"/>
      <c r="J608" s="40"/>
      <c r="K608" s="40"/>
      <c r="L608" s="44"/>
      <c r="M608" s="232"/>
      <c r="N608" s="233"/>
      <c r="O608" s="91"/>
      <c r="P608" s="91"/>
      <c r="Q608" s="91"/>
      <c r="R608" s="91"/>
      <c r="S608" s="91"/>
      <c r="T608" s="92"/>
      <c r="U608" s="38"/>
      <c r="V608" s="38"/>
      <c r="W608" s="38"/>
      <c r="X608" s="38"/>
      <c r="Y608" s="38"/>
      <c r="Z608" s="38"/>
      <c r="AA608" s="38"/>
      <c r="AB608" s="38"/>
      <c r="AC608" s="38"/>
      <c r="AD608" s="38"/>
      <c r="AE608" s="38"/>
      <c r="AT608" s="17" t="s">
        <v>169</v>
      </c>
      <c r="AU608" s="17" t="s">
        <v>85</v>
      </c>
    </row>
    <row r="609" s="13" customFormat="1">
      <c r="A609" s="13"/>
      <c r="B609" s="234"/>
      <c r="C609" s="235"/>
      <c r="D609" s="229" t="s">
        <v>171</v>
      </c>
      <c r="E609" s="236" t="s">
        <v>1</v>
      </c>
      <c r="F609" s="237" t="s">
        <v>767</v>
      </c>
      <c r="G609" s="235"/>
      <c r="H609" s="238">
        <v>78.379999999999995</v>
      </c>
      <c r="I609" s="239"/>
      <c r="J609" s="235"/>
      <c r="K609" s="235"/>
      <c r="L609" s="240"/>
      <c r="M609" s="241"/>
      <c r="N609" s="242"/>
      <c r="O609" s="242"/>
      <c r="P609" s="242"/>
      <c r="Q609" s="242"/>
      <c r="R609" s="242"/>
      <c r="S609" s="242"/>
      <c r="T609" s="243"/>
      <c r="U609" s="13"/>
      <c r="V609" s="13"/>
      <c r="W609" s="13"/>
      <c r="X609" s="13"/>
      <c r="Y609" s="13"/>
      <c r="Z609" s="13"/>
      <c r="AA609" s="13"/>
      <c r="AB609" s="13"/>
      <c r="AC609" s="13"/>
      <c r="AD609" s="13"/>
      <c r="AE609" s="13"/>
      <c r="AT609" s="244" t="s">
        <v>171</v>
      </c>
      <c r="AU609" s="244" t="s">
        <v>85</v>
      </c>
      <c r="AV609" s="13" t="s">
        <v>85</v>
      </c>
      <c r="AW609" s="13" t="s">
        <v>32</v>
      </c>
      <c r="AX609" s="13" t="s">
        <v>75</v>
      </c>
      <c r="AY609" s="244" t="s">
        <v>161</v>
      </c>
    </row>
    <row r="610" s="13" customFormat="1">
      <c r="A610" s="13"/>
      <c r="B610" s="234"/>
      <c r="C610" s="235"/>
      <c r="D610" s="229" t="s">
        <v>171</v>
      </c>
      <c r="E610" s="236" t="s">
        <v>1</v>
      </c>
      <c r="F610" s="237" t="s">
        <v>768</v>
      </c>
      <c r="G610" s="235"/>
      <c r="H610" s="238">
        <v>71.640000000000001</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171</v>
      </c>
      <c r="AU610" s="244" t="s">
        <v>85</v>
      </c>
      <c r="AV610" s="13" t="s">
        <v>85</v>
      </c>
      <c r="AW610" s="13" t="s">
        <v>32</v>
      </c>
      <c r="AX610" s="13" t="s">
        <v>75</v>
      </c>
      <c r="AY610" s="244" t="s">
        <v>161</v>
      </c>
    </row>
    <row r="611" s="13" customFormat="1">
      <c r="A611" s="13"/>
      <c r="B611" s="234"/>
      <c r="C611" s="235"/>
      <c r="D611" s="229" t="s">
        <v>171</v>
      </c>
      <c r="E611" s="236" t="s">
        <v>1</v>
      </c>
      <c r="F611" s="237" t="s">
        <v>769</v>
      </c>
      <c r="G611" s="235"/>
      <c r="H611" s="238">
        <v>88.659999999999997</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171</v>
      </c>
      <c r="AU611" s="244" t="s">
        <v>85</v>
      </c>
      <c r="AV611" s="13" t="s">
        <v>85</v>
      </c>
      <c r="AW611" s="13" t="s">
        <v>32</v>
      </c>
      <c r="AX611" s="13" t="s">
        <v>75</v>
      </c>
      <c r="AY611" s="244" t="s">
        <v>161</v>
      </c>
    </row>
    <row r="612" s="13" customFormat="1">
      <c r="A612" s="13"/>
      <c r="B612" s="234"/>
      <c r="C612" s="235"/>
      <c r="D612" s="229" t="s">
        <v>171</v>
      </c>
      <c r="E612" s="236" t="s">
        <v>1</v>
      </c>
      <c r="F612" s="237" t="s">
        <v>770</v>
      </c>
      <c r="G612" s="235"/>
      <c r="H612" s="238">
        <v>132.75999999999999</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171</v>
      </c>
      <c r="AU612" s="244" t="s">
        <v>85</v>
      </c>
      <c r="AV612" s="13" t="s">
        <v>85</v>
      </c>
      <c r="AW612" s="13" t="s">
        <v>32</v>
      </c>
      <c r="AX612" s="13" t="s">
        <v>75</v>
      </c>
      <c r="AY612" s="244" t="s">
        <v>161</v>
      </c>
    </row>
    <row r="613" s="13" customFormat="1">
      <c r="A613" s="13"/>
      <c r="B613" s="234"/>
      <c r="C613" s="235"/>
      <c r="D613" s="229" t="s">
        <v>171</v>
      </c>
      <c r="E613" s="236" t="s">
        <v>1</v>
      </c>
      <c r="F613" s="237" t="s">
        <v>771</v>
      </c>
      <c r="G613" s="235"/>
      <c r="H613" s="238">
        <v>82.099999999999994</v>
      </c>
      <c r="I613" s="239"/>
      <c r="J613" s="235"/>
      <c r="K613" s="235"/>
      <c r="L613" s="240"/>
      <c r="M613" s="241"/>
      <c r="N613" s="242"/>
      <c r="O613" s="242"/>
      <c r="P613" s="242"/>
      <c r="Q613" s="242"/>
      <c r="R613" s="242"/>
      <c r="S613" s="242"/>
      <c r="T613" s="243"/>
      <c r="U613" s="13"/>
      <c r="V613" s="13"/>
      <c r="W613" s="13"/>
      <c r="X613" s="13"/>
      <c r="Y613" s="13"/>
      <c r="Z613" s="13"/>
      <c r="AA613" s="13"/>
      <c r="AB613" s="13"/>
      <c r="AC613" s="13"/>
      <c r="AD613" s="13"/>
      <c r="AE613" s="13"/>
      <c r="AT613" s="244" t="s">
        <v>171</v>
      </c>
      <c r="AU613" s="244" t="s">
        <v>85</v>
      </c>
      <c r="AV613" s="13" t="s">
        <v>85</v>
      </c>
      <c r="AW613" s="13" t="s">
        <v>32</v>
      </c>
      <c r="AX613" s="13" t="s">
        <v>75</v>
      </c>
      <c r="AY613" s="244" t="s">
        <v>161</v>
      </c>
    </row>
    <row r="614" s="13" customFormat="1">
      <c r="A614" s="13"/>
      <c r="B614" s="234"/>
      <c r="C614" s="235"/>
      <c r="D614" s="229" t="s">
        <v>171</v>
      </c>
      <c r="E614" s="236" t="s">
        <v>1</v>
      </c>
      <c r="F614" s="237" t="s">
        <v>772</v>
      </c>
      <c r="G614" s="235"/>
      <c r="H614" s="238">
        <v>105.64</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171</v>
      </c>
      <c r="AU614" s="244" t="s">
        <v>85</v>
      </c>
      <c r="AV614" s="13" t="s">
        <v>85</v>
      </c>
      <c r="AW614" s="13" t="s">
        <v>32</v>
      </c>
      <c r="AX614" s="13" t="s">
        <v>75</v>
      </c>
      <c r="AY614" s="244" t="s">
        <v>161</v>
      </c>
    </row>
    <row r="615" s="13" customFormat="1">
      <c r="A615" s="13"/>
      <c r="B615" s="234"/>
      <c r="C615" s="235"/>
      <c r="D615" s="229" t="s">
        <v>171</v>
      </c>
      <c r="E615" s="236" t="s">
        <v>1</v>
      </c>
      <c r="F615" s="237" t="s">
        <v>773</v>
      </c>
      <c r="G615" s="235"/>
      <c r="H615" s="238">
        <v>115.92</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171</v>
      </c>
      <c r="AU615" s="244" t="s">
        <v>85</v>
      </c>
      <c r="AV615" s="13" t="s">
        <v>85</v>
      </c>
      <c r="AW615" s="13" t="s">
        <v>32</v>
      </c>
      <c r="AX615" s="13" t="s">
        <v>75</v>
      </c>
      <c r="AY615" s="244" t="s">
        <v>161</v>
      </c>
    </row>
    <row r="616" s="13" customFormat="1">
      <c r="A616" s="13"/>
      <c r="B616" s="234"/>
      <c r="C616" s="235"/>
      <c r="D616" s="229" t="s">
        <v>171</v>
      </c>
      <c r="E616" s="236" t="s">
        <v>1</v>
      </c>
      <c r="F616" s="237" t="s">
        <v>774</v>
      </c>
      <c r="G616" s="235"/>
      <c r="H616" s="238">
        <v>64.920000000000002</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171</v>
      </c>
      <c r="AU616" s="244" t="s">
        <v>85</v>
      </c>
      <c r="AV616" s="13" t="s">
        <v>85</v>
      </c>
      <c r="AW616" s="13" t="s">
        <v>32</v>
      </c>
      <c r="AX616" s="13" t="s">
        <v>75</v>
      </c>
      <c r="AY616" s="244" t="s">
        <v>161</v>
      </c>
    </row>
    <row r="617" s="13" customFormat="1">
      <c r="A617" s="13"/>
      <c r="B617" s="234"/>
      <c r="C617" s="235"/>
      <c r="D617" s="229" t="s">
        <v>171</v>
      </c>
      <c r="E617" s="236" t="s">
        <v>1</v>
      </c>
      <c r="F617" s="237" t="s">
        <v>775</v>
      </c>
      <c r="G617" s="235"/>
      <c r="H617" s="238">
        <v>126.59999999999999</v>
      </c>
      <c r="I617" s="239"/>
      <c r="J617" s="235"/>
      <c r="K617" s="235"/>
      <c r="L617" s="240"/>
      <c r="M617" s="241"/>
      <c r="N617" s="242"/>
      <c r="O617" s="242"/>
      <c r="P617" s="242"/>
      <c r="Q617" s="242"/>
      <c r="R617" s="242"/>
      <c r="S617" s="242"/>
      <c r="T617" s="243"/>
      <c r="U617" s="13"/>
      <c r="V617" s="13"/>
      <c r="W617" s="13"/>
      <c r="X617" s="13"/>
      <c r="Y617" s="13"/>
      <c r="Z617" s="13"/>
      <c r="AA617" s="13"/>
      <c r="AB617" s="13"/>
      <c r="AC617" s="13"/>
      <c r="AD617" s="13"/>
      <c r="AE617" s="13"/>
      <c r="AT617" s="244" t="s">
        <v>171</v>
      </c>
      <c r="AU617" s="244" t="s">
        <v>85</v>
      </c>
      <c r="AV617" s="13" t="s">
        <v>85</v>
      </c>
      <c r="AW617" s="13" t="s">
        <v>32</v>
      </c>
      <c r="AX617" s="13" t="s">
        <v>75</v>
      </c>
      <c r="AY617" s="244" t="s">
        <v>161</v>
      </c>
    </row>
    <row r="618" s="13" customFormat="1">
      <c r="A618" s="13"/>
      <c r="B618" s="234"/>
      <c r="C618" s="235"/>
      <c r="D618" s="229" t="s">
        <v>171</v>
      </c>
      <c r="E618" s="236" t="s">
        <v>1</v>
      </c>
      <c r="F618" s="237" t="s">
        <v>776</v>
      </c>
      <c r="G618" s="235"/>
      <c r="H618" s="238">
        <v>44.200000000000003</v>
      </c>
      <c r="I618" s="239"/>
      <c r="J618" s="235"/>
      <c r="K618" s="235"/>
      <c r="L618" s="240"/>
      <c r="M618" s="241"/>
      <c r="N618" s="242"/>
      <c r="O618" s="242"/>
      <c r="P618" s="242"/>
      <c r="Q618" s="242"/>
      <c r="R618" s="242"/>
      <c r="S618" s="242"/>
      <c r="T618" s="243"/>
      <c r="U618" s="13"/>
      <c r="V618" s="13"/>
      <c r="W618" s="13"/>
      <c r="X618" s="13"/>
      <c r="Y618" s="13"/>
      <c r="Z618" s="13"/>
      <c r="AA618" s="13"/>
      <c r="AB618" s="13"/>
      <c r="AC618" s="13"/>
      <c r="AD618" s="13"/>
      <c r="AE618" s="13"/>
      <c r="AT618" s="244" t="s">
        <v>171</v>
      </c>
      <c r="AU618" s="244" t="s">
        <v>85</v>
      </c>
      <c r="AV618" s="13" t="s">
        <v>85</v>
      </c>
      <c r="AW618" s="13" t="s">
        <v>32</v>
      </c>
      <c r="AX618" s="13" t="s">
        <v>75</v>
      </c>
      <c r="AY618" s="244" t="s">
        <v>161</v>
      </c>
    </row>
    <row r="619" s="13" customFormat="1">
      <c r="A619" s="13"/>
      <c r="B619" s="234"/>
      <c r="C619" s="235"/>
      <c r="D619" s="229" t="s">
        <v>171</v>
      </c>
      <c r="E619" s="236" t="s">
        <v>1</v>
      </c>
      <c r="F619" s="237" t="s">
        <v>777</v>
      </c>
      <c r="G619" s="235"/>
      <c r="H619" s="238">
        <v>83.010000000000005</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171</v>
      </c>
      <c r="AU619" s="244" t="s">
        <v>85</v>
      </c>
      <c r="AV619" s="13" t="s">
        <v>85</v>
      </c>
      <c r="AW619" s="13" t="s">
        <v>32</v>
      </c>
      <c r="AX619" s="13" t="s">
        <v>75</v>
      </c>
      <c r="AY619" s="244" t="s">
        <v>161</v>
      </c>
    </row>
    <row r="620" s="13" customFormat="1">
      <c r="A620" s="13"/>
      <c r="B620" s="234"/>
      <c r="C620" s="235"/>
      <c r="D620" s="229" t="s">
        <v>171</v>
      </c>
      <c r="E620" s="236" t="s">
        <v>1</v>
      </c>
      <c r="F620" s="237" t="s">
        <v>778</v>
      </c>
      <c r="G620" s="235"/>
      <c r="H620" s="238">
        <v>119.90000000000001</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171</v>
      </c>
      <c r="AU620" s="244" t="s">
        <v>85</v>
      </c>
      <c r="AV620" s="13" t="s">
        <v>85</v>
      </c>
      <c r="AW620" s="13" t="s">
        <v>32</v>
      </c>
      <c r="AX620" s="13" t="s">
        <v>75</v>
      </c>
      <c r="AY620" s="244" t="s">
        <v>161</v>
      </c>
    </row>
    <row r="621" s="13" customFormat="1">
      <c r="A621" s="13"/>
      <c r="B621" s="234"/>
      <c r="C621" s="235"/>
      <c r="D621" s="229" t="s">
        <v>171</v>
      </c>
      <c r="E621" s="236" t="s">
        <v>1</v>
      </c>
      <c r="F621" s="237" t="s">
        <v>779</v>
      </c>
      <c r="G621" s="235"/>
      <c r="H621" s="238">
        <v>117.8</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171</v>
      </c>
      <c r="AU621" s="244" t="s">
        <v>85</v>
      </c>
      <c r="AV621" s="13" t="s">
        <v>85</v>
      </c>
      <c r="AW621" s="13" t="s">
        <v>32</v>
      </c>
      <c r="AX621" s="13" t="s">
        <v>75</v>
      </c>
      <c r="AY621" s="244" t="s">
        <v>161</v>
      </c>
    </row>
    <row r="622" s="13" customFormat="1">
      <c r="A622" s="13"/>
      <c r="B622" s="234"/>
      <c r="C622" s="235"/>
      <c r="D622" s="229" t="s">
        <v>171</v>
      </c>
      <c r="E622" s="236" t="s">
        <v>1</v>
      </c>
      <c r="F622" s="237" t="s">
        <v>780</v>
      </c>
      <c r="G622" s="235"/>
      <c r="H622" s="238">
        <v>101.19</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171</v>
      </c>
      <c r="AU622" s="244" t="s">
        <v>85</v>
      </c>
      <c r="AV622" s="13" t="s">
        <v>85</v>
      </c>
      <c r="AW622" s="13" t="s">
        <v>32</v>
      </c>
      <c r="AX622" s="13" t="s">
        <v>75</v>
      </c>
      <c r="AY622" s="244" t="s">
        <v>161</v>
      </c>
    </row>
    <row r="623" s="13" customFormat="1">
      <c r="A623" s="13"/>
      <c r="B623" s="234"/>
      <c r="C623" s="235"/>
      <c r="D623" s="229" t="s">
        <v>171</v>
      </c>
      <c r="E623" s="236" t="s">
        <v>1</v>
      </c>
      <c r="F623" s="237" t="s">
        <v>781</v>
      </c>
      <c r="G623" s="235"/>
      <c r="H623" s="238">
        <v>55.93</v>
      </c>
      <c r="I623" s="239"/>
      <c r="J623" s="235"/>
      <c r="K623" s="235"/>
      <c r="L623" s="240"/>
      <c r="M623" s="241"/>
      <c r="N623" s="242"/>
      <c r="O623" s="242"/>
      <c r="P623" s="242"/>
      <c r="Q623" s="242"/>
      <c r="R623" s="242"/>
      <c r="S623" s="242"/>
      <c r="T623" s="243"/>
      <c r="U623" s="13"/>
      <c r="V623" s="13"/>
      <c r="W623" s="13"/>
      <c r="X623" s="13"/>
      <c r="Y623" s="13"/>
      <c r="Z623" s="13"/>
      <c r="AA623" s="13"/>
      <c r="AB623" s="13"/>
      <c r="AC623" s="13"/>
      <c r="AD623" s="13"/>
      <c r="AE623" s="13"/>
      <c r="AT623" s="244" t="s">
        <v>171</v>
      </c>
      <c r="AU623" s="244" t="s">
        <v>85</v>
      </c>
      <c r="AV623" s="13" t="s">
        <v>85</v>
      </c>
      <c r="AW623" s="13" t="s">
        <v>32</v>
      </c>
      <c r="AX623" s="13" t="s">
        <v>75</v>
      </c>
      <c r="AY623" s="244" t="s">
        <v>161</v>
      </c>
    </row>
    <row r="624" s="13" customFormat="1">
      <c r="A624" s="13"/>
      <c r="B624" s="234"/>
      <c r="C624" s="235"/>
      <c r="D624" s="229" t="s">
        <v>171</v>
      </c>
      <c r="E624" s="236" t="s">
        <v>1</v>
      </c>
      <c r="F624" s="237" t="s">
        <v>782</v>
      </c>
      <c r="G624" s="235"/>
      <c r="H624" s="238">
        <v>111.26000000000001</v>
      </c>
      <c r="I624" s="239"/>
      <c r="J624" s="235"/>
      <c r="K624" s="235"/>
      <c r="L624" s="240"/>
      <c r="M624" s="241"/>
      <c r="N624" s="242"/>
      <c r="O624" s="242"/>
      <c r="P624" s="242"/>
      <c r="Q624" s="242"/>
      <c r="R624" s="242"/>
      <c r="S624" s="242"/>
      <c r="T624" s="243"/>
      <c r="U624" s="13"/>
      <c r="V624" s="13"/>
      <c r="W624" s="13"/>
      <c r="X624" s="13"/>
      <c r="Y624" s="13"/>
      <c r="Z624" s="13"/>
      <c r="AA624" s="13"/>
      <c r="AB624" s="13"/>
      <c r="AC624" s="13"/>
      <c r="AD624" s="13"/>
      <c r="AE624" s="13"/>
      <c r="AT624" s="244" t="s">
        <v>171</v>
      </c>
      <c r="AU624" s="244" t="s">
        <v>85</v>
      </c>
      <c r="AV624" s="13" t="s">
        <v>85</v>
      </c>
      <c r="AW624" s="13" t="s">
        <v>32</v>
      </c>
      <c r="AX624" s="13" t="s">
        <v>75</v>
      </c>
      <c r="AY624" s="244" t="s">
        <v>161</v>
      </c>
    </row>
    <row r="625" s="13" customFormat="1">
      <c r="A625" s="13"/>
      <c r="B625" s="234"/>
      <c r="C625" s="235"/>
      <c r="D625" s="229" t="s">
        <v>171</v>
      </c>
      <c r="E625" s="236" t="s">
        <v>1</v>
      </c>
      <c r="F625" s="237" t="s">
        <v>783</v>
      </c>
      <c r="G625" s="235"/>
      <c r="H625" s="238">
        <v>86.739999999999995</v>
      </c>
      <c r="I625" s="239"/>
      <c r="J625" s="235"/>
      <c r="K625" s="235"/>
      <c r="L625" s="240"/>
      <c r="M625" s="241"/>
      <c r="N625" s="242"/>
      <c r="O625" s="242"/>
      <c r="P625" s="242"/>
      <c r="Q625" s="242"/>
      <c r="R625" s="242"/>
      <c r="S625" s="242"/>
      <c r="T625" s="243"/>
      <c r="U625" s="13"/>
      <c r="V625" s="13"/>
      <c r="W625" s="13"/>
      <c r="X625" s="13"/>
      <c r="Y625" s="13"/>
      <c r="Z625" s="13"/>
      <c r="AA625" s="13"/>
      <c r="AB625" s="13"/>
      <c r="AC625" s="13"/>
      <c r="AD625" s="13"/>
      <c r="AE625" s="13"/>
      <c r="AT625" s="244" t="s">
        <v>171</v>
      </c>
      <c r="AU625" s="244" t="s">
        <v>85</v>
      </c>
      <c r="AV625" s="13" t="s">
        <v>85</v>
      </c>
      <c r="AW625" s="13" t="s">
        <v>32</v>
      </c>
      <c r="AX625" s="13" t="s">
        <v>75</v>
      </c>
      <c r="AY625" s="244" t="s">
        <v>161</v>
      </c>
    </row>
    <row r="626" s="13" customFormat="1">
      <c r="A626" s="13"/>
      <c r="B626" s="234"/>
      <c r="C626" s="235"/>
      <c r="D626" s="229" t="s">
        <v>171</v>
      </c>
      <c r="E626" s="236" t="s">
        <v>1</v>
      </c>
      <c r="F626" s="237" t="s">
        <v>784</v>
      </c>
      <c r="G626" s="235"/>
      <c r="H626" s="238">
        <v>104.52</v>
      </c>
      <c r="I626" s="239"/>
      <c r="J626" s="235"/>
      <c r="K626" s="235"/>
      <c r="L626" s="240"/>
      <c r="M626" s="241"/>
      <c r="N626" s="242"/>
      <c r="O626" s="242"/>
      <c r="P626" s="242"/>
      <c r="Q626" s="242"/>
      <c r="R626" s="242"/>
      <c r="S626" s="242"/>
      <c r="T626" s="243"/>
      <c r="U626" s="13"/>
      <c r="V626" s="13"/>
      <c r="W626" s="13"/>
      <c r="X626" s="13"/>
      <c r="Y626" s="13"/>
      <c r="Z626" s="13"/>
      <c r="AA626" s="13"/>
      <c r="AB626" s="13"/>
      <c r="AC626" s="13"/>
      <c r="AD626" s="13"/>
      <c r="AE626" s="13"/>
      <c r="AT626" s="244" t="s">
        <v>171</v>
      </c>
      <c r="AU626" s="244" t="s">
        <v>85</v>
      </c>
      <c r="AV626" s="13" t="s">
        <v>85</v>
      </c>
      <c r="AW626" s="13" t="s">
        <v>32</v>
      </c>
      <c r="AX626" s="13" t="s">
        <v>75</v>
      </c>
      <c r="AY626" s="244" t="s">
        <v>161</v>
      </c>
    </row>
    <row r="627" s="13" customFormat="1">
      <c r="A627" s="13"/>
      <c r="B627" s="234"/>
      <c r="C627" s="235"/>
      <c r="D627" s="229" t="s">
        <v>171</v>
      </c>
      <c r="E627" s="236" t="s">
        <v>1</v>
      </c>
      <c r="F627" s="237" t="s">
        <v>785</v>
      </c>
      <c r="G627" s="235"/>
      <c r="H627" s="238">
        <v>114.84</v>
      </c>
      <c r="I627" s="239"/>
      <c r="J627" s="235"/>
      <c r="K627" s="235"/>
      <c r="L627" s="240"/>
      <c r="M627" s="241"/>
      <c r="N627" s="242"/>
      <c r="O627" s="242"/>
      <c r="P627" s="242"/>
      <c r="Q627" s="242"/>
      <c r="R627" s="242"/>
      <c r="S627" s="242"/>
      <c r="T627" s="243"/>
      <c r="U627" s="13"/>
      <c r="V627" s="13"/>
      <c r="W627" s="13"/>
      <c r="X627" s="13"/>
      <c r="Y627" s="13"/>
      <c r="Z627" s="13"/>
      <c r="AA627" s="13"/>
      <c r="AB627" s="13"/>
      <c r="AC627" s="13"/>
      <c r="AD627" s="13"/>
      <c r="AE627" s="13"/>
      <c r="AT627" s="244" t="s">
        <v>171</v>
      </c>
      <c r="AU627" s="244" t="s">
        <v>85</v>
      </c>
      <c r="AV627" s="13" t="s">
        <v>85</v>
      </c>
      <c r="AW627" s="13" t="s">
        <v>32</v>
      </c>
      <c r="AX627" s="13" t="s">
        <v>75</v>
      </c>
      <c r="AY627" s="244" t="s">
        <v>161</v>
      </c>
    </row>
    <row r="628" s="13" customFormat="1">
      <c r="A628" s="13"/>
      <c r="B628" s="234"/>
      <c r="C628" s="235"/>
      <c r="D628" s="229" t="s">
        <v>171</v>
      </c>
      <c r="E628" s="236" t="s">
        <v>1</v>
      </c>
      <c r="F628" s="237" t="s">
        <v>786</v>
      </c>
      <c r="G628" s="235"/>
      <c r="H628" s="238">
        <v>34.960000000000001</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171</v>
      </c>
      <c r="AU628" s="244" t="s">
        <v>85</v>
      </c>
      <c r="AV628" s="13" t="s">
        <v>85</v>
      </c>
      <c r="AW628" s="13" t="s">
        <v>32</v>
      </c>
      <c r="AX628" s="13" t="s">
        <v>75</v>
      </c>
      <c r="AY628" s="244" t="s">
        <v>161</v>
      </c>
    </row>
    <row r="629" s="14" customFormat="1">
      <c r="A629" s="14"/>
      <c r="B629" s="245"/>
      <c r="C629" s="246"/>
      <c r="D629" s="229" t="s">
        <v>171</v>
      </c>
      <c r="E629" s="247" t="s">
        <v>1</v>
      </c>
      <c r="F629" s="248" t="s">
        <v>185</v>
      </c>
      <c r="G629" s="246"/>
      <c r="H629" s="249">
        <v>1840.97</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171</v>
      </c>
      <c r="AU629" s="255" t="s">
        <v>85</v>
      </c>
      <c r="AV629" s="14" t="s">
        <v>167</v>
      </c>
      <c r="AW629" s="14" t="s">
        <v>32</v>
      </c>
      <c r="AX629" s="14" t="s">
        <v>83</v>
      </c>
      <c r="AY629" s="255" t="s">
        <v>161</v>
      </c>
    </row>
    <row r="630" s="2" customFormat="1" ht="24.15" customHeight="1">
      <c r="A630" s="38"/>
      <c r="B630" s="39"/>
      <c r="C630" s="215" t="s">
        <v>787</v>
      </c>
      <c r="D630" s="215" t="s">
        <v>163</v>
      </c>
      <c r="E630" s="216" t="s">
        <v>788</v>
      </c>
      <c r="F630" s="217" t="s">
        <v>789</v>
      </c>
      <c r="G630" s="218" t="s">
        <v>206</v>
      </c>
      <c r="H630" s="219">
        <v>390.53699999999998</v>
      </c>
      <c r="I630" s="220"/>
      <c r="J630" s="221">
        <f>ROUND(I630*H630,2)</f>
        <v>0</v>
      </c>
      <c r="K630" s="222"/>
      <c r="L630" s="44"/>
      <c r="M630" s="223" t="s">
        <v>1</v>
      </c>
      <c r="N630" s="224" t="s">
        <v>40</v>
      </c>
      <c r="O630" s="91"/>
      <c r="P630" s="225">
        <f>O630*H630</f>
        <v>0</v>
      </c>
      <c r="Q630" s="225">
        <v>0.0040000000000000001</v>
      </c>
      <c r="R630" s="225">
        <f>Q630*H630</f>
        <v>1.5621479999999999</v>
      </c>
      <c r="S630" s="225">
        <v>0</v>
      </c>
      <c r="T630" s="226">
        <f>S630*H630</f>
        <v>0</v>
      </c>
      <c r="U630" s="38"/>
      <c r="V630" s="38"/>
      <c r="W630" s="38"/>
      <c r="X630" s="38"/>
      <c r="Y630" s="38"/>
      <c r="Z630" s="38"/>
      <c r="AA630" s="38"/>
      <c r="AB630" s="38"/>
      <c r="AC630" s="38"/>
      <c r="AD630" s="38"/>
      <c r="AE630" s="38"/>
      <c r="AR630" s="227" t="s">
        <v>167</v>
      </c>
      <c r="AT630" s="227" t="s">
        <v>163</v>
      </c>
      <c r="AU630" s="227" t="s">
        <v>85</v>
      </c>
      <c r="AY630" s="17" t="s">
        <v>161</v>
      </c>
      <c r="BE630" s="228">
        <f>IF(N630="základní",J630,0)</f>
        <v>0</v>
      </c>
      <c r="BF630" s="228">
        <f>IF(N630="snížená",J630,0)</f>
        <v>0</v>
      </c>
      <c r="BG630" s="228">
        <f>IF(N630="zákl. přenesená",J630,0)</f>
        <v>0</v>
      </c>
      <c r="BH630" s="228">
        <f>IF(N630="sníž. přenesená",J630,0)</f>
        <v>0</v>
      </c>
      <c r="BI630" s="228">
        <f>IF(N630="nulová",J630,0)</f>
        <v>0</v>
      </c>
      <c r="BJ630" s="17" t="s">
        <v>83</v>
      </c>
      <c r="BK630" s="228">
        <f>ROUND(I630*H630,2)</f>
        <v>0</v>
      </c>
      <c r="BL630" s="17" t="s">
        <v>167</v>
      </c>
      <c r="BM630" s="227" t="s">
        <v>790</v>
      </c>
    </row>
    <row r="631" s="2" customFormat="1">
      <c r="A631" s="38"/>
      <c r="B631" s="39"/>
      <c r="C631" s="40"/>
      <c r="D631" s="229" t="s">
        <v>169</v>
      </c>
      <c r="E631" s="40"/>
      <c r="F631" s="230" t="s">
        <v>791</v>
      </c>
      <c r="G631" s="40"/>
      <c r="H631" s="40"/>
      <c r="I631" s="231"/>
      <c r="J631" s="40"/>
      <c r="K631" s="40"/>
      <c r="L631" s="44"/>
      <c r="M631" s="232"/>
      <c r="N631" s="233"/>
      <c r="O631" s="91"/>
      <c r="P631" s="91"/>
      <c r="Q631" s="91"/>
      <c r="R631" s="91"/>
      <c r="S631" s="91"/>
      <c r="T631" s="92"/>
      <c r="U631" s="38"/>
      <c r="V631" s="38"/>
      <c r="W631" s="38"/>
      <c r="X631" s="38"/>
      <c r="Y631" s="38"/>
      <c r="Z631" s="38"/>
      <c r="AA631" s="38"/>
      <c r="AB631" s="38"/>
      <c r="AC631" s="38"/>
      <c r="AD631" s="38"/>
      <c r="AE631" s="38"/>
      <c r="AT631" s="17" t="s">
        <v>169</v>
      </c>
      <c r="AU631" s="17" t="s">
        <v>85</v>
      </c>
    </row>
    <row r="632" s="15" customFormat="1">
      <c r="A632" s="15"/>
      <c r="B632" s="267"/>
      <c r="C632" s="268"/>
      <c r="D632" s="229" t="s">
        <v>171</v>
      </c>
      <c r="E632" s="269" t="s">
        <v>1</v>
      </c>
      <c r="F632" s="270" t="s">
        <v>683</v>
      </c>
      <c r="G632" s="268"/>
      <c r="H632" s="269" t="s">
        <v>1</v>
      </c>
      <c r="I632" s="271"/>
      <c r="J632" s="268"/>
      <c r="K632" s="268"/>
      <c r="L632" s="272"/>
      <c r="M632" s="273"/>
      <c r="N632" s="274"/>
      <c r="O632" s="274"/>
      <c r="P632" s="274"/>
      <c r="Q632" s="274"/>
      <c r="R632" s="274"/>
      <c r="S632" s="274"/>
      <c r="T632" s="275"/>
      <c r="U632" s="15"/>
      <c r="V632" s="15"/>
      <c r="W632" s="15"/>
      <c r="X632" s="15"/>
      <c r="Y632" s="15"/>
      <c r="Z632" s="15"/>
      <c r="AA632" s="15"/>
      <c r="AB632" s="15"/>
      <c r="AC632" s="15"/>
      <c r="AD632" s="15"/>
      <c r="AE632" s="15"/>
      <c r="AT632" s="276" t="s">
        <v>171</v>
      </c>
      <c r="AU632" s="276" t="s">
        <v>85</v>
      </c>
      <c r="AV632" s="15" t="s">
        <v>83</v>
      </c>
      <c r="AW632" s="15" t="s">
        <v>32</v>
      </c>
      <c r="AX632" s="15" t="s">
        <v>75</v>
      </c>
      <c r="AY632" s="276" t="s">
        <v>161</v>
      </c>
    </row>
    <row r="633" s="13" customFormat="1">
      <c r="A633" s="13"/>
      <c r="B633" s="234"/>
      <c r="C633" s="235"/>
      <c r="D633" s="229" t="s">
        <v>171</v>
      </c>
      <c r="E633" s="236" t="s">
        <v>1</v>
      </c>
      <c r="F633" s="237" t="s">
        <v>736</v>
      </c>
      <c r="G633" s="235"/>
      <c r="H633" s="238">
        <v>31.550000000000001</v>
      </c>
      <c r="I633" s="239"/>
      <c r="J633" s="235"/>
      <c r="K633" s="235"/>
      <c r="L633" s="240"/>
      <c r="M633" s="241"/>
      <c r="N633" s="242"/>
      <c r="O633" s="242"/>
      <c r="P633" s="242"/>
      <c r="Q633" s="242"/>
      <c r="R633" s="242"/>
      <c r="S633" s="242"/>
      <c r="T633" s="243"/>
      <c r="U633" s="13"/>
      <c r="V633" s="13"/>
      <c r="W633" s="13"/>
      <c r="X633" s="13"/>
      <c r="Y633" s="13"/>
      <c r="Z633" s="13"/>
      <c r="AA633" s="13"/>
      <c r="AB633" s="13"/>
      <c r="AC633" s="13"/>
      <c r="AD633" s="13"/>
      <c r="AE633" s="13"/>
      <c r="AT633" s="244" t="s">
        <v>171</v>
      </c>
      <c r="AU633" s="244" t="s">
        <v>85</v>
      </c>
      <c r="AV633" s="13" t="s">
        <v>85</v>
      </c>
      <c r="AW633" s="13" t="s">
        <v>32</v>
      </c>
      <c r="AX633" s="13" t="s">
        <v>75</v>
      </c>
      <c r="AY633" s="244" t="s">
        <v>161</v>
      </c>
    </row>
    <row r="634" s="13" customFormat="1">
      <c r="A634" s="13"/>
      <c r="B634" s="234"/>
      <c r="C634" s="235"/>
      <c r="D634" s="229" t="s">
        <v>171</v>
      </c>
      <c r="E634" s="236" t="s">
        <v>1</v>
      </c>
      <c r="F634" s="237" t="s">
        <v>737</v>
      </c>
      <c r="G634" s="235"/>
      <c r="H634" s="238">
        <v>31.199999999999999</v>
      </c>
      <c r="I634" s="239"/>
      <c r="J634" s="235"/>
      <c r="K634" s="235"/>
      <c r="L634" s="240"/>
      <c r="M634" s="241"/>
      <c r="N634" s="242"/>
      <c r="O634" s="242"/>
      <c r="P634" s="242"/>
      <c r="Q634" s="242"/>
      <c r="R634" s="242"/>
      <c r="S634" s="242"/>
      <c r="T634" s="243"/>
      <c r="U634" s="13"/>
      <c r="V634" s="13"/>
      <c r="W634" s="13"/>
      <c r="X634" s="13"/>
      <c r="Y634" s="13"/>
      <c r="Z634" s="13"/>
      <c r="AA634" s="13"/>
      <c r="AB634" s="13"/>
      <c r="AC634" s="13"/>
      <c r="AD634" s="13"/>
      <c r="AE634" s="13"/>
      <c r="AT634" s="244" t="s">
        <v>171</v>
      </c>
      <c r="AU634" s="244" t="s">
        <v>85</v>
      </c>
      <c r="AV634" s="13" t="s">
        <v>85</v>
      </c>
      <c r="AW634" s="13" t="s">
        <v>32</v>
      </c>
      <c r="AX634" s="13" t="s">
        <v>75</v>
      </c>
      <c r="AY634" s="244" t="s">
        <v>161</v>
      </c>
    </row>
    <row r="635" s="13" customFormat="1">
      <c r="A635" s="13"/>
      <c r="B635" s="234"/>
      <c r="C635" s="235"/>
      <c r="D635" s="229" t="s">
        <v>171</v>
      </c>
      <c r="E635" s="236" t="s">
        <v>1</v>
      </c>
      <c r="F635" s="237" t="s">
        <v>738</v>
      </c>
      <c r="G635" s="235"/>
      <c r="H635" s="238">
        <v>27.747</v>
      </c>
      <c r="I635" s="239"/>
      <c r="J635" s="235"/>
      <c r="K635" s="235"/>
      <c r="L635" s="240"/>
      <c r="M635" s="241"/>
      <c r="N635" s="242"/>
      <c r="O635" s="242"/>
      <c r="P635" s="242"/>
      <c r="Q635" s="242"/>
      <c r="R635" s="242"/>
      <c r="S635" s="242"/>
      <c r="T635" s="243"/>
      <c r="U635" s="13"/>
      <c r="V635" s="13"/>
      <c r="W635" s="13"/>
      <c r="X635" s="13"/>
      <c r="Y635" s="13"/>
      <c r="Z635" s="13"/>
      <c r="AA635" s="13"/>
      <c r="AB635" s="13"/>
      <c r="AC635" s="13"/>
      <c r="AD635" s="13"/>
      <c r="AE635" s="13"/>
      <c r="AT635" s="244" t="s">
        <v>171</v>
      </c>
      <c r="AU635" s="244" t="s">
        <v>85</v>
      </c>
      <c r="AV635" s="13" t="s">
        <v>85</v>
      </c>
      <c r="AW635" s="13" t="s">
        <v>32</v>
      </c>
      <c r="AX635" s="13" t="s">
        <v>75</v>
      </c>
      <c r="AY635" s="244" t="s">
        <v>161</v>
      </c>
    </row>
    <row r="636" s="13" customFormat="1">
      <c r="A636" s="13"/>
      <c r="B636" s="234"/>
      <c r="C636" s="235"/>
      <c r="D636" s="229" t="s">
        <v>171</v>
      </c>
      <c r="E636" s="236" t="s">
        <v>1</v>
      </c>
      <c r="F636" s="237" t="s">
        <v>739</v>
      </c>
      <c r="G636" s="235"/>
      <c r="H636" s="238">
        <v>16.32</v>
      </c>
      <c r="I636" s="239"/>
      <c r="J636" s="235"/>
      <c r="K636" s="235"/>
      <c r="L636" s="240"/>
      <c r="M636" s="241"/>
      <c r="N636" s="242"/>
      <c r="O636" s="242"/>
      <c r="P636" s="242"/>
      <c r="Q636" s="242"/>
      <c r="R636" s="242"/>
      <c r="S636" s="242"/>
      <c r="T636" s="243"/>
      <c r="U636" s="13"/>
      <c r="V636" s="13"/>
      <c r="W636" s="13"/>
      <c r="X636" s="13"/>
      <c r="Y636" s="13"/>
      <c r="Z636" s="13"/>
      <c r="AA636" s="13"/>
      <c r="AB636" s="13"/>
      <c r="AC636" s="13"/>
      <c r="AD636" s="13"/>
      <c r="AE636" s="13"/>
      <c r="AT636" s="244" t="s">
        <v>171</v>
      </c>
      <c r="AU636" s="244" t="s">
        <v>85</v>
      </c>
      <c r="AV636" s="13" t="s">
        <v>85</v>
      </c>
      <c r="AW636" s="13" t="s">
        <v>32</v>
      </c>
      <c r="AX636" s="13" t="s">
        <v>75</v>
      </c>
      <c r="AY636" s="244" t="s">
        <v>161</v>
      </c>
    </row>
    <row r="637" s="13" customFormat="1">
      <c r="A637" s="13"/>
      <c r="B637" s="234"/>
      <c r="C637" s="235"/>
      <c r="D637" s="229" t="s">
        <v>171</v>
      </c>
      <c r="E637" s="236" t="s">
        <v>1</v>
      </c>
      <c r="F637" s="237" t="s">
        <v>740</v>
      </c>
      <c r="G637" s="235"/>
      <c r="H637" s="238">
        <v>16</v>
      </c>
      <c r="I637" s="239"/>
      <c r="J637" s="235"/>
      <c r="K637" s="235"/>
      <c r="L637" s="240"/>
      <c r="M637" s="241"/>
      <c r="N637" s="242"/>
      <c r="O637" s="242"/>
      <c r="P637" s="242"/>
      <c r="Q637" s="242"/>
      <c r="R637" s="242"/>
      <c r="S637" s="242"/>
      <c r="T637" s="243"/>
      <c r="U637" s="13"/>
      <c r="V637" s="13"/>
      <c r="W637" s="13"/>
      <c r="X637" s="13"/>
      <c r="Y637" s="13"/>
      <c r="Z637" s="13"/>
      <c r="AA637" s="13"/>
      <c r="AB637" s="13"/>
      <c r="AC637" s="13"/>
      <c r="AD637" s="13"/>
      <c r="AE637" s="13"/>
      <c r="AT637" s="244" t="s">
        <v>171</v>
      </c>
      <c r="AU637" s="244" t="s">
        <v>85</v>
      </c>
      <c r="AV637" s="13" t="s">
        <v>85</v>
      </c>
      <c r="AW637" s="13" t="s">
        <v>32</v>
      </c>
      <c r="AX637" s="13" t="s">
        <v>75</v>
      </c>
      <c r="AY637" s="244" t="s">
        <v>161</v>
      </c>
    </row>
    <row r="638" s="13" customFormat="1">
      <c r="A638" s="13"/>
      <c r="B638" s="234"/>
      <c r="C638" s="235"/>
      <c r="D638" s="229" t="s">
        <v>171</v>
      </c>
      <c r="E638" s="236" t="s">
        <v>1</v>
      </c>
      <c r="F638" s="237" t="s">
        <v>741</v>
      </c>
      <c r="G638" s="235"/>
      <c r="H638" s="238">
        <v>135.59999999999999</v>
      </c>
      <c r="I638" s="239"/>
      <c r="J638" s="235"/>
      <c r="K638" s="235"/>
      <c r="L638" s="240"/>
      <c r="M638" s="241"/>
      <c r="N638" s="242"/>
      <c r="O638" s="242"/>
      <c r="P638" s="242"/>
      <c r="Q638" s="242"/>
      <c r="R638" s="242"/>
      <c r="S638" s="242"/>
      <c r="T638" s="243"/>
      <c r="U638" s="13"/>
      <c r="V638" s="13"/>
      <c r="W638" s="13"/>
      <c r="X638" s="13"/>
      <c r="Y638" s="13"/>
      <c r="Z638" s="13"/>
      <c r="AA638" s="13"/>
      <c r="AB638" s="13"/>
      <c r="AC638" s="13"/>
      <c r="AD638" s="13"/>
      <c r="AE638" s="13"/>
      <c r="AT638" s="244" t="s">
        <v>171</v>
      </c>
      <c r="AU638" s="244" t="s">
        <v>85</v>
      </c>
      <c r="AV638" s="13" t="s">
        <v>85</v>
      </c>
      <c r="AW638" s="13" t="s">
        <v>32</v>
      </c>
      <c r="AX638" s="13" t="s">
        <v>75</v>
      </c>
      <c r="AY638" s="244" t="s">
        <v>161</v>
      </c>
    </row>
    <row r="639" s="13" customFormat="1">
      <c r="A639" s="13"/>
      <c r="B639" s="234"/>
      <c r="C639" s="235"/>
      <c r="D639" s="229" t="s">
        <v>171</v>
      </c>
      <c r="E639" s="236" t="s">
        <v>1</v>
      </c>
      <c r="F639" s="237" t="s">
        <v>742</v>
      </c>
      <c r="G639" s="235"/>
      <c r="H639" s="238">
        <v>23.32</v>
      </c>
      <c r="I639" s="239"/>
      <c r="J639" s="235"/>
      <c r="K639" s="235"/>
      <c r="L639" s="240"/>
      <c r="M639" s="241"/>
      <c r="N639" s="242"/>
      <c r="O639" s="242"/>
      <c r="P639" s="242"/>
      <c r="Q639" s="242"/>
      <c r="R639" s="242"/>
      <c r="S639" s="242"/>
      <c r="T639" s="243"/>
      <c r="U639" s="13"/>
      <c r="V639" s="13"/>
      <c r="W639" s="13"/>
      <c r="X639" s="13"/>
      <c r="Y639" s="13"/>
      <c r="Z639" s="13"/>
      <c r="AA639" s="13"/>
      <c r="AB639" s="13"/>
      <c r="AC639" s="13"/>
      <c r="AD639" s="13"/>
      <c r="AE639" s="13"/>
      <c r="AT639" s="244" t="s">
        <v>171</v>
      </c>
      <c r="AU639" s="244" t="s">
        <v>85</v>
      </c>
      <c r="AV639" s="13" t="s">
        <v>85</v>
      </c>
      <c r="AW639" s="13" t="s">
        <v>32</v>
      </c>
      <c r="AX639" s="13" t="s">
        <v>75</v>
      </c>
      <c r="AY639" s="244" t="s">
        <v>161</v>
      </c>
    </row>
    <row r="640" s="13" customFormat="1">
      <c r="A640" s="13"/>
      <c r="B640" s="234"/>
      <c r="C640" s="235"/>
      <c r="D640" s="229" t="s">
        <v>171</v>
      </c>
      <c r="E640" s="236" t="s">
        <v>1</v>
      </c>
      <c r="F640" s="237" t="s">
        <v>743</v>
      </c>
      <c r="G640" s="235"/>
      <c r="H640" s="238">
        <v>17.199999999999999</v>
      </c>
      <c r="I640" s="239"/>
      <c r="J640" s="235"/>
      <c r="K640" s="235"/>
      <c r="L640" s="240"/>
      <c r="M640" s="241"/>
      <c r="N640" s="242"/>
      <c r="O640" s="242"/>
      <c r="P640" s="242"/>
      <c r="Q640" s="242"/>
      <c r="R640" s="242"/>
      <c r="S640" s="242"/>
      <c r="T640" s="243"/>
      <c r="U640" s="13"/>
      <c r="V640" s="13"/>
      <c r="W640" s="13"/>
      <c r="X640" s="13"/>
      <c r="Y640" s="13"/>
      <c r="Z640" s="13"/>
      <c r="AA640" s="13"/>
      <c r="AB640" s="13"/>
      <c r="AC640" s="13"/>
      <c r="AD640" s="13"/>
      <c r="AE640" s="13"/>
      <c r="AT640" s="244" t="s">
        <v>171</v>
      </c>
      <c r="AU640" s="244" t="s">
        <v>85</v>
      </c>
      <c r="AV640" s="13" t="s">
        <v>85</v>
      </c>
      <c r="AW640" s="13" t="s">
        <v>32</v>
      </c>
      <c r="AX640" s="13" t="s">
        <v>75</v>
      </c>
      <c r="AY640" s="244" t="s">
        <v>161</v>
      </c>
    </row>
    <row r="641" s="13" customFormat="1">
      <c r="A641" s="13"/>
      <c r="B641" s="234"/>
      <c r="C641" s="235"/>
      <c r="D641" s="229" t="s">
        <v>171</v>
      </c>
      <c r="E641" s="236" t="s">
        <v>1</v>
      </c>
      <c r="F641" s="237" t="s">
        <v>744</v>
      </c>
      <c r="G641" s="235"/>
      <c r="H641" s="238">
        <v>40.960000000000001</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171</v>
      </c>
      <c r="AU641" s="244" t="s">
        <v>85</v>
      </c>
      <c r="AV641" s="13" t="s">
        <v>85</v>
      </c>
      <c r="AW641" s="13" t="s">
        <v>32</v>
      </c>
      <c r="AX641" s="13" t="s">
        <v>75</v>
      </c>
      <c r="AY641" s="244" t="s">
        <v>161</v>
      </c>
    </row>
    <row r="642" s="13" customFormat="1">
      <c r="A642" s="13"/>
      <c r="B642" s="234"/>
      <c r="C642" s="235"/>
      <c r="D642" s="229" t="s">
        <v>171</v>
      </c>
      <c r="E642" s="236" t="s">
        <v>1</v>
      </c>
      <c r="F642" s="237" t="s">
        <v>745</v>
      </c>
      <c r="G642" s="235"/>
      <c r="H642" s="238">
        <v>26.039999999999999</v>
      </c>
      <c r="I642" s="239"/>
      <c r="J642" s="235"/>
      <c r="K642" s="235"/>
      <c r="L642" s="240"/>
      <c r="M642" s="241"/>
      <c r="N642" s="242"/>
      <c r="O642" s="242"/>
      <c r="P642" s="242"/>
      <c r="Q642" s="242"/>
      <c r="R642" s="242"/>
      <c r="S642" s="242"/>
      <c r="T642" s="243"/>
      <c r="U642" s="13"/>
      <c r="V642" s="13"/>
      <c r="W642" s="13"/>
      <c r="X642" s="13"/>
      <c r="Y642" s="13"/>
      <c r="Z642" s="13"/>
      <c r="AA642" s="13"/>
      <c r="AB642" s="13"/>
      <c r="AC642" s="13"/>
      <c r="AD642" s="13"/>
      <c r="AE642" s="13"/>
      <c r="AT642" s="244" t="s">
        <v>171</v>
      </c>
      <c r="AU642" s="244" t="s">
        <v>85</v>
      </c>
      <c r="AV642" s="13" t="s">
        <v>85</v>
      </c>
      <c r="AW642" s="13" t="s">
        <v>32</v>
      </c>
      <c r="AX642" s="13" t="s">
        <v>75</v>
      </c>
      <c r="AY642" s="244" t="s">
        <v>161</v>
      </c>
    </row>
    <row r="643" s="13" customFormat="1">
      <c r="A643" s="13"/>
      <c r="B643" s="234"/>
      <c r="C643" s="235"/>
      <c r="D643" s="229" t="s">
        <v>171</v>
      </c>
      <c r="E643" s="236" t="s">
        <v>1</v>
      </c>
      <c r="F643" s="237" t="s">
        <v>746</v>
      </c>
      <c r="G643" s="235"/>
      <c r="H643" s="238">
        <v>24.600000000000001</v>
      </c>
      <c r="I643" s="239"/>
      <c r="J643" s="235"/>
      <c r="K643" s="235"/>
      <c r="L643" s="240"/>
      <c r="M643" s="241"/>
      <c r="N643" s="242"/>
      <c r="O643" s="242"/>
      <c r="P643" s="242"/>
      <c r="Q643" s="242"/>
      <c r="R643" s="242"/>
      <c r="S643" s="242"/>
      <c r="T643" s="243"/>
      <c r="U643" s="13"/>
      <c r="V643" s="13"/>
      <c r="W643" s="13"/>
      <c r="X643" s="13"/>
      <c r="Y643" s="13"/>
      <c r="Z643" s="13"/>
      <c r="AA643" s="13"/>
      <c r="AB643" s="13"/>
      <c r="AC643" s="13"/>
      <c r="AD643" s="13"/>
      <c r="AE643" s="13"/>
      <c r="AT643" s="244" t="s">
        <v>171</v>
      </c>
      <c r="AU643" s="244" t="s">
        <v>85</v>
      </c>
      <c r="AV643" s="13" t="s">
        <v>85</v>
      </c>
      <c r="AW643" s="13" t="s">
        <v>32</v>
      </c>
      <c r="AX643" s="13" t="s">
        <v>75</v>
      </c>
      <c r="AY643" s="244" t="s">
        <v>161</v>
      </c>
    </row>
    <row r="644" s="14" customFormat="1">
      <c r="A644" s="14"/>
      <c r="B644" s="245"/>
      <c r="C644" s="246"/>
      <c r="D644" s="229" t="s">
        <v>171</v>
      </c>
      <c r="E644" s="247" t="s">
        <v>1</v>
      </c>
      <c r="F644" s="248" t="s">
        <v>185</v>
      </c>
      <c r="G644" s="246"/>
      <c r="H644" s="249">
        <v>390.53700000000003</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171</v>
      </c>
      <c r="AU644" s="255" t="s">
        <v>85</v>
      </c>
      <c r="AV644" s="14" t="s">
        <v>167</v>
      </c>
      <c r="AW644" s="14" t="s">
        <v>32</v>
      </c>
      <c r="AX644" s="14" t="s">
        <v>83</v>
      </c>
      <c r="AY644" s="255" t="s">
        <v>161</v>
      </c>
    </row>
    <row r="645" s="2" customFormat="1" ht="24.15" customHeight="1">
      <c r="A645" s="38"/>
      <c r="B645" s="39"/>
      <c r="C645" s="215" t="s">
        <v>792</v>
      </c>
      <c r="D645" s="215" t="s">
        <v>163</v>
      </c>
      <c r="E645" s="216" t="s">
        <v>793</v>
      </c>
      <c r="F645" s="217" t="s">
        <v>794</v>
      </c>
      <c r="G645" s="218" t="s">
        <v>206</v>
      </c>
      <c r="H645" s="219">
        <v>43.079999999999998</v>
      </c>
      <c r="I645" s="220"/>
      <c r="J645" s="221">
        <f>ROUND(I645*H645,2)</f>
        <v>0</v>
      </c>
      <c r="K645" s="222"/>
      <c r="L645" s="44"/>
      <c r="M645" s="223" t="s">
        <v>1</v>
      </c>
      <c r="N645" s="224" t="s">
        <v>40</v>
      </c>
      <c r="O645" s="91"/>
      <c r="P645" s="225">
        <f>O645*H645</f>
        <v>0</v>
      </c>
      <c r="Q645" s="225">
        <v>0.018380000000000001</v>
      </c>
      <c r="R645" s="225">
        <f>Q645*H645</f>
        <v>0.79181040000000003</v>
      </c>
      <c r="S645" s="225">
        <v>0</v>
      </c>
      <c r="T645" s="226">
        <f>S645*H645</f>
        <v>0</v>
      </c>
      <c r="U645" s="38"/>
      <c r="V645" s="38"/>
      <c r="W645" s="38"/>
      <c r="X645" s="38"/>
      <c r="Y645" s="38"/>
      <c r="Z645" s="38"/>
      <c r="AA645" s="38"/>
      <c r="AB645" s="38"/>
      <c r="AC645" s="38"/>
      <c r="AD645" s="38"/>
      <c r="AE645" s="38"/>
      <c r="AR645" s="227" t="s">
        <v>167</v>
      </c>
      <c r="AT645" s="227" t="s">
        <v>163</v>
      </c>
      <c r="AU645" s="227" t="s">
        <v>85</v>
      </c>
      <c r="AY645" s="17" t="s">
        <v>161</v>
      </c>
      <c r="BE645" s="228">
        <f>IF(N645="základní",J645,0)</f>
        <v>0</v>
      </c>
      <c r="BF645" s="228">
        <f>IF(N645="snížená",J645,0)</f>
        <v>0</v>
      </c>
      <c r="BG645" s="228">
        <f>IF(N645="zákl. přenesená",J645,0)</f>
        <v>0</v>
      </c>
      <c r="BH645" s="228">
        <f>IF(N645="sníž. přenesená",J645,0)</f>
        <v>0</v>
      </c>
      <c r="BI645" s="228">
        <f>IF(N645="nulová",J645,0)</f>
        <v>0</v>
      </c>
      <c r="BJ645" s="17" t="s">
        <v>83</v>
      </c>
      <c r="BK645" s="228">
        <f>ROUND(I645*H645,2)</f>
        <v>0</v>
      </c>
      <c r="BL645" s="17" t="s">
        <v>167</v>
      </c>
      <c r="BM645" s="227" t="s">
        <v>795</v>
      </c>
    </row>
    <row r="646" s="2" customFormat="1">
      <c r="A646" s="38"/>
      <c r="B646" s="39"/>
      <c r="C646" s="40"/>
      <c r="D646" s="229" t="s">
        <v>169</v>
      </c>
      <c r="E646" s="40"/>
      <c r="F646" s="230" t="s">
        <v>796</v>
      </c>
      <c r="G646" s="40"/>
      <c r="H646" s="40"/>
      <c r="I646" s="231"/>
      <c r="J646" s="40"/>
      <c r="K646" s="40"/>
      <c r="L646" s="44"/>
      <c r="M646" s="232"/>
      <c r="N646" s="233"/>
      <c r="O646" s="91"/>
      <c r="P646" s="91"/>
      <c r="Q646" s="91"/>
      <c r="R646" s="91"/>
      <c r="S646" s="91"/>
      <c r="T646" s="92"/>
      <c r="U646" s="38"/>
      <c r="V646" s="38"/>
      <c r="W646" s="38"/>
      <c r="X646" s="38"/>
      <c r="Y646" s="38"/>
      <c r="Z646" s="38"/>
      <c r="AA646" s="38"/>
      <c r="AB646" s="38"/>
      <c r="AC646" s="38"/>
      <c r="AD646" s="38"/>
      <c r="AE646" s="38"/>
      <c r="AT646" s="17" t="s">
        <v>169</v>
      </c>
      <c r="AU646" s="17" t="s">
        <v>85</v>
      </c>
    </row>
    <row r="647" s="13" customFormat="1">
      <c r="A647" s="13"/>
      <c r="B647" s="234"/>
      <c r="C647" s="235"/>
      <c r="D647" s="229" t="s">
        <v>171</v>
      </c>
      <c r="E647" s="236" t="s">
        <v>1</v>
      </c>
      <c r="F647" s="237" t="s">
        <v>797</v>
      </c>
      <c r="G647" s="235"/>
      <c r="H647" s="238">
        <v>43.079999999999998</v>
      </c>
      <c r="I647" s="239"/>
      <c r="J647" s="235"/>
      <c r="K647" s="235"/>
      <c r="L647" s="240"/>
      <c r="M647" s="241"/>
      <c r="N647" s="242"/>
      <c r="O647" s="242"/>
      <c r="P647" s="242"/>
      <c r="Q647" s="242"/>
      <c r="R647" s="242"/>
      <c r="S647" s="242"/>
      <c r="T647" s="243"/>
      <c r="U647" s="13"/>
      <c r="V647" s="13"/>
      <c r="W647" s="13"/>
      <c r="X647" s="13"/>
      <c r="Y647" s="13"/>
      <c r="Z647" s="13"/>
      <c r="AA647" s="13"/>
      <c r="AB647" s="13"/>
      <c r="AC647" s="13"/>
      <c r="AD647" s="13"/>
      <c r="AE647" s="13"/>
      <c r="AT647" s="244" t="s">
        <v>171</v>
      </c>
      <c r="AU647" s="244" t="s">
        <v>85</v>
      </c>
      <c r="AV647" s="13" t="s">
        <v>85</v>
      </c>
      <c r="AW647" s="13" t="s">
        <v>32</v>
      </c>
      <c r="AX647" s="13" t="s">
        <v>83</v>
      </c>
      <c r="AY647" s="244" t="s">
        <v>161</v>
      </c>
    </row>
    <row r="648" s="2" customFormat="1" ht="24.15" customHeight="1">
      <c r="A648" s="38"/>
      <c r="B648" s="39"/>
      <c r="C648" s="215" t="s">
        <v>798</v>
      </c>
      <c r="D648" s="215" t="s">
        <v>163</v>
      </c>
      <c r="E648" s="216" t="s">
        <v>799</v>
      </c>
      <c r="F648" s="217" t="s">
        <v>800</v>
      </c>
      <c r="G648" s="218" t="s">
        <v>206</v>
      </c>
      <c r="H648" s="219">
        <v>9.5999999999999996</v>
      </c>
      <c r="I648" s="220"/>
      <c r="J648" s="221">
        <f>ROUND(I648*H648,2)</f>
        <v>0</v>
      </c>
      <c r="K648" s="222"/>
      <c r="L648" s="44"/>
      <c r="M648" s="223" t="s">
        <v>1</v>
      </c>
      <c r="N648" s="224" t="s">
        <v>40</v>
      </c>
      <c r="O648" s="91"/>
      <c r="P648" s="225">
        <f>O648*H648</f>
        <v>0</v>
      </c>
      <c r="Q648" s="225">
        <v>0.00182</v>
      </c>
      <c r="R648" s="225">
        <f>Q648*H648</f>
        <v>0.017471999999999998</v>
      </c>
      <c r="S648" s="225">
        <v>0</v>
      </c>
      <c r="T648" s="226">
        <f>S648*H648</f>
        <v>0</v>
      </c>
      <c r="U648" s="38"/>
      <c r="V648" s="38"/>
      <c r="W648" s="38"/>
      <c r="X648" s="38"/>
      <c r="Y648" s="38"/>
      <c r="Z648" s="38"/>
      <c r="AA648" s="38"/>
      <c r="AB648" s="38"/>
      <c r="AC648" s="38"/>
      <c r="AD648" s="38"/>
      <c r="AE648" s="38"/>
      <c r="AR648" s="227" t="s">
        <v>167</v>
      </c>
      <c r="AT648" s="227" t="s">
        <v>163</v>
      </c>
      <c r="AU648" s="227" t="s">
        <v>85</v>
      </c>
      <c r="AY648" s="17" t="s">
        <v>161</v>
      </c>
      <c r="BE648" s="228">
        <f>IF(N648="základní",J648,0)</f>
        <v>0</v>
      </c>
      <c r="BF648" s="228">
        <f>IF(N648="snížená",J648,0)</f>
        <v>0</v>
      </c>
      <c r="BG648" s="228">
        <f>IF(N648="zákl. přenesená",J648,0)</f>
        <v>0</v>
      </c>
      <c r="BH648" s="228">
        <f>IF(N648="sníž. přenesená",J648,0)</f>
        <v>0</v>
      </c>
      <c r="BI648" s="228">
        <f>IF(N648="nulová",J648,0)</f>
        <v>0</v>
      </c>
      <c r="BJ648" s="17" t="s">
        <v>83</v>
      </c>
      <c r="BK648" s="228">
        <f>ROUND(I648*H648,2)</f>
        <v>0</v>
      </c>
      <c r="BL648" s="17" t="s">
        <v>167</v>
      </c>
      <c r="BM648" s="227" t="s">
        <v>801</v>
      </c>
    </row>
    <row r="649" s="2" customFormat="1">
      <c r="A649" s="38"/>
      <c r="B649" s="39"/>
      <c r="C649" s="40"/>
      <c r="D649" s="229" t="s">
        <v>169</v>
      </c>
      <c r="E649" s="40"/>
      <c r="F649" s="230" t="s">
        <v>802</v>
      </c>
      <c r="G649" s="40"/>
      <c r="H649" s="40"/>
      <c r="I649" s="231"/>
      <c r="J649" s="40"/>
      <c r="K649" s="40"/>
      <c r="L649" s="44"/>
      <c r="M649" s="232"/>
      <c r="N649" s="233"/>
      <c r="O649" s="91"/>
      <c r="P649" s="91"/>
      <c r="Q649" s="91"/>
      <c r="R649" s="91"/>
      <c r="S649" s="91"/>
      <c r="T649" s="92"/>
      <c r="U649" s="38"/>
      <c r="V649" s="38"/>
      <c r="W649" s="38"/>
      <c r="X649" s="38"/>
      <c r="Y649" s="38"/>
      <c r="Z649" s="38"/>
      <c r="AA649" s="38"/>
      <c r="AB649" s="38"/>
      <c r="AC649" s="38"/>
      <c r="AD649" s="38"/>
      <c r="AE649" s="38"/>
      <c r="AT649" s="17" t="s">
        <v>169</v>
      </c>
      <c r="AU649" s="17" t="s">
        <v>85</v>
      </c>
    </row>
    <row r="650" s="13" customFormat="1">
      <c r="A650" s="13"/>
      <c r="B650" s="234"/>
      <c r="C650" s="235"/>
      <c r="D650" s="229" t="s">
        <v>171</v>
      </c>
      <c r="E650" s="236" t="s">
        <v>1</v>
      </c>
      <c r="F650" s="237" t="s">
        <v>651</v>
      </c>
      <c r="G650" s="235"/>
      <c r="H650" s="238">
        <v>9.5999999999999996</v>
      </c>
      <c r="I650" s="239"/>
      <c r="J650" s="235"/>
      <c r="K650" s="235"/>
      <c r="L650" s="240"/>
      <c r="M650" s="241"/>
      <c r="N650" s="242"/>
      <c r="O650" s="242"/>
      <c r="P650" s="242"/>
      <c r="Q650" s="242"/>
      <c r="R650" s="242"/>
      <c r="S650" s="242"/>
      <c r="T650" s="243"/>
      <c r="U650" s="13"/>
      <c r="V650" s="13"/>
      <c r="W650" s="13"/>
      <c r="X650" s="13"/>
      <c r="Y650" s="13"/>
      <c r="Z650" s="13"/>
      <c r="AA650" s="13"/>
      <c r="AB650" s="13"/>
      <c r="AC650" s="13"/>
      <c r="AD650" s="13"/>
      <c r="AE650" s="13"/>
      <c r="AT650" s="244" t="s">
        <v>171</v>
      </c>
      <c r="AU650" s="244" t="s">
        <v>85</v>
      </c>
      <c r="AV650" s="13" t="s">
        <v>85</v>
      </c>
      <c r="AW650" s="13" t="s">
        <v>32</v>
      </c>
      <c r="AX650" s="13" t="s">
        <v>83</v>
      </c>
      <c r="AY650" s="244" t="s">
        <v>161</v>
      </c>
    </row>
    <row r="651" s="12" customFormat="1" ht="22.8" customHeight="1">
      <c r="A651" s="12"/>
      <c r="B651" s="199"/>
      <c r="C651" s="200"/>
      <c r="D651" s="201" t="s">
        <v>74</v>
      </c>
      <c r="E651" s="213" t="s">
        <v>599</v>
      </c>
      <c r="F651" s="213" t="s">
        <v>803</v>
      </c>
      <c r="G651" s="200"/>
      <c r="H651" s="200"/>
      <c r="I651" s="203"/>
      <c r="J651" s="214">
        <f>BK651</f>
        <v>0</v>
      </c>
      <c r="K651" s="200"/>
      <c r="L651" s="205"/>
      <c r="M651" s="206"/>
      <c r="N651" s="207"/>
      <c r="O651" s="207"/>
      <c r="P651" s="208">
        <f>SUM(P652:P749)</f>
        <v>0</v>
      </c>
      <c r="Q651" s="207"/>
      <c r="R651" s="208">
        <f>SUM(R652:R749)</f>
        <v>10.64618784</v>
      </c>
      <c r="S651" s="207"/>
      <c r="T651" s="209">
        <f>SUM(T652:T749)</f>
        <v>0</v>
      </c>
      <c r="U651" s="12"/>
      <c r="V651" s="12"/>
      <c r="W651" s="12"/>
      <c r="X651" s="12"/>
      <c r="Y651" s="12"/>
      <c r="Z651" s="12"/>
      <c r="AA651" s="12"/>
      <c r="AB651" s="12"/>
      <c r="AC651" s="12"/>
      <c r="AD651" s="12"/>
      <c r="AE651" s="12"/>
      <c r="AR651" s="210" t="s">
        <v>83</v>
      </c>
      <c r="AT651" s="211" t="s">
        <v>74</v>
      </c>
      <c r="AU651" s="211" t="s">
        <v>83</v>
      </c>
      <c r="AY651" s="210" t="s">
        <v>161</v>
      </c>
      <c r="BK651" s="212">
        <f>SUM(BK652:BK749)</f>
        <v>0</v>
      </c>
    </row>
    <row r="652" s="2" customFormat="1" ht="24.15" customHeight="1">
      <c r="A652" s="38"/>
      <c r="B652" s="39"/>
      <c r="C652" s="215" t="s">
        <v>804</v>
      </c>
      <c r="D652" s="215" t="s">
        <v>163</v>
      </c>
      <c r="E652" s="216" t="s">
        <v>805</v>
      </c>
      <c r="F652" s="217" t="s">
        <v>806</v>
      </c>
      <c r="G652" s="218" t="s">
        <v>206</v>
      </c>
      <c r="H652" s="219">
        <v>0.5</v>
      </c>
      <c r="I652" s="220"/>
      <c r="J652" s="221">
        <f>ROUND(I652*H652,2)</f>
        <v>0</v>
      </c>
      <c r="K652" s="222"/>
      <c r="L652" s="44"/>
      <c r="M652" s="223" t="s">
        <v>1</v>
      </c>
      <c r="N652" s="224" t="s">
        <v>40</v>
      </c>
      <c r="O652" s="91"/>
      <c r="P652" s="225">
        <f>O652*H652</f>
        <v>0</v>
      </c>
      <c r="Q652" s="225">
        <v>0</v>
      </c>
      <c r="R652" s="225">
        <f>Q652*H652</f>
        <v>0</v>
      </c>
      <c r="S652" s="225">
        <v>0</v>
      </c>
      <c r="T652" s="226">
        <f>S652*H652</f>
        <v>0</v>
      </c>
      <c r="U652" s="38"/>
      <c r="V652" s="38"/>
      <c r="W652" s="38"/>
      <c r="X652" s="38"/>
      <c r="Y652" s="38"/>
      <c r="Z652" s="38"/>
      <c r="AA652" s="38"/>
      <c r="AB652" s="38"/>
      <c r="AC652" s="38"/>
      <c r="AD652" s="38"/>
      <c r="AE652" s="38"/>
      <c r="AR652" s="227" t="s">
        <v>167</v>
      </c>
      <c r="AT652" s="227" t="s">
        <v>163</v>
      </c>
      <c r="AU652" s="227" t="s">
        <v>85</v>
      </c>
      <c r="AY652" s="17" t="s">
        <v>161</v>
      </c>
      <c r="BE652" s="228">
        <f>IF(N652="základní",J652,0)</f>
        <v>0</v>
      </c>
      <c r="BF652" s="228">
        <f>IF(N652="snížená",J652,0)</f>
        <v>0</v>
      </c>
      <c r="BG652" s="228">
        <f>IF(N652="zákl. přenesená",J652,0)</f>
        <v>0</v>
      </c>
      <c r="BH652" s="228">
        <f>IF(N652="sníž. přenesená",J652,0)</f>
        <v>0</v>
      </c>
      <c r="BI652" s="228">
        <f>IF(N652="nulová",J652,0)</f>
        <v>0</v>
      </c>
      <c r="BJ652" s="17" t="s">
        <v>83</v>
      </c>
      <c r="BK652" s="228">
        <f>ROUND(I652*H652,2)</f>
        <v>0</v>
      </c>
      <c r="BL652" s="17" t="s">
        <v>167</v>
      </c>
      <c r="BM652" s="227" t="s">
        <v>807</v>
      </c>
    </row>
    <row r="653" s="13" customFormat="1">
      <c r="A653" s="13"/>
      <c r="B653" s="234"/>
      <c r="C653" s="235"/>
      <c r="D653" s="229" t="s">
        <v>171</v>
      </c>
      <c r="E653" s="236" t="s">
        <v>1</v>
      </c>
      <c r="F653" s="237" t="s">
        <v>808</v>
      </c>
      <c r="G653" s="235"/>
      <c r="H653" s="238">
        <v>0.5</v>
      </c>
      <c r="I653" s="239"/>
      <c r="J653" s="235"/>
      <c r="K653" s="235"/>
      <c r="L653" s="240"/>
      <c r="M653" s="241"/>
      <c r="N653" s="242"/>
      <c r="O653" s="242"/>
      <c r="P653" s="242"/>
      <c r="Q653" s="242"/>
      <c r="R653" s="242"/>
      <c r="S653" s="242"/>
      <c r="T653" s="243"/>
      <c r="U653" s="13"/>
      <c r="V653" s="13"/>
      <c r="W653" s="13"/>
      <c r="X653" s="13"/>
      <c r="Y653" s="13"/>
      <c r="Z653" s="13"/>
      <c r="AA653" s="13"/>
      <c r="AB653" s="13"/>
      <c r="AC653" s="13"/>
      <c r="AD653" s="13"/>
      <c r="AE653" s="13"/>
      <c r="AT653" s="244" t="s">
        <v>171</v>
      </c>
      <c r="AU653" s="244" t="s">
        <v>85</v>
      </c>
      <c r="AV653" s="13" t="s">
        <v>85</v>
      </c>
      <c r="AW653" s="13" t="s">
        <v>32</v>
      </c>
      <c r="AX653" s="13" t="s">
        <v>75</v>
      </c>
      <c r="AY653" s="244" t="s">
        <v>161</v>
      </c>
    </row>
    <row r="654" s="2" customFormat="1" ht="33" customHeight="1">
      <c r="A654" s="38"/>
      <c r="B654" s="39"/>
      <c r="C654" s="215" t="s">
        <v>809</v>
      </c>
      <c r="D654" s="215" t="s">
        <v>163</v>
      </c>
      <c r="E654" s="216" t="s">
        <v>810</v>
      </c>
      <c r="F654" s="217" t="s">
        <v>811</v>
      </c>
      <c r="G654" s="218" t="s">
        <v>451</v>
      </c>
      <c r="H654" s="219">
        <v>41.600000000000001</v>
      </c>
      <c r="I654" s="220"/>
      <c r="J654" s="221">
        <f>ROUND(I654*H654,2)</f>
        <v>0</v>
      </c>
      <c r="K654" s="222"/>
      <c r="L654" s="44"/>
      <c r="M654" s="223" t="s">
        <v>1</v>
      </c>
      <c r="N654" s="224" t="s">
        <v>40</v>
      </c>
      <c r="O654" s="91"/>
      <c r="P654" s="225">
        <f>O654*H654</f>
        <v>0</v>
      </c>
      <c r="Q654" s="225">
        <v>0</v>
      </c>
      <c r="R654" s="225">
        <f>Q654*H654</f>
        <v>0</v>
      </c>
      <c r="S654" s="225">
        <v>0</v>
      </c>
      <c r="T654" s="226">
        <f>S654*H654</f>
        <v>0</v>
      </c>
      <c r="U654" s="38"/>
      <c r="V654" s="38"/>
      <c r="W654" s="38"/>
      <c r="X654" s="38"/>
      <c r="Y654" s="38"/>
      <c r="Z654" s="38"/>
      <c r="AA654" s="38"/>
      <c r="AB654" s="38"/>
      <c r="AC654" s="38"/>
      <c r="AD654" s="38"/>
      <c r="AE654" s="38"/>
      <c r="AR654" s="227" t="s">
        <v>167</v>
      </c>
      <c r="AT654" s="227" t="s">
        <v>163</v>
      </c>
      <c r="AU654" s="227" t="s">
        <v>85</v>
      </c>
      <c r="AY654" s="17" t="s">
        <v>161</v>
      </c>
      <c r="BE654" s="228">
        <f>IF(N654="základní",J654,0)</f>
        <v>0</v>
      </c>
      <c r="BF654" s="228">
        <f>IF(N654="snížená",J654,0)</f>
        <v>0</v>
      </c>
      <c r="BG654" s="228">
        <f>IF(N654="zákl. přenesená",J654,0)</f>
        <v>0</v>
      </c>
      <c r="BH654" s="228">
        <f>IF(N654="sníž. přenesená",J654,0)</f>
        <v>0</v>
      </c>
      <c r="BI654" s="228">
        <f>IF(N654="nulová",J654,0)</f>
        <v>0</v>
      </c>
      <c r="BJ654" s="17" t="s">
        <v>83</v>
      </c>
      <c r="BK654" s="228">
        <f>ROUND(I654*H654,2)</f>
        <v>0</v>
      </c>
      <c r="BL654" s="17" t="s">
        <v>167</v>
      </c>
      <c r="BM654" s="227" t="s">
        <v>812</v>
      </c>
    </row>
    <row r="655" s="13" customFormat="1">
      <c r="A655" s="13"/>
      <c r="B655" s="234"/>
      <c r="C655" s="235"/>
      <c r="D655" s="229" t="s">
        <v>171</v>
      </c>
      <c r="E655" s="236" t="s">
        <v>1</v>
      </c>
      <c r="F655" s="237" t="s">
        <v>813</v>
      </c>
      <c r="G655" s="235"/>
      <c r="H655" s="238">
        <v>41.600000000000001</v>
      </c>
      <c r="I655" s="239"/>
      <c r="J655" s="235"/>
      <c r="K655" s="235"/>
      <c r="L655" s="240"/>
      <c r="M655" s="241"/>
      <c r="N655" s="242"/>
      <c r="O655" s="242"/>
      <c r="P655" s="242"/>
      <c r="Q655" s="242"/>
      <c r="R655" s="242"/>
      <c r="S655" s="242"/>
      <c r="T655" s="243"/>
      <c r="U655" s="13"/>
      <c r="V655" s="13"/>
      <c r="W655" s="13"/>
      <c r="X655" s="13"/>
      <c r="Y655" s="13"/>
      <c r="Z655" s="13"/>
      <c r="AA655" s="13"/>
      <c r="AB655" s="13"/>
      <c r="AC655" s="13"/>
      <c r="AD655" s="13"/>
      <c r="AE655" s="13"/>
      <c r="AT655" s="244" t="s">
        <v>171</v>
      </c>
      <c r="AU655" s="244" t="s">
        <v>85</v>
      </c>
      <c r="AV655" s="13" t="s">
        <v>85</v>
      </c>
      <c r="AW655" s="13" t="s">
        <v>32</v>
      </c>
      <c r="AX655" s="13" t="s">
        <v>75</v>
      </c>
      <c r="AY655" s="244" t="s">
        <v>161</v>
      </c>
    </row>
    <row r="656" s="2" customFormat="1" ht="33" customHeight="1">
      <c r="A656" s="38"/>
      <c r="B656" s="39"/>
      <c r="C656" s="215" t="s">
        <v>814</v>
      </c>
      <c r="D656" s="215" t="s">
        <v>163</v>
      </c>
      <c r="E656" s="216" t="s">
        <v>815</v>
      </c>
      <c r="F656" s="217" t="s">
        <v>816</v>
      </c>
      <c r="G656" s="218" t="s">
        <v>451</v>
      </c>
      <c r="H656" s="219">
        <v>88.799999999999997</v>
      </c>
      <c r="I656" s="220"/>
      <c r="J656" s="221">
        <f>ROUND(I656*H656,2)</f>
        <v>0</v>
      </c>
      <c r="K656" s="222"/>
      <c r="L656" s="44"/>
      <c r="M656" s="223" t="s">
        <v>1</v>
      </c>
      <c r="N656" s="224" t="s">
        <v>40</v>
      </c>
      <c r="O656" s="91"/>
      <c r="P656" s="225">
        <f>O656*H656</f>
        <v>0</v>
      </c>
      <c r="Q656" s="225">
        <v>0</v>
      </c>
      <c r="R656" s="225">
        <f>Q656*H656</f>
        <v>0</v>
      </c>
      <c r="S656" s="225">
        <v>0</v>
      </c>
      <c r="T656" s="226">
        <f>S656*H656</f>
        <v>0</v>
      </c>
      <c r="U656" s="38"/>
      <c r="V656" s="38"/>
      <c r="W656" s="38"/>
      <c r="X656" s="38"/>
      <c r="Y656" s="38"/>
      <c r="Z656" s="38"/>
      <c r="AA656" s="38"/>
      <c r="AB656" s="38"/>
      <c r="AC656" s="38"/>
      <c r="AD656" s="38"/>
      <c r="AE656" s="38"/>
      <c r="AR656" s="227" t="s">
        <v>167</v>
      </c>
      <c r="AT656" s="227" t="s">
        <v>163</v>
      </c>
      <c r="AU656" s="227" t="s">
        <v>85</v>
      </c>
      <c r="AY656" s="17" t="s">
        <v>161</v>
      </c>
      <c r="BE656" s="228">
        <f>IF(N656="základní",J656,0)</f>
        <v>0</v>
      </c>
      <c r="BF656" s="228">
        <f>IF(N656="snížená",J656,0)</f>
        <v>0</v>
      </c>
      <c r="BG656" s="228">
        <f>IF(N656="zákl. přenesená",J656,0)</f>
        <v>0</v>
      </c>
      <c r="BH656" s="228">
        <f>IF(N656="sníž. přenesená",J656,0)</f>
        <v>0</v>
      </c>
      <c r="BI656" s="228">
        <f>IF(N656="nulová",J656,0)</f>
        <v>0</v>
      </c>
      <c r="BJ656" s="17" t="s">
        <v>83</v>
      </c>
      <c r="BK656" s="228">
        <f>ROUND(I656*H656,2)</f>
        <v>0</v>
      </c>
      <c r="BL656" s="17" t="s">
        <v>167</v>
      </c>
      <c r="BM656" s="227" t="s">
        <v>817</v>
      </c>
    </row>
    <row r="657" s="13" customFormat="1">
      <c r="A657" s="13"/>
      <c r="B657" s="234"/>
      <c r="C657" s="235"/>
      <c r="D657" s="229" t="s">
        <v>171</v>
      </c>
      <c r="E657" s="236" t="s">
        <v>1</v>
      </c>
      <c r="F657" s="237" t="s">
        <v>818</v>
      </c>
      <c r="G657" s="235"/>
      <c r="H657" s="238">
        <v>88.799999999999997</v>
      </c>
      <c r="I657" s="239"/>
      <c r="J657" s="235"/>
      <c r="K657" s="235"/>
      <c r="L657" s="240"/>
      <c r="M657" s="241"/>
      <c r="N657" s="242"/>
      <c r="O657" s="242"/>
      <c r="P657" s="242"/>
      <c r="Q657" s="242"/>
      <c r="R657" s="242"/>
      <c r="S657" s="242"/>
      <c r="T657" s="243"/>
      <c r="U657" s="13"/>
      <c r="V657" s="13"/>
      <c r="W657" s="13"/>
      <c r="X657" s="13"/>
      <c r="Y657" s="13"/>
      <c r="Z657" s="13"/>
      <c r="AA657" s="13"/>
      <c r="AB657" s="13"/>
      <c r="AC657" s="13"/>
      <c r="AD657" s="13"/>
      <c r="AE657" s="13"/>
      <c r="AT657" s="244" t="s">
        <v>171</v>
      </c>
      <c r="AU657" s="244" t="s">
        <v>85</v>
      </c>
      <c r="AV657" s="13" t="s">
        <v>85</v>
      </c>
      <c r="AW657" s="13" t="s">
        <v>32</v>
      </c>
      <c r="AX657" s="13" t="s">
        <v>75</v>
      </c>
      <c r="AY657" s="244" t="s">
        <v>161</v>
      </c>
    </row>
    <row r="658" s="2" customFormat="1" ht="16.5" customHeight="1">
      <c r="A658" s="38"/>
      <c r="B658" s="39"/>
      <c r="C658" s="215" t="s">
        <v>819</v>
      </c>
      <c r="D658" s="215" t="s">
        <v>163</v>
      </c>
      <c r="E658" s="216" t="s">
        <v>820</v>
      </c>
      <c r="F658" s="217" t="s">
        <v>821</v>
      </c>
      <c r="G658" s="218" t="s">
        <v>206</v>
      </c>
      <c r="H658" s="219">
        <v>292.86000000000001</v>
      </c>
      <c r="I658" s="220"/>
      <c r="J658" s="221">
        <f>ROUND(I658*H658,2)</f>
        <v>0</v>
      </c>
      <c r="K658" s="222"/>
      <c r="L658" s="44"/>
      <c r="M658" s="223" t="s">
        <v>1</v>
      </c>
      <c r="N658" s="224" t="s">
        <v>40</v>
      </c>
      <c r="O658" s="91"/>
      <c r="P658" s="225">
        <f>O658*H658</f>
        <v>0</v>
      </c>
      <c r="Q658" s="225">
        <v>0.00025999999999999998</v>
      </c>
      <c r="R658" s="225">
        <f>Q658*H658</f>
        <v>0.076143599999999992</v>
      </c>
      <c r="S658" s="225">
        <v>0</v>
      </c>
      <c r="T658" s="226">
        <f>S658*H658</f>
        <v>0</v>
      </c>
      <c r="U658" s="38"/>
      <c r="V658" s="38"/>
      <c r="W658" s="38"/>
      <c r="X658" s="38"/>
      <c r="Y658" s="38"/>
      <c r="Z658" s="38"/>
      <c r="AA658" s="38"/>
      <c r="AB658" s="38"/>
      <c r="AC658" s="38"/>
      <c r="AD658" s="38"/>
      <c r="AE658" s="38"/>
      <c r="AR658" s="227" t="s">
        <v>167</v>
      </c>
      <c r="AT658" s="227" t="s">
        <v>163</v>
      </c>
      <c r="AU658" s="227" t="s">
        <v>85</v>
      </c>
      <c r="AY658" s="17" t="s">
        <v>161</v>
      </c>
      <c r="BE658" s="228">
        <f>IF(N658="základní",J658,0)</f>
        <v>0</v>
      </c>
      <c r="BF658" s="228">
        <f>IF(N658="snížená",J658,0)</f>
        <v>0</v>
      </c>
      <c r="BG658" s="228">
        <f>IF(N658="zákl. přenesená",J658,0)</f>
        <v>0</v>
      </c>
      <c r="BH658" s="228">
        <f>IF(N658="sníž. přenesená",J658,0)</f>
        <v>0</v>
      </c>
      <c r="BI658" s="228">
        <f>IF(N658="nulová",J658,0)</f>
        <v>0</v>
      </c>
      <c r="BJ658" s="17" t="s">
        <v>83</v>
      </c>
      <c r="BK658" s="228">
        <f>ROUND(I658*H658,2)</f>
        <v>0</v>
      </c>
      <c r="BL658" s="17" t="s">
        <v>167</v>
      </c>
      <c r="BM658" s="227" t="s">
        <v>822</v>
      </c>
    </row>
    <row r="659" s="2" customFormat="1">
      <c r="A659" s="38"/>
      <c r="B659" s="39"/>
      <c r="C659" s="40"/>
      <c r="D659" s="229" t="s">
        <v>169</v>
      </c>
      <c r="E659" s="40"/>
      <c r="F659" s="230" t="s">
        <v>823</v>
      </c>
      <c r="G659" s="40"/>
      <c r="H659" s="40"/>
      <c r="I659" s="231"/>
      <c r="J659" s="40"/>
      <c r="K659" s="40"/>
      <c r="L659" s="44"/>
      <c r="M659" s="232"/>
      <c r="N659" s="233"/>
      <c r="O659" s="91"/>
      <c r="P659" s="91"/>
      <c r="Q659" s="91"/>
      <c r="R659" s="91"/>
      <c r="S659" s="91"/>
      <c r="T659" s="92"/>
      <c r="U659" s="38"/>
      <c r="V659" s="38"/>
      <c r="W659" s="38"/>
      <c r="X659" s="38"/>
      <c r="Y659" s="38"/>
      <c r="Z659" s="38"/>
      <c r="AA659" s="38"/>
      <c r="AB659" s="38"/>
      <c r="AC659" s="38"/>
      <c r="AD659" s="38"/>
      <c r="AE659" s="38"/>
      <c r="AT659" s="17" t="s">
        <v>169</v>
      </c>
      <c r="AU659" s="17" t="s">
        <v>85</v>
      </c>
    </row>
    <row r="660" s="13" customFormat="1">
      <c r="A660" s="13"/>
      <c r="B660" s="234"/>
      <c r="C660" s="235"/>
      <c r="D660" s="229" t="s">
        <v>171</v>
      </c>
      <c r="E660" s="236" t="s">
        <v>1</v>
      </c>
      <c r="F660" s="237" t="s">
        <v>824</v>
      </c>
      <c r="G660" s="235"/>
      <c r="H660" s="238">
        <v>275.25999999999999</v>
      </c>
      <c r="I660" s="239"/>
      <c r="J660" s="235"/>
      <c r="K660" s="235"/>
      <c r="L660" s="240"/>
      <c r="M660" s="241"/>
      <c r="N660" s="242"/>
      <c r="O660" s="242"/>
      <c r="P660" s="242"/>
      <c r="Q660" s="242"/>
      <c r="R660" s="242"/>
      <c r="S660" s="242"/>
      <c r="T660" s="243"/>
      <c r="U660" s="13"/>
      <c r="V660" s="13"/>
      <c r="W660" s="13"/>
      <c r="X660" s="13"/>
      <c r="Y660" s="13"/>
      <c r="Z660" s="13"/>
      <c r="AA660" s="13"/>
      <c r="AB660" s="13"/>
      <c r="AC660" s="13"/>
      <c r="AD660" s="13"/>
      <c r="AE660" s="13"/>
      <c r="AT660" s="244" t="s">
        <v>171</v>
      </c>
      <c r="AU660" s="244" t="s">
        <v>85</v>
      </c>
      <c r="AV660" s="13" t="s">
        <v>85</v>
      </c>
      <c r="AW660" s="13" t="s">
        <v>32</v>
      </c>
      <c r="AX660" s="13" t="s">
        <v>75</v>
      </c>
      <c r="AY660" s="244" t="s">
        <v>161</v>
      </c>
    </row>
    <row r="661" s="13" customFormat="1">
      <c r="A661" s="13"/>
      <c r="B661" s="234"/>
      <c r="C661" s="235"/>
      <c r="D661" s="229" t="s">
        <v>171</v>
      </c>
      <c r="E661" s="236" t="s">
        <v>1</v>
      </c>
      <c r="F661" s="237" t="s">
        <v>825</v>
      </c>
      <c r="G661" s="235"/>
      <c r="H661" s="238">
        <v>17.600000000000001</v>
      </c>
      <c r="I661" s="239"/>
      <c r="J661" s="235"/>
      <c r="K661" s="235"/>
      <c r="L661" s="240"/>
      <c r="M661" s="241"/>
      <c r="N661" s="242"/>
      <c r="O661" s="242"/>
      <c r="P661" s="242"/>
      <c r="Q661" s="242"/>
      <c r="R661" s="242"/>
      <c r="S661" s="242"/>
      <c r="T661" s="243"/>
      <c r="U661" s="13"/>
      <c r="V661" s="13"/>
      <c r="W661" s="13"/>
      <c r="X661" s="13"/>
      <c r="Y661" s="13"/>
      <c r="Z661" s="13"/>
      <c r="AA661" s="13"/>
      <c r="AB661" s="13"/>
      <c r="AC661" s="13"/>
      <c r="AD661" s="13"/>
      <c r="AE661" s="13"/>
      <c r="AT661" s="244" t="s">
        <v>171</v>
      </c>
      <c r="AU661" s="244" t="s">
        <v>85</v>
      </c>
      <c r="AV661" s="13" t="s">
        <v>85</v>
      </c>
      <c r="AW661" s="13" t="s">
        <v>32</v>
      </c>
      <c r="AX661" s="13" t="s">
        <v>75</v>
      </c>
      <c r="AY661" s="244" t="s">
        <v>161</v>
      </c>
    </row>
    <row r="662" s="14" customFormat="1">
      <c r="A662" s="14"/>
      <c r="B662" s="245"/>
      <c r="C662" s="246"/>
      <c r="D662" s="229" t="s">
        <v>171</v>
      </c>
      <c r="E662" s="247" t="s">
        <v>1</v>
      </c>
      <c r="F662" s="248" t="s">
        <v>185</v>
      </c>
      <c r="G662" s="246"/>
      <c r="H662" s="249">
        <v>292.86000000000001</v>
      </c>
      <c r="I662" s="250"/>
      <c r="J662" s="246"/>
      <c r="K662" s="246"/>
      <c r="L662" s="251"/>
      <c r="M662" s="252"/>
      <c r="N662" s="253"/>
      <c r="O662" s="253"/>
      <c r="P662" s="253"/>
      <c r="Q662" s="253"/>
      <c r="R662" s="253"/>
      <c r="S662" s="253"/>
      <c r="T662" s="254"/>
      <c r="U662" s="14"/>
      <c r="V662" s="14"/>
      <c r="W662" s="14"/>
      <c r="X662" s="14"/>
      <c r="Y662" s="14"/>
      <c r="Z662" s="14"/>
      <c r="AA662" s="14"/>
      <c r="AB662" s="14"/>
      <c r="AC662" s="14"/>
      <c r="AD662" s="14"/>
      <c r="AE662" s="14"/>
      <c r="AT662" s="255" t="s">
        <v>171</v>
      </c>
      <c r="AU662" s="255" t="s">
        <v>85</v>
      </c>
      <c r="AV662" s="14" t="s">
        <v>167</v>
      </c>
      <c r="AW662" s="14" t="s">
        <v>32</v>
      </c>
      <c r="AX662" s="14" t="s">
        <v>83</v>
      </c>
      <c r="AY662" s="255" t="s">
        <v>161</v>
      </c>
    </row>
    <row r="663" s="2" customFormat="1" ht="24.15" customHeight="1">
      <c r="A663" s="38"/>
      <c r="B663" s="39"/>
      <c r="C663" s="215" t="s">
        <v>826</v>
      </c>
      <c r="D663" s="215" t="s">
        <v>163</v>
      </c>
      <c r="E663" s="216" t="s">
        <v>827</v>
      </c>
      <c r="F663" s="217" t="s">
        <v>828</v>
      </c>
      <c r="G663" s="218" t="s">
        <v>206</v>
      </c>
      <c r="H663" s="219">
        <v>60.119999999999997</v>
      </c>
      <c r="I663" s="220"/>
      <c r="J663" s="221">
        <f>ROUND(I663*H663,2)</f>
        <v>0</v>
      </c>
      <c r="K663" s="222"/>
      <c r="L663" s="44"/>
      <c r="M663" s="223" t="s">
        <v>1</v>
      </c>
      <c r="N663" s="224" t="s">
        <v>40</v>
      </c>
      <c r="O663" s="91"/>
      <c r="P663" s="225">
        <f>O663*H663</f>
        <v>0</v>
      </c>
      <c r="Q663" s="225">
        <v>0.0043800000000000002</v>
      </c>
      <c r="R663" s="225">
        <f>Q663*H663</f>
        <v>0.26332559999999999</v>
      </c>
      <c r="S663" s="225">
        <v>0</v>
      </c>
      <c r="T663" s="226">
        <f>S663*H663</f>
        <v>0</v>
      </c>
      <c r="U663" s="38"/>
      <c r="V663" s="38"/>
      <c r="W663" s="38"/>
      <c r="X663" s="38"/>
      <c r="Y663" s="38"/>
      <c r="Z663" s="38"/>
      <c r="AA663" s="38"/>
      <c r="AB663" s="38"/>
      <c r="AC663" s="38"/>
      <c r="AD663" s="38"/>
      <c r="AE663" s="38"/>
      <c r="AR663" s="227" t="s">
        <v>167</v>
      </c>
      <c r="AT663" s="227" t="s">
        <v>163</v>
      </c>
      <c r="AU663" s="227" t="s">
        <v>85</v>
      </c>
      <c r="AY663" s="17" t="s">
        <v>161</v>
      </c>
      <c r="BE663" s="228">
        <f>IF(N663="základní",J663,0)</f>
        <v>0</v>
      </c>
      <c r="BF663" s="228">
        <f>IF(N663="snížená",J663,0)</f>
        <v>0</v>
      </c>
      <c r="BG663" s="228">
        <f>IF(N663="zákl. přenesená",J663,0)</f>
        <v>0</v>
      </c>
      <c r="BH663" s="228">
        <f>IF(N663="sníž. přenesená",J663,0)</f>
        <v>0</v>
      </c>
      <c r="BI663" s="228">
        <f>IF(N663="nulová",J663,0)</f>
        <v>0</v>
      </c>
      <c r="BJ663" s="17" t="s">
        <v>83</v>
      </c>
      <c r="BK663" s="228">
        <f>ROUND(I663*H663,2)</f>
        <v>0</v>
      </c>
      <c r="BL663" s="17" t="s">
        <v>167</v>
      </c>
      <c r="BM663" s="227" t="s">
        <v>829</v>
      </c>
    </row>
    <row r="664" s="2" customFormat="1">
      <c r="A664" s="38"/>
      <c r="B664" s="39"/>
      <c r="C664" s="40"/>
      <c r="D664" s="229" t="s">
        <v>169</v>
      </c>
      <c r="E664" s="40"/>
      <c r="F664" s="230" t="s">
        <v>830</v>
      </c>
      <c r="G664" s="40"/>
      <c r="H664" s="40"/>
      <c r="I664" s="231"/>
      <c r="J664" s="40"/>
      <c r="K664" s="40"/>
      <c r="L664" s="44"/>
      <c r="M664" s="232"/>
      <c r="N664" s="233"/>
      <c r="O664" s="91"/>
      <c r="P664" s="91"/>
      <c r="Q664" s="91"/>
      <c r="R664" s="91"/>
      <c r="S664" s="91"/>
      <c r="T664" s="92"/>
      <c r="U664" s="38"/>
      <c r="V664" s="38"/>
      <c r="W664" s="38"/>
      <c r="X664" s="38"/>
      <c r="Y664" s="38"/>
      <c r="Z664" s="38"/>
      <c r="AA664" s="38"/>
      <c r="AB664" s="38"/>
      <c r="AC664" s="38"/>
      <c r="AD664" s="38"/>
      <c r="AE664" s="38"/>
      <c r="AT664" s="17" t="s">
        <v>169</v>
      </c>
      <c r="AU664" s="17" t="s">
        <v>85</v>
      </c>
    </row>
    <row r="665" s="13" customFormat="1">
      <c r="A665" s="13"/>
      <c r="B665" s="234"/>
      <c r="C665" s="235"/>
      <c r="D665" s="229" t="s">
        <v>171</v>
      </c>
      <c r="E665" s="236" t="s">
        <v>1</v>
      </c>
      <c r="F665" s="237" t="s">
        <v>831</v>
      </c>
      <c r="G665" s="235"/>
      <c r="H665" s="238">
        <v>1</v>
      </c>
      <c r="I665" s="239"/>
      <c r="J665" s="235"/>
      <c r="K665" s="235"/>
      <c r="L665" s="240"/>
      <c r="M665" s="241"/>
      <c r="N665" s="242"/>
      <c r="O665" s="242"/>
      <c r="P665" s="242"/>
      <c r="Q665" s="242"/>
      <c r="R665" s="242"/>
      <c r="S665" s="242"/>
      <c r="T665" s="243"/>
      <c r="U665" s="13"/>
      <c r="V665" s="13"/>
      <c r="W665" s="13"/>
      <c r="X665" s="13"/>
      <c r="Y665" s="13"/>
      <c r="Z665" s="13"/>
      <c r="AA665" s="13"/>
      <c r="AB665" s="13"/>
      <c r="AC665" s="13"/>
      <c r="AD665" s="13"/>
      <c r="AE665" s="13"/>
      <c r="AT665" s="244" t="s">
        <v>171</v>
      </c>
      <c r="AU665" s="244" t="s">
        <v>85</v>
      </c>
      <c r="AV665" s="13" t="s">
        <v>85</v>
      </c>
      <c r="AW665" s="13" t="s">
        <v>32</v>
      </c>
      <c r="AX665" s="13" t="s">
        <v>75</v>
      </c>
      <c r="AY665" s="244" t="s">
        <v>161</v>
      </c>
    </row>
    <row r="666" s="13" customFormat="1">
      <c r="A666" s="13"/>
      <c r="B666" s="234"/>
      <c r="C666" s="235"/>
      <c r="D666" s="229" t="s">
        <v>171</v>
      </c>
      <c r="E666" s="236" t="s">
        <v>1</v>
      </c>
      <c r="F666" s="237" t="s">
        <v>832</v>
      </c>
      <c r="G666" s="235"/>
      <c r="H666" s="238">
        <v>12.48</v>
      </c>
      <c r="I666" s="239"/>
      <c r="J666" s="235"/>
      <c r="K666" s="235"/>
      <c r="L666" s="240"/>
      <c r="M666" s="241"/>
      <c r="N666" s="242"/>
      <c r="O666" s="242"/>
      <c r="P666" s="242"/>
      <c r="Q666" s="242"/>
      <c r="R666" s="242"/>
      <c r="S666" s="242"/>
      <c r="T666" s="243"/>
      <c r="U666" s="13"/>
      <c r="V666" s="13"/>
      <c r="W666" s="13"/>
      <c r="X666" s="13"/>
      <c r="Y666" s="13"/>
      <c r="Z666" s="13"/>
      <c r="AA666" s="13"/>
      <c r="AB666" s="13"/>
      <c r="AC666" s="13"/>
      <c r="AD666" s="13"/>
      <c r="AE666" s="13"/>
      <c r="AT666" s="244" t="s">
        <v>171</v>
      </c>
      <c r="AU666" s="244" t="s">
        <v>85</v>
      </c>
      <c r="AV666" s="13" t="s">
        <v>85</v>
      </c>
      <c r="AW666" s="13" t="s">
        <v>32</v>
      </c>
      <c r="AX666" s="13" t="s">
        <v>75</v>
      </c>
      <c r="AY666" s="244" t="s">
        <v>161</v>
      </c>
    </row>
    <row r="667" s="13" customFormat="1">
      <c r="A667" s="13"/>
      <c r="B667" s="234"/>
      <c r="C667" s="235"/>
      <c r="D667" s="229" t="s">
        <v>171</v>
      </c>
      <c r="E667" s="236" t="s">
        <v>1</v>
      </c>
      <c r="F667" s="237" t="s">
        <v>833</v>
      </c>
      <c r="G667" s="235"/>
      <c r="H667" s="238">
        <v>26.640000000000001</v>
      </c>
      <c r="I667" s="239"/>
      <c r="J667" s="235"/>
      <c r="K667" s="235"/>
      <c r="L667" s="240"/>
      <c r="M667" s="241"/>
      <c r="N667" s="242"/>
      <c r="O667" s="242"/>
      <c r="P667" s="242"/>
      <c r="Q667" s="242"/>
      <c r="R667" s="242"/>
      <c r="S667" s="242"/>
      <c r="T667" s="243"/>
      <c r="U667" s="13"/>
      <c r="V667" s="13"/>
      <c r="W667" s="13"/>
      <c r="X667" s="13"/>
      <c r="Y667" s="13"/>
      <c r="Z667" s="13"/>
      <c r="AA667" s="13"/>
      <c r="AB667" s="13"/>
      <c r="AC667" s="13"/>
      <c r="AD667" s="13"/>
      <c r="AE667" s="13"/>
      <c r="AT667" s="244" t="s">
        <v>171</v>
      </c>
      <c r="AU667" s="244" t="s">
        <v>85</v>
      </c>
      <c r="AV667" s="13" t="s">
        <v>85</v>
      </c>
      <c r="AW667" s="13" t="s">
        <v>32</v>
      </c>
      <c r="AX667" s="13" t="s">
        <v>75</v>
      </c>
      <c r="AY667" s="244" t="s">
        <v>161</v>
      </c>
    </row>
    <row r="668" s="13" customFormat="1">
      <c r="A668" s="13"/>
      <c r="B668" s="234"/>
      <c r="C668" s="235"/>
      <c r="D668" s="229" t="s">
        <v>171</v>
      </c>
      <c r="E668" s="236" t="s">
        <v>1</v>
      </c>
      <c r="F668" s="237" t="s">
        <v>834</v>
      </c>
      <c r="G668" s="235"/>
      <c r="H668" s="238">
        <v>20</v>
      </c>
      <c r="I668" s="239"/>
      <c r="J668" s="235"/>
      <c r="K668" s="235"/>
      <c r="L668" s="240"/>
      <c r="M668" s="241"/>
      <c r="N668" s="242"/>
      <c r="O668" s="242"/>
      <c r="P668" s="242"/>
      <c r="Q668" s="242"/>
      <c r="R668" s="242"/>
      <c r="S668" s="242"/>
      <c r="T668" s="243"/>
      <c r="U668" s="13"/>
      <c r="V668" s="13"/>
      <c r="W668" s="13"/>
      <c r="X668" s="13"/>
      <c r="Y668" s="13"/>
      <c r="Z668" s="13"/>
      <c r="AA668" s="13"/>
      <c r="AB668" s="13"/>
      <c r="AC668" s="13"/>
      <c r="AD668" s="13"/>
      <c r="AE668" s="13"/>
      <c r="AT668" s="244" t="s">
        <v>171</v>
      </c>
      <c r="AU668" s="244" t="s">
        <v>85</v>
      </c>
      <c r="AV668" s="13" t="s">
        <v>85</v>
      </c>
      <c r="AW668" s="13" t="s">
        <v>32</v>
      </c>
      <c r="AX668" s="13" t="s">
        <v>75</v>
      </c>
      <c r="AY668" s="244" t="s">
        <v>161</v>
      </c>
    </row>
    <row r="669" s="14" customFormat="1">
      <c r="A669" s="14"/>
      <c r="B669" s="245"/>
      <c r="C669" s="246"/>
      <c r="D669" s="229" t="s">
        <v>171</v>
      </c>
      <c r="E669" s="247" t="s">
        <v>1</v>
      </c>
      <c r="F669" s="248" t="s">
        <v>185</v>
      </c>
      <c r="G669" s="246"/>
      <c r="H669" s="249">
        <v>60.120000000000005</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171</v>
      </c>
      <c r="AU669" s="255" t="s">
        <v>85</v>
      </c>
      <c r="AV669" s="14" t="s">
        <v>167</v>
      </c>
      <c r="AW669" s="14" t="s">
        <v>32</v>
      </c>
      <c r="AX669" s="14" t="s">
        <v>83</v>
      </c>
      <c r="AY669" s="255" t="s">
        <v>161</v>
      </c>
    </row>
    <row r="670" s="2" customFormat="1" ht="44.25" customHeight="1">
      <c r="A670" s="38"/>
      <c r="B670" s="39"/>
      <c r="C670" s="215" t="s">
        <v>835</v>
      </c>
      <c r="D670" s="215" t="s">
        <v>163</v>
      </c>
      <c r="E670" s="216" t="s">
        <v>836</v>
      </c>
      <c r="F670" s="217" t="s">
        <v>837</v>
      </c>
      <c r="G670" s="218" t="s">
        <v>206</v>
      </c>
      <c r="H670" s="219">
        <v>275.25999999999999</v>
      </c>
      <c r="I670" s="220"/>
      <c r="J670" s="221">
        <f>ROUND(I670*H670,2)</f>
        <v>0</v>
      </c>
      <c r="K670" s="222"/>
      <c r="L670" s="44"/>
      <c r="M670" s="223" t="s">
        <v>1</v>
      </c>
      <c r="N670" s="224" t="s">
        <v>40</v>
      </c>
      <c r="O670" s="91"/>
      <c r="P670" s="225">
        <f>O670*H670</f>
        <v>0</v>
      </c>
      <c r="Q670" s="225">
        <v>0.0085199999999999998</v>
      </c>
      <c r="R670" s="225">
        <f>Q670*H670</f>
        <v>2.3452151999999997</v>
      </c>
      <c r="S670" s="225">
        <v>0</v>
      </c>
      <c r="T670" s="226">
        <f>S670*H670</f>
        <v>0</v>
      </c>
      <c r="U670" s="38"/>
      <c r="V670" s="38"/>
      <c r="W670" s="38"/>
      <c r="X670" s="38"/>
      <c r="Y670" s="38"/>
      <c r="Z670" s="38"/>
      <c r="AA670" s="38"/>
      <c r="AB670" s="38"/>
      <c r="AC670" s="38"/>
      <c r="AD670" s="38"/>
      <c r="AE670" s="38"/>
      <c r="AR670" s="227" t="s">
        <v>167</v>
      </c>
      <c r="AT670" s="227" t="s">
        <v>163</v>
      </c>
      <c r="AU670" s="227" t="s">
        <v>85</v>
      </c>
      <c r="AY670" s="17" t="s">
        <v>161</v>
      </c>
      <c r="BE670" s="228">
        <f>IF(N670="základní",J670,0)</f>
        <v>0</v>
      </c>
      <c r="BF670" s="228">
        <f>IF(N670="snížená",J670,0)</f>
        <v>0</v>
      </c>
      <c r="BG670" s="228">
        <f>IF(N670="zákl. přenesená",J670,0)</f>
        <v>0</v>
      </c>
      <c r="BH670" s="228">
        <f>IF(N670="sníž. přenesená",J670,0)</f>
        <v>0</v>
      </c>
      <c r="BI670" s="228">
        <f>IF(N670="nulová",J670,0)</f>
        <v>0</v>
      </c>
      <c r="BJ670" s="17" t="s">
        <v>83</v>
      </c>
      <c r="BK670" s="228">
        <f>ROUND(I670*H670,2)</f>
        <v>0</v>
      </c>
      <c r="BL670" s="17" t="s">
        <v>167</v>
      </c>
      <c r="BM670" s="227" t="s">
        <v>838</v>
      </c>
    </row>
    <row r="671" s="2" customFormat="1">
      <c r="A671" s="38"/>
      <c r="B671" s="39"/>
      <c r="C671" s="40"/>
      <c r="D671" s="229" t="s">
        <v>169</v>
      </c>
      <c r="E671" s="40"/>
      <c r="F671" s="230" t="s">
        <v>839</v>
      </c>
      <c r="G671" s="40"/>
      <c r="H671" s="40"/>
      <c r="I671" s="231"/>
      <c r="J671" s="40"/>
      <c r="K671" s="40"/>
      <c r="L671" s="44"/>
      <c r="M671" s="232"/>
      <c r="N671" s="233"/>
      <c r="O671" s="91"/>
      <c r="P671" s="91"/>
      <c r="Q671" s="91"/>
      <c r="R671" s="91"/>
      <c r="S671" s="91"/>
      <c r="T671" s="92"/>
      <c r="U671" s="38"/>
      <c r="V671" s="38"/>
      <c r="W671" s="38"/>
      <c r="X671" s="38"/>
      <c r="Y671" s="38"/>
      <c r="Z671" s="38"/>
      <c r="AA671" s="38"/>
      <c r="AB671" s="38"/>
      <c r="AC671" s="38"/>
      <c r="AD671" s="38"/>
      <c r="AE671" s="38"/>
      <c r="AT671" s="17" t="s">
        <v>169</v>
      </c>
      <c r="AU671" s="17" t="s">
        <v>85</v>
      </c>
    </row>
    <row r="672" s="13" customFormat="1">
      <c r="A672" s="13"/>
      <c r="B672" s="234"/>
      <c r="C672" s="235"/>
      <c r="D672" s="229" t="s">
        <v>171</v>
      </c>
      <c r="E672" s="236" t="s">
        <v>1</v>
      </c>
      <c r="F672" s="237" t="s">
        <v>824</v>
      </c>
      <c r="G672" s="235"/>
      <c r="H672" s="238">
        <v>275.25999999999999</v>
      </c>
      <c r="I672" s="239"/>
      <c r="J672" s="235"/>
      <c r="K672" s="235"/>
      <c r="L672" s="240"/>
      <c r="M672" s="241"/>
      <c r="N672" s="242"/>
      <c r="O672" s="242"/>
      <c r="P672" s="242"/>
      <c r="Q672" s="242"/>
      <c r="R672" s="242"/>
      <c r="S672" s="242"/>
      <c r="T672" s="243"/>
      <c r="U672" s="13"/>
      <c r="V672" s="13"/>
      <c r="W672" s="13"/>
      <c r="X672" s="13"/>
      <c r="Y672" s="13"/>
      <c r="Z672" s="13"/>
      <c r="AA672" s="13"/>
      <c r="AB672" s="13"/>
      <c r="AC672" s="13"/>
      <c r="AD672" s="13"/>
      <c r="AE672" s="13"/>
      <c r="AT672" s="244" t="s">
        <v>171</v>
      </c>
      <c r="AU672" s="244" t="s">
        <v>85</v>
      </c>
      <c r="AV672" s="13" t="s">
        <v>85</v>
      </c>
      <c r="AW672" s="13" t="s">
        <v>32</v>
      </c>
      <c r="AX672" s="13" t="s">
        <v>83</v>
      </c>
      <c r="AY672" s="244" t="s">
        <v>161</v>
      </c>
    </row>
    <row r="673" s="2" customFormat="1" ht="16.5" customHeight="1">
      <c r="A673" s="38"/>
      <c r="B673" s="39"/>
      <c r="C673" s="256" t="s">
        <v>840</v>
      </c>
      <c r="D673" s="256" t="s">
        <v>639</v>
      </c>
      <c r="E673" s="257" t="s">
        <v>841</v>
      </c>
      <c r="F673" s="258" t="s">
        <v>842</v>
      </c>
      <c r="G673" s="259" t="s">
        <v>206</v>
      </c>
      <c r="H673" s="260">
        <v>289.02300000000002</v>
      </c>
      <c r="I673" s="261"/>
      <c r="J673" s="262">
        <f>ROUND(I673*H673,2)</f>
        <v>0</v>
      </c>
      <c r="K673" s="263"/>
      <c r="L673" s="264"/>
      <c r="M673" s="265" t="s">
        <v>1</v>
      </c>
      <c r="N673" s="266" t="s">
        <v>40</v>
      </c>
      <c r="O673" s="91"/>
      <c r="P673" s="225">
        <f>O673*H673</f>
        <v>0</v>
      </c>
      <c r="Q673" s="225">
        <v>0.0016999999999999999</v>
      </c>
      <c r="R673" s="225">
        <f>Q673*H673</f>
        <v>0.49133910000000003</v>
      </c>
      <c r="S673" s="225">
        <v>0</v>
      </c>
      <c r="T673" s="226">
        <f>S673*H673</f>
        <v>0</v>
      </c>
      <c r="U673" s="38"/>
      <c r="V673" s="38"/>
      <c r="W673" s="38"/>
      <c r="X673" s="38"/>
      <c r="Y673" s="38"/>
      <c r="Z673" s="38"/>
      <c r="AA673" s="38"/>
      <c r="AB673" s="38"/>
      <c r="AC673" s="38"/>
      <c r="AD673" s="38"/>
      <c r="AE673" s="38"/>
      <c r="AR673" s="227" t="s">
        <v>210</v>
      </c>
      <c r="AT673" s="227" t="s">
        <v>639</v>
      </c>
      <c r="AU673" s="227" t="s">
        <v>85</v>
      </c>
      <c r="AY673" s="17" t="s">
        <v>161</v>
      </c>
      <c r="BE673" s="228">
        <f>IF(N673="základní",J673,0)</f>
        <v>0</v>
      </c>
      <c r="BF673" s="228">
        <f>IF(N673="snížená",J673,0)</f>
        <v>0</v>
      </c>
      <c r="BG673" s="228">
        <f>IF(N673="zákl. přenesená",J673,0)</f>
        <v>0</v>
      </c>
      <c r="BH673" s="228">
        <f>IF(N673="sníž. přenesená",J673,0)</f>
        <v>0</v>
      </c>
      <c r="BI673" s="228">
        <f>IF(N673="nulová",J673,0)</f>
        <v>0</v>
      </c>
      <c r="BJ673" s="17" t="s">
        <v>83</v>
      </c>
      <c r="BK673" s="228">
        <f>ROUND(I673*H673,2)</f>
        <v>0</v>
      </c>
      <c r="BL673" s="17" t="s">
        <v>167</v>
      </c>
      <c r="BM673" s="227" t="s">
        <v>843</v>
      </c>
    </row>
    <row r="674" s="2" customFormat="1">
      <c r="A674" s="38"/>
      <c r="B674" s="39"/>
      <c r="C674" s="40"/>
      <c r="D674" s="229" t="s">
        <v>169</v>
      </c>
      <c r="E674" s="40"/>
      <c r="F674" s="230" t="s">
        <v>842</v>
      </c>
      <c r="G674" s="40"/>
      <c r="H674" s="40"/>
      <c r="I674" s="231"/>
      <c r="J674" s="40"/>
      <c r="K674" s="40"/>
      <c r="L674" s="44"/>
      <c r="M674" s="232"/>
      <c r="N674" s="233"/>
      <c r="O674" s="91"/>
      <c r="P674" s="91"/>
      <c r="Q674" s="91"/>
      <c r="R674" s="91"/>
      <c r="S674" s="91"/>
      <c r="T674" s="92"/>
      <c r="U674" s="38"/>
      <c r="V674" s="38"/>
      <c r="W674" s="38"/>
      <c r="X674" s="38"/>
      <c r="Y674" s="38"/>
      <c r="Z674" s="38"/>
      <c r="AA674" s="38"/>
      <c r="AB674" s="38"/>
      <c r="AC674" s="38"/>
      <c r="AD674" s="38"/>
      <c r="AE674" s="38"/>
      <c r="AT674" s="17" t="s">
        <v>169</v>
      </c>
      <c r="AU674" s="17" t="s">
        <v>85</v>
      </c>
    </row>
    <row r="675" s="13" customFormat="1">
      <c r="A675" s="13"/>
      <c r="B675" s="234"/>
      <c r="C675" s="235"/>
      <c r="D675" s="229" t="s">
        <v>171</v>
      </c>
      <c r="E675" s="236" t="s">
        <v>1</v>
      </c>
      <c r="F675" s="237" t="s">
        <v>824</v>
      </c>
      <c r="G675" s="235"/>
      <c r="H675" s="238">
        <v>275.25999999999999</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171</v>
      </c>
      <c r="AU675" s="244" t="s">
        <v>85</v>
      </c>
      <c r="AV675" s="13" t="s">
        <v>85</v>
      </c>
      <c r="AW675" s="13" t="s">
        <v>32</v>
      </c>
      <c r="AX675" s="13" t="s">
        <v>83</v>
      </c>
      <c r="AY675" s="244" t="s">
        <v>161</v>
      </c>
    </row>
    <row r="676" s="13" customFormat="1">
      <c r="A676" s="13"/>
      <c r="B676" s="234"/>
      <c r="C676" s="235"/>
      <c r="D676" s="229" t="s">
        <v>171</v>
      </c>
      <c r="E676" s="235"/>
      <c r="F676" s="237" t="s">
        <v>844</v>
      </c>
      <c r="G676" s="235"/>
      <c r="H676" s="238">
        <v>289.02300000000002</v>
      </c>
      <c r="I676" s="239"/>
      <c r="J676" s="235"/>
      <c r="K676" s="235"/>
      <c r="L676" s="240"/>
      <c r="M676" s="241"/>
      <c r="N676" s="242"/>
      <c r="O676" s="242"/>
      <c r="P676" s="242"/>
      <c r="Q676" s="242"/>
      <c r="R676" s="242"/>
      <c r="S676" s="242"/>
      <c r="T676" s="243"/>
      <c r="U676" s="13"/>
      <c r="V676" s="13"/>
      <c r="W676" s="13"/>
      <c r="X676" s="13"/>
      <c r="Y676" s="13"/>
      <c r="Z676" s="13"/>
      <c r="AA676" s="13"/>
      <c r="AB676" s="13"/>
      <c r="AC676" s="13"/>
      <c r="AD676" s="13"/>
      <c r="AE676" s="13"/>
      <c r="AT676" s="244" t="s">
        <v>171</v>
      </c>
      <c r="AU676" s="244" t="s">
        <v>85</v>
      </c>
      <c r="AV676" s="13" t="s">
        <v>85</v>
      </c>
      <c r="AW676" s="13" t="s">
        <v>4</v>
      </c>
      <c r="AX676" s="13" t="s">
        <v>83</v>
      </c>
      <c r="AY676" s="244" t="s">
        <v>161</v>
      </c>
    </row>
    <row r="677" s="2" customFormat="1" ht="37.8" customHeight="1">
      <c r="A677" s="38"/>
      <c r="B677" s="39"/>
      <c r="C677" s="215" t="s">
        <v>845</v>
      </c>
      <c r="D677" s="215" t="s">
        <v>163</v>
      </c>
      <c r="E677" s="216" t="s">
        <v>846</v>
      </c>
      <c r="F677" s="217" t="s">
        <v>847</v>
      </c>
      <c r="G677" s="218" t="s">
        <v>206</v>
      </c>
      <c r="H677" s="219">
        <v>12</v>
      </c>
      <c r="I677" s="220"/>
      <c r="J677" s="221">
        <f>ROUND(I677*H677,2)</f>
        <v>0</v>
      </c>
      <c r="K677" s="222"/>
      <c r="L677" s="44"/>
      <c r="M677" s="223" t="s">
        <v>1</v>
      </c>
      <c r="N677" s="224" t="s">
        <v>40</v>
      </c>
      <c r="O677" s="91"/>
      <c r="P677" s="225">
        <f>O677*H677</f>
        <v>0</v>
      </c>
      <c r="Q677" s="225">
        <v>0.0083499999999999998</v>
      </c>
      <c r="R677" s="225">
        <f>Q677*H677</f>
        <v>0.1002</v>
      </c>
      <c r="S677" s="225">
        <v>0</v>
      </c>
      <c r="T677" s="226">
        <f>S677*H677</f>
        <v>0</v>
      </c>
      <c r="U677" s="38"/>
      <c r="V677" s="38"/>
      <c r="W677" s="38"/>
      <c r="X677" s="38"/>
      <c r="Y677" s="38"/>
      <c r="Z677" s="38"/>
      <c r="AA677" s="38"/>
      <c r="AB677" s="38"/>
      <c r="AC677" s="38"/>
      <c r="AD677" s="38"/>
      <c r="AE677" s="38"/>
      <c r="AR677" s="227" t="s">
        <v>167</v>
      </c>
      <c r="AT677" s="227" t="s">
        <v>163</v>
      </c>
      <c r="AU677" s="227" t="s">
        <v>85</v>
      </c>
      <c r="AY677" s="17" t="s">
        <v>161</v>
      </c>
      <c r="BE677" s="228">
        <f>IF(N677="základní",J677,0)</f>
        <v>0</v>
      </c>
      <c r="BF677" s="228">
        <f>IF(N677="snížená",J677,0)</f>
        <v>0</v>
      </c>
      <c r="BG677" s="228">
        <f>IF(N677="zákl. přenesená",J677,0)</f>
        <v>0</v>
      </c>
      <c r="BH677" s="228">
        <f>IF(N677="sníž. přenesená",J677,0)</f>
        <v>0</v>
      </c>
      <c r="BI677" s="228">
        <f>IF(N677="nulová",J677,0)</f>
        <v>0</v>
      </c>
      <c r="BJ677" s="17" t="s">
        <v>83</v>
      </c>
      <c r="BK677" s="228">
        <f>ROUND(I677*H677,2)</f>
        <v>0</v>
      </c>
      <c r="BL677" s="17" t="s">
        <v>167</v>
      </c>
      <c r="BM677" s="227" t="s">
        <v>848</v>
      </c>
    </row>
    <row r="678" s="2" customFormat="1">
      <c r="A678" s="38"/>
      <c r="B678" s="39"/>
      <c r="C678" s="40"/>
      <c r="D678" s="229" t="s">
        <v>169</v>
      </c>
      <c r="E678" s="40"/>
      <c r="F678" s="230" t="s">
        <v>849</v>
      </c>
      <c r="G678" s="40"/>
      <c r="H678" s="40"/>
      <c r="I678" s="231"/>
      <c r="J678" s="40"/>
      <c r="K678" s="40"/>
      <c r="L678" s="44"/>
      <c r="M678" s="232"/>
      <c r="N678" s="233"/>
      <c r="O678" s="91"/>
      <c r="P678" s="91"/>
      <c r="Q678" s="91"/>
      <c r="R678" s="91"/>
      <c r="S678" s="91"/>
      <c r="T678" s="92"/>
      <c r="U678" s="38"/>
      <c r="V678" s="38"/>
      <c r="W678" s="38"/>
      <c r="X678" s="38"/>
      <c r="Y678" s="38"/>
      <c r="Z678" s="38"/>
      <c r="AA678" s="38"/>
      <c r="AB678" s="38"/>
      <c r="AC678" s="38"/>
      <c r="AD678" s="38"/>
      <c r="AE678" s="38"/>
      <c r="AT678" s="17" t="s">
        <v>169</v>
      </c>
      <c r="AU678" s="17" t="s">
        <v>85</v>
      </c>
    </row>
    <row r="679" s="13" customFormat="1">
      <c r="A679" s="13"/>
      <c r="B679" s="234"/>
      <c r="C679" s="235"/>
      <c r="D679" s="229" t="s">
        <v>171</v>
      </c>
      <c r="E679" s="236" t="s">
        <v>1</v>
      </c>
      <c r="F679" s="237" t="s">
        <v>850</v>
      </c>
      <c r="G679" s="235"/>
      <c r="H679" s="238">
        <v>12</v>
      </c>
      <c r="I679" s="239"/>
      <c r="J679" s="235"/>
      <c r="K679" s="235"/>
      <c r="L679" s="240"/>
      <c r="M679" s="241"/>
      <c r="N679" s="242"/>
      <c r="O679" s="242"/>
      <c r="P679" s="242"/>
      <c r="Q679" s="242"/>
      <c r="R679" s="242"/>
      <c r="S679" s="242"/>
      <c r="T679" s="243"/>
      <c r="U679" s="13"/>
      <c r="V679" s="13"/>
      <c r="W679" s="13"/>
      <c r="X679" s="13"/>
      <c r="Y679" s="13"/>
      <c r="Z679" s="13"/>
      <c r="AA679" s="13"/>
      <c r="AB679" s="13"/>
      <c r="AC679" s="13"/>
      <c r="AD679" s="13"/>
      <c r="AE679" s="13"/>
      <c r="AT679" s="244" t="s">
        <v>171</v>
      </c>
      <c r="AU679" s="244" t="s">
        <v>85</v>
      </c>
      <c r="AV679" s="13" t="s">
        <v>85</v>
      </c>
      <c r="AW679" s="13" t="s">
        <v>32</v>
      </c>
      <c r="AX679" s="13" t="s">
        <v>83</v>
      </c>
      <c r="AY679" s="244" t="s">
        <v>161</v>
      </c>
    </row>
    <row r="680" s="2" customFormat="1" ht="24.15" customHeight="1">
      <c r="A680" s="38"/>
      <c r="B680" s="39"/>
      <c r="C680" s="256" t="s">
        <v>851</v>
      </c>
      <c r="D680" s="256" t="s">
        <v>639</v>
      </c>
      <c r="E680" s="257" t="s">
        <v>852</v>
      </c>
      <c r="F680" s="258" t="s">
        <v>853</v>
      </c>
      <c r="G680" s="259" t="s">
        <v>206</v>
      </c>
      <c r="H680" s="260">
        <v>12.6</v>
      </c>
      <c r="I680" s="261"/>
      <c r="J680" s="262">
        <f>ROUND(I680*H680,2)</f>
        <v>0</v>
      </c>
      <c r="K680" s="263"/>
      <c r="L680" s="264"/>
      <c r="M680" s="265" t="s">
        <v>1</v>
      </c>
      <c r="N680" s="266" t="s">
        <v>40</v>
      </c>
      <c r="O680" s="91"/>
      <c r="P680" s="225">
        <f>O680*H680</f>
        <v>0</v>
      </c>
      <c r="Q680" s="225">
        <v>0.0011999999999999999</v>
      </c>
      <c r="R680" s="225">
        <f>Q680*H680</f>
        <v>0.015119999999999998</v>
      </c>
      <c r="S680" s="225">
        <v>0</v>
      </c>
      <c r="T680" s="226">
        <f>S680*H680</f>
        <v>0</v>
      </c>
      <c r="U680" s="38"/>
      <c r="V680" s="38"/>
      <c r="W680" s="38"/>
      <c r="X680" s="38"/>
      <c r="Y680" s="38"/>
      <c r="Z680" s="38"/>
      <c r="AA680" s="38"/>
      <c r="AB680" s="38"/>
      <c r="AC680" s="38"/>
      <c r="AD680" s="38"/>
      <c r="AE680" s="38"/>
      <c r="AR680" s="227" t="s">
        <v>210</v>
      </c>
      <c r="AT680" s="227" t="s">
        <v>639</v>
      </c>
      <c r="AU680" s="227" t="s">
        <v>85</v>
      </c>
      <c r="AY680" s="17" t="s">
        <v>161</v>
      </c>
      <c r="BE680" s="228">
        <f>IF(N680="základní",J680,0)</f>
        <v>0</v>
      </c>
      <c r="BF680" s="228">
        <f>IF(N680="snížená",J680,0)</f>
        <v>0</v>
      </c>
      <c r="BG680" s="228">
        <f>IF(N680="zákl. přenesená",J680,0)</f>
        <v>0</v>
      </c>
      <c r="BH680" s="228">
        <f>IF(N680="sníž. přenesená",J680,0)</f>
        <v>0</v>
      </c>
      <c r="BI680" s="228">
        <f>IF(N680="nulová",J680,0)</f>
        <v>0</v>
      </c>
      <c r="BJ680" s="17" t="s">
        <v>83</v>
      </c>
      <c r="BK680" s="228">
        <f>ROUND(I680*H680,2)</f>
        <v>0</v>
      </c>
      <c r="BL680" s="17" t="s">
        <v>167</v>
      </c>
      <c r="BM680" s="227" t="s">
        <v>854</v>
      </c>
    </row>
    <row r="681" s="2" customFormat="1">
      <c r="A681" s="38"/>
      <c r="B681" s="39"/>
      <c r="C681" s="40"/>
      <c r="D681" s="229" t="s">
        <v>169</v>
      </c>
      <c r="E681" s="40"/>
      <c r="F681" s="230" t="s">
        <v>853</v>
      </c>
      <c r="G681" s="40"/>
      <c r="H681" s="40"/>
      <c r="I681" s="231"/>
      <c r="J681" s="40"/>
      <c r="K681" s="40"/>
      <c r="L681" s="44"/>
      <c r="M681" s="232"/>
      <c r="N681" s="233"/>
      <c r="O681" s="91"/>
      <c r="P681" s="91"/>
      <c r="Q681" s="91"/>
      <c r="R681" s="91"/>
      <c r="S681" s="91"/>
      <c r="T681" s="92"/>
      <c r="U681" s="38"/>
      <c r="V681" s="38"/>
      <c r="W681" s="38"/>
      <c r="X681" s="38"/>
      <c r="Y681" s="38"/>
      <c r="Z681" s="38"/>
      <c r="AA681" s="38"/>
      <c r="AB681" s="38"/>
      <c r="AC681" s="38"/>
      <c r="AD681" s="38"/>
      <c r="AE681" s="38"/>
      <c r="AT681" s="17" t="s">
        <v>169</v>
      </c>
      <c r="AU681" s="17" t="s">
        <v>85</v>
      </c>
    </row>
    <row r="682" s="13" customFormat="1">
      <c r="A682" s="13"/>
      <c r="B682" s="234"/>
      <c r="C682" s="235"/>
      <c r="D682" s="229" t="s">
        <v>171</v>
      </c>
      <c r="E682" s="236" t="s">
        <v>1</v>
      </c>
      <c r="F682" s="237" t="s">
        <v>850</v>
      </c>
      <c r="G682" s="235"/>
      <c r="H682" s="238">
        <v>12</v>
      </c>
      <c r="I682" s="239"/>
      <c r="J682" s="235"/>
      <c r="K682" s="235"/>
      <c r="L682" s="240"/>
      <c r="M682" s="241"/>
      <c r="N682" s="242"/>
      <c r="O682" s="242"/>
      <c r="P682" s="242"/>
      <c r="Q682" s="242"/>
      <c r="R682" s="242"/>
      <c r="S682" s="242"/>
      <c r="T682" s="243"/>
      <c r="U682" s="13"/>
      <c r="V682" s="13"/>
      <c r="W682" s="13"/>
      <c r="X682" s="13"/>
      <c r="Y682" s="13"/>
      <c r="Z682" s="13"/>
      <c r="AA682" s="13"/>
      <c r="AB682" s="13"/>
      <c r="AC682" s="13"/>
      <c r="AD682" s="13"/>
      <c r="AE682" s="13"/>
      <c r="AT682" s="244" t="s">
        <v>171</v>
      </c>
      <c r="AU682" s="244" t="s">
        <v>85</v>
      </c>
      <c r="AV682" s="13" t="s">
        <v>85</v>
      </c>
      <c r="AW682" s="13" t="s">
        <v>32</v>
      </c>
      <c r="AX682" s="13" t="s">
        <v>83</v>
      </c>
      <c r="AY682" s="244" t="s">
        <v>161</v>
      </c>
    </row>
    <row r="683" s="13" customFormat="1">
      <c r="A683" s="13"/>
      <c r="B683" s="234"/>
      <c r="C683" s="235"/>
      <c r="D683" s="229" t="s">
        <v>171</v>
      </c>
      <c r="E683" s="235"/>
      <c r="F683" s="237" t="s">
        <v>855</v>
      </c>
      <c r="G683" s="235"/>
      <c r="H683" s="238">
        <v>12.6</v>
      </c>
      <c r="I683" s="239"/>
      <c r="J683" s="235"/>
      <c r="K683" s="235"/>
      <c r="L683" s="240"/>
      <c r="M683" s="241"/>
      <c r="N683" s="242"/>
      <c r="O683" s="242"/>
      <c r="P683" s="242"/>
      <c r="Q683" s="242"/>
      <c r="R683" s="242"/>
      <c r="S683" s="242"/>
      <c r="T683" s="243"/>
      <c r="U683" s="13"/>
      <c r="V683" s="13"/>
      <c r="W683" s="13"/>
      <c r="X683" s="13"/>
      <c r="Y683" s="13"/>
      <c r="Z683" s="13"/>
      <c r="AA683" s="13"/>
      <c r="AB683" s="13"/>
      <c r="AC683" s="13"/>
      <c r="AD683" s="13"/>
      <c r="AE683" s="13"/>
      <c r="AT683" s="244" t="s">
        <v>171</v>
      </c>
      <c r="AU683" s="244" t="s">
        <v>85</v>
      </c>
      <c r="AV683" s="13" t="s">
        <v>85</v>
      </c>
      <c r="AW683" s="13" t="s">
        <v>4</v>
      </c>
      <c r="AX683" s="13" t="s">
        <v>83</v>
      </c>
      <c r="AY683" s="244" t="s">
        <v>161</v>
      </c>
    </row>
    <row r="684" s="2" customFormat="1" ht="44.25" customHeight="1">
      <c r="A684" s="38"/>
      <c r="B684" s="39"/>
      <c r="C684" s="215" t="s">
        <v>856</v>
      </c>
      <c r="D684" s="215" t="s">
        <v>163</v>
      </c>
      <c r="E684" s="216" t="s">
        <v>857</v>
      </c>
      <c r="F684" s="217" t="s">
        <v>858</v>
      </c>
      <c r="G684" s="218" t="s">
        <v>206</v>
      </c>
      <c r="H684" s="219">
        <v>16</v>
      </c>
      <c r="I684" s="220"/>
      <c r="J684" s="221">
        <f>ROUND(I684*H684,2)</f>
        <v>0</v>
      </c>
      <c r="K684" s="222"/>
      <c r="L684" s="44"/>
      <c r="M684" s="223" t="s">
        <v>1</v>
      </c>
      <c r="N684" s="224" t="s">
        <v>40</v>
      </c>
      <c r="O684" s="91"/>
      <c r="P684" s="225">
        <f>O684*H684</f>
        <v>0</v>
      </c>
      <c r="Q684" s="225">
        <v>0.01243</v>
      </c>
      <c r="R684" s="225">
        <f>Q684*H684</f>
        <v>0.19888</v>
      </c>
      <c r="S684" s="225">
        <v>0</v>
      </c>
      <c r="T684" s="226">
        <f>S684*H684</f>
        <v>0</v>
      </c>
      <c r="U684" s="38"/>
      <c r="V684" s="38"/>
      <c r="W684" s="38"/>
      <c r="X684" s="38"/>
      <c r="Y684" s="38"/>
      <c r="Z684" s="38"/>
      <c r="AA684" s="38"/>
      <c r="AB684" s="38"/>
      <c r="AC684" s="38"/>
      <c r="AD684" s="38"/>
      <c r="AE684" s="38"/>
      <c r="AR684" s="227" t="s">
        <v>167</v>
      </c>
      <c r="AT684" s="227" t="s">
        <v>163</v>
      </c>
      <c r="AU684" s="227" t="s">
        <v>85</v>
      </c>
      <c r="AY684" s="17" t="s">
        <v>161</v>
      </c>
      <c r="BE684" s="228">
        <f>IF(N684="základní",J684,0)</f>
        <v>0</v>
      </c>
      <c r="BF684" s="228">
        <f>IF(N684="snížená",J684,0)</f>
        <v>0</v>
      </c>
      <c r="BG684" s="228">
        <f>IF(N684="zákl. přenesená",J684,0)</f>
        <v>0</v>
      </c>
      <c r="BH684" s="228">
        <f>IF(N684="sníž. přenesená",J684,0)</f>
        <v>0</v>
      </c>
      <c r="BI684" s="228">
        <f>IF(N684="nulová",J684,0)</f>
        <v>0</v>
      </c>
      <c r="BJ684" s="17" t="s">
        <v>83</v>
      </c>
      <c r="BK684" s="228">
        <f>ROUND(I684*H684,2)</f>
        <v>0</v>
      </c>
      <c r="BL684" s="17" t="s">
        <v>167</v>
      </c>
      <c r="BM684" s="227" t="s">
        <v>859</v>
      </c>
    </row>
    <row r="685" s="2" customFormat="1">
      <c r="A685" s="38"/>
      <c r="B685" s="39"/>
      <c r="C685" s="40"/>
      <c r="D685" s="229" t="s">
        <v>169</v>
      </c>
      <c r="E685" s="40"/>
      <c r="F685" s="230" t="s">
        <v>860</v>
      </c>
      <c r="G685" s="40"/>
      <c r="H685" s="40"/>
      <c r="I685" s="231"/>
      <c r="J685" s="40"/>
      <c r="K685" s="40"/>
      <c r="L685" s="44"/>
      <c r="M685" s="232"/>
      <c r="N685" s="233"/>
      <c r="O685" s="91"/>
      <c r="P685" s="91"/>
      <c r="Q685" s="91"/>
      <c r="R685" s="91"/>
      <c r="S685" s="91"/>
      <c r="T685" s="92"/>
      <c r="U685" s="38"/>
      <c r="V685" s="38"/>
      <c r="W685" s="38"/>
      <c r="X685" s="38"/>
      <c r="Y685" s="38"/>
      <c r="Z685" s="38"/>
      <c r="AA685" s="38"/>
      <c r="AB685" s="38"/>
      <c r="AC685" s="38"/>
      <c r="AD685" s="38"/>
      <c r="AE685" s="38"/>
      <c r="AT685" s="17" t="s">
        <v>169</v>
      </c>
      <c r="AU685" s="17" t="s">
        <v>85</v>
      </c>
    </row>
    <row r="686" s="13" customFormat="1">
      <c r="A686" s="13"/>
      <c r="B686" s="234"/>
      <c r="C686" s="235"/>
      <c r="D686" s="229" t="s">
        <v>171</v>
      </c>
      <c r="E686" s="236" t="s">
        <v>1</v>
      </c>
      <c r="F686" s="237" t="s">
        <v>861</v>
      </c>
      <c r="G686" s="235"/>
      <c r="H686" s="238">
        <v>16</v>
      </c>
      <c r="I686" s="239"/>
      <c r="J686" s="235"/>
      <c r="K686" s="235"/>
      <c r="L686" s="240"/>
      <c r="M686" s="241"/>
      <c r="N686" s="242"/>
      <c r="O686" s="242"/>
      <c r="P686" s="242"/>
      <c r="Q686" s="242"/>
      <c r="R686" s="242"/>
      <c r="S686" s="242"/>
      <c r="T686" s="243"/>
      <c r="U686" s="13"/>
      <c r="V686" s="13"/>
      <c r="W686" s="13"/>
      <c r="X686" s="13"/>
      <c r="Y686" s="13"/>
      <c r="Z686" s="13"/>
      <c r="AA686" s="13"/>
      <c r="AB686" s="13"/>
      <c r="AC686" s="13"/>
      <c r="AD686" s="13"/>
      <c r="AE686" s="13"/>
      <c r="AT686" s="244" t="s">
        <v>171</v>
      </c>
      <c r="AU686" s="244" t="s">
        <v>85</v>
      </c>
      <c r="AV686" s="13" t="s">
        <v>85</v>
      </c>
      <c r="AW686" s="13" t="s">
        <v>32</v>
      </c>
      <c r="AX686" s="13" t="s">
        <v>83</v>
      </c>
      <c r="AY686" s="244" t="s">
        <v>161</v>
      </c>
    </row>
    <row r="687" s="2" customFormat="1" ht="24.15" customHeight="1">
      <c r="A687" s="38"/>
      <c r="B687" s="39"/>
      <c r="C687" s="256" t="s">
        <v>862</v>
      </c>
      <c r="D687" s="256" t="s">
        <v>639</v>
      </c>
      <c r="E687" s="257" t="s">
        <v>863</v>
      </c>
      <c r="F687" s="258" t="s">
        <v>864</v>
      </c>
      <c r="G687" s="259" t="s">
        <v>206</v>
      </c>
      <c r="H687" s="260">
        <v>16.800000000000001</v>
      </c>
      <c r="I687" s="261"/>
      <c r="J687" s="262">
        <f>ROUND(I687*H687,2)</f>
        <v>0</v>
      </c>
      <c r="K687" s="263"/>
      <c r="L687" s="264"/>
      <c r="M687" s="265" t="s">
        <v>1</v>
      </c>
      <c r="N687" s="266" t="s">
        <v>40</v>
      </c>
      <c r="O687" s="91"/>
      <c r="P687" s="225">
        <f>O687*H687</f>
        <v>0</v>
      </c>
      <c r="Q687" s="225">
        <v>0.0040000000000000001</v>
      </c>
      <c r="R687" s="225">
        <f>Q687*H687</f>
        <v>0.06720000000000001</v>
      </c>
      <c r="S687" s="225">
        <v>0</v>
      </c>
      <c r="T687" s="226">
        <f>S687*H687</f>
        <v>0</v>
      </c>
      <c r="U687" s="38"/>
      <c r="V687" s="38"/>
      <c r="W687" s="38"/>
      <c r="X687" s="38"/>
      <c r="Y687" s="38"/>
      <c r="Z687" s="38"/>
      <c r="AA687" s="38"/>
      <c r="AB687" s="38"/>
      <c r="AC687" s="38"/>
      <c r="AD687" s="38"/>
      <c r="AE687" s="38"/>
      <c r="AR687" s="227" t="s">
        <v>210</v>
      </c>
      <c r="AT687" s="227" t="s">
        <v>639</v>
      </c>
      <c r="AU687" s="227" t="s">
        <v>85</v>
      </c>
      <c r="AY687" s="17" t="s">
        <v>161</v>
      </c>
      <c r="BE687" s="228">
        <f>IF(N687="základní",J687,0)</f>
        <v>0</v>
      </c>
      <c r="BF687" s="228">
        <f>IF(N687="snížená",J687,0)</f>
        <v>0</v>
      </c>
      <c r="BG687" s="228">
        <f>IF(N687="zákl. přenesená",J687,0)</f>
        <v>0</v>
      </c>
      <c r="BH687" s="228">
        <f>IF(N687="sníž. přenesená",J687,0)</f>
        <v>0</v>
      </c>
      <c r="BI687" s="228">
        <f>IF(N687="nulová",J687,0)</f>
        <v>0</v>
      </c>
      <c r="BJ687" s="17" t="s">
        <v>83</v>
      </c>
      <c r="BK687" s="228">
        <f>ROUND(I687*H687,2)</f>
        <v>0</v>
      </c>
      <c r="BL687" s="17" t="s">
        <v>167</v>
      </c>
      <c r="BM687" s="227" t="s">
        <v>865</v>
      </c>
    </row>
    <row r="688" s="2" customFormat="1">
      <c r="A688" s="38"/>
      <c r="B688" s="39"/>
      <c r="C688" s="40"/>
      <c r="D688" s="229" t="s">
        <v>169</v>
      </c>
      <c r="E688" s="40"/>
      <c r="F688" s="230" t="s">
        <v>864</v>
      </c>
      <c r="G688" s="40"/>
      <c r="H688" s="40"/>
      <c r="I688" s="231"/>
      <c r="J688" s="40"/>
      <c r="K688" s="40"/>
      <c r="L688" s="44"/>
      <c r="M688" s="232"/>
      <c r="N688" s="233"/>
      <c r="O688" s="91"/>
      <c r="P688" s="91"/>
      <c r="Q688" s="91"/>
      <c r="R688" s="91"/>
      <c r="S688" s="91"/>
      <c r="T688" s="92"/>
      <c r="U688" s="38"/>
      <c r="V688" s="38"/>
      <c r="W688" s="38"/>
      <c r="X688" s="38"/>
      <c r="Y688" s="38"/>
      <c r="Z688" s="38"/>
      <c r="AA688" s="38"/>
      <c r="AB688" s="38"/>
      <c r="AC688" s="38"/>
      <c r="AD688" s="38"/>
      <c r="AE688" s="38"/>
      <c r="AT688" s="17" t="s">
        <v>169</v>
      </c>
      <c r="AU688" s="17" t="s">
        <v>85</v>
      </c>
    </row>
    <row r="689" s="13" customFormat="1">
      <c r="A689" s="13"/>
      <c r="B689" s="234"/>
      <c r="C689" s="235"/>
      <c r="D689" s="229" t="s">
        <v>171</v>
      </c>
      <c r="E689" s="236" t="s">
        <v>1</v>
      </c>
      <c r="F689" s="237" t="s">
        <v>861</v>
      </c>
      <c r="G689" s="235"/>
      <c r="H689" s="238">
        <v>16</v>
      </c>
      <c r="I689" s="239"/>
      <c r="J689" s="235"/>
      <c r="K689" s="235"/>
      <c r="L689" s="240"/>
      <c r="M689" s="241"/>
      <c r="N689" s="242"/>
      <c r="O689" s="242"/>
      <c r="P689" s="242"/>
      <c r="Q689" s="242"/>
      <c r="R689" s="242"/>
      <c r="S689" s="242"/>
      <c r="T689" s="243"/>
      <c r="U689" s="13"/>
      <c r="V689" s="13"/>
      <c r="W689" s="13"/>
      <c r="X689" s="13"/>
      <c r="Y689" s="13"/>
      <c r="Z689" s="13"/>
      <c r="AA689" s="13"/>
      <c r="AB689" s="13"/>
      <c r="AC689" s="13"/>
      <c r="AD689" s="13"/>
      <c r="AE689" s="13"/>
      <c r="AT689" s="244" t="s">
        <v>171</v>
      </c>
      <c r="AU689" s="244" t="s">
        <v>85</v>
      </c>
      <c r="AV689" s="13" t="s">
        <v>85</v>
      </c>
      <c r="AW689" s="13" t="s">
        <v>32</v>
      </c>
      <c r="AX689" s="13" t="s">
        <v>83</v>
      </c>
      <c r="AY689" s="244" t="s">
        <v>161</v>
      </c>
    </row>
    <row r="690" s="13" customFormat="1">
      <c r="A690" s="13"/>
      <c r="B690" s="234"/>
      <c r="C690" s="235"/>
      <c r="D690" s="229" t="s">
        <v>171</v>
      </c>
      <c r="E690" s="235"/>
      <c r="F690" s="237" t="s">
        <v>866</v>
      </c>
      <c r="G690" s="235"/>
      <c r="H690" s="238">
        <v>16.800000000000001</v>
      </c>
      <c r="I690" s="239"/>
      <c r="J690" s="235"/>
      <c r="K690" s="235"/>
      <c r="L690" s="240"/>
      <c r="M690" s="241"/>
      <c r="N690" s="242"/>
      <c r="O690" s="242"/>
      <c r="P690" s="242"/>
      <c r="Q690" s="242"/>
      <c r="R690" s="242"/>
      <c r="S690" s="242"/>
      <c r="T690" s="243"/>
      <c r="U690" s="13"/>
      <c r="V690" s="13"/>
      <c r="W690" s="13"/>
      <c r="X690" s="13"/>
      <c r="Y690" s="13"/>
      <c r="Z690" s="13"/>
      <c r="AA690" s="13"/>
      <c r="AB690" s="13"/>
      <c r="AC690" s="13"/>
      <c r="AD690" s="13"/>
      <c r="AE690" s="13"/>
      <c r="AT690" s="244" t="s">
        <v>171</v>
      </c>
      <c r="AU690" s="244" t="s">
        <v>85</v>
      </c>
      <c r="AV690" s="13" t="s">
        <v>85</v>
      </c>
      <c r="AW690" s="13" t="s">
        <v>4</v>
      </c>
      <c r="AX690" s="13" t="s">
        <v>83</v>
      </c>
      <c r="AY690" s="244" t="s">
        <v>161</v>
      </c>
    </row>
    <row r="691" s="2" customFormat="1" ht="37.8" customHeight="1">
      <c r="A691" s="38"/>
      <c r="B691" s="39"/>
      <c r="C691" s="215" t="s">
        <v>867</v>
      </c>
      <c r="D691" s="215" t="s">
        <v>163</v>
      </c>
      <c r="E691" s="216" t="s">
        <v>868</v>
      </c>
      <c r="F691" s="217" t="s">
        <v>869</v>
      </c>
      <c r="G691" s="218" t="s">
        <v>451</v>
      </c>
      <c r="H691" s="219">
        <v>73.799999999999997</v>
      </c>
      <c r="I691" s="220"/>
      <c r="J691" s="221">
        <f>ROUND(I691*H691,2)</f>
        <v>0</v>
      </c>
      <c r="K691" s="222"/>
      <c r="L691" s="44"/>
      <c r="M691" s="223" t="s">
        <v>1</v>
      </c>
      <c r="N691" s="224" t="s">
        <v>40</v>
      </c>
      <c r="O691" s="91"/>
      <c r="P691" s="225">
        <f>O691*H691</f>
        <v>0</v>
      </c>
      <c r="Q691" s="225">
        <v>0.0017600000000000001</v>
      </c>
      <c r="R691" s="225">
        <f>Q691*H691</f>
        <v>0.129888</v>
      </c>
      <c r="S691" s="225">
        <v>0</v>
      </c>
      <c r="T691" s="226">
        <f>S691*H691</f>
        <v>0</v>
      </c>
      <c r="U691" s="38"/>
      <c r="V691" s="38"/>
      <c r="W691" s="38"/>
      <c r="X691" s="38"/>
      <c r="Y691" s="38"/>
      <c r="Z691" s="38"/>
      <c r="AA691" s="38"/>
      <c r="AB691" s="38"/>
      <c r="AC691" s="38"/>
      <c r="AD691" s="38"/>
      <c r="AE691" s="38"/>
      <c r="AR691" s="227" t="s">
        <v>167</v>
      </c>
      <c r="AT691" s="227" t="s">
        <v>163</v>
      </c>
      <c r="AU691" s="227" t="s">
        <v>85</v>
      </c>
      <c r="AY691" s="17" t="s">
        <v>161</v>
      </c>
      <c r="BE691" s="228">
        <f>IF(N691="základní",J691,0)</f>
        <v>0</v>
      </c>
      <c r="BF691" s="228">
        <f>IF(N691="snížená",J691,0)</f>
        <v>0</v>
      </c>
      <c r="BG691" s="228">
        <f>IF(N691="zákl. přenesená",J691,0)</f>
        <v>0</v>
      </c>
      <c r="BH691" s="228">
        <f>IF(N691="sníž. přenesená",J691,0)</f>
        <v>0</v>
      </c>
      <c r="BI691" s="228">
        <f>IF(N691="nulová",J691,0)</f>
        <v>0</v>
      </c>
      <c r="BJ691" s="17" t="s">
        <v>83</v>
      </c>
      <c r="BK691" s="228">
        <f>ROUND(I691*H691,2)</f>
        <v>0</v>
      </c>
      <c r="BL691" s="17" t="s">
        <v>167</v>
      </c>
      <c r="BM691" s="227" t="s">
        <v>870</v>
      </c>
    </row>
    <row r="692" s="2" customFormat="1">
      <c r="A692" s="38"/>
      <c r="B692" s="39"/>
      <c r="C692" s="40"/>
      <c r="D692" s="229" t="s">
        <v>169</v>
      </c>
      <c r="E692" s="40"/>
      <c r="F692" s="230" t="s">
        <v>871</v>
      </c>
      <c r="G692" s="40"/>
      <c r="H692" s="40"/>
      <c r="I692" s="231"/>
      <c r="J692" s="40"/>
      <c r="K692" s="40"/>
      <c r="L692" s="44"/>
      <c r="M692" s="232"/>
      <c r="N692" s="233"/>
      <c r="O692" s="91"/>
      <c r="P692" s="91"/>
      <c r="Q692" s="91"/>
      <c r="R692" s="91"/>
      <c r="S692" s="91"/>
      <c r="T692" s="92"/>
      <c r="U692" s="38"/>
      <c r="V692" s="38"/>
      <c r="W692" s="38"/>
      <c r="X692" s="38"/>
      <c r="Y692" s="38"/>
      <c r="Z692" s="38"/>
      <c r="AA692" s="38"/>
      <c r="AB692" s="38"/>
      <c r="AC692" s="38"/>
      <c r="AD692" s="38"/>
      <c r="AE692" s="38"/>
      <c r="AT692" s="17" t="s">
        <v>169</v>
      </c>
      <c r="AU692" s="17" t="s">
        <v>85</v>
      </c>
    </row>
    <row r="693" s="13" customFormat="1">
      <c r="A693" s="13"/>
      <c r="B693" s="234"/>
      <c r="C693" s="235"/>
      <c r="D693" s="229" t="s">
        <v>171</v>
      </c>
      <c r="E693" s="236" t="s">
        <v>1</v>
      </c>
      <c r="F693" s="237" t="s">
        <v>872</v>
      </c>
      <c r="G693" s="235"/>
      <c r="H693" s="238">
        <v>73.799999999999997</v>
      </c>
      <c r="I693" s="239"/>
      <c r="J693" s="235"/>
      <c r="K693" s="235"/>
      <c r="L693" s="240"/>
      <c r="M693" s="241"/>
      <c r="N693" s="242"/>
      <c r="O693" s="242"/>
      <c r="P693" s="242"/>
      <c r="Q693" s="242"/>
      <c r="R693" s="242"/>
      <c r="S693" s="242"/>
      <c r="T693" s="243"/>
      <c r="U693" s="13"/>
      <c r="V693" s="13"/>
      <c r="W693" s="13"/>
      <c r="X693" s="13"/>
      <c r="Y693" s="13"/>
      <c r="Z693" s="13"/>
      <c r="AA693" s="13"/>
      <c r="AB693" s="13"/>
      <c r="AC693" s="13"/>
      <c r="AD693" s="13"/>
      <c r="AE693" s="13"/>
      <c r="AT693" s="244" t="s">
        <v>171</v>
      </c>
      <c r="AU693" s="244" t="s">
        <v>85</v>
      </c>
      <c r="AV693" s="13" t="s">
        <v>85</v>
      </c>
      <c r="AW693" s="13" t="s">
        <v>32</v>
      </c>
      <c r="AX693" s="13" t="s">
        <v>83</v>
      </c>
      <c r="AY693" s="244" t="s">
        <v>161</v>
      </c>
    </row>
    <row r="694" s="2" customFormat="1" ht="16.5" customHeight="1">
      <c r="A694" s="38"/>
      <c r="B694" s="39"/>
      <c r="C694" s="256" t="s">
        <v>873</v>
      </c>
      <c r="D694" s="256" t="s">
        <v>639</v>
      </c>
      <c r="E694" s="257" t="s">
        <v>874</v>
      </c>
      <c r="F694" s="258" t="s">
        <v>875</v>
      </c>
      <c r="G694" s="259" t="s">
        <v>206</v>
      </c>
      <c r="H694" s="260">
        <v>15.497999999999999</v>
      </c>
      <c r="I694" s="261"/>
      <c r="J694" s="262">
        <f>ROUND(I694*H694,2)</f>
        <v>0</v>
      </c>
      <c r="K694" s="263"/>
      <c r="L694" s="264"/>
      <c r="M694" s="265" t="s">
        <v>1</v>
      </c>
      <c r="N694" s="266" t="s">
        <v>40</v>
      </c>
      <c r="O694" s="91"/>
      <c r="P694" s="225">
        <f>O694*H694</f>
        <v>0</v>
      </c>
      <c r="Q694" s="225">
        <v>0.00068000000000000005</v>
      </c>
      <c r="R694" s="225">
        <f>Q694*H694</f>
        <v>0.01053864</v>
      </c>
      <c r="S694" s="225">
        <v>0</v>
      </c>
      <c r="T694" s="226">
        <f>S694*H694</f>
        <v>0</v>
      </c>
      <c r="U694" s="38"/>
      <c r="V694" s="38"/>
      <c r="W694" s="38"/>
      <c r="X694" s="38"/>
      <c r="Y694" s="38"/>
      <c r="Z694" s="38"/>
      <c r="AA694" s="38"/>
      <c r="AB694" s="38"/>
      <c r="AC694" s="38"/>
      <c r="AD694" s="38"/>
      <c r="AE694" s="38"/>
      <c r="AR694" s="227" t="s">
        <v>642</v>
      </c>
      <c r="AT694" s="227" t="s">
        <v>639</v>
      </c>
      <c r="AU694" s="227" t="s">
        <v>85</v>
      </c>
      <c r="AY694" s="17" t="s">
        <v>161</v>
      </c>
      <c r="BE694" s="228">
        <f>IF(N694="základní",J694,0)</f>
        <v>0</v>
      </c>
      <c r="BF694" s="228">
        <f>IF(N694="snížená",J694,0)</f>
        <v>0</v>
      </c>
      <c r="BG694" s="228">
        <f>IF(N694="zákl. přenesená",J694,0)</f>
        <v>0</v>
      </c>
      <c r="BH694" s="228">
        <f>IF(N694="sníž. přenesená",J694,0)</f>
        <v>0</v>
      </c>
      <c r="BI694" s="228">
        <f>IF(N694="nulová",J694,0)</f>
        <v>0</v>
      </c>
      <c r="BJ694" s="17" t="s">
        <v>83</v>
      </c>
      <c r="BK694" s="228">
        <f>ROUND(I694*H694,2)</f>
        <v>0</v>
      </c>
      <c r="BL694" s="17" t="s">
        <v>642</v>
      </c>
      <c r="BM694" s="227" t="s">
        <v>876</v>
      </c>
    </row>
    <row r="695" s="2" customFormat="1">
      <c r="A695" s="38"/>
      <c r="B695" s="39"/>
      <c r="C695" s="40"/>
      <c r="D695" s="229" t="s">
        <v>169</v>
      </c>
      <c r="E695" s="40"/>
      <c r="F695" s="230" t="s">
        <v>875</v>
      </c>
      <c r="G695" s="40"/>
      <c r="H695" s="40"/>
      <c r="I695" s="231"/>
      <c r="J695" s="40"/>
      <c r="K695" s="40"/>
      <c r="L695" s="44"/>
      <c r="M695" s="232"/>
      <c r="N695" s="233"/>
      <c r="O695" s="91"/>
      <c r="P695" s="91"/>
      <c r="Q695" s="91"/>
      <c r="R695" s="91"/>
      <c r="S695" s="91"/>
      <c r="T695" s="92"/>
      <c r="U695" s="38"/>
      <c r="V695" s="38"/>
      <c r="W695" s="38"/>
      <c r="X695" s="38"/>
      <c r="Y695" s="38"/>
      <c r="Z695" s="38"/>
      <c r="AA695" s="38"/>
      <c r="AB695" s="38"/>
      <c r="AC695" s="38"/>
      <c r="AD695" s="38"/>
      <c r="AE695" s="38"/>
      <c r="AT695" s="17" t="s">
        <v>169</v>
      </c>
      <c r="AU695" s="17" t="s">
        <v>85</v>
      </c>
    </row>
    <row r="696" s="13" customFormat="1">
      <c r="A696" s="13"/>
      <c r="B696" s="234"/>
      <c r="C696" s="235"/>
      <c r="D696" s="229" t="s">
        <v>171</v>
      </c>
      <c r="E696" s="236" t="s">
        <v>1</v>
      </c>
      <c r="F696" s="237" t="s">
        <v>877</v>
      </c>
      <c r="G696" s="235"/>
      <c r="H696" s="238">
        <v>14.76</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171</v>
      </c>
      <c r="AU696" s="244" t="s">
        <v>85</v>
      </c>
      <c r="AV696" s="13" t="s">
        <v>85</v>
      </c>
      <c r="AW696" s="13" t="s">
        <v>32</v>
      </c>
      <c r="AX696" s="13" t="s">
        <v>83</v>
      </c>
      <c r="AY696" s="244" t="s">
        <v>161</v>
      </c>
    </row>
    <row r="697" s="13" customFormat="1">
      <c r="A697" s="13"/>
      <c r="B697" s="234"/>
      <c r="C697" s="235"/>
      <c r="D697" s="229" t="s">
        <v>171</v>
      </c>
      <c r="E697" s="235"/>
      <c r="F697" s="237" t="s">
        <v>878</v>
      </c>
      <c r="G697" s="235"/>
      <c r="H697" s="238">
        <v>15.497999999999999</v>
      </c>
      <c r="I697" s="239"/>
      <c r="J697" s="235"/>
      <c r="K697" s="235"/>
      <c r="L697" s="240"/>
      <c r="M697" s="241"/>
      <c r="N697" s="242"/>
      <c r="O697" s="242"/>
      <c r="P697" s="242"/>
      <c r="Q697" s="242"/>
      <c r="R697" s="242"/>
      <c r="S697" s="242"/>
      <c r="T697" s="243"/>
      <c r="U697" s="13"/>
      <c r="V697" s="13"/>
      <c r="W697" s="13"/>
      <c r="X697" s="13"/>
      <c r="Y697" s="13"/>
      <c r="Z697" s="13"/>
      <c r="AA697" s="13"/>
      <c r="AB697" s="13"/>
      <c r="AC697" s="13"/>
      <c r="AD697" s="13"/>
      <c r="AE697" s="13"/>
      <c r="AT697" s="244" t="s">
        <v>171</v>
      </c>
      <c r="AU697" s="244" t="s">
        <v>85</v>
      </c>
      <c r="AV697" s="13" t="s">
        <v>85</v>
      </c>
      <c r="AW697" s="13" t="s">
        <v>4</v>
      </c>
      <c r="AX697" s="13" t="s">
        <v>83</v>
      </c>
      <c r="AY697" s="244" t="s">
        <v>161</v>
      </c>
    </row>
    <row r="698" s="2" customFormat="1" ht="24.15" customHeight="1">
      <c r="A698" s="38"/>
      <c r="B698" s="39"/>
      <c r="C698" s="215" t="s">
        <v>879</v>
      </c>
      <c r="D698" s="215" t="s">
        <v>163</v>
      </c>
      <c r="E698" s="216" t="s">
        <v>880</v>
      </c>
      <c r="F698" s="217" t="s">
        <v>881</v>
      </c>
      <c r="G698" s="218" t="s">
        <v>451</v>
      </c>
      <c r="H698" s="219">
        <v>20.800000000000001</v>
      </c>
      <c r="I698" s="220"/>
      <c r="J698" s="221">
        <f>ROUND(I698*H698,2)</f>
        <v>0</v>
      </c>
      <c r="K698" s="222"/>
      <c r="L698" s="44"/>
      <c r="M698" s="223" t="s">
        <v>1</v>
      </c>
      <c r="N698" s="224" t="s">
        <v>40</v>
      </c>
      <c r="O698" s="91"/>
      <c r="P698" s="225">
        <f>O698*H698</f>
        <v>0</v>
      </c>
      <c r="Q698" s="225">
        <v>3.0000000000000001E-05</v>
      </c>
      <c r="R698" s="225">
        <f>Q698*H698</f>
        <v>0.00062399999999999999</v>
      </c>
      <c r="S698" s="225">
        <v>0</v>
      </c>
      <c r="T698" s="226">
        <f>S698*H698</f>
        <v>0</v>
      </c>
      <c r="U698" s="38"/>
      <c r="V698" s="38"/>
      <c r="W698" s="38"/>
      <c r="X698" s="38"/>
      <c r="Y698" s="38"/>
      <c r="Z698" s="38"/>
      <c r="AA698" s="38"/>
      <c r="AB698" s="38"/>
      <c r="AC698" s="38"/>
      <c r="AD698" s="38"/>
      <c r="AE698" s="38"/>
      <c r="AR698" s="227" t="s">
        <v>167</v>
      </c>
      <c r="AT698" s="227" t="s">
        <v>163</v>
      </c>
      <c r="AU698" s="227" t="s">
        <v>85</v>
      </c>
      <c r="AY698" s="17" t="s">
        <v>161</v>
      </c>
      <c r="BE698" s="228">
        <f>IF(N698="základní",J698,0)</f>
        <v>0</v>
      </c>
      <c r="BF698" s="228">
        <f>IF(N698="snížená",J698,0)</f>
        <v>0</v>
      </c>
      <c r="BG698" s="228">
        <f>IF(N698="zákl. přenesená",J698,0)</f>
        <v>0</v>
      </c>
      <c r="BH698" s="228">
        <f>IF(N698="sníž. přenesená",J698,0)</f>
        <v>0</v>
      </c>
      <c r="BI698" s="228">
        <f>IF(N698="nulová",J698,0)</f>
        <v>0</v>
      </c>
      <c r="BJ698" s="17" t="s">
        <v>83</v>
      </c>
      <c r="BK698" s="228">
        <f>ROUND(I698*H698,2)</f>
        <v>0</v>
      </c>
      <c r="BL698" s="17" t="s">
        <v>167</v>
      </c>
      <c r="BM698" s="227" t="s">
        <v>882</v>
      </c>
    </row>
    <row r="699" s="2" customFormat="1">
      <c r="A699" s="38"/>
      <c r="B699" s="39"/>
      <c r="C699" s="40"/>
      <c r="D699" s="229" t="s">
        <v>169</v>
      </c>
      <c r="E699" s="40"/>
      <c r="F699" s="230" t="s">
        <v>883</v>
      </c>
      <c r="G699" s="40"/>
      <c r="H699" s="40"/>
      <c r="I699" s="231"/>
      <c r="J699" s="40"/>
      <c r="K699" s="40"/>
      <c r="L699" s="44"/>
      <c r="M699" s="232"/>
      <c r="N699" s="233"/>
      <c r="O699" s="91"/>
      <c r="P699" s="91"/>
      <c r="Q699" s="91"/>
      <c r="R699" s="91"/>
      <c r="S699" s="91"/>
      <c r="T699" s="92"/>
      <c r="U699" s="38"/>
      <c r="V699" s="38"/>
      <c r="W699" s="38"/>
      <c r="X699" s="38"/>
      <c r="Y699" s="38"/>
      <c r="Z699" s="38"/>
      <c r="AA699" s="38"/>
      <c r="AB699" s="38"/>
      <c r="AC699" s="38"/>
      <c r="AD699" s="38"/>
      <c r="AE699" s="38"/>
      <c r="AT699" s="17" t="s">
        <v>169</v>
      </c>
      <c r="AU699" s="17" t="s">
        <v>85</v>
      </c>
    </row>
    <row r="700" s="13" customFormat="1">
      <c r="A700" s="13"/>
      <c r="B700" s="234"/>
      <c r="C700" s="235"/>
      <c r="D700" s="229" t="s">
        <v>171</v>
      </c>
      <c r="E700" s="236" t="s">
        <v>1</v>
      </c>
      <c r="F700" s="237" t="s">
        <v>884</v>
      </c>
      <c r="G700" s="235"/>
      <c r="H700" s="238">
        <v>20.800000000000001</v>
      </c>
      <c r="I700" s="239"/>
      <c r="J700" s="235"/>
      <c r="K700" s="235"/>
      <c r="L700" s="240"/>
      <c r="M700" s="241"/>
      <c r="N700" s="242"/>
      <c r="O700" s="242"/>
      <c r="P700" s="242"/>
      <c r="Q700" s="242"/>
      <c r="R700" s="242"/>
      <c r="S700" s="242"/>
      <c r="T700" s="243"/>
      <c r="U700" s="13"/>
      <c r="V700" s="13"/>
      <c r="W700" s="13"/>
      <c r="X700" s="13"/>
      <c r="Y700" s="13"/>
      <c r="Z700" s="13"/>
      <c r="AA700" s="13"/>
      <c r="AB700" s="13"/>
      <c r="AC700" s="13"/>
      <c r="AD700" s="13"/>
      <c r="AE700" s="13"/>
      <c r="AT700" s="244" t="s">
        <v>171</v>
      </c>
      <c r="AU700" s="244" t="s">
        <v>85</v>
      </c>
      <c r="AV700" s="13" t="s">
        <v>85</v>
      </c>
      <c r="AW700" s="13" t="s">
        <v>32</v>
      </c>
      <c r="AX700" s="13" t="s">
        <v>83</v>
      </c>
      <c r="AY700" s="244" t="s">
        <v>161</v>
      </c>
    </row>
    <row r="701" s="2" customFormat="1" ht="24.15" customHeight="1">
      <c r="A701" s="38"/>
      <c r="B701" s="39"/>
      <c r="C701" s="256" t="s">
        <v>885</v>
      </c>
      <c r="D701" s="256" t="s">
        <v>639</v>
      </c>
      <c r="E701" s="257" t="s">
        <v>886</v>
      </c>
      <c r="F701" s="258" t="s">
        <v>887</v>
      </c>
      <c r="G701" s="259" t="s">
        <v>451</v>
      </c>
      <c r="H701" s="260">
        <v>21.84</v>
      </c>
      <c r="I701" s="261"/>
      <c r="J701" s="262">
        <f>ROUND(I701*H701,2)</f>
        <v>0</v>
      </c>
      <c r="K701" s="263"/>
      <c r="L701" s="264"/>
      <c r="M701" s="265" t="s">
        <v>1</v>
      </c>
      <c r="N701" s="266" t="s">
        <v>40</v>
      </c>
      <c r="O701" s="91"/>
      <c r="P701" s="225">
        <f>O701*H701</f>
        <v>0</v>
      </c>
      <c r="Q701" s="225">
        <v>0.00032000000000000003</v>
      </c>
      <c r="R701" s="225">
        <f>Q701*H701</f>
        <v>0.0069888000000000007</v>
      </c>
      <c r="S701" s="225">
        <v>0</v>
      </c>
      <c r="T701" s="226">
        <f>S701*H701</f>
        <v>0</v>
      </c>
      <c r="U701" s="38"/>
      <c r="V701" s="38"/>
      <c r="W701" s="38"/>
      <c r="X701" s="38"/>
      <c r="Y701" s="38"/>
      <c r="Z701" s="38"/>
      <c r="AA701" s="38"/>
      <c r="AB701" s="38"/>
      <c r="AC701" s="38"/>
      <c r="AD701" s="38"/>
      <c r="AE701" s="38"/>
      <c r="AR701" s="227" t="s">
        <v>210</v>
      </c>
      <c r="AT701" s="227" t="s">
        <v>639</v>
      </c>
      <c r="AU701" s="227" t="s">
        <v>85</v>
      </c>
      <c r="AY701" s="17" t="s">
        <v>161</v>
      </c>
      <c r="BE701" s="228">
        <f>IF(N701="základní",J701,0)</f>
        <v>0</v>
      </c>
      <c r="BF701" s="228">
        <f>IF(N701="snížená",J701,0)</f>
        <v>0</v>
      </c>
      <c r="BG701" s="228">
        <f>IF(N701="zákl. přenesená",J701,0)</f>
        <v>0</v>
      </c>
      <c r="BH701" s="228">
        <f>IF(N701="sníž. přenesená",J701,0)</f>
        <v>0</v>
      </c>
      <c r="BI701" s="228">
        <f>IF(N701="nulová",J701,0)</f>
        <v>0</v>
      </c>
      <c r="BJ701" s="17" t="s">
        <v>83</v>
      </c>
      <c r="BK701" s="228">
        <f>ROUND(I701*H701,2)</f>
        <v>0</v>
      </c>
      <c r="BL701" s="17" t="s">
        <v>167</v>
      </c>
      <c r="BM701" s="227" t="s">
        <v>888</v>
      </c>
    </row>
    <row r="702" s="2" customFormat="1">
      <c r="A702" s="38"/>
      <c r="B702" s="39"/>
      <c r="C702" s="40"/>
      <c r="D702" s="229" t="s">
        <v>169</v>
      </c>
      <c r="E702" s="40"/>
      <c r="F702" s="230" t="s">
        <v>887</v>
      </c>
      <c r="G702" s="40"/>
      <c r="H702" s="40"/>
      <c r="I702" s="231"/>
      <c r="J702" s="40"/>
      <c r="K702" s="40"/>
      <c r="L702" s="44"/>
      <c r="M702" s="232"/>
      <c r="N702" s="233"/>
      <c r="O702" s="91"/>
      <c r="P702" s="91"/>
      <c r="Q702" s="91"/>
      <c r="R702" s="91"/>
      <c r="S702" s="91"/>
      <c r="T702" s="92"/>
      <c r="U702" s="38"/>
      <c r="V702" s="38"/>
      <c r="W702" s="38"/>
      <c r="X702" s="38"/>
      <c r="Y702" s="38"/>
      <c r="Z702" s="38"/>
      <c r="AA702" s="38"/>
      <c r="AB702" s="38"/>
      <c r="AC702" s="38"/>
      <c r="AD702" s="38"/>
      <c r="AE702" s="38"/>
      <c r="AT702" s="17" t="s">
        <v>169</v>
      </c>
      <c r="AU702" s="17" t="s">
        <v>85</v>
      </c>
    </row>
    <row r="703" s="13" customFormat="1">
      <c r="A703" s="13"/>
      <c r="B703" s="234"/>
      <c r="C703" s="235"/>
      <c r="D703" s="229" t="s">
        <v>171</v>
      </c>
      <c r="E703" s="235"/>
      <c r="F703" s="237" t="s">
        <v>889</v>
      </c>
      <c r="G703" s="235"/>
      <c r="H703" s="238">
        <v>21.84</v>
      </c>
      <c r="I703" s="239"/>
      <c r="J703" s="235"/>
      <c r="K703" s="235"/>
      <c r="L703" s="240"/>
      <c r="M703" s="241"/>
      <c r="N703" s="242"/>
      <c r="O703" s="242"/>
      <c r="P703" s="242"/>
      <c r="Q703" s="242"/>
      <c r="R703" s="242"/>
      <c r="S703" s="242"/>
      <c r="T703" s="243"/>
      <c r="U703" s="13"/>
      <c r="V703" s="13"/>
      <c r="W703" s="13"/>
      <c r="X703" s="13"/>
      <c r="Y703" s="13"/>
      <c r="Z703" s="13"/>
      <c r="AA703" s="13"/>
      <c r="AB703" s="13"/>
      <c r="AC703" s="13"/>
      <c r="AD703" s="13"/>
      <c r="AE703" s="13"/>
      <c r="AT703" s="244" t="s">
        <v>171</v>
      </c>
      <c r="AU703" s="244" t="s">
        <v>85</v>
      </c>
      <c r="AV703" s="13" t="s">
        <v>85</v>
      </c>
      <c r="AW703" s="13" t="s">
        <v>4</v>
      </c>
      <c r="AX703" s="13" t="s">
        <v>83</v>
      </c>
      <c r="AY703" s="244" t="s">
        <v>161</v>
      </c>
    </row>
    <row r="704" s="2" customFormat="1" ht="16.5" customHeight="1">
      <c r="A704" s="38"/>
      <c r="B704" s="39"/>
      <c r="C704" s="215" t="s">
        <v>890</v>
      </c>
      <c r="D704" s="215" t="s">
        <v>163</v>
      </c>
      <c r="E704" s="216" t="s">
        <v>891</v>
      </c>
      <c r="F704" s="217" t="s">
        <v>892</v>
      </c>
      <c r="G704" s="218" t="s">
        <v>451</v>
      </c>
      <c r="H704" s="219">
        <v>223.09999999999999</v>
      </c>
      <c r="I704" s="220"/>
      <c r="J704" s="221">
        <f>ROUND(I704*H704,2)</f>
        <v>0</v>
      </c>
      <c r="K704" s="222"/>
      <c r="L704" s="44"/>
      <c r="M704" s="223" t="s">
        <v>1</v>
      </c>
      <c r="N704" s="224" t="s">
        <v>40</v>
      </c>
      <c r="O704" s="91"/>
      <c r="P704" s="225">
        <f>O704*H704</f>
        <v>0</v>
      </c>
      <c r="Q704" s="225">
        <v>0.00025000000000000001</v>
      </c>
      <c r="R704" s="225">
        <f>Q704*H704</f>
        <v>0.055774999999999998</v>
      </c>
      <c r="S704" s="225">
        <v>0</v>
      </c>
      <c r="T704" s="226">
        <f>S704*H704</f>
        <v>0</v>
      </c>
      <c r="U704" s="38"/>
      <c r="V704" s="38"/>
      <c r="W704" s="38"/>
      <c r="X704" s="38"/>
      <c r="Y704" s="38"/>
      <c r="Z704" s="38"/>
      <c r="AA704" s="38"/>
      <c r="AB704" s="38"/>
      <c r="AC704" s="38"/>
      <c r="AD704" s="38"/>
      <c r="AE704" s="38"/>
      <c r="AR704" s="227" t="s">
        <v>167</v>
      </c>
      <c r="AT704" s="227" t="s">
        <v>163</v>
      </c>
      <c r="AU704" s="227" t="s">
        <v>85</v>
      </c>
      <c r="AY704" s="17" t="s">
        <v>161</v>
      </c>
      <c r="BE704" s="228">
        <f>IF(N704="základní",J704,0)</f>
        <v>0</v>
      </c>
      <c r="BF704" s="228">
        <f>IF(N704="snížená",J704,0)</f>
        <v>0</v>
      </c>
      <c r="BG704" s="228">
        <f>IF(N704="zákl. přenesená",J704,0)</f>
        <v>0</v>
      </c>
      <c r="BH704" s="228">
        <f>IF(N704="sníž. přenesená",J704,0)</f>
        <v>0</v>
      </c>
      <c r="BI704" s="228">
        <f>IF(N704="nulová",J704,0)</f>
        <v>0</v>
      </c>
      <c r="BJ704" s="17" t="s">
        <v>83</v>
      </c>
      <c r="BK704" s="228">
        <f>ROUND(I704*H704,2)</f>
        <v>0</v>
      </c>
      <c r="BL704" s="17" t="s">
        <v>167</v>
      </c>
      <c r="BM704" s="227" t="s">
        <v>893</v>
      </c>
    </row>
    <row r="705" s="2" customFormat="1">
      <c r="A705" s="38"/>
      <c r="B705" s="39"/>
      <c r="C705" s="40"/>
      <c r="D705" s="229" t="s">
        <v>169</v>
      </c>
      <c r="E705" s="40"/>
      <c r="F705" s="230" t="s">
        <v>894</v>
      </c>
      <c r="G705" s="40"/>
      <c r="H705" s="40"/>
      <c r="I705" s="231"/>
      <c r="J705" s="40"/>
      <c r="K705" s="40"/>
      <c r="L705" s="44"/>
      <c r="M705" s="232"/>
      <c r="N705" s="233"/>
      <c r="O705" s="91"/>
      <c r="P705" s="91"/>
      <c r="Q705" s="91"/>
      <c r="R705" s="91"/>
      <c r="S705" s="91"/>
      <c r="T705" s="92"/>
      <c r="U705" s="38"/>
      <c r="V705" s="38"/>
      <c r="W705" s="38"/>
      <c r="X705" s="38"/>
      <c r="Y705" s="38"/>
      <c r="Z705" s="38"/>
      <c r="AA705" s="38"/>
      <c r="AB705" s="38"/>
      <c r="AC705" s="38"/>
      <c r="AD705" s="38"/>
      <c r="AE705" s="38"/>
      <c r="AT705" s="17" t="s">
        <v>169</v>
      </c>
      <c r="AU705" s="17" t="s">
        <v>85</v>
      </c>
    </row>
    <row r="706" s="15" customFormat="1">
      <c r="A706" s="15"/>
      <c r="B706" s="267"/>
      <c r="C706" s="268"/>
      <c r="D706" s="229" t="s">
        <v>171</v>
      </c>
      <c r="E706" s="269" t="s">
        <v>1</v>
      </c>
      <c r="F706" s="270" t="s">
        <v>895</v>
      </c>
      <c r="G706" s="268"/>
      <c r="H706" s="269" t="s">
        <v>1</v>
      </c>
      <c r="I706" s="271"/>
      <c r="J706" s="268"/>
      <c r="K706" s="268"/>
      <c r="L706" s="272"/>
      <c r="M706" s="273"/>
      <c r="N706" s="274"/>
      <c r="O706" s="274"/>
      <c r="P706" s="274"/>
      <c r="Q706" s="274"/>
      <c r="R706" s="274"/>
      <c r="S706" s="274"/>
      <c r="T706" s="275"/>
      <c r="U706" s="15"/>
      <c r="V706" s="15"/>
      <c r="W706" s="15"/>
      <c r="X706" s="15"/>
      <c r="Y706" s="15"/>
      <c r="Z706" s="15"/>
      <c r="AA706" s="15"/>
      <c r="AB706" s="15"/>
      <c r="AC706" s="15"/>
      <c r="AD706" s="15"/>
      <c r="AE706" s="15"/>
      <c r="AT706" s="276" t="s">
        <v>171</v>
      </c>
      <c r="AU706" s="276" t="s">
        <v>85</v>
      </c>
      <c r="AV706" s="15" t="s">
        <v>83</v>
      </c>
      <c r="AW706" s="15" t="s">
        <v>32</v>
      </c>
      <c r="AX706" s="15" t="s">
        <v>75</v>
      </c>
      <c r="AY706" s="276" t="s">
        <v>161</v>
      </c>
    </row>
    <row r="707" s="13" customFormat="1">
      <c r="A707" s="13"/>
      <c r="B707" s="234"/>
      <c r="C707" s="235"/>
      <c r="D707" s="229" t="s">
        <v>171</v>
      </c>
      <c r="E707" s="236" t="s">
        <v>1</v>
      </c>
      <c r="F707" s="237" t="s">
        <v>896</v>
      </c>
      <c r="G707" s="235"/>
      <c r="H707" s="238">
        <v>21</v>
      </c>
      <c r="I707" s="239"/>
      <c r="J707" s="235"/>
      <c r="K707" s="235"/>
      <c r="L707" s="240"/>
      <c r="M707" s="241"/>
      <c r="N707" s="242"/>
      <c r="O707" s="242"/>
      <c r="P707" s="242"/>
      <c r="Q707" s="242"/>
      <c r="R707" s="242"/>
      <c r="S707" s="242"/>
      <c r="T707" s="243"/>
      <c r="U707" s="13"/>
      <c r="V707" s="13"/>
      <c r="W707" s="13"/>
      <c r="X707" s="13"/>
      <c r="Y707" s="13"/>
      <c r="Z707" s="13"/>
      <c r="AA707" s="13"/>
      <c r="AB707" s="13"/>
      <c r="AC707" s="13"/>
      <c r="AD707" s="13"/>
      <c r="AE707" s="13"/>
      <c r="AT707" s="244" t="s">
        <v>171</v>
      </c>
      <c r="AU707" s="244" t="s">
        <v>85</v>
      </c>
      <c r="AV707" s="13" t="s">
        <v>85</v>
      </c>
      <c r="AW707" s="13" t="s">
        <v>32</v>
      </c>
      <c r="AX707" s="13" t="s">
        <v>75</v>
      </c>
      <c r="AY707" s="244" t="s">
        <v>161</v>
      </c>
    </row>
    <row r="708" s="13" customFormat="1">
      <c r="A708" s="13"/>
      <c r="B708" s="234"/>
      <c r="C708" s="235"/>
      <c r="D708" s="229" t="s">
        <v>171</v>
      </c>
      <c r="E708" s="236" t="s">
        <v>1</v>
      </c>
      <c r="F708" s="237" t="s">
        <v>897</v>
      </c>
      <c r="G708" s="235"/>
      <c r="H708" s="238">
        <v>88.799999999999997</v>
      </c>
      <c r="I708" s="239"/>
      <c r="J708" s="235"/>
      <c r="K708" s="235"/>
      <c r="L708" s="240"/>
      <c r="M708" s="241"/>
      <c r="N708" s="242"/>
      <c r="O708" s="242"/>
      <c r="P708" s="242"/>
      <c r="Q708" s="242"/>
      <c r="R708" s="242"/>
      <c r="S708" s="242"/>
      <c r="T708" s="243"/>
      <c r="U708" s="13"/>
      <c r="V708" s="13"/>
      <c r="W708" s="13"/>
      <c r="X708" s="13"/>
      <c r="Y708" s="13"/>
      <c r="Z708" s="13"/>
      <c r="AA708" s="13"/>
      <c r="AB708" s="13"/>
      <c r="AC708" s="13"/>
      <c r="AD708" s="13"/>
      <c r="AE708" s="13"/>
      <c r="AT708" s="244" t="s">
        <v>171</v>
      </c>
      <c r="AU708" s="244" t="s">
        <v>85</v>
      </c>
      <c r="AV708" s="13" t="s">
        <v>85</v>
      </c>
      <c r="AW708" s="13" t="s">
        <v>32</v>
      </c>
      <c r="AX708" s="13" t="s">
        <v>75</v>
      </c>
      <c r="AY708" s="244" t="s">
        <v>161</v>
      </c>
    </row>
    <row r="709" s="15" customFormat="1">
      <c r="A709" s="15"/>
      <c r="B709" s="267"/>
      <c r="C709" s="268"/>
      <c r="D709" s="229" t="s">
        <v>171</v>
      </c>
      <c r="E709" s="269" t="s">
        <v>1</v>
      </c>
      <c r="F709" s="270" t="s">
        <v>898</v>
      </c>
      <c r="G709" s="268"/>
      <c r="H709" s="269" t="s">
        <v>1</v>
      </c>
      <c r="I709" s="271"/>
      <c r="J709" s="268"/>
      <c r="K709" s="268"/>
      <c r="L709" s="272"/>
      <c r="M709" s="273"/>
      <c r="N709" s="274"/>
      <c r="O709" s="274"/>
      <c r="P709" s="274"/>
      <c r="Q709" s="274"/>
      <c r="R709" s="274"/>
      <c r="S709" s="274"/>
      <c r="T709" s="275"/>
      <c r="U709" s="15"/>
      <c r="V709" s="15"/>
      <c r="W709" s="15"/>
      <c r="X709" s="15"/>
      <c r="Y709" s="15"/>
      <c r="Z709" s="15"/>
      <c r="AA709" s="15"/>
      <c r="AB709" s="15"/>
      <c r="AC709" s="15"/>
      <c r="AD709" s="15"/>
      <c r="AE709" s="15"/>
      <c r="AT709" s="276" t="s">
        <v>171</v>
      </c>
      <c r="AU709" s="276" t="s">
        <v>85</v>
      </c>
      <c r="AV709" s="15" t="s">
        <v>83</v>
      </c>
      <c r="AW709" s="15" t="s">
        <v>32</v>
      </c>
      <c r="AX709" s="15" t="s">
        <v>75</v>
      </c>
      <c r="AY709" s="276" t="s">
        <v>161</v>
      </c>
    </row>
    <row r="710" s="13" customFormat="1">
      <c r="A710" s="13"/>
      <c r="B710" s="234"/>
      <c r="C710" s="235"/>
      <c r="D710" s="229" t="s">
        <v>171</v>
      </c>
      <c r="E710" s="236" t="s">
        <v>1</v>
      </c>
      <c r="F710" s="237" t="s">
        <v>899</v>
      </c>
      <c r="G710" s="235"/>
      <c r="H710" s="238">
        <v>3.7999999999999998</v>
      </c>
      <c r="I710" s="239"/>
      <c r="J710" s="235"/>
      <c r="K710" s="235"/>
      <c r="L710" s="240"/>
      <c r="M710" s="241"/>
      <c r="N710" s="242"/>
      <c r="O710" s="242"/>
      <c r="P710" s="242"/>
      <c r="Q710" s="242"/>
      <c r="R710" s="242"/>
      <c r="S710" s="242"/>
      <c r="T710" s="243"/>
      <c r="U710" s="13"/>
      <c r="V710" s="13"/>
      <c r="W710" s="13"/>
      <c r="X710" s="13"/>
      <c r="Y710" s="13"/>
      <c r="Z710" s="13"/>
      <c r="AA710" s="13"/>
      <c r="AB710" s="13"/>
      <c r="AC710" s="13"/>
      <c r="AD710" s="13"/>
      <c r="AE710" s="13"/>
      <c r="AT710" s="244" t="s">
        <v>171</v>
      </c>
      <c r="AU710" s="244" t="s">
        <v>85</v>
      </c>
      <c r="AV710" s="13" t="s">
        <v>85</v>
      </c>
      <c r="AW710" s="13" t="s">
        <v>32</v>
      </c>
      <c r="AX710" s="13" t="s">
        <v>75</v>
      </c>
      <c r="AY710" s="244" t="s">
        <v>161</v>
      </c>
    </row>
    <row r="711" s="15" customFormat="1">
      <c r="A711" s="15"/>
      <c r="B711" s="267"/>
      <c r="C711" s="268"/>
      <c r="D711" s="229" t="s">
        <v>171</v>
      </c>
      <c r="E711" s="269" t="s">
        <v>1</v>
      </c>
      <c r="F711" s="270" t="s">
        <v>900</v>
      </c>
      <c r="G711" s="268"/>
      <c r="H711" s="269" t="s">
        <v>1</v>
      </c>
      <c r="I711" s="271"/>
      <c r="J711" s="268"/>
      <c r="K711" s="268"/>
      <c r="L711" s="272"/>
      <c r="M711" s="273"/>
      <c r="N711" s="274"/>
      <c r="O711" s="274"/>
      <c r="P711" s="274"/>
      <c r="Q711" s="274"/>
      <c r="R711" s="274"/>
      <c r="S711" s="274"/>
      <c r="T711" s="275"/>
      <c r="U711" s="15"/>
      <c r="V711" s="15"/>
      <c r="W711" s="15"/>
      <c r="X711" s="15"/>
      <c r="Y711" s="15"/>
      <c r="Z711" s="15"/>
      <c r="AA711" s="15"/>
      <c r="AB711" s="15"/>
      <c r="AC711" s="15"/>
      <c r="AD711" s="15"/>
      <c r="AE711" s="15"/>
      <c r="AT711" s="276" t="s">
        <v>171</v>
      </c>
      <c r="AU711" s="276" t="s">
        <v>85</v>
      </c>
      <c r="AV711" s="15" t="s">
        <v>83</v>
      </c>
      <c r="AW711" s="15" t="s">
        <v>32</v>
      </c>
      <c r="AX711" s="15" t="s">
        <v>75</v>
      </c>
      <c r="AY711" s="276" t="s">
        <v>161</v>
      </c>
    </row>
    <row r="712" s="13" customFormat="1">
      <c r="A712" s="13"/>
      <c r="B712" s="234"/>
      <c r="C712" s="235"/>
      <c r="D712" s="229" t="s">
        <v>171</v>
      </c>
      <c r="E712" s="236" t="s">
        <v>1</v>
      </c>
      <c r="F712" s="237" t="s">
        <v>901</v>
      </c>
      <c r="G712" s="235"/>
      <c r="H712" s="238">
        <v>70.5</v>
      </c>
      <c r="I712" s="239"/>
      <c r="J712" s="235"/>
      <c r="K712" s="235"/>
      <c r="L712" s="240"/>
      <c r="M712" s="241"/>
      <c r="N712" s="242"/>
      <c r="O712" s="242"/>
      <c r="P712" s="242"/>
      <c r="Q712" s="242"/>
      <c r="R712" s="242"/>
      <c r="S712" s="242"/>
      <c r="T712" s="243"/>
      <c r="U712" s="13"/>
      <c r="V712" s="13"/>
      <c r="W712" s="13"/>
      <c r="X712" s="13"/>
      <c r="Y712" s="13"/>
      <c r="Z712" s="13"/>
      <c r="AA712" s="13"/>
      <c r="AB712" s="13"/>
      <c r="AC712" s="13"/>
      <c r="AD712" s="13"/>
      <c r="AE712" s="13"/>
      <c r="AT712" s="244" t="s">
        <v>171</v>
      </c>
      <c r="AU712" s="244" t="s">
        <v>85</v>
      </c>
      <c r="AV712" s="13" t="s">
        <v>85</v>
      </c>
      <c r="AW712" s="13" t="s">
        <v>32</v>
      </c>
      <c r="AX712" s="13" t="s">
        <v>75</v>
      </c>
      <c r="AY712" s="244" t="s">
        <v>161</v>
      </c>
    </row>
    <row r="713" s="15" customFormat="1">
      <c r="A713" s="15"/>
      <c r="B713" s="267"/>
      <c r="C713" s="268"/>
      <c r="D713" s="229" t="s">
        <v>171</v>
      </c>
      <c r="E713" s="269" t="s">
        <v>1</v>
      </c>
      <c r="F713" s="270" t="s">
        <v>902</v>
      </c>
      <c r="G713" s="268"/>
      <c r="H713" s="269" t="s">
        <v>1</v>
      </c>
      <c r="I713" s="271"/>
      <c r="J713" s="268"/>
      <c r="K713" s="268"/>
      <c r="L713" s="272"/>
      <c r="M713" s="273"/>
      <c r="N713" s="274"/>
      <c r="O713" s="274"/>
      <c r="P713" s="274"/>
      <c r="Q713" s="274"/>
      <c r="R713" s="274"/>
      <c r="S713" s="274"/>
      <c r="T713" s="275"/>
      <c r="U713" s="15"/>
      <c r="V713" s="15"/>
      <c r="W713" s="15"/>
      <c r="X713" s="15"/>
      <c r="Y713" s="15"/>
      <c r="Z713" s="15"/>
      <c r="AA713" s="15"/>
      <c r="AB713" s="15"/>
      <c r="AC713" s="15"/>
      <c r="AD713" s="15"/>
      <c r="AE713" s="15"/>
      <c r="AT713" s="276" t="s">
        <v>171</v>
      </c>
      <c r="AU713" s="276" t="s">
        <v>85</v>
      </c>
      <c r="AV713" s="15" t="s">
        <v>83</v>
      </c>
      <c r="AW713" s="15" t="s">
        <v>32</v>
      </c>
      <c r="AX713" s="15" t="s">
        <v>75</v>
      </c>
      <c r="AY713" s="276" t="s">
        <v>161</v>
      </c>
    </row>
    <row r="714" s="13" customFormat="1">
      <c r="A714" s="13"/>
      <c r="B714" s="234"/>
      <c r="C714" s="235"/>
      <c r="D714" s="229" t="s">
        <v>171</v>
      </c>
      <c r="E714" s="236" t="s">
        <v>1</v>
      </c>
      <c r="F714" s="237" t="s">
        <v>903</v>
      </c>
      <c r="G714" s="235"/>
      <c r="H714" s="238">
        <v>20.699999999999999</v>
      </c>
      <c r="I714" s="239"/>
      <c r="J714" s="235"/>
      <c r="K714" s="235"/>
      <c r="L714" s="240"/>
      <c r="M714" s="241"/>
      <c r="N714" s="242"/>
      <c r="O714" s="242"/>
      <c r="P714" s="242"/>
      <c r="Q714" s="242"/>
      <c r="R714" s="242"/>
      <c r="S714" s="242"/>
      <c r="T714" s="243"/>
      <c r="U714" s="13"/>
      <c r="V714" s="13"/>
      <c r="W714" s="13"/>
      <c r="X714" s="13"/>
      <c r="Y714" s="13"/>
      <c r="Z714" s="13"/>
      <c r="AA714" s="13"/>
      <c r="AB714" s="13"/>
      <c r="AC714" s="13"/>
      <c r="AD714" s="13"/>
      <c r="AE714" s="13"/>
      <c r="AT714" s="244" t="s">
        <v>171</v>
      </c>
      <c r="AU714" s="244" t="s">
        <v>85</v>
      </c>
      <c r="AV714" s="13" t="s">
        <v>85</v>
      </c>
      <c r="AW714" s="13" t="s">
        <v>32</v>
      </c>
      <c r="AX714" s="13" t="s">
        <v>75</v>
      </c>
      <c r="AY714" s="244" t="s">
        <v>161</v>
      </c>
    </row>
    <row r="715" s="15" customFormat="1">
      <c r="A715" s="15"/>
      <c r="B715" s="267"/>
      <c r="C715" s="268"/>
      <c r="D715" s="229" t="s">
        <v>171</v>
      </c>
      <c r="E715" s="269" t="s">
        <v>1</v>
      </c>
      <c r="F715" s="270" t="s">
        <v>904</v>
      </c>
      <c r="G715" s="268"/>
      <c r="H715" s="269" t="s">
        <v>1</v>
      </c>
      <c r="I715" s="271"/>
      <c r="J715" s="268"/>
      <c r="K715" s="268"/>
      <c r="L715" s="272"/>
      <c r="M715" s="273"/>
      <c r="N715" s="274"/>
      <c r="O715" s="274"/>
      <c r="P715" s="274"/>
      <c r="Q715" s="274"/>
      <c r="R715" s="274"/>
      <c r="S715" s="274"/>
      <c r="T715" s="275"/>
      <c r="U715" s="15"/>
      <c r="V715" s="15"/>
      <c r="W715" s="15"/>
      <c r="X715" s="15"/>
      <c r="Y715" s="15"/>
      <c r="Z715" s="15"/>
      <c r="AA715" s="15"/>
      <c r="AB715" s="15"/>
      <c r="AC715" s="15"/>
      <c r="AD715" s="15"/>
      <c r="AE715" s="15"/>
      <c r="AT715" s="276" t="s">
        <v>171</v>
      </c>
      <c r="AU715" s="276" t="s">
        <v>85</v>
      </c>
      <c r="AV715" s="15" t="s">
        <v>83</v>
      </c>
      <c r="AW715" s="15" t="s">
        <v>32</v>
      </c>
      <c r="AX715" s="15" t="s">
        <v>75</v>
      </c>
      <c r="AY715" s="276" t="s">
        <v>161</v>
      </c>
    </row>
    <row r="716" s="13" customFormat="1">
      <c r="A716" s="13"/>
      <c r="B716" s="234"/>
      <c r="C716" s="235"/>
      <c r="D716" s="229" t="s">
        <v>171</v>
      </c>
      <c r="E716" s="236" t="s">
        <v>1</v>
      </c>
      <c r="F716" s="237" t="s">
        <v>905</v>
      </c>
      <c r="G716" s="235"/>
      <c r="H716" s="238">
        <v>18.300000000000001</v>
      </c>
      <c r="I716" s="239"/>
      <c r="J716" s="235"/>
      <c r="K716" s="235"/>
      <c r="L716" s="240"/>
      <c r="M716" s="241"/>
      <c r="N716" s="242"/>
      <c r="O716" s="242"/>
      <c r="P716" s="242"/>
      <c r="Q716" s="242"/>
      <c r="R716" s="242"/>
      <c r="S716" s="242"/>
      <c r="T716" s="243"/>
      <c r="U716" s="13"/>
      <c r="V716" s="13"/>
      <c r="W716" s="13"/>
      <c r="X716" s="13"/>
      <c r="Y716" s="13"/>
      <c r="Z716" s="13"/>
      <c r="AA716" s="13"/>
      <c r="AB716" s="13"/>
      <c r="AC716" s="13"/>
      <c r="AD716" s="13"/>
      <c r="AE716" s="13"/>
      <c r="AT716" s="244" t="s">
        <v>171</v>
      </c>
      <c r="AU716" s="244" t="s">
        <v>85</v>
      </c>
      <c r="AV716" s="13" t="s">
        <v>85</v>
      </c>
      <c r="AW716" s="13" t="s">
        <v>32</v>
      </c>
      <c r="AX716" s="13" t="s">
        <v>75</v>
      </c>
      <c r="AY716" s="244" t="s">
        <v>161</v>
      </c>
    </row>
    <row r="717" s="14" customFormat="1">
      <c r="A717" s="14"/>
      <c r="B717" s="245"/>
      <c r="C717" s="246"/>
      <c r="D717" s="229" t="s">
        <v>171</v>
      </c>
      <c r="E717" s="247" t="s">
        <v>1</v>
      </c>
      <c r="F717" s="248" t="s">
        <v>185</v>
      </c>
      <c r="G717" s="246"/>
      <c r="H717" s="249">
        <v>223.09999999999999</v>
      </c>
      <c r="I717" s="250"/>
      <c r="J717" s="246"/>
      <c r="K717" s="246"/>
      <c r="L717" s="251"/>
      <c r="M717" s="252"/>
      <c r="N717" s="253"/>
      <c r="O717" s="253"/>
      <c r="P717" s="253"/>
      <c r="Q717" s="253"/>
      <c r="R717" s="253"/>
      <c r="S717" s="253"/>
      <c r="T717" s="254"/>
      <c r="U717" s="14"/>
      <c r="V717" s="14"/>
      <c r="W717" s="14"/>
      <c r="X717" s="14"/>
      <c r="Y717" s="14"/>
      <c r="Z717" s="14"/>
      <c r="AA717" s="14"/>
      <c r="AB717" s="14"/>
      <c r="AC717" s="14"/>
      <c r="AD717" s="14"/>
      <c r="AE717" s="14"/>
      <c r="AT717" s="255" t="s">
        <v>171</v>
      </c>
      <c r="AU717" s="255" t="s">
        <v>85</v>
      </c>
      <c r="AV717" s="14" t="s">
        <v>167</v>
      </c>
      <c r="AW717" s="14" t="s">
        <v>32</v>
      </c>
      <c r="AX717" s="14" t="s">
        <v>83</v>
      </c>
      <c r="AY717" s="255" t="s">
        <v>161</v>
      </c>
    </row>
    <row r="718" s="2" customFormat="1" ht="16.5" customHeight="1">
      <c r="A718" s="38"/>
      <c r="B718" s="39"/>
      <c r="C718" s="256" t="s">
        <v>906</v>
      </c>
      <c r="D718" s="256" t="s">
        <v>639</v>
      </c>
      <c r="E718" s="257" t="s">
        <v>907</v>
      </c>
      <c r="F718" s="258" t="s">
        <v>908</v>
      </c>
      <c r="G718" s="259" t="s">
        <v>451</v>
      </c>
      <c r="H718" s="260">
        <v>115.29000000000001</v>
      </c>
      <c r="I718" s="261"/>
      <c r="J718" s="262">
        <f>ROUND(I718*H718,2)</f>
        <v>0</v>
      </c>
      <c r="K718" s="263"/>
      <c r="L718" s="264"/>
      <c r="M718" s="265" t="s">
        <v>1</v>
      </c>
      <c r="N718" s="266" t="s">
        <v>40</v>
      </c>
      <c r="O718" s="91"/>
      <c r="P718" s="225">
        <f>O718*H718</f>
        <v>0</v>
      </c>
      <c r="Q718" s="225">
        <v>3.0000000000000001E-05</v>
      </c>
      <c r="R718" s="225">
        <f>Q718*H718</f>
        <v>0.0034587000000000003</v>
      </c>
      <c r="S718" s="225">
        <v>0</v>
      </c>
      <c r="T718" s="226">
        <f>S718*H718</f>
        <v>0</v>
      </c>
      <c r="U718" s="38"/>
      <c r="V718" s="38"/>
      <c r="W718" s="38"/>
      <c r="X718" s="38"/>
      <c r="Y718" s="38"/>
      <c r="Z718" s="38"/>
      <c r="AA718" s="38"/>
      <c r="AB718" s="38"/>
      <c r="AC718" s="38"/>
      <c r="AD718" s="38"/>
      <c r="AE718" s="38"/>
      <c r="AR718" s="227" t="s">
        <v>210</v>
      </c>
      <c r="AT718" s="227" t="s">
        <v>639</v>
      </c>
      <c r="AU718" s="227" t="s">
        <v>85</v>
      </c>
      <c r="AY718" s="17" t="s">
        <v>161</v>
      </c>
      <c r="BE718" s="228">
        <f>IF(N718="základní",J718,0)</f>
        <v>0</v>
      </c>
      <c r="BF718" s="228">
        <f>IF(N718="snížená",J718,0)</f>
        <v>0</v>
      </c>
      <c r="BG718" s="228">
        <f>IF(N718="zákl. přenesená",J718,0)</f>
        <v>0</v>
      </c>
      <c r="BH718" s="228">
        <f>IF(N718="sníž. přenesená",J718,0)</f>
        <v>0</v>
      </c>
      <c r="BI718" s="228">
        <f>IF(N718="nulová",J718,0)</f>
        <v>0</v>
      </c>
      <c r="BJ718" s="17" t="s">
        <v>83</v>
      </c>
      <c r="BK718" s="228">
        <f>ROUND(I718*H718,2)</f>
        <v>0</v>
      </c>
      <c r="BL718" s="17" t="s">
        <v>167</v>
      </c>
      <c r="BM718" s="227" t="s">
        <v>909</v>
      </c>
    </row>
    <row r="719" s="13" customFormat="1">
      <c r="A719" s="13"/>
      <c r="B719" s="234"/>
      <c r="C719" s="235"/>
      <c r="D719" s="229" t="s">
        <v>171</v>
      </c>
      <c r="E719" s="236" t="s">
        <v>1</v>
      </c>
      <c r="F719" s="237" t="s">
        <v>910</v>
      </c>
      <c r="G719" s="235"/>
      <c r="H719" s="238">
        <v>109.8</v>
      </c>
      <c r="I719" s="239"/>
      <c r="J719" s="235"/>
      <c r="K719" s="235"/>
      <c r="L719" s="240"/>
      <c r="M719" s="241"/>
      <c r="N719" s="242"/>
      <c r="O719" s="242"/>
      <c r="P719" s="242"/>
      <c r="Q719" s="242"/>
      <c r="R719" s="242"/>
      <c r="S719" s="242"/>
      <c r="T719" s="243"/>
      <c r="U719" s="13"/>
      <c r="V719" s="13"/>
      <c r="W719" s="13"/>
      <c r="X719" s="13"/>
      <c r="Y719" s="13"/>
      <c r="Z719" s="13"/>
      <c r="AA719" s="13"/>
      <c r="AB719" s="13"/>
      <c r="AC719" s="13"/>
      <c r="AD719" s="13"/>
      <c r="AE719" s="13"/>
      <c r="AT719" s="244" t="s">
        <v>171</v>
      </c>
      <c r="AU719" s="244" t="s">
        <v>85</v>
      </c>
      <c r="AV719" s="13" t="s">
        <v>85</v>
      </c>
      <c r="AW719" s="13" t="s">
        <v>32</v>
      </c>
      <c r="AX719" s="13" t="s">
        <v>83</v>
      </c>
      <c r="AY719" s="244" t="s">
        <v>161</v>
      </c>
    </row>
    <row r="720" s="13" customFormat="1">
      <c r="A720" s="13"/>
      <c r="B720" s="234"/>
      <c r="C720" s="235"/>
      <c r="D720" s="229" t="s">
        <v>171</v>
      </c>
      <c r="E720" s="235"/>
      <c r="F720" s="237" t="s">
        <v>911</v>
      </c>
      <c r="G720" s="235"/>
      <c r="H720" s="238">
        <v>115.29000000000001</v>
      </c>
      <c r="I720" s="239"/>
      <c r="J720" s="235"/>
      <c r="K720" s="235"/>
      <c r="L720" s="240"/>
      <c r="M720" s="241"/>
      <c r="N720" s="242"/>
      <c r="O720" s="242"/>
      <c r="P720" s="242"/>
      <c r="Q720" s="242"/>
      <c r="R720" s="242"/>
      <c r="S720" s="242"/>
      <c r="T720" s="243"/>
      <c r="U720" s="13"/>
      <c r="V720" s="13"/>
      <c r="W720" s="13"/>
      <c r="X720" s="13"/>
      <c r="Y720" s="13"/>
      <c r="Z720" s="13"/>
      <c r="AA720" s="13"/>
      <c r="AB720" s="13"/>
      <c r="AC720" s="13"/>
      <c r="AD720" s="13"/>
      <c r="AE720" s="13"/>
      <c r="AT720" s="244" t="s">
        <v>171</v>
      </c>
      <c r="AU720" s="244" t="s">
        <v>85</v>
      </c>
      <c r="AV720" s="13" t="s">
        <v>85</v>
      </c>
      <c r="AW720" s="13" t="s">
        <v>4</v>
      </c>
      <c r="AX720" s="13" t="s">
        <v>83</v>
      </c>
      <c r="AY720" s="244" t="s">
        <v>161</v>
      </c>
    </row>
    <row r="721" s="2" customFormat="1" ht="16.5" customHeight="1">
      <c r="A721" s="38"/>
      <c r="B721" s="39"/>
      <c r="C721" s="256" t="s">
        <v>912</v>
      </c>
      <c r="D721" s="256" t="s">
        <v>639</v>
      </c>
      <c r="E721" s="257" t="s">
        <v>913</v>
      </c>
      <c r="F721" s="258" t="s">
        <v>914</v>
      </c>
      <c r="G721" s="259" t="s">
        <v>451</v>
      </c>
      <c r="H721" s="260">
        <v>3.9900000000000002</v>
      </c>
      <c r="I721" s="261"/>
      <c r="J721" s="262">
        <f>ROUND(I721*H721,2)</f>
        <v>0</v>
      </c>
      <c r="K721" s="263"/>
      <c r="L721" s="264"/>
      <c r="M721" s="265" t="s">
        <v>1</v>
      </c>
      <c r="N721" s="266" t="s">
        <v>40</v>
      </c>
      <c r="O721" s="91"/>
      <c r="P721" s="225">
        <f>O721*H721</f>
        <v>0</v>
      </c>
      <c r="Q721" s="225">
        <v>3.0000000000000001E-05</v>
      </c>
      <c r="R721" s="225">
        <f>Q721*H721</f>
        <v>0.00011970000000000001</v>
      </c>
      <c r="S721" s="225">
        <v>0</v>
      </c>
      <c r="T721" s="226">
        <f>S721*H721</f>
        <v>0</v>
      </c>
      <c r="U721" s="38"/>
      <c r="V721" s="38"/>
      <c r="W721" s="38"/>
      <c r="X721" s="38"/>
      <c r="Y721" s="38"/>
      <c r="Z721" s="38"/>
      <c r="AA721" s="38"/>
      <c r="AB721" s="38"/>
      <c r="AC721" s="38"/>
      <c r="AD721" s="38"/>
      <c r="AE721" s="38"/>
      <c r="AR721" s="227" t="s">
        <v>210</v>
      </c>
      <c r="AT721" s="227" t="s">
        <v>639</v>
      </c>
      <c r="AU721" s="227" t="s">
        <v>85</v>
      </c>
      <c r="AY721" s="17" t="s">
        <v>161</v>
      </c>
      <c r="BE721" s="228">
        <f>IF(N721="základní",J721,0)</f>
        <v>0</v>
      </c>
      <c r="BF721" s="228">
        <f>IF(N721="snížená",J721,0)</f>
        <v>0</v>
      </c>
      <c r="BG721" s="228">
        <f>IF(N721="zákl. přenesená",J721,0)</f>
        <v>0</v>
      </c>
      <c r="BH721" s="228">
        <f>IF(N721="sníž. přenesená",J721,0)</f>
        <v>0</v>
      </c>
      <c r="BI721" s="228">
        <f>IF(N721="nulová",J721,0)</f>
        <v>0</v>
      </c>
      <c r="BJ721" s="17" t="s">
        <v>83</v>
      </c>
      <c r="BK721" s="228">
        <f>ROUND(I721*H721,2)</f>
        <v>0</v>
      </c>
      <c r="BL721" s="17" t="s">
        <v>167</v>
      </c>
      <c r="BM721" s="227" t="s">
        <v>915</v>
      </c>
    </row>
    <row r="722" s="13" customFormat="1">
      <c r="A722" s="13"/>
      <c r="B722" s="234"/>
      <c r="C722" s="235"/>
      <c r="D722" s="229" t="s">
        <v>171</v>
      </c>
      <c r="E722" s="236" t="s">
        <v>1</v>
      </c>
      <c r="F722" s="237" t="s">
        <v>899</v>
      </c>
      <c r="G722" s="235"/>
      <c r="H722" s="238">
        <v>3.7999999999999998</v>
      </c>
      <c r="I722" s="239"/>
      <c r="J722" s="235"/>
      <c r="K722" s="235"/>
      <c r="L722" s="240"/>
      <c r="M722" s="241"/>
      <c r="N722" s="242"/>
      <c r="O722" s="242"/>
      <c r="P722" s="242"/>
      <c r="Q722" s="242"/>
      <c r="R722" s="242"/>
      <c r="S722" s="242"/>
      <c r="T722" s="243"/>
      <c r="U722" s="13"/>
      <c r="V722" s="13"/>
      <c r="W722" s="13"/>
      <c r="X722" s="13"/>
      <c r="Y722" s="13"/>
      <c r="Z722" s="13"/>
      <c r="AA722" s="13"/>
      <c r="AB722" s="13"/>
      <c r="AC722" s="13"/>
      <c r="AD722" s="13"/>
      <c r="AE722" s="13"/>
      <c r="AT722" s="244" t="s">
        <v>171</v>
      </c>
      <c r="AU722" s="244" t="s">
        <v>85</v>
      </c>
      <c r="AV722" s="13" t="s">
        <v>85</v>
      </c>
      <c r="AW722" s="13" t="s">
        <v>32</v>
      </c>
      <c r="AX722" s="13" t="s">
        <v>83</v>
      </c>
      <c r="AY722" s="244" t="s">
        <v>161</v>
      </c>
    </row>
    <row r="723" s="13" customFormat="1">
      <c r="A723" s="13"/>
      <c r="B723" s="234"/>
      <c r="C723" s="235"/>
      <c r="D723" s="229" t="s">
        <v>171</v>
      </c>
      <c r="E723" s="235"/>
      <c r="F723" s="237" t="s">
        <v>916</v>
      </c>
      <c r="G723" s="235"/>
      <c r="H723" s="238">
        <v>3.9900000000000002</v>
      </c>
      <c r="I723" s="239"/>
      <c r="J723" s="235"/>
      <c r="K723" s="235"/>
      <c r="L723" s="240"/>
      <c r="M723" s="241"/>
      <c r="N723" s="242"/>
      <c r="O723" s="242"/>
      <c r="P723" s="242"/>
      <c r="Q723" s="242"/>
      <c r="R723" s="242"/>
      <c r="S723" s="242"/>
      <c r="T723" s="243"/>
      <c r="U723" s="13"/>
      <c r="V723" s="13"/>
      <c r="W723" s="13"/>
      <c r="X723" s="13"/>
      <c r="Y723" s="13"/>
      <c r="Z723" s="13"/>
      <c r="AA723" s="13"/>
      <c r="AB723" s="13"/>
      <c r="AC723" s="13"/>
      <c r="AD723" s="13"/>
      <c r="AE723" s="13"/>
      <c r="AT723" s="244" t="s">
        <v>171</v>
      </c>
      <c r="AU723" s="244" t="s">
        <v>85</v>
      </c>
      <c r="AV723" s="13" t="s">
        <v>85</v>
      </c>
      <c r="AW723" s="13" t="s">
        <v>4</v>
      </c>
      <c r="AX723" s="13" t="s">
        <v>83</v>
      </c>
      <c r="AY723" s="244" t="s">
        <v>161</v>
      </c>
    </row>
    <row r="724" s="2" customFormat="1" ht="24.15" customHeight="1">
      <c r="A724" s="38"/>
      <c r="B724" s="39"/>
      <c r="C724" s="256" t="s">
        <v>917</v>
      </c>
      <c r="D724" s="256" t="s">
        <v>639</v>
      </c>
      <c r="E724" s="257" t="s">
        <v>918</v>
      </c>
      <c r="F724" s="258" t="s">
        <v>919</v>
      </c>
      <c r="G724" s="259" t="s">
        <v>451</v>
      </c>
      <c r="H724" s="260">
        <v>74.025000000000006</v>
      </c>
      <c r="I724" s="261"/>
      <c r="J724" s="262">
        <f>ROUND(I724*H724,2)</f>
        <v>0</v>
      </c>
      <c r="K724" s="263"/>
      <c r="L724" s="264"/>
      <c r="M724" s="265" t="s">
        <v>1</v>
      </c>
      <c r="N724" s="266" t="s">
        <v>40</v>
      </c>
      <c r="O724" s="91"/>
      <c r="P724" s="225">
        <f>O724*H724</f>
        <v>0</v>
      </c>
      <c r="Q724" s="225">
        <v>4.0000000000000003E-05</v>
      </c>
      <c r="R724" s="225">
        <f>Q724*H724</f>
        <v>0.0029610000000000005</v>
      </c>
      <c r="S724" s="225">
        <v>0</v>
      </c>
      <c r="T724" s="226">
        <f>S724*H724</f>
        <v>0</v>
      </c>
      <c r="U724" s="38"/>
      <c r="V724" s="38"/>
      <c r="W724" s="38"/>
      <c r="X724" s="38"/>
      <c r="Y724" s="38"/>
      <c r="Z724" s="38"/>
      <c r="AA724" s="38"/>
      <c r="AB724" s="38"/>
      <c r="AC724" s="38"/>
      <c r="AD724" s="38"/>
      <c r="AE724" s="38"/>
      <c r="AR724" s="227" t="s">
        <v>642</v>
      </c>
      <c r="AT724" s="227" t="s">
        <v>639</v>
      </c>
      <c r="AU724" s="227" t="s">
        <v>85</v>
      </c>
      <c r="AY724" s="17" t="s">
        <v>161</v>
      </c>
      <c r="BE724" s="228">
        <f>IF(N724="základní",J724,0)</f>
        <v>0</v>
      </c>
      <c r="BF724" s="228">
        <f>IF(N724="snížená",J724,0)</f>
        <v>0</v>
      </c>
      <c r="BG724" s="228">
        <f>IF(N724="zákl. přenesená",J724,0)</f>
        <v>0</v>
      </c>
      <c r="BH724" s="228">
        <f>IF(N724="sníž. přenesená",J724,0)</f>
        <v>0</v>
      </c>
      <c r="BI724" s="228">
        <f>IF(N724="nulová",J724,0)</f>
        <v>0</v>
      </c>
      <c r="BJ724" s="17" t="s">
        <v>83</v>
      </c>
      <c r="BK724" s="228">
        <f>ROUND(I724*H724,2)</f>
        <v>0</v>
      </c>
      <c r="BL724" s="17" t="s">
        <v>642</v>
      </c>
      <c r="BM724" s="227" t="s">
        <v>920</v>
      </c>
    </row>
    <row r="725" s="13" customFormat="1">
      <c r="A725" s="13"/>
      <c r="B725" s="234"/>
      <c r="C725" s="235"/>
      <c r="D725" s="229" t="s">
        <v>171</v>
      </c>
      <c r="E725" s="236" t="s">
        <v>1</v>
      </c>
      <c r="F725" s="237" t="s">
        <v>901</v>
      </c>
      <c r="G725" s="235"/>
      <c r="H725" s="238">
        <v>70.5</v>
      </c>
      <c r="I725" s="239"/>
      <c r="J725" s="235"/>
      <c r="K725" s="235"/>
      <c r="L725" s="240"/>
      <c r="M725" s="241"/>
      <c r="N725" s="242"/>
      <c r="O725" s="242"/>
      <c r="P725" s="242"/>
      <c r="Q725" s="242"/>
      <c r="R725" s="242"/>
      <c r="S725" s="242"/>
      <c r="T725" s="243"/>
      <c r="U725" s="13"/>
      <c r="V725" s="13"/>
      <c r="W725" s="13"/>
      <c r="X725" s="13"/>
      <c r="Y725" s="13"/>
      <c r="Z725" s="13"/>
      <c r="AA725" s="13"/>
      <c r="AB725" s="13"/>
      <c r="AC725" s="13"/>
      <c r="AD725" s="13"/>
      <c r="AE725" s="13"/>
      <c r="AT725" s="244" t="s">
        <v>171</v>
      </c>
      <c r="AU725" s="244" t="s">
        <v>85</v>
      </c>
      <c r="AV725" s="13" t="s">
        <v>85</v>
      </c>
      <c r="AW725" s="13" t="s">
        <v>32</v>
      </c>
      <c r="AX725" s="13" t="s">
        <v>83</v>
      </c>
      <c r="AY725" s="244" t="s">
        <v>161</v>
      </c>
    </row>
    <row r="726" s="13" customFormat="1">
      <c r="A726" s="13"/>
      <c r="B726" s="234"/>
      <c r="C726" s="235"/>
      <c r="D726" s="229" t="s">
        <v>171</v>
      </c>
      <c r="E726" s="235"/>
      <c r="F726" s="237" t="s">
        <v>921</v>
      </c>
      <c r="G726" s="235"/>
      <c r="H726" s="238">
        <v>74.025000000000006</v>
      </c>
      <c r="I726" s="239"/>
      <c r="J726" s="235"/>
      <c r="K726" s="235"/>
      <c r="L726" s="240"/>
      <c r="M726" s="241"/>
      <c r="N726" s="242"/>
      <c r="O726" s="242"/>
      <c r="P726" s="242"/>
      <c r="Q726" s="242"/>
      <c r="R726" s="242"/>
      <c r="S726" s="242"/>
      <c r="T726" s="243"/>
      <c r="U726" s="13"/>
      <c r="V726" s="13"/>
      <c r="W726" s="13"/>
      <c r="X726" s="13"/>
      <c r="Y726" s="13"/>
      <c r="Z726" s="13"/>
      <c r="AA726" s="13"/>
      <c r="AB726" s="13"/>
      <c r="AC726" s="13"/>
      <c r="AD726" s="13"/>
      <c r="AE726" s="13"/>
      <c r="AT726" s="244" t="s">
        <v>171</v>
      </c>
      <c r="AU726" s="244" t="s">
        <v>85</v>
      </c>
      <c r="AV726" s="13" t="s">
        <v>85</v>
      </c>
      <c r="AW726" s="13" t="s">
        <v>4</v>
      </c>
      <c r="AX726" s="13" t="s">
        <v>83</v>
      </c>
      <c r="AY726" s="244" t="s">
        <v>161</v>
      </c>
    </row>
    <row r="727" s="2" customFormat="1" ht="16.5" customHeight="1">
      <c r="A727" s="38"/>
      <c r="B727" s="39"/>
      <c r="C727" s="256" t="s">
        <v>922</v>
      </c>
      <c r="D727" s="256" t="s">
        <v>639</v>
      </c>
      <c r="E727" s="257" t="s">
        <v>923</v>
      </c>
      <c r="F727" s="258" t="s">
        <v>924</v>
      </c>
      <c r="G727" s="259" t="s">
        <v>451</v>
      </c>
      <c r="H727" s="260">
        <v>21.734999999999999</v>
      </c>
      <c r="I727" s="261"/>
      <c r="J727" s="262">
        <f>ROUND(I727*H727,2)</f>
        <v>0</v>
      </c>
      <c r="K727" s="263"/>
      <c r="L727" s="264"/>
      <c r="M727" s="265" t="s">
        <v>1</v>
      </c>
      <c r="N727" s="266" t="s">
        <v>40</v>
      </c>
      <c r="O727" s="91"/>
      <c r="P727" s="225">
        <f>O727*H727</f>
        <v>0</v>
      </c>
      <c r="Q727" s="225">
        <v>0.00029999999999999997</v>
      </c>
      <c r="R727" s="225">
        <f>Q727*H727</f>
        <v>0.0065204999999999994</v>
      </c>
      <c r="S727" s="225">
        <v>0</v>
      </c>
      <c r="T727" s="226">
        <f>S727*H727</f>
        <v>0</v>
      </c>
      <c r="U727" s="38"/>
      <c r="V727" s="38"/>
      <c r="W727" s="38"/>
      <c r="X727" s="38"/>
      <c r="Y727" s="38"/>
      <c r="Z727" s="38"/>
      <c r="AA727" s="38"/>
      <c r="AB727" s="38"/>
      <c r="AC727" s="38"/>
      <c r="AD727" s="38"/>
      <c r="AE727" s="38"/>
      <c r="AR727" s="227" t="s">
        <v>642</v>
      </c>
      <c r="AT727" s="227" t="s">
        <v>639</v>
      </c>
      <c r="AU727" s="227" t="s">
        <v>85</v>
      </c>
      <c r="AY727" s="17" t="s">
        <v>161</v>
      </c>
      <c r="BE727" s="228">
        <f>IF(N727="základní",J727,0)</f>
        <v>0</v>
      </c>
      <c r="BF727" s="228">
        <f>IF(N727="snížená",J727,0)</f>
        <v>0</v>
      </c>
      <c r="BG727" s="228">
        <f>IF(N727="zákl. přenesená",J727,0)</f>
        <v>0</v>
      </c>
      <c r="BH727" s="228">
        <f>IF(N727="sníž. přenesená",J727,0)</f>
        <v>0</v>
      </c>
      <c r="BI727" s="228">
        <f>IF(N727="nulová",J727,0)</f>
        <v>0</v>
      </c>
      <c r="BJ727" s="17" t="s">
        <v>83</v>
      </c>
      <c r="BK727" s="228">
        <f>ROUND(I727*H727,2)</f>
        <v>0</v>
      </c>
      <c r="BL727" s="17" t="s">
        <v>642</v>
      </c>
      <c r="BM727" s="227" t="s">
        <v>925</v>
      </c>
    </row>
    <row r="728" s="13" customFormat="1">
      <c r="A728" s="13"/>
      <c r="B728" s="234"/>
      <c r="C728" s="235"/>
      <c r="D728" s="229" t="s">
        <v>171</v>
      </c>
      <c r="E728" s="236" t="s">
        <v>1</v>
      </c>
      <c r="F728" s="237" t="s">
        <v>903</v>
      </c>
      <c r="G728" s="235"/>
      <c r="H728" s="238">
        <v>20.699999999999999</v>
      </c>
      <c r="I728" s="239"/>
      <c r="J728" s="235"/>
      <c r="K728" s="235"/>
      <c r="L728" s="240"/>
      <c r="M728" s="241"/>
      <c r="N728" s="242"/>
      <c r="O728" s="242"/>
      <c r="P728" s="242"/>
      <c r="Q728" s="242"/>
      <c r="R728" s="242"/>
      <c r="S728" s="242"/>
      <c r="T728" s="243"/>
      <c r="U728" s="13"/>
      <c r="V728" s="13"/>
      <c r="W728" s="13"/>
      <c r="X728" s="13"/>
      <c r="Y728" s="13"/>
      <c r="Z728" s="13"/>
      <c r="AA728" s="13"/>
      <c r="AB728" s="13"/>
      <c r="AC728" s="13"/>
      <c r="AD728" s="13"/>
      <c r="AE728" s="13"/>
      <c r="AT728" s="244" t="s">
        <v>171</v>
      </c>
      <c r="AU728" s="244" t="s">
        <v>85</v>
      </c>
      <c r="AV728" s="13" t="s">
        <v>85</v>
      </c>
      <c r="AW728" s="13" t="s">
        <v>32</v>
      </c>
      <c r="AX728" s="13" t="s">
        <v>83</v>
      </c>
      <c r="AY728" s="244" t="s">
        <v>161</v>
      </c>
    </row>
    <row r="729" s="13" customFormat="1">
      <c r="A729" s="13"/>
      <c r="B729" s="234"/>
      <c r="C729" s="235"/>
      <c r="D729" s="229" t="s">
        <v>171</v>
      </c>
      <c r="E729" s="235"/>
      <c r="F729" s="237" t="s">
        <v>926</v>
      </c>
      <c r="G729" s="235"/>
      <c r="H729" s="238">
        <v>21.734999999999999</v>
      </c>
      <c r="I729" s="239"/>
      <c r="J729" s="235"/>
      <c r="K729" s="235"/>
      <c r="L729" s="240"/>
      <c r="M729" s="241"/>
      <c r="N729" s="242"/>
      <c r="O729" s="242"/>
      <c r="P729" s="242"/>
      <c r="Q729" s="242"/>
      <c r="R729" s="242"/>
      <c r="S729" s="242"/>
      <c r="T729" s="243"/>
      <c r="U729" s="13"/>
      <c r="V729" s="13"/>
      <c r="W729" s="13"/>
      <c r="X729" s="13"/>
      <c r="Y729" s="13"/>
      <c r="Z729" s="13"/>
      <c r="AA729" s="13"/>
      <c r="AB729" s="13"/>
      <c r="AC729" s="13"/>
      <c r="AD729" s="13"/>
      <c r="AE729" s="13"/>
      <c r="AT729" s="244" t="s">
        <v>171</v>
      </c>
      <c r="AU729" s="244" t="s">
        <v>85</v>
      </c>
      <c r="AV729" s="13" t="s">
        <v>85</v>
      </c>
      <c r="AW729" s="13" t="s">
        <v>4</v>
      </c>
      <c r="AX729" s="13" t="s">
        <v>83</v>
      </c>
      <c r="AY729" s="244" t="s">
        <v>161</v>
      </c>
    </row>
    <row r="730" s="2" customFormat="1" ht="24.15" customHeight="1">
      <c r="A730" s="38"/>
      <c r="B730" s="39"/>
      <c r="C730" s="256" t="s">
        <v>927</v>
      </c>
      <c r="D730" s="256" t="s">
        <v>639</v>
      </c>
      <c r="E730" s="257" t="s">
        <v>928</v>
      </c>
      <c r="F730" s="258" t="s">
        <v>929</v>
      </c>
      <c r="G730" s="259" t="s">
        <v>451</v>
      </c>
      <c r="H730" s="260">
        <v>19.215</v>
      </c>
      <c r="I730" s="261"/>
      <c r="J730" s="262">
        <f>ROUND(I730*H730,2)</f>
        <v>0</v>
      </c>
      <c r="K730" s="263"/>
      <c r="L730" s="264"/>
      <c r="M730" s="265" t="s">
        <v>1</v>
      </c>
      <c r="N730" s="266" t="s">
        <v>40</v>
      </c>
      <c r="O730" s="91"/>
      <c r="P730" s="225">
        <f>O730*H730</f>
        <v>0</v>
      </c>
      <c r="Q730" s="225">
        <v>0.00020000000000000001</v>
      </c>
      <c r="R730" s="225">
        <f>Q730*H730</f>
        <v>0.0038430000000000001</v>
      </c>
      <c r="S730" s="225">
        <v>0</v>
      </c>
      <c r="T730" s="226">
        <f>S730*H730</f>
        <v>0</v>
      </c>
      <c r="U730" s="38"/>
      <c r="V730" s="38"/>
      <c r="W730" s="38"/>
      <c r="X730" s="38"/>
      <c r="Y730" s="38"/>
      <c r="Z730" s="38"/>
      <c r="AA730" s="38"/>
      <c r="AB730" s="38"/>
      <c r="AC730" s="38"/>
      <c r="AD730" s="38"/>
      <c r="AE730" s="38"/>
      <c r="AR730" s="227" t="s">
        <v>642</v>
      </c>
      <c r="AT730" s="227" t="s">
        <v>639</v>
      </c>
      <c r="AU730" s="227" t="s">
        <v>85</v>
      </c>
      <c r="AY730" s="17" t="s">
        <v>161</v>
      </c>
      <c r="BE730" s="228">
        <f>IF(N730="základní",J730,0)</f>
        <v>0</v>
      </c>
      <c r="BF730" s="228">
        <f>IF(N730="snížená",J730,0)</f>
        <v>0</v>
      </c>
      <c r="BG730" s="228">
        <f>IF(N730="zákl. přenesená",J730,0)</f>
        <v>0</v>
      </c>
      <c r="BH730" s="228">
        <f>IF(N730="sníž. přenesená",J730,0)</f>
        <v>0</v>
      </c>
      <c r="BI730" s="228">
        <f>IF(N730="nulová",J730,0)</f>
        <v>0</v>
      </c>
      <c r="BJ730" s="17" t="s">
        <v>83</v>
      </c>
      <c r="BK730" s="228">
        <f>ROUND(I730*H730,2)</f>
        <v>0</v>
      </c>
      <c r="BL730" s="17" t="s">
        <v>642</v>
      </c>
      <c r="BM730" s="227" t="s">
        <v>930</v>
      </c>
    </row>
    <row r="731" s="13" customFormat="1">
      <c r="A731" s="13"/>
      <c r="B731" s="234"/>
      <c r="C731" s="235"/>
      <c r="D731" s="229" t="s">
        <v>171</v>
      </c>
      <c r="E731" s="236" t="s">
        <v>1</v>
      </c>
      <c r="F731" s="237" t="s">
        <v>905</v>
      </c>
      <c r="G731" s="235"/>
      <c r="H731" s="238">
        <v>18.300000000000001</v>
      </c>
      <c r="I731" s="239"/>
      <c r="J731" s="235"/>
      <c r="K731" s="235"/>
      <c r="L731" s="240"/>
      <c r="M731" s="241"/>
      <c r="N731" s="242"/>
      <c r="O731" s="242"/>
      <c r="P731" s="242"/>
      <c r="Q731" s="242"/>
      <c r="R731" s="242"/>
      <c r="S731" s="242"/>
      <c r="T731" s="243"/>
      <c r="U731" s="13"/>
      <c r="V731" s="13"/>
      <c r="W731" s="13"/>
      <c r="X731" s="13"/>
      <c r="Y731" s="13"/>
      <c r="Z731" s="13"/>
      <c r="AA731" s="13"/>
      <c r="AB731" s="13"/>
      <c r="AC731" s="13"/>
      <c r="AD731" s="13"/>
      <c r="AE731" s="13"/>
      <c r="AT731" s="244" t="s">
        <v>171</v>
      </c>
      <c r="AU731" s="244" t="s">
        <v>85</v>
      </c>
      <c r="AV731" s="13" t="s">
        <v>85</v>
      </c>
      <c r="AW731" s="13" t="s">
        <v>32</v>
      </c>
      <c r="AX731" s="13" t="s">
        <v>83</v>
      </c>
      <c r="AY731" s="244" t="s">
        <v>161</v>
      </c>
    </row>
    <row r="732" s="13" customFormat="1">
      <c r="A732" s="13"/>
      <c r="B732" s="234"/>
      <c r="C732" s="235"/>
      <c r="D732" s="229" t="s">
        <v>171</v>
      </c>
      <c r="E732" s="235"/>
      <c r="F732" s="237" t="s">
        <v>931</v>
      </c>
      <c r="G732" s="235"/>
      <c r="H732" s="238">
        <v>19.215</v>
      </c>
      <c r="I732" s="239"/>
      <c r="J732" s="235"/>
      <c r="K732" s="235"/>
      <c r="L732" s="240"/>
      <c r="M732" s="241"/>
      <c r="N732" s="242"/>
      <c r="O732" s="242"/>
      <c r="P732" s="242"/>
      <c r="Q732" s="242"/>
      <c r="R732" s="242"/>
      <c r="S732" s="242"/>
      <c r="T732" s="243"/>
      <c r="U732" s="13"/>
      <c r="V732" s="13"/>
      <c r="W732" s="13"/>
      <c r="X732" s="13"/>
      <c r="Y732" s="13"/>
      <c r="Z732" s="13"/>
      <c r="AA732" s="13"/>
      <c r="AB732" s="13"/>
      <c r="AC732" s="13"/>
      <c r="AD732" s="13"/>
      <c r="AE732" s="13"/>
      <c r="AT732" s="244" t="s">
        <v>171</v>
      </c>
      <c r="AU732" s="244" t="s">
        <v>85</v>
      </c>
      <c r="AV732" s="13" t="s">
        <v>85</v>
      </c>
      <c r="AW732" s="13" t="s">
        <v>4</v>
      </c>
      <c r="AX732" s="13" t="s">
        <v>83</v>
      </c>
      <c r="AY732" s="244" t="s">
        <v>161</v>
      </c>
    </row>
    <row r="733" s="2" customFormat="1" ht="24.15" customHeight="1">
      <c r="A733" s="38"/>
      <c r="B733" s="39"/>
      <c r="C733" s="215" t="s">
        <v>932</v>
      </c>
      <c r="D733" s="215" t="s">
        <v>163</v>
      </c>
      <c r="E733" s="216" t="s">
        <v>933</v>
      </c>
      <c r="F733" s="217" t="s">
        <v>934</v>
      </c>
      <c r="G733" s="218" t="s">
        <v>206</v>
      </c>
      <c r="H733" s="219">
        <v>18.059999999999999</v>
      </c>
      <c r="I733" s="220"/>
      <c r="J733" s="221">
        <f>ROUND(I733*H733,2)</f>
        <v>0</v>
      </c>
      <c r="K733" s="222"/>
      <c r="L733" s="44"/>
      <c r="M733" s="223" t="s">
        <v>1</v>
      </c>
      <c r="N733" s="224" t="s">
        <v>40</v>
      </c>
      <c r="O733" s="91"/>
      <c r="P733" s="225">
        <f>O733*H733</f>
        <v>0</v>
      </c>
      <c r="Q733" s="225">
        <v>0.026360000000000001</v>
      </c>
      <c r="R733" s="225">
        <f>Q733*H733</f>
        <v>0.47606159999999997</v>
      </c>
      <c r="S733" s="225">
        <v>0</v>
      </c>
      <c r="T733" s="226">
        <f>S733*H733</f>
        <v>0</v>
      </c>
      <c r="U733" s="38"/>
      <c r="V733" s="38"/>
      <c r="W733" s="38"/>
      <c r="X733" s="38"/>
      <c r="Y733" s="38"/>
      <c r="Z733" s="38"/>
      <c r="AA733" s="38"/>
      <c r="AB733" s="38"/>
      <c r="AC733" s="38"/>
      <c r="AD733" s="38"/>
      <c r="AE733" s="38"/>
      <c r="AR733" s="227" t="s">
        <v>167</v>
      </c>
      <c r="AT733" s="227" t="s">
        <v>163</v>
      </c>
      <c r="AU733" s="227" t="s">
        <v>85</v>
      </c>
      <c r="AY733" s="17" t="s">
        <v>161</v>
      </c>
      <c r="BE733" s="228">
        <f>IF(N733="základní",J733,0)</f>
        <v>0</v>
      </c>
      <c r="BF733" s="228">
        <f>IF(N733="snížená",J733,0)</f>
        <v>0</v>
      </c>
      <c r="BG733" s="228">
        <f>IF(N733="zákl. přenesená",J733,0)</f>
        <v>0</v>
      </c>
      <c r="BH733" s="228">
        <f>IF(N733="sníž. přenesená",J733,0)</f>
        <v>0</v>
      </c>
      <c r="BI733" s="228">
        <f>IF(N733="nulová",J733,0)</f>
        <v>0</v>
      </c>
      <c r="BJ733" s="17" t="s">
        <v>83</v>
      </c>
      <c r="BK733" s="228">
        <f>ROUND(I733*H733,2)</f>
        <v>0</v>
      </c>
      <c r="BL733" s="17" t="s">
        <v>167</v>
      </c>
      <c r="BM733" s="227" t="s">
        <v>935</v>
      </c>
    </row>
    <row r="734" s="2" customFormat="1">
      <c r="A734" s="38"/>
      <c r="B734" s="39"/>
      <c r="C734" s="40"/>
      <c r="D734" s="229" t="s">
        <v>169</v>
      </c>
      <c r="E734" s="40"/>
      <c r="F734" s="230" t="s">
        <v>936</v>
      </c>
      <c r="G734" s="40"/>
      <c r="H734" s="40"/>
      <c r="I734" s="231"/>
      <c r="J734" s="40"/>
      <c r="K734" s="40"/>
      <c r="L734" s="44"/>
      <c r="M734" s="232"/>
      <c r="N734" s="233"/>
      <c r="O734" s="91"/>
      <c r="P734" s="91"/>
      <c r="Q734" s="91"/>
      <c r="R734" s="91"/>
      <c r="S734" s="91"/>
      <c r="T734" s="92"/>
      <c r="U734" s="38"/>
      <c r="V734" s="38"/>
      <c r="W734" s="38"/>
      <c r="X734" s="38"/>
      <c r="Y734" s="38"/>
      <c r="Z734" s="38"/>
      <c r="AA734" s="38"/>
      <c r="AB734" s="38"/>
      <c r="AC734" s="38"/>
      <c r="AD734" s="38"/>
      <c r="AE734" s="38"/>
      <c r="AT734" s="17" t="s">
        <v>169</v>
      </c>
      <c r="AU734" s="17" t="s">
        <v>85</v>
      </c>
    </row>
    <row r="735" s="13" customFormat="1">
      <c r="A735" s="13"/>
      <c r="B735" s="234"/>
      <c r="C735" s="235"/>
      <c r="D735" s="229" t="s">
        <v>171</v>
      </c>
      <c r="E735" s="236" t="s">
        <v>1</v>
      </c>
      <c r="F735" s="237" t="s">
        <v>937</v>
      </c>
      <c r="G735" s="235"/>
      <c r="H735" s="238">
        <v>18.059999999999999</v>
      </c>
      <c r="I735" s="239"/>
      <c r="J735" s="235"/>
      <c r="K735" s="235"/>
      <c r="L735" s="240"/>
      <c r="M735" s="241"/>
      <c r="N735" s="242"/>
      <c r="O735" s="242"/>
      <c r="P735" s="242"/>
      <c r="Q735" s="242"/>
      <c r="R735" s="242"/>
      <c r="S735" s="242"/>
      <c r="T735" s="243"/>
      <c r="U735" s="13"/>
      <c r="V735" s="13"/>
      <c r="W735" s="13"/>
      <c r="X735" s="13"/>
      <c r="Y735" s="13"/>
      <c r="Z735" s="13"/>
      <c r="AA735" s="13"/>
      <c r="AB735" s="13"/>
      <c r="AC735" s="13"/>
      <c r="AD735" s="13"/>
      <c r="AE735" s="13"/>
      <c r="AT735" s="244" t="s">
        <v>171</v>
      </c>
      <c r="AU735" s="244" t="s">
        <v>85</v>
      </c>
      <c r="AV735" s="13" t="s">
        <v>85</v>
      </c>
      <c r="AW735" s="13" t="s">
        <v>32</v>
      </c>
      <c r="AX735" s="13" t="s">
        <v>83</v>
      </c>
      <c r="AY735" s="244" t="s">
        <v>161</v>
      </c>
    </row>
    <row r="736" s="2" customFormat="1" ht="24.15" customHeight="1">
      <c r="A736" s="38"/>
      <c r="B736" s="39"/>
      <c r="C736" s="215" t="s">
        <v>938</v>
      </c>
      <c r="D736" s="215" t="s">
        <v>163</v>
      </c>
      <c r="E736" s="216" t="s">
        <v>939</v>
      </c>
      <c r="F736" s="217" t="s">
        <v>940</v>
      </c>
      <c r="G736" s="218" t="s">
        <v>206</v>
      </c>
      <c r="H736" s="219">
        <v>292.86000000000001</v>
      </c>
      <c r="I736" s="220"/>
      <c r="J736" s="221">
        <f>ROUND(I736*H736,2)</f>
        <v>0</v>
      </c>
      <c r="K736" s="222"/>
      <c r="L736" s="44"/>
      <c r="M736" s="223" t="s">
        <v>1</v>
      </c>
      <c r="N736" s="224" t="s">
        <v>40</v>
      </c>
      <c r="O736" s="91"/>
      <c r="P736" s="225">
        <f>O736*H736</f>
        <v>0</v>
      </c>
      <c r="Q736" s="225">
        <v>0.01899</v>
      </c>
      <c r="R736" s="225">
        <f>Q736*H736</f>
        <v>5.5614113999999999</v>
      </c>
      <c r="S736" s="225">
        <v>0</v>
      </c>
      <c r="T736" s="226">
        <f>S736*H736</f>
        <v>0</v>
      </c>
      <c r="U736" s="38"/>
      <c r="V736" s="38"/>
      <c r="W736" s="38"/>
      <c r="X736" s="38"/>
      <c r="Y736" s="38"/>
      <c r="Z736" s="38"/>
      <c r="AA736" s="38"/>
      <c r="AB736" s="38"/>
      <c r="AC736" s="38"/>
      <c r="AD736" s="38"/>
      <c r="AE736" s="38"/>
      <c r="AR736" s="227" t="s">
        <v>167</v>
      </c>
      <c r="AT736" s="227" t="s">
        <v>163</v>
      </c>
      <c r="AU736" s="227" t="s">
        <v>85</v>
      </c>
      <c r="AY736" s="17" t="s">
        <v>161</v>
      </c>
      <c r="BE736" s="228">
        <f>IF(N736="základní",J736,0)</f>
        <v>0</v>
      </c>
      <c r="BF736" s="228">
        <f>IF(N736="snížená",J736,0)</f>
        <v>0</v>
      </c>
      <c r="BG736" s="228">
        <f>IF(N736="zákl. přenesená",J736,0)</f>
        <v>0</v>
      </c>
      <c r="BH736" s="228">
        <f>IF(N736="sníž. přenesená",J736,0)</f>
        <v>0</v>
      </c>
      <c r="BI736" s="228">
        <f>IF(N736="nulová",J736,0)</f>
        <v>0</v>
      </c>
      <c r="BJ736" s="17" t="s">
        <v>83</v>
      </c>
      <c r="BK736" s="228">
        <f>ROUND(I736*H736,2)</f>
        <v>0</v>
      </c>
      <c r="BL736" s="17" t="s">
        <v>167</v>
      </c>
      <c r="BM736" s="227" t="s">
        <v>941</v>
      </c>
    </row>
    <row r="737" s="2" customFormat="1">
      <c r="A737" s="38"/>
      <c r="B737" s="39"/>
      <c r="C737" s="40"/>
      <c r="D737" s="229" t="s">
        <v>169</v>
      </c>
      <c r="E737" s="40"/>
      <c r="F737" s="230" t="s">
        <v>942</v>
      </c>
      <c r="G737" s="40"/>
      <c r="H737" s="40"/>
      <c r="I737" s="231"/>
      <c r="J737" s="40"/>
      <c r="K737" s="40"/>
      <c r="L737" s="44"/>
      <c r="M737" s="232"/>
      <c r="N737" s="233"/>
      <c r="O737" s="91"/>
      <c r="P737" s="91"/>
      <c r="Q737" s="91"/>
      <c r="R737" s="91"/>
      <c r="S737" s="91"/>
      <c r="T737" s="92"/>
      <c r="U737" s="38"/>
      <c r="V737" s="38"/>
      <c r="W737" s="38"/>
      <c r="X737" s="38"/>
      <c r="Y737" s="38"/>
      <c r="Z737" s="38"/>
      <c r="AA737" s="38"/>
      <c r="AB737" s="38"/>
      <c r="AC737" s="38"/>
      <c r="AD737" s="38"/>
      <c r="AE737" s="38"/>
      <c r="AT737" s="17" t="s">
        <v>169</v>
      </c>
      <c r="AU737" s="17" t="s">
        <v>85</v>
      </c>
    </row>
    <row r="738" s="13" customFormat="1">
      <c r="A738" s="13"/>
      <c r="B738" s="234"/>
      <c r="C738" s="235"/>
      <c r="D738" s="229" t="s">
        <v>171</v>
      </c>
      <c r="E738" s="236" t="s">
        <v>1</v>
      </c>
      <c r="F738" s="237" t="s">
        <v>824</v>
      </c>
      <c r="G738" s="235"/>
      <c r="H738" s="238">
        <v>275.25999999999999</v>
      </c>
      <c r="I738" s="239"/>
      <c r="J738" s="235"/>
      <c r="K738" s="235"/>
      <c r="L738" s="240"/>
      <c r="M738" s="241"/>
      <c r="N738" s="242"/>
      <c r="O738" s="242"/>
      <c r="P738" s="242"/>
      <c r="Q738" s="242"/>
      <c r="R738" s="242"/>
      <c r="S738" s="242"/>
      <c r="T738" s="243"/>
      <c r="U738" s="13"/>
      <c r="V738" s="13"/>
      <c r="W738" s="13"/>
      <c r="X738" s="13"/>
      <c r="Y738" s="13"/>
      <c r="Z738" s="13"/>
      <c r="AA738" s="13"/>
      <c r="AB738" s="13"/>
      <c r="AC738" s="13"/>
      <c r="AD738" s="13"/>
      <c r="AE738" s="13"/>
      <c r="AT738" s="244" t="s">
        <v>171</v>
      </c>
      <c r="AU738" s="244" t="s">
        <v>85</v>
      </c>
      <c r="AV738" s="13" t="s">
        <v>85</v>
      </c>
      <c r="AW738" s="13" t="s">
        <v>32</v>
      </c>
      <c r="AX738" s="13" t="s">
        <v>75</v>
      </c>
      <c r="AY738" s="244" t="s">
        <v>161</v>
      </c>
    </row>
    <row r="739" s="13" customFormat="1">
      <c r="A739" s="13"/>
      <c r="B739" s="234"/>
      <c r="C739" s="235"/>
      <c r="D739" s="229" t="s">
        <v>171</v>
      </c>
      <c r="E739" s="236" t="s">
        <v>1</v>
      </c>
      <c r="F739" s="237" t="s">
        <v>825</v>
      </c>
      <c r="G739" s="235"/>
      <c r="H739" s="238">
        <v>17.600000000000001</v>
      </c>
      <c r="I739" s="239"/>
      <c r="J739" s="235"/>
      <c r="K739" s="235"/>
      <c r="L739" s="240"/>
      <c r="M739" s="241"/>
      <c r="N739" s="242"/>
      <c r="O739" s="242"/>
      <c r="P739" s="242"/>
      <c r="Q739" s="242"/>
      <c r="R739" s="242"/>
      <c r="S739" s="242"/>
      <c r="T739" s="243"/>
      <c r="U739" s="13"/>
      <c r="V739" s="13"/>
      <c r="W739" s="13"/>
      <c r="X739" s="13"/>
      <c r="Y739" s="13"/>
      <c r="Z739" s="13"/>
      <c r="AA739" s="13"/>
      <c r="AB739" s="13"/>
      <c r="AC739" s="13"/>
      <c r="AD739" s="13"/>
      <c r="AE739" s="13"/>
      <c r="AT739" s="244" t="s">
        <v>171</v>
      </c>
      <c r="AU739" s="244" t="s">
        <v>85</v>
      </c>
      <c r="AV739" s="13" t="s">
        <v>85</v>
      </c>
      <c r="AW739" s="13" t="s">
        <v>32</v>
      </c>
      <c r="AX739" s="13" t="s">
        <v>75</v>
      </c>
      <c r="AY739" s="244" t="s">
        <v>161</v>
      </c>
    </row>
    <row r="740" s="14" customFormat="1">
      <c r="A740" s="14"/>
      <c r="B740" s="245"/>
      <c r="C740" s="246"/>
      <c r="D740" s="229" t="s">
        <v>171</v>
      </c>
      <c r="E740" s="247" t="s">
        <v>1</v>
      </c>
      <c r="F740" s="248" t="s">
        <v>185</v>
      </c>
      <c r="G740" s="246"/>
      <c r="H740" s="249">
        <v>292.86000000000001</v>
      </c>
      <c r="I740" s="250"/>
      <c r="J740" s="246"/>
      <c r="K740" s="246"/>
      <c r="L740" s="251"/>
      <c r="M740" s="252"/>
      <c r="N740" s="253"/>
      <c r="O740" s="253"/>
      <c r="P740" s="253"/>
      <c r="Q740" s="253"/>
      <c r="R740" s="253"/>
      <c r="S740" s="253"/>
      <c r="T740" s="254"/>
      <c r="U740" s="14"/>
      <c r="V740" s="14"/>
      <c r="W740" s="14"/>
      <c r="X740" s="14"/>
      <c r="Y740" s="14"/>
      <c r="Z740" s="14"/>
      <c r="AA740" s="14"/>
      <c r="AB740" s="14"/>
      <c r="AC740" s="14"/>
      <c r="AD740" s="14"/>
      <c r="AE740" s="14"/>
      <c r="AT740" s="255" t="s">
        <v>171</v>
      </c>
      <c r="AU740" s="255" t="s">
        <v>85</v>
      </c>
      <c r="AV740" s="14" t="s">
        <v>167</v>
      </c>
      <c r="AW740" s="14" t="s">
        <v>32</v>
      </c>
      <c r="AX740" s="14" t="s">
        <v>83</v>
      </c>
      <c r="AY740" s="255" t="s">
        <v>161</v>
      </c>
    </row>
    <row r="741" s="2" customFormat="1" ht="24.15" customHeight="1">
      <c r="A741" s="38"/>
      <c r="B741" s="39"/>
      <c r="C741" s="215" t="s">
        <v>943</v>
      </c>
      <c r="D741" s="215" t="s">
        <v>163</v>
      </c>
      <c r="E741" s="216" t="s">
        <v>944</v>
      </c>
      <c r="F741" s="217" t="s">
        <v>945</v>
      </c>
      <c r="G741" s="218" t="s">
        <v>206</v>
      </c>
      <c r="H741" s="219">
        <v>307.62</v>
      </c>
      <c r="I741" s="220"/>
      <c r="J741" s="221">
        <f>ROUND(I741*H741,2)</f>
        <v>0</v>
      </c>
      <c r="K741" s="222"/>
      <c r="L741" s="44"/>
      <c r="M741" s="223" t="s">
        <v>1</v>
      </c>
      <c r="N741" s="224" t="s">
        <v>40</v>
      </c>
      <c r="O741" s="91"/>
      <c r="P741" s="225">
        <f>O741*H741</f>
        <v>0</v>
      </c>
      <c r="Q741" s="225">
        <v>0.0027000000000000001</v>
      </c>
      <c r="R741" s="225">
        <f>Q741*H741</f>
        <v>0.83057400000000003</v>
      </c>
      <c r="S741" s="225">
        <v>0</v>
      </c>
      <c r="T741" s="226">
        <f>S741*H741</f>
        <v>0</v>
      </c>
      <c r="U741" s="38"/>
      <c r="V741" s="38"/>
      <c r="W741" s="38"/>
      <c r="X741" s="38"/>
      <c r="Y741" s="38"/>
      <c r="Z741" s="38"/>
      <c r="AA741" s="38"/>
      <c r="AB741" s="38"/>
      <c r="AC741" s="38"/>
      <c r="AD741" s="38"/>
      <c r="AE741" s="38"/>
      <c r="AR741" s="227" t="s">
        <v>167</v>
      </c>
      <c r="AT741" s="227" t="s">
        <v>163</v>
      </c>
      <c r="AU741" s="227" t="s">
        <v>85</v>
      </c>
      <c r="AY741" s="17" t="s">
        <v>161</v>
      </c>
      <c r="BE741" s="228">
        <f>IF(N741="základní",J741,0)</f>
        <v>0</v>
      </c>
      <c r="BF741" s="228">
        <f>IF(N741="snížená",J741,0)</f>
        <v>0</v>
      </c>
      <c r="BG741" s="228">
        <f>IF(N741="zákl. přenesená",J741,0)</f>
        <v>0</v>
      </c>
      <c r="BH741" s="228">
        <f>IF(N741="sníž. přenesená",J741,0)</f>
        <v>0</v>
      </c>
      <c r="BI741" s="228">
        <f>IF(N741="nulová",J741,0)</f>
        <v>0</v>
      </c>
      <c r="BJ741" s="17" t="s">
        <v>83</v>
      </c>
      <c r="BK741" s="228">
        <f>ROUND(I741*H741,2)</f>
        <v>0</v>
      </c>
      <c r="BL741" s="17" t="s">
        <v>167</v>
      </c>
      <c r="BM741" s="227" t="s">
        <v>946</v>
      </c>
    </row>
    <row r="742" s="2" customFormat="1">
      <c r="A742" s="38"/>
      <c r="B742" s="39"/>
      <c r="C742" s="40"/>
      <c r="D742" s="229" t="s">
        <v>169</v>
      </c>
      <c r="E742" s="40"/>
      <c r="F742" s="230" t="s">
        <v>947</v>
      </c>
      <c r="G742" s="40"/>
      <c r="H742" s="40"/>
      <c r="I742" s="231"/>
      <c r="J742" s="40"/>
      <c r="K742" s="40"/>
      <c r="L742" s="44"/>
      <c r="M742" s="232"/>
      <c r="N742" s="233"/>
      <c r="O742" s="91"/>
      <c r="P742" s="91"/>
      <c r="Q742" s="91"/>
      <c r="R742" s="91"/>
      <c r="S742" s="91"/>
      <c r="T742" s="92"/>
      <c r="U742" s="38"/>
      <c r="V742" s="38"/>
      <c r="W742" s="38"/>
      <c r="X742" s="38"/>
      <c r="Y742" s="38"/>
      <c r="Z742" s="38"/>
      <c r="AA742" s="38"/>
      <c r="AB742" s="38"/>
      <c r="AC742" s="38"/>
      <c r="AD742" s="38"/>
      <c r="AE742" s="38"/>
      <c r="AT742" s="17" t="s">
        <v>169</v>
      </c>
      <c r="AU742" s="17" t="s">
        <v>85</v>
      </c>
    </row>
    <row r="743" s="13" customFormat="1">
      <c r="A743" s="13"/>
      <c r="B743" s="234"/>
      <c r="C743" s="235"/>
      <c r="D743" s="229" t="s">
        <v>171</v>
      </c>
      <c r="E743" s="236" t="s">
        <v>1</v>
      </c>
      <c r="F743" s="237" t="s">
        <v>948</v>
      </c>
      <c r="G743" s="235"/>
      <c r="H743" s="238">
        <v>275.25999999999999</v>
      </c>
      <c r="I743" s="239"/>
      <c r="J743" s="235"/>
      <c r="K743" s="235"/>
      <c r="L743" s="240"/>
      <c r="M743" s="241"/>
      <c r="N743" s="242"/>
      <c r="O743" s="242"/>
      <c r="P743" s="242"/>
      <c r="Q743" s="242"/>
      <c r="R743" s="242"/>
      <c r="S743" s="242"/>
      <c r="T743" s="243"/>
      <c r="U743" s="13"/>
      <c r="V743" s="13"/>
      <c r="W743" s="13"/>
      <c r="X743" s="13"/>
      <c r="Y743" s="13"/>
      <c r="Z743" s="13"/>
      <c r="AA743" s="13"/>
      <c r="AB743" s="13"/>
      <c r="AC743" s="13"/>
      <c r="AD743" s="13"/>
      <c r="AE743" s="13"/>
      <c r="AT743" s="244" t="s">
        <v>171</v>
      </c>
      <c r="AU743" s="244" t="s">
        <v>85</v>
      </c>
      <c r="AV743" s="13" t="s">
        <v>85</v>
      </c>
      <c r="AW743" s="13" t="s">
        <v>32</v>
      </c>
      <c r="AX743" s="13" t="s">
        <v>75</v>
      </c>
      <c r="AY743" s="244" t="s">
        <v>161</v>
      </c>
    </row>
    <row r="744" s="13" customFormat="1">
      <c r="A744" s="13"/>
      <c r="B744" s="234"/>
      <c r="C744" s="235"/>
      <c r="D744" s="229" t="s">
        <v>171</v>
      </c>
      <c r="E744" s="236" t="s">
        <v>1</v>
      </c>
      <c r="F744" s="237" t="s">
        <v>949</v>
      </c>
      <c r="G744" s="235"/>
      <c r="H744" s="238">
        <v>14.76</v>
      </c>
      <c r="I744" s="239"/>
      <c r="J744" s="235"/>
      <c r="K744" s="235"/>
      <c r="L744" s="240"/>
      <c r="M744" s="241"/>
      <c r="N744" s="242"/>
      <c r="O744" s="242"/>
      <c r="P744" s="242"/>
      <c r="Q744" s="242"/>
      <c r="R744" s="242"/>
      <c r="S744" s="242"/>
      <c r="T744" s="243"/>
      <c r="U744" s="13"/>
      <c r="V744" s="13"/>
      <c r="W744" s="13"/>
      <c r="X744" s="13"/>
      <c r="Y744" s="13"/>
      <c r="Z744" s="13"/>
      <c r="AA744" s="13"/>
      <c r="AB744" s="13"/>
      <c r="AC744" s="13"/>
      <c r="AD744" s="13"/>
      <c r="AE744" s="13"/>
      <c r="AT744" s="244" t="s">
        <v>171</v>
      </c>
      <c r="AU744" s="244" t="s">
        <v>85</v>
      </c>
      <c r="AV744" s="13" t="s">
        <v>85</v>
      </c>
      <c r="AW744" s="13" t="s">
        <v>32</v>
      </c>
      <c r="AX744" s="13" t="s">
        <v>75</v>
      </c>
      <c r="AY744" s="244" t="s">
        <v>161</v>
      </c>
    </row>
    <row r="745" s="13" customFormat="1">
      <c r="A745" s="13"/>
      <c r="B745" s="234"/>
      <c r="C745" s="235"/>
      <c r="D745" s="229" t="s">
        <v>171</v>
      </c>
      <c r="E745" s="236" t="s">
        <v>1</v>
      </c>
      <c r="F745" s="237" t="s">
        <v>825</v>
      </c>
      <c r="G745" s="235"/>
      <c r="H745" s="238">
        <v>17.600000000000001</v>
      </c>
      <c r="I745" s="239"/>
      <c r="J745" s="235"/>
      <c r="K745" s="235"/>
      <c r="L745" s="240"/>
      <c r="M745" s="241"/>
      <c r="N745" s="242"/>
      <c r="O745" s="242"/>
      <c r="P745" s="242"/>
      <c r="Q745" s="242"/>
      <c r="R745" s="242"/>
      <c r="S745" s="242"/>
      <c r="T745" s="243"/>
      <c r="U745" s="13"/>
      <c r="V745" s="13"/>
      <c r="W745" s="13"/>
      <c r="X745" s="13"/>
      <c r="Y745" s="13"/>
      <c r="Z745" s="13"/>
      <c r="AA745" s="13"/>
      <c r="AB745" s="13"/>
      <c r="AC745" s="13"/>
      <c r="AD745" s="13"/>
      <c r="AE745" s="13"/>
      <c r="AT745" s="244" t="s">
        <v>171</v>
      </c>
      <c r="AU745" s="244" t="s">
        <v>85</v>
      </c>
      <c r="AV745" s="13" t="s">
        <v>85</v>
      </c>
      <c r="AW745" s="13" t="s">
        <v>32</v>
      </c>
      <c r="AX745" s="13" t="s">
        <v>75</v>
      </c>
      <c r="AY745" s="244" t="s">
        <v>161</v>
      </c>
    </row>
    <row r="746" s="14" customFormat="1">
      <c r="A746" s="14"/>
      <c r="B746" s="245"/>
      <c r="C746" s="246"/>
      <c r="D746" s="229" t="s">
        <v>171</v>
      </c>
      <c r="E746" s="247" t="s">
        <v>1</v>
      </c>
      <c r="F746" s="248" t="s">
        <v>185</v>
      </c>
      <c r="G746" s="246"/>
      <c r="H746" s="249">
        <v>307.62</v>
      </c>
      <c r="I746" s="250"/>
      <c r="J746" s="246"/>
      <c r="K746" s="246"/>
      <c r="L746" s="251"/>
      <c r="M746" s="252"/>
      <c r="N746" s="253"/>
      <c r="O746" s="253"/>
      <c r="P746" s="253"/>
      <c r="Q746" s="253"/>
      <c r="R746" s="253"/>
      <c r="S746" s="253"/>
      <c r="T746" s="254"/>
      <c r="U746" s="14"/>
      <c r="V746" s="14"/>
      <c r="W746" s="14"/>
      <c r="X746" s="14"/>
      <c r="Y746" s="14"/>
      <c r="Z746" s="14"/>
      <c r="AA746" s="14"/>
      <c r="AB746" s="14"/>
      <c r="AC746" s="14"/>
      <c r="AD746" s="14"/>
      <c r="AE746" s="14"/>
      <c r="AT746" s="255" t="s">
        <v>171</v>
      </c>
      <c r="AU746" s="255" t="s">
        <v>85</v>
      </c>
      <c r="AV746" s="14" t="s">
        <v>167</v>
      </c>
      <c r="AW746" s="14" t="s">
        <v>32</v>
      </c>
      <c r="AX746" s="14" t="s">
        <v>83</v>
      </c>
      <c r="AY746" s="255" t="s">
        <v>161</v>
      </c>
    </row>
    <row r="747" s="2" customFormat="1" ht="24.15" customHeight="1">
      <c r="A747" s="38"/>
      <c r="B747" s="39"/>
      <c r="C747" s="215" t="s">
        <v>950</v>
      </c>
      <c r="D747" s="215" t="s">
        <v>163</v>
      </c>
      <c r="E747" s="216" t="s">
        <v>951</v>
      </c>
      <c r="F747" s="217" t="s">
        <v>952</v>
      </c>
      <c r="G747" s="218" t="s">
        <v>206</v>
      </c>
      <c r="H747" s="219">
        <v>73.799999999999997</v>
      </c>
      <c r="I747" s="220"/>
      <c r="J747" s="221">
        <f>ROUND(I747*H747,2)</f>
        <v>0</v>
      </c>
      <c r="K747" s="222"/>
      <c r="L747" s="44"/>
      <c r="M747" s="223" t="s">
        <v>1</v>
      </c>
      <c r="N747" s="224" t="s">
        <v>40</v>
      </c>
      <c r="O747" s="91"/>
      <c r="P747" s="225">
        <f>O747*H747</f>
        <v>0</v>
      </c>
      <c r="Q747" s="225">
        <v>0</v>
      </c>
      <c r="R747" s="225">
        <f>Q747*H747</f>
        <v>0</v>
      </c>
      <c r="S747" s="225">
        <v>0</v>
      </c>
      <c r="T747" s="226">
        <f>S747*H747</f>
        <v>0</v>
      </c>
      <c r="U747" s="38"/>
      <c r="V747" s="38"/>
      <c r="W747" s="38"/>
      <c r="X747" s="38"/>
      <c r="Y747" s="38"/>
      <c r="Z747" s="38"/>
      <c r="AA747" s="38"/>
      <c r="AB747" s="38"/>
      <c r="AC747" s="38"/>
      <c r="AD747" s="38"/>
      <c r="AE747" s="38"/>
      <c r="AR747" s="227" t="s">
        <v>167</v>
      </c>
      <c r="AT747" s="227" t="s">
        <v>163</v>
      </c>
      <c r="AU747" s="227" t="s">
        <v>85</v>
      </c>
      <c r="AY747" s="17" t="s">
        <v>161</v>
      </c>
      <c r="BE747" s="228">
        <f>IF(N747="základní",J747,0)</f>
        <v>0</v>
      </c>
      <c r="BF747" s="228">
        <f>IF(N747="snížená",J747,0)</f>
        <v>0</v>
      </c>
      <c r="BG747" s="228">
        <f>IF(N747="zákl. přenesená",J747,0)</f>
        <v>0</v>
      </c>
      <c r="BH747" s="228">
        <f>IF(N747="sníž. přenesená",J747,0)</f>
        <v>0</v>
      </c>
      <c r="BI747" s="228">
        <f>IF(N747="nulová",J747,0)</f>
        <v>0</v>
      </c>
      <c r="BJ747" s="17" t="s">
        <v>83</v>
      </c>
      <c r="BK747" s="228">
        <f>ROUND(I747*H747,2)</f>
        <v>0</v>
      </c>
      <c r="BL747" s="17" t="s">
        <v>167</v>
      </c>
      <c r="BM747" s="227" t="s">
        <v>953</v>
      </c>
    </row>
    <row r="748" s="2" customFormat="1">
      <c r="A748" s="38"/>
      <c r="B748" s="39"/>
      <c r="C748" s="40"/>
      <c r="D748" s="229" t="s">
        <v>169</v>
      </c>
      <c r="E748" s="40"/>
      <c r="F748" s="230" t="s">
        <v>954</v>
      </c>
      <c r="G748" s="40"/>
      <c r="H748" s="40"/>
      <c r="I748" s="231"/>
      <c r="J748" s="40"/>
      <c r="K748" s="40"/>
      <c r="L748" s="44"/>
      <c r="M748" s="232"/>
      <c r="N748" s="233"/>
      <c r="O748" s="91"/>
      <c r="P748" s="91"/>
      <c r="Q748" s="91"/>
      <c r="R748" s="91"/>
      <c r="S748" s="91"/>
      <c r="T748" s="92"/>
      <c r="U748" s="38"/>
      <c r="V748" s="38"/>
      <c r="W748" s="38"/>
      <c r="X748" s="38"/>
      <c r="Y748" s="38"/>
      <c r="Z748" s="38"/>
      <c r="AA748" s="38"/>
      <c r="AB748" s="38"/>
      <c r="AC748" s="38"/>
      <c r="AD748" s="38"/>
      <c r="AE748" s="38"/>
      <c r="AT748" s="17" t="s">
        <v>169</v>
      </c>
      <c r="AU748" s="17" t="s">
        <v>85</v>
      </c>
    </row>
    <row r="749" s="13" customFormat="1">
      <c r="A749" s="13"/>
      <c r="B749" s="234"/>
      <c r="C749" s="235"/>
      <c r="D749" s="229" t="s">
        <v>171</v>
      </c>
      <c r="E749" s="236" t="s">
        <v>1</v>
      </c>
      <c r="F749" s="237" t="s">
        <v>872</v>
      </c>
      <c r="G749" s="235"/>
      <c r="H749" s="238">
        <v>73.799999999999997</v>
      </c>
      <c r="I749" s="239"/>
      <c r="J749" s="235"/>
      <c r="K749" s="235"/>
      <c r="L749" s="240"/>
      <c r="M749" s="241"/>
      <c r="N749" s="242"/>
      <c r="O749" s="242"/>
      <c r="P749" s="242"/>
      <c r="Q749" s="242"/>
      <c r="R749" s="242"/>
      <c r="S749" s="242"/>
      <c r="T749" s="243"/>
      <c r="U749" s="13"/>
      <c r="V749" s="13"/>
      <c r="W749" s="13"/>
      <c r="X749" s="13"/>
      <c r="Y749" s="13"/>
      <c r="Z749" s="13"/>
      <c r="AA749" s="13"/>
      <c r="AB749" s="13"/>
      <c r="AC749" s="13"/>
      <c r="AD749" s="13"/>
      <c r="AE749" s="13"/>
      <c r="AT749" s="244" t="s">
        <v>171</v>
      </c>
      <c r="AU749" s="244" t="s">
        <v>85</v>
      </c>
      <c r="AV749" s="13" t="s">
        <v>85</v>
      </c>
      <c r="AW749" s="13" t="s">
        <v>32</v>
      </c>
      <c r="AX749" s="13" t="s">
        <v>83</v>
      </c>
      <c r="AY749" s="244" t="s">
        <v>161</v>
      </c>
    </row>
    <row r="750" s="12" customFormat="1" ht="22.8" customHeight="1">
      <c r="A750" s="12"/>
      <c r="B750" s="199"/>
      <c r="C750" s="200"/>
      <c r="D750" s="201" t="s">
        <v>74</v>
      </c>
      <c r="E750" s="213" t="s">
        <v>605</v>
      </c>
      <c r="F750" s="213" t="s">
        <v>955</v>
      </c>
      <c r="G750" s="200"/>
      <c r="H750" s="200"/>
      <c r="I750" s="203"/>
      <c r="J750" s="214">
        <f>BK750</f>
        <v>0</v>
      </c>
      <c r="K750" s="200"/>
      <c r="L750" s="205"/>
      <c r="M750" s="206"/>
      <c r="N750" s="207"/>
      <c r="O750" s="207"/>
      <c r="P750" s="208">
        <f>SUM(P751:P840)</f>
        <v>0</v>
      </c>
      <c r="Q750" s="207"/>
      <c r="R750" s="208">
        <f>SUM(R751:R840)</f>
        <v>224.94773082999996</v>
      </c>
      <c r="S750" s="207"/>
      <c r="T750" s="209">
        <f>SUM(T751:T840)</f>
        <v>0</v>
      </c>
      <c r="U750" s="12"/>
      <c r="V750" s="12"/>
      <c r="W750" s="12"/>
      <c r="X750" s="12"/>
      <c r="Y750" s="12"/>
      <c r="Z750" s="12"/>
      <c r="AA750" s="12"/>
      <c r="AB750" s="12"/>
      <c r="AC750" s="12"/>
      <c r="AD750" s="12"/>
      <c r="AE750" s="12"/>
      <c r="AR750" s="210" t="s">
        <v>83</v>
      </c>
      <c r="AT750" s="211" t="s">
        <v>74</v>
      </c>
      <c r="AU750" s="211" t="s">
        <v>83</v>
      </c>
      <c r="AY750" s="210" t="s">
        <v>161</v>
      </c>
      <c r="BK750" s="212">
        <f>SUM(BK751:BK840)</f>
        <v>0</v>
      </c>
    </row>
    <row r="751" s="2" customFormat="1" ht="33" customHeight="1">
      <c r="A751" s="38"/>
      <c r="B751" s="39"/>
      <c r="C751" s="215" t="s">
        <v>956</v>
      </c>
      <c r="D751" s="215" t="s">
        <v>163</v>
      </c>
      <c r="E751" s="216" t="s">
        <v>957</v>
      </c>
      <c r="F751" s="217" t="s">
        <v>958</v>
      </c>
      <c r="G751" s="218" t="s">
        <v>166</v>
      </c>
      <c r="H751" s="219">
        <v>33.665999999999997</v>
      </c>
      <c r="I751" s="220"/>
      <c r="J751" s="221">
        <f>ROUND(I751*H751,2)</f>
        <v>0</v>
      </c>
      <c r="K751" s="222"/>
      <c r="L751" s="44"/>
      <c r="M751" s="223" t="s">
        <v>1</v>
      </c>
      <c r="N751" s="224" t="s">
        <v>40</v>
      </c>
      <c r="O751" s="91"/>
      <c r="P751" s="225">
        <f>O751*H751</f>
        <v>0</v>
      </c>
      <c r="Q751" s="225">
        <v>2.5018699999999998</v>
      </c>
      <c r="R751" s="225">
        <f>Q751*H751</f>
        <v>84.227955419999986</v>
      </c>
      <c r="S751" s="225">
        <v>0</v>
      </c>
      <c r="T751" s="226">
        <f>S751*H751</f>
        <v>0</v>
      </c>
      <c r="U751" s="38"/>
      <c r="V751" s="38"/>
      <c r="W751" s="38"/>
      <c r="X751" s="38"/>
      <c r="Y751" s="38"/>
      <c r="Z751" s="38"/>
      <c r="AA751" s="38"/>
      <c r="AB751" s="38"/>
      <c r="AC751" s="38"/>
      <c r="AD751" s="38"/>
      <c r="AE751" s="38"/>
      <c r="AR751" s="227" t="s">
        <v>167</v>
      </c>
      <c r="AT751" s="227" t="s">
        <v>163</v>
      </c>
      <c r="AU751" s="227" t="s">
        <v>85</v>
      </c>
      <c r="AY751" s="17" t="s">
        <v>161</v>
      </c>
      <c r="BE751" s="228">
        <f>IF(N751="základní",J751,0)</f>
        <v>0</v>
      </c>
      <c r="BF751" s="228">
        <f>IF(N751="snížená",J751,0)</f>
        <v>0</v>
      </c>
      <c r="BG751" s="228">
        <f>IF(N751="zákl. přenesená",J751,0)</f>
        <v>0</v>
      </c>
      <c r="BH751" s="228">
        <f>IF(N751="sníž. přenesená",J751,0)</f>
        <v>0</v>
      </c>
      <c r="BI751" s="228">
        <f>IF(N751="nulová",J751,0)</f>
        <v>0</v>
      </c>
      <c r="BJ751" s="17" t="s">
        <v>83</v>
      </c>
      <c r="BK751" s="228">
        <f>ROUND(I751*H751,2)</f>
        <v>0</v>
      </c>
      <c r="BL751" s="17" t="s">
        <v>167</v>
      </c>
      <c r="BM751" s="227" t="s">
        <v>959</v>
      </c>
    </row>
    <row r="752" s="2" customFormat="1">
      <c r="A752" s="38"/>
      <c r="B752" s="39"/>
      <c r="C752" s="40"/>
      <c r="D752" s="229" t="s">
        <v>169</v>
      </c>
      <c r="E752" s="40"/>
      <c r="F752" s="230" t="s">
        <v>960</v>
      </c>
      <c r="G752" s="40"/>
      <c r="H752" s="40"/>
      <c r="I752" s="231"/>
      <c r="J752" s="40"/>
      <c r="K752" s="40"/>
      <c r="L752" s="44"/>
      <c r="M752" s="232"/>
      <c r="N752" s="233"/>
      <c r="O752" s="91"/>
      <c r="P752" s="91"/>
      <c r="Q752" s="91"/>
      <c r="R752" s="91"/>
      <c r="S752" s="91"/>
      <c r="T752" s="92"/>
      <c r="U752" s="38"/>
      <c r="V752" s="38"/>
      <c r="W752" s="38"/>
      <c r="X752" s="38"/>
      <c r="Y752" s="38"/>
      <c r="Z752" s="38"/>
      <c r="AA752" s="38"/>
      <c r="AB752" s="38"/>
      <c r="AC752" s="38"/>
      <c r="AD752" s="38"/>
      <c r="AE752" s="38"/>
      <c r="AT752" s="17" t="s">
        <v>169</v>
      </c>
      <c r="AU752" s="17" t="s">
        <v>85</v>
      </c>
    </row>
    <row r="753" s="13" customFormat="1">
      <c r="A753" s="13"/>
      <c r="B753" s="234"/>
      <c r="C753" s="235"/>
      <c r="D753" s="229" t="s">
        <v>171</v>
      </c>
      <c r="E753" s="236" t="s">
        <v>1</v>
      </c>
      <c r="F753" s="237" t="s">
        <v>961</v>
      </c>
      <c r="G753" s="235"/>
      <c r="H753" s="238">
        <v>15.504</v>
      </c>
      <c r="I753" s="239"/>
      <c r="J753" s="235"/>
      <c r="K753" s="235"/>
      <c r="L753" s="240"/>
      <c r="M753" s="241"/>
      <c r="N753" s="242"/>
      <c r="O753" s="242"/>
      <c r="P753" s="242"/>
      <c r="Q753" s="242"/>
      <c r="R753" s="242"/>
      <c r="S753" s="242"/>
      <c r="T753" s="243"/>
      <c r="U753" s="13"/>
      <c r="V753" s="13"/>
      <c r="W753" s="13"/>
      <c r="X753" s="13"/>
      <c r="Y753" s="13"/>
      <c r="Z753" s="13"/>
      <c r="AA753" s="13"/>
      <c r="AB753" s="13"/>
      <c r="AC753" s="13"/>
      <c r="AD753" s="13"/>
      <c r="AE753" s="13"/>
      <c r="AT753" s="244" t="s">
        <v>171</v>
      </c>
      <c r="AU753" s="244" t="s">
        <v>85</v>
      </c>
      <c r="AV753" s="13" t="s">
        <v>85</v>
      </c>
      <c r="AW753" s="13" t="s">
        <v>32</v>
      </c>
      <c r="AX753" s="13" t="s">
        <v>75</v>
      </c>
      <c r="AY753" s="244" t="s">
        <v>161</v>
      </c>
    </row>
    <row r="754" s="13" customFormat="1">
      <c r="A754" s="13"/>
      <c r="B754" s="234"/>
      <c r="C754" s="235"/>
      <c r="D754" s="229" t="s">
        <v>171</v>
      </c>
      <c r="E754" s="236" t="s">
        <v>1</v>
      </c>
      <c r="F754" s="237" t="s">
        <v>962</v>
      </c>
      <c r="G754" s="235"/>
      <c r="H754" s="238">
        <v>18.161999999999999</v>
      </c>
      <c r="I754" s="239"/>
      <c r="J754" s="235"/>
      <c r="K754" s="235"/>
      <c r="L754" s="240"/>
      <c r="M754" s="241"/>
      <c r="N754" s="242"/>
      <c r="O754" s="242"/>
      <c r="P754" s="242"/>
      <c r="Q754" s="242"/>
      <c r="R754" s="242"/>
      <c r="S754" s="242"/>
      <c r="T754" s="243"/>
      <c r="U754" s="13"/>
      <c r="V754" s="13"/>
      <c r="W754" s="13"/>
      <c r="X754" s="13"/>
      <c r="Y754" s="13"/>
      <c r="Z754" s="13"/>
      <c r="AA754" s="13"/>
      <c r="AB754" s="13"/>
      <c r="AC754" s="13"/>
      <c r="AD754" s="13"/>
      <c r="AE754" s="13"/>
      <c r="AT754" s="244" t="s">
        <v>171</v>
      </c>
      <c r="AU754" s="244" t="s">
        <v>85</v>
      </c>
      <c r="AV754" s="13" t="s">
        <v>85</v>
      </c>
      <c r="AW754" s="13" t="s">
        <v>32</v>
      </c>
      <c r="AX754" s="13" t="s">
        <v>75</v>
      </c>
      <c r="AY754" s="244" t="s">
        <v>161</v>
      </c>
    </row>
    <row r="755" s="14" customFormat="1">
      <c r="A755" s="14"/>
      <c r="B755" s="245"/>
      <c r="C755" s="246"/>
      <c r="D755" s="229" t="s">
        <v>171</v>
      </c>
      <c r="E755" s="247" t="s">
        <v>1</v>
      </c>
      <c r="F755" s="248" t="s">
        <v>185</v>
      </c>
      <c r="G755" s="246"/>
      <c r="H755" s="249">
        <v>33.665999999999997</v>
      </c>
      <c r="I755" s="250"/>
      <c r="J755" s="246"/>
      <c r="K755" s="246"/>
      <c r="L755" s="251"/>
      <c r="M755" s="252"/>
      <c r="N755" s="253"/>
      <c r="O755" s="253"/>
      <c r="P755" s="253"/>
      <c r="Q755" s="253"/>
      <c r="R755" s="253"/>
      <c r="S755" s="253"/>
      <c r="T755" s="254"/>
      <c r="U755" s="14"/>
      <c r="V755" s="14"/>
      <c r="W755" s="14"/>
      <c r="X755" s="14"/>
      <c r="Y755" s="14"/>
      <c r="Z755" s="14"/>
      <c r="AA755" s="14"/>
      <c r="AB755" s="14"/>
      <c r="AC755" s="14"/>
      <c r="AD755" s="14"/>
      <c r="AE755" s="14"/>
      <c r="AT755" s="255" t="s">
        <v>171</v>
      </c>
      <c r="AU755" s="255" t="s">
        <v>85</v>
      </c>
      <c r="AV755" s="14" t="s">
        <v>167</v>
      </c>
      <c r="AW755" s="14" t="s">
        <v>32</v>
      </c>
      <c r="AX755" s="14" t="s">
        <v>83</v>
      </c>
      <c r="AY755" s="255" t="s">
        <v>161</v>
      </c>
    </row>
    <row r="756" s="2" customFormat="1" ht="33" customHeight="1">
      <c r="A756" s="38"/>
      <c r="B756" s="39"/>
      <c r="C756" s="215" t="s">
        <v>963</v>
      </c>
      <c r="D756" s="215" t="s">
        <v>163</v>
      </c>
      <c r="E756" s="216" t="s">
        <v>964</v>
      </c>
      <c r="F756" s="217" t="s">
        <v>965</v>
      </c>
      <c r="G756" s="218" t="s">
        <v>166</v>
      </c>
      <c r="H756" s="219">
        <v>0.32300000000000001</v>
      </c>
      <c r="I756" s="220"/>
      <c r="J756" s="221">
        <f>ROUND(I756*H756,2)</f>
        <v>0</v>
      </c>
      <c r="K756" s="222"/>
      <c r="L756" s="44"/>
      <c r="M756" s="223" t="s">
        <v>1</v>
      </c>
      <c r="N756" s="224" t="s">
        <v>40</v>
      </c>
      <c r="O756" s="91"/>
      <c r="P756" s="225">
        <f>O756*H756</f>
        <v>0</v>
      </c>
      <c r="Q756" s="225">
        <v>2.5018699999999998</v>
      </c>
      <c r="R756" s="225">
        <f>Q756*H756</f>
        <v>0.80810400999999998</v>
      </c>
      <c r="S756" s="225">
        <v>0</v>
      </c>
      <c r="T756" s="226">
        <f>S756*H756</f>
        <v>0</v>
      </c>
      <c r="U756" s="38"/>
      <c r="V756" s="38"/>
      <c r="W756" s="38"/>
      <c r="X756" s="38"/>
      <c r="Y756" s="38"/>
      <c r="Z756" s="38"/>
      <c r="AA756" s="38"/>
      <c r="AB756" s="38"/>
      <c r="AC756" s="38"/>
      <c r="AD756" s="38"/>
      <c r="AE756" s="38"/>
      <c r="AR756" s="227" t="s">
        <v>167</v>
      </c>
      <c r="AT756" s="227" t="s">
        <v>163</v>
      </c>
      <c r="AU756" s="227" t="s">
        <v>85</v>
      </c>
      <c r="AY756" s="17" t="s">
        <v>161</v>
      </c>
      <c r="BE756" s="228">
        <f>IF(N756="základní",J756,0)</f>
        <v>0</v>
      </c>
      <c r="BF756" s="228">
        <f>IF(N756="snížená",J756,0)</f>
        <v>0</v>
      </c>
      <c r="BG756" s="228">
        <f>IF(N756="zákl. přenesená",J756,0)</f>
        <v>0</v>
      </c>
      <c r="BH756" s="228">
        <f>IF(N756="sníž. přenesená",J756,0)</f>
        <v>0</v>
      </c>
      <c r="BI756" s="228">
        <f>IF(N756="nulová",J756,0)</f>
        <v>0</v>
      </c>
      <c r="BJ756" s="17" t="s">
        <v>83</v>
      </c>
      <c r="BK756" s="228">
        <f>ROUND(I756*H756,2)</f>
        <v>0</v>
      </c>
      <c r="BL756" s="17" t="s">
        <v>167</v>
      </c>
      <c r="BM756" s="227" t="s">
        <v>966</v>
      </c>
    </row>
    <row r="757" s="2" customFormat="1">
      <c r="A757" s="38"/>
      <c r="B757" s="39"/>
      <c r="C757" s="40"/>
      <c r="D757" s="229" t="s">
        <v>169</v>
      </c>
      <c r="E757" s="40"/>
      <c r="F757" s="230" t="s">
        <v>967</v>
      </c>
      <c r="G757" s="40"/>
      <c r="H757" s="40"/>
      <c r="I757" s="231"/>
      <c r="J757" s="40"/>
      <c r="K757" s="40"/>
      <c r="L757" s="44"/>
      <c r="M757" s="232"/>
      <c r="N757" s="233"/>
      <c r="O757" s="91"/>
      <c r="P757" s="91"/>
      <c r="Q757" s="91"/>
      <c r="R757" s="91"/>
      <c r="S757" s="91"/>
      <c r="T757" s="92"/>
      <c r="U757" s="38"/>
      <c r="V757" s="38"/>
      <c r="W757" s="38"/>
      <c r="X757" s="38"/>
      <c r="Y757" s="38"/>
      <c r="Z757" s="38"/>
      <c r="AA757" s="38"/>
      <c r="AB757" s="38"/>
      <c r="AC757" s="38"/>
      <c r="AD757" s="38"/>
      <c r="AE757" s="38"/>
      <c r="AT757" s="17" t="s">
        <v>169</v>
      </c>
      <c r="AU757" s="17" t="s">
        <v>85</v>
      </c>
    </row>
    <row r="758" s="13" customFormat="1">
      <c r="A758" s="13"/>
      <c r="B758" s="234"/>
      <c r="C758" s="235"/>
      <c r="D758" s="229" t="s">
        <v>171</v>
      </c>
      <c r="E758" s="236" t="s">
        <v>1</v>
      </c>
      <c r="F758" s="237" t="s">
        <v>968</v>
      </c>
      <c r="G758" s="235"/>
      <c r="H758" s="238">
        <v>0.32300000000000001</v>
      </c>
      <c r="I758" s="239"/>
      <c r="J758" s="235"/>
      <c r="K758" s="235"/>
      <c r="L758" s="240"/>
      <c r="M758" s="241"/>
      <c r="N758" s="242"/>
      <c r="O758" s="242"/>
      <c r="P758" s="242"/>
      <c r="Q758" s="242"/>
      <c r="R758" s="242"/>
      <c r="S758" s="242"/>
      <c r="T758" s="243"/>
      <c r="U758" s="13"/>
      <c r="V758" s="13"/>
      <c r="W758" s="13"/>
      <c r="X758" s="13"/>
      <c r="Y758" s="13"/>
      <c r="Z758" s="13"/>
      <c r="AA758" s="13"/>
      <c r="AB758" s="13"/>
      <c r="AC758" s="13"/>
      <c r="AD758" s="13"/>
      <c r="AE758" s="13"/>
      <c r="AT758" s="244" t="s">
        <v>171</v>
      </c>
      <c r="AU758" s="244" t="s">
        <v>85</v>
      </c>
      <c r="AV758" s="13" t="s">
        <v>85</v>
      </c>
      <c r="AW758" s="13" t="s">
        <v>32</v>
      </c>
      <c r="AX758" s="13" t="s">
        <v>83</v>
      </c>
      <c r="AY758" s="244" t="s">
        <v>161</v>
      </c>
    </row>
    <row r="759" s="2" customFormat="1" ht="24.15" customHeight="1">
      <c r="A759" s="38"/>
      <c r="B759" s="39"/>
      <c r="C759" s="215" t="s">
        <v>969</v>
      </c>
      <c r="D759" s="215" t="s">
        <v>163</v>
      </c>
      <c r="E759" s="216" t="s">
        <v>970</v>
      </c>
      <c r="F759" s="217" t="s">
        <v>971</v>
      </c>
      <c r="G759" s="218" t="s">
        <v>166</v>
      </c>
      <c r="H759" s="219">
        <v>0.81200000000000006</v>
      </c>
      <c r="I759" s="220"/>
      <c r="J759" s="221">
        <f>ROUND(I759*H759,2)</f>
        <v>0</v>
      </c>
      <c r="K759" s="222"/>
      <c r="L759" s="44"/>
      <c r="M759" s="223" t="s">
        <v>1</v>
      </c>
      <c r="N759" s="224" t="s">
        <v>40</v>
      </c>
      <c r="O759" s="91"/>
      <c r="P759" s="225">
        <f>O759*H759</f>
        <v>0</v>
      </c>
      <c r="Q759" s="225">
        <v>0</v>
      </c>
      <c r="R759" s="225">
        <f>Q759*H759</f>
        <v>0</v>
      </c>
      <c r="S759" s="225">
        <v>0</v>
      </c>
      <c r="T759" s="226">
        <f>S759*H759</f>
        <v>0</v>
      </c>
      <c r="U759" s="38"/>
      <c r="V759" s="38"/>
      <c r="W759" s="38"/>
      <c r="X759" s="38"/>
      <c r="Y759" s="38"/>
      <c r="Z759" s="38"/>
      <c r="AA759" s="38"/>
      <c r="AB759" s="38"/>
      <c r="AC759" s="38"/>
      <c r="AD759" s="38"/>
      <c r="AE759" s="38"/>
      <c r="AR759" s="227" t="s">
        <v>167</v>
      </c>
      <c r="AT759" s="227" t="s">
        <v>163</v>
      </c>
      <c r="AU759" s="227" t="s">
        <v>85</v>
      </c>
      <c r="AY759" s="17" t="s">
        <v>161</v>
      </c>
      <c r="BE759" s="228">
        <f>IF(N759="základní",J759,0)</f>
        <v>0</v>
      </c>
      <c r="BF759" s="228">
        <f>IF(N759="snížená",J759,0)</f>
        <v>0</v>
      </c>
      <c r="BG759" s="228">
        <f>IF(N759="zákl. přenesená",J759,0)</f>
        <v>0</v>
      </c>
      <c r="BH759" s="228">
        <f>IF(N759="sníž. přenesená",J759,0)</f>
        <v>0</v>
      </c>
      <c r="BI759" s="228">
        <f>IF(N759="nulová",J759,0)</f>
        <v>0</v>
      </c>
      <c r="BJ759" s="17" t="s">
        <v>83</v>
      </c>
      <c r="BK759" s="228">
        <f>ROUND(I759*H759,2)</f>
        <v>0</v>
      </c>
      <c r="BL759" s="17" t="s">
        <v>167</v>
      </c>
      <c r="BM759" s="227" t="s">
        <v>972</v>
      </c>
    </row>
    <row r="760" s="2" customFormat="1">
      <c r="A760" s="38"/>
      <c r="B760" s="39"/>
      <c r="C760" s="40"/>
      <c r="D760" s="229" t="s">
        <v>169</v>
      </c>
      <c r="E760" s="40"/>
      <c r="F760" s="230" t="s">
        <v>973</v>
      </c>
      <c r="G760" s="40"/>
      <c r="H760" s="40"/>
      <c r="I760" s="231"/>
      <c r="J760" s="40"/>
      <c r="K760" s="40"/>
      <c r="L760" s="44"/>
      <c r="M760" s="232"/>
      <c r="N760" s="233"/>
      <c r="O760" s="91"/>
      <c r="P760" s="91"/>
      <c r="Q760" s="91"/>
      <c r="R760" s="91"/>
      <c r="S760" s="91"/>
      <c r="T760" s="92"/>
      <c r="U760" s="38"/>
      <c r="V760" s="38"/>
      <c r="W760" s="38"/>
      <c r="X760" s="38"/>
      <c r="Y760" s="38"/>
      <c r="Z760" s="38"/>
      <c r="AA760" s="38"/>
      <c r="AB760" s="38"/>
      <c r="AC760" s="38"/>
      <c r="AD760" s="38"/>
      <c r="AE760" s="38"/>
      <c r="AT760" s="17" t="s">
        <v>169</v>
      </c>
      <c r="AU760" s="17" t="s">
        <v>85</v>
      </c>
    </row>
    <row r="761" s="13" customFormat="1">
      <c r="A761" s="13"/>
      <c r="B761" s="234"/>
      <c r="C761" s="235"/>
      <c r="D761" s="229" t="s">
        <v>171</v>
      </c>
      <c r="E761" s="236" t="s">
        <v>1</v>
      </c>
      <c r="F761" s="237" t="s">
        <v>974</v>
      </c>
      <c r="G761" s="235"/>
      <c r="H761" s="238">
        <v>0.73799999999999999</v>
      </c>
      <c r="I761" s="239"/>
      <c r="J761" s="235"/>
      <c r="K761" s="235"/>
      <c r="L761" s="240"/>
      <c r="M761" s="241"/>
      <c r="N761" s="242"/>
      <c r="O761" s="242"/>
      <c r="P761" s="242"/>
      <c r="Q761" s="242"/>
      <c r="R761" s="242"/>
      <c r="S761" s="242"/>
      <c r="T761" s="243"/>
      <c r="U761" s="13"/>
      <c r="V761" s="13"/>
      <c r="W761" s="13"/>
      <c r="X761" s="13"/>
      <c r="Y761" s="13"/>
      <c r="Z761" s="13"/>
      <c r="AA761" s="13"/>
      <c r="AB761" s="13"/>
      <c r="AC761" s="13"/>
      <c r="AD761" s="13"/>
      <c r="AE761" s="13"/>
      <c r="AT761" s="244" t="s">
        <v>171</v>
      </c>
      <c r="AU761" s="244" t="s">
        <v>85</v>
      </c>
      <c r="AV761" s="13" t="s">
        <v>85</v>
      </c>
      <c r="AW761" s="13" t="s">
        <v>32</v>
      </c>
      <c r="AX761" s="13" t="s">
        <v>83</v>
      </c>
      <c r="AY761" s="244" t="s">
        <v>161</v>
      </c>
    </row>
    <row r="762" s="13" customFormat="1">
      <c r="A762" s="13"/>
      <c r="B762" s="234"/>
      <c r="C762" s="235"/>
      <c r="D762" s="229" t="s">
        <v>171</v>
      </c>
      <c r="E762" s="235"/>
      <c r="F762" s="237" t="s">
        <v>975</v>
      </c>
      <c r="G762" s="235"/>
      <c r="H762" s="238">
        <v>0.81200000000000006</v>
      </c>
      <c r="I762" s="239"/>
      <c r="J762" s="235"/>
      <c r="K762" s="235"/>
      <c r="L762" s="240"/>
      <c r="M762" s="241"/>
      <c r="N762" s="242"/>
      <c r="O762" s="242"/>
      <c r="P762" s="242"/>
      <c r="Q762" s="242"/>
      <c r="R762" s="242"/>
      <c r="S762" s="242"/>
      <c r="T762" s="243"/>
      <c r="U762" s="13"/>
      <c r="V762" s="13"/>
      <c r="W762" s="13"/>
      <c r="X762" s="13"/>
      <c r="Y762" s="13"/>
      <c r="Z762" s="13"/>
      <c r="AA762" s="13"/>
      <c r="AB762" s="13"/>
      <c r="AC762" s="13"/>
      <c r="AD762" s="13"/>
      <c r="AE762" s="13"/>
      <c r="AT762" s="244" t="s">
        <v>171</v>
      </c>
      <c r="AU762" s="244" t="s">
        <v>85</v>
      </c>
      <c r="AV762" s="13" t="s">
        <v>85</v>
      </c>
      <c r="AW762" s="13" t="s">
        <v>4</v>
      </c>
      <c r="AX762" s="13" t="s">
        <v>83</v>
      </c>
      <c r="AY762" s="244" t="s">
        <v>161</v>
      </c>
    </row>
    <row r="763" s="2" customFormat="1" ht="16.5" customHeight="1">
      <c r="A763" s="38"/>
      <c r="B763" s="39"/>
      <c r="C763" s="215" t="s">
        <v>976</v>
      </c>
      <c r="D763" s="215" t="s">
        <v>163</v>
      </c>
      <c r="E763" s="216" t="s">
        <v>977</v>
      </c>
      <c r="F763" s="217" t="s">
        <v>978</v>
      </c>
      <c r="G763" s="218" t="s">
        <v>240</v>
      </c>
      <c r="H763" s="219">
        <v>3.2650000000000001</v>
      </c>
      <c r="I763" s="220"/>
      <c r="J763" s="221">
        <f>ROUND(I763*H763,2)</f>
        <v>0</v>
      </c>
      <c r="K763" s="222"/>
      <c r="L763" s="44"/>
      <c r="M763" s="223" t="s">
        <v>1</v>
      </c>
      <c r="N763" s="224" t="s">
        <v>40</v>
      </c>
      <c r="O763" s="91"/>
      <c r="P763" s="225">
        <f>O763*H763</f>
        <v>0</v>
      </c>
      <c r="Q763" s="225">
        <v>1.06277</v>
      </c>
      <c r="R763" s="225">
        <f>Q763*H763</f>
        <v>3.4699440500000001</v>
      </c>
      <c r="S763" s="225">
        <v>0</v>
      </c>
      <c r="T763" s="226">
        <f>S763*H763</f>
        <v>0</v>
      </c>
      <c r="U763" s="38"/>
      <c r="V763" s="38"/>
      <c r="W763" s="38"/>
      <c r="X763" s="38"/>
      <c r="Y763" s="38"/>
      <c r="Z763" s="38"/>
      <c r="AA763" s="38"/>
      <c r="AB763" s="38"/>
      <c r="AC763" s="38"/>
      <c r="AD763" s="38"/>
      <c r="AE763" s="38"/>
      <c r="AR763" s="227" t="s">
        <v>167</v>
      </c>
      <c r="AT763" s="227" t="s">
        <v>163</v>
      </c>
      <c r="AU763" s="227" t="s">
        <v>85</v>
      </c>
      <c r="AY763" s="17" t="s">
        <v>161</v>
      </c>
      <c r="BE763" s="228">
        <f>IF(N763="základní",J763,0)</f>
        <v>0</v>
      </c>
      <c r="BF763" s="228">
        <f>IF(N763="snížená",J763,0)</f>
        <v>0</v>
      </c>
      <c r="BG763" s="228">
        <f>IF(N763="zákl. přenesená",J763,0)</f>
        <v>0</v>
      </c>
      <c r="BH763" s="228">
        <f>IF(N763="sníž. přenesená",J763,0)</f>
        <v>0</v>
      </c>
      <c r="BI763" s="228">
        <f>IF(N763="nulová",J763,0)</f>
        <v>0</v>
      </c>
      <c r="BJ763" s="17" t="s">
        <v>83</v>
      </c>
      <c r="BK763" s="228">
        <f>ROUND(I763*H763,2)</f>
        <v>0</v>
      </c>
      <c r="BL763" s="17" t="s">
        <v>167</v>
      </c>
      <c r="BM763" s="227" t="s">
        <v>979</v>
      </c>
    </row>
    <row r="764" s="2" customFormat="1">
      <c r="A764" s="38"/>
      <c r="B764" s="39"/>
      <c r="C764" s="40"/>
      <c r="D764" s="229" t="s">
        <v>169</v>
      </c>
      <c r="E764" s="40"/>
      <c r="F764" s="230" t="s">
        <v>980</v>
      </c>
      <c r="G764" s="40"/>
      <c r="H764" s="40"/>
      <c r="I764" s="231"/>
      <c r="J764" s="40"/>
      <c r="K764" s="40"/>
      <c r="L764" s="44"/>
      <c r="M764" s="232"/>
      <c r="N764" s="233"/>
      <c r="O764" s="91"/>
      <c r="P764" s="91"/>
      <c r="Q764" s="91"/>
      <c r="R764" s="91"/>
      <c r="S764" s="91"/>
      <c r="T764" s="92"/>
      <c r="U764" s="38"/>
      <c r="V764" s="38"/>
      <c r="W764" s="38"/>
      <c r="X764" s="38"/>
      <c r="Y764" s="38"/>
      <c r="Z764" s="38"/>
      <c r="AA764" s="38"/>
      <c r="AB764" s="38"/>
      <c r="AC764" s="38"/>
      <c r="AD764" s="38"/>
      <c r="AE764" s="38"/>
      <c r="AT764" s="17" t="s">
        <v>169</v>
      </c>
      <c r="AU764" s="17" t="s">
        <v>85</v>
      </c>
    </row>
    <row r="765" s="13" customFormat="1">
      <c r="A765" s="13"/>
      <c r="B765" s="234"/>
      <c r="C765" s="235"/>
      <c r="D765" s="229" t="s">
        <v>171</v>
      </c>
      <c r="E765" s="236" t="s">
        <v>1</v>
      </c>
      <c r="F765" s="237" t="s">
        <v>981</v>
      </c>
      <c r="G765" s="235"/>
      <c r="H765" s="238">
        <v>0.16200000000000001</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171</v>
      </c>
      <c r="AU765" s="244" t="s">
        <v>85</v>
      </c>
      <c r="AV765" s="13" t="s">
        <v>85</v>
      </c>
      <c r="AW765" s="13" t="s">
        <v>32</v>
      </c>
      <c r="AX765" s="13" t="s">
        <v>75</v>
      </c>
      <c r="AY765" s="244" t="s">
        <v>161</v>
      </c>
    </row>
    <row r="766" s="13" customFormat="1">
      <c r="A766" s="13"/>
      <c r="B766" s="234"/>
      <c r="C766" s="235"/>
      <c r="D766" s="229" t="s">
        <v>171</v>
      </c>
      <c r="E766" s="236" t="s">
        <v>1</v>
      </c>
      <c r="F766" s="237" t="s">
        <v>982</v>
      </c>
      <c r="G766" s="235"/>
      <c r="H766" s="238">
        <v>1.292</v>
      </c>
      <c r="I766" s="239"/>
      <c r="J766" s="235"/>
      <c r="K766" s="235"/>
      <c r="L766" s="240"/>
      <c r="M766" s="241"/>
      <c r="N766" s="242"/>
      <c r="O766" s="242"/>
      <c r="P766" s="242"/>
      <c r="Q766" s="242"/>
      <c r="R766" s="242"/>
      <c r="S766" s="242"/>
      <c r="T766" s="243"/>
      <c r="U766" s="13"/>
      <c r="V766" s="13"/>
      <c r="W766" s="13"/>
      <c r="X766" s="13"/>
      <c r="Y766" s="13"/>
      <c r="Z766" s="13"/>
      <c r="AA766" s="13"/>
      <c r="AB766" s="13"/>
      <c r="AC766" s="13"/>
      <c r="AD766" s="13"/>
      <c r="AE766" s="13"/>
      <c r="AT766" s="244" t="s">
        <v>171</v>
      </c>
      <c r="AU766" s="244" t="s">
        <v>85</v>
      </c>
      <c r="AV766" s="13" t="s">
        <v>85</v>
      </c>
      <c r="AW766" s="13" t="s">
        <v>32</v>
      </c>
      <c r="AX766" s="13" t="s">
        <v>75</v>
      </c>
      <c r="AY766" s="244" t="s">
        <v>161</v>
      </c>
    </row>
    <row r="767" s="13" customFormat="1">
      <c r="A767" s="13"/>
      <c r="B767" s="234"/>
      <c r="C767" s="235"/>
      <c r="D767" s="229" t="s">
        <v>171</v>
      </c>
      <c r="E767" s="236" t="s">
        <v>1</v>
      </c>
      <c r="F767" s="237" t="s">
        <v>983</v>
      </c>
      <c r="G767" s="235"/>
      <c r="H767" s="238">
        <v>1.514</v>
      </c>
      <c r="I767" s="239"/>
      <c r="J767" s="235"/>
      <c r="K767" s="235"/>
      <c r="L767" s="240"/>
      <c r="M767" s="241"/>
      <c r="N767" s="242"/>
      <c r="O767" s="242"/>
      <c r="P767" s="242"/>
      <c r="Q767" s="242"/>
      <c r="R767" s="242"/>
      <c r="S767" s="242"/>
      <c r="T767" s="243"/>
      <c r="U767" s="13"/>
      <c r="V767" s="13"/>
      <c r="W767" s="13"/>
      <c r="X767" s="13"/>
      <c r="Y767" s="13"/>
      <c r="Z767" s="13"/>
      <c r="AA767" s="13"/>
      <c r="AB767" s="13"/>
      <c r="AC767" s="13"/>
      <c r="AD767" s="13"/>
      <c r="AE767" s="13"/>
      <c r="AT767" s="244" t="s">
        <v>171</v>
      </c>
      <c r="AU767" s="244" t="s">
        <v>85</v>
      </c>
      <c r="AV767" s="13" t="s">
        <v>85</v>
      </c>
      <c r="AW767" s="13" t="s">
        <v>32</v>
      </c>
      <c r="AX767" s="13" t="s">
        <v>75</v>
      </c>
      <c r="AY767" s="244" t="s">
        <v>161</v>
      </c>
    </row>
    <row r="768" s="14" customFormat="1">
      <c r="A768" s="14"/>
      <c r="B768" s="245"/>
      <c r="C768" s="246"/>
      <c r="D768" s="229" t="s">
        <v>171</v>
      </c>
      <c r="E768" s="247" t="s">
        <v>1</v>
      </c>
      <c r="F768" s="248" t="s">
        <v>185</v>
      </c>
      <c r="G768" s="246"/>
      <c r="H768" s="249">
        <v>2.968</v>
      </c>
      <c r="I768" s="250"/>
      <c r="J768" s="246"/>
      <c r="K768" s="246"/>
      <c r="L768" s="251"/>
      <c r="M768" s="252"/>
      <c r="N768" s="253"/>
      <c r="O768" s="253"/>
      <c r="P768" s="253"/>
      <c r="Q768" s="253"/>
      <c r="R768" s="253"/>
      <c r="S768" s="253"/>
      <c r="T768" s="254"/>
      <c r="U768" s="14"/>
      <c r="V768" s="14"/>
      <c r="W768" s="14"/>
      <c r="X768" s="14"/>
      <c r="Y768" s="14"/>
      <c r="Z768" s="14"/>
      <c r="AA768" s="14"/>
      <c r="AB768" s="14"/>
      <c r="AC768" s="14"/>
      <c r="AD768" s="14"/>
      <c r="AE768" s="14"/>
      <c r="AT768" s="255" t="s">
        <v>171</v>
      </c>
      <c r="AU768" s="255" t="s">
        <v>85</v>
      </c>
      <c r="AV768" s="14" t="s">
        <v>167</v>
      </c>
      <c r="AW768" s="14" t="s">
        <v>32</v>
      </c>
      <c r="AX768" s="14" t="s">
        <v>83</v>
      </c>
      <c r="AY768" s="255" t="s">
        <v>161</v>
      </c>
    </row>
    <row r="769" s="13" customFormat="1">
      <c r="A769" s="13"/>
      <c r="B769" s="234"/>
      <c r="C769" s="235"/>
      <c r="D769" s="229" t="s">
        <v>171</v>
      </c>
      <c r="E769" s="235"/>
      <c r="F769" s="237" t="s">
        <v>984</v>
      </c>
      <c r="G769" s="235"/>
      <c r="H769" s="238">
        <v>3.2650000000000001</v>
      </c>
      <c r="I769" s="239"/>
      <c r="J769" s="235"/>
      <c r="K769" s="235"/>
      <c r="L769" s="240"/>
      <c r="M769" s="241"/>
      <c r="N769" s="242"/>
      <c r="O769" s="242"/>
      <c r="P769" s="242"/>
      <c r="Q769" s="242"/>
      <c r="R769" s="242"/>
      <c r="S769" s="242"/>
      <c r="T769" s="243"/>
      <c r="U769" s="13"/>
      <c r="V769" s="13"/>
      <c r="W769" s="13"/>
      <c r="X769" s="13"/>
      <c r="Y769" s="13"/>
      <c r="Z769" s="13"/>
      <c r="AA769" s="13"/>
      <c r="AB769" s="13"/>
      <c r="AC769" s="13"/>
      <c r="AD769" s="13"/>
      <c r="AE769" s="13"/>
      <c r="AT769" s="244" t="s">
        <v>171</v>
      </c>
      <c r="AU769" s="244" t="s">
        <v>85</v>
      </c>
      <c r="AV769" s="13" t="s">
        <v>85</v>
      </c>
      <c r="AW769" s="13" t="s">
        <v>4</v>
      </c>
      <c r="AX769" s="13" t="s">
        <v>83</v>
      </c>
      <c r="AY769" s="244" t="s">
        <v>161</v>
      </c>
    </row>
    <row r="770" s="2" customFormat="1" ht="24.15" customHeight="1">
      <c r="A770" s="38"/>
      <c r="B770" s="39"/>
      <c r="C770" s="215" t="s">
        <v>985</v>
      </c>
      <c r="D770" s="215" t="s">
        <v>163</v>
      </c>
      <c r="E770" s="216" t="s">
        <v>986</v>
      </c>
      <c r="F770" s="217" t="s">
        <v>987</v>
      </c>
      <c r="G770" s="218" t="s">
        <v>206</v>
      </c>
      <c r="H770" s="219">
        <v>464.13499999999999</v>
      </c>
      <c r="I770" s="220"/>
      <c r="J770" s="221">
        <f>ROUND(I770*H770,2)</f>
        <v>0</v>
      </c>
      <c r="K770" s="222"/>
      <c r="L770" s="44"/>
      <c r="M770" s="223" t="s">
        <v>1</v>
      </c>
      <c r="N770" s="224" t="s">
        <v>40</v>
      </c>
      <c r="O770" s="91"/>
      <c r="P770" s="225">
        <f>O770*H770</f>
        <v>0</v>
      </c>
      <c r="Q770" s="225">
        <v>0.0040000000000000001</v>
      </c>
      <c r="R770" s="225">
        <f>Q770*H770</f>
        <v>1.8565400000000001</v>
      </c>
      <c r="S770" s="225">
        <v>0</v>
      </c>
      <c r="T770" s="226">
        <f>S770*H770</f>
        <v>0</v>
      </c>
      <c r="U770" s="38"/>
      <c r="V770" s="38"/>
      <c r="W770" s="38"/>
      <c r="X770" s="38"/>
      <c r="Y770" s="38"/>
      <c r="Z770" s="38"/>
      <c r="AA770" s="38"/>
      <c r="AB770" s="38"/>
      <c r="AC770" s="38"/>
      <c r="AD770" s="38"/>
      <c r="AE770" s="38"/>
      <c r="AR770" s="227" t="s">
        <v>167</v>
      </c>
      <c r="AT770" s="227" t="s">
        <v>163</v>
      </c>
      <c r="AU770" s="227" t="s">
        <v>85</v>
      </c>
      <c r="AY770" s="17" t="s">
        <v>161</v>
      </c>
      <c r="BE770" s="228">
        <f>IF(N770="základní",J770,0)</f>
        <v>0</v>
      </c>
      <c r="BF770" s="228">
        <f>IF(N770="snížená",J770,0)</f>
        <v>0</v>
      </c>
      <c r="BG770" s="228">
        <f>IF(N770="zákl. přenesená",J770,0)</f>
        <v>0</v>
      </c>
      <c r="BH770" s="228">
        <f>IF(N770="sníž. přenesená",J770,0)</f>
        <v>0</v>
      </c>
      <c r="BI770" s="228">
        <f>IF(N770="nulová",J770,0)</f>
        <v>0</v>
      </c>
      <c r="BJ770" s="17" t="s">
        <v>83</v>
      </c>
      <c r="BK770" s="228">
        <f>ROUND(I770*H770,2)</f>
        <v>0</v>
      </c>
      <c r="BL770" s="17" t="s">
        <v>167</v>
      </c>
      <c r="BM770" s="227" t="s">
        <v>988</v>
      </c>
    </row>
    <row r="771" s="2" customFormat="1">
      <c r="A771" s="38"/>
      <c r="B771" s="39"/>
      <c r="C771" s="40"/>
      <c r="D771" s="229" t="s">
        <v>169</v>
      </c>
      <c r="E771" s="40"/>
      <c r="F771" s="230" t="s">
        <v>987</v>
      </c>
      <c r="G771" s="40"/>
      <c r="H771" s="40"/>
      <c r="I771" s="231"/>
      <c r="J771" s="40"/>
      <c r="K771" s="40"/>
      <c r="L771" s="44"/>
      <c r="M771" s="232"/>
      <c r="N771" s="233"/>
      <c r="O771" s="91"/>
      <c r="P771" s="91"/>
      <c r="Q771" s="91"/>
      <c r="R771" s="91"/>
      <c r="S771" s="91"/>
      <c r="T771" s="92"/>
      <c r="U771" s="38"/>
      <c r="V771" s="38"/>
      <c r="W771" s="38"/>
      <c r="X771" s="38"/>
      <c r="Y771" s="38"/>
      <c r="Z771" s="38"/>
      <c r="AA771" s="38"/>
      <c r="AB771" s="38"/>
      <c r="AC771" s="38"/>
      <c r="AD771" s="38"/>
      <c r="AE771" s="38"/>
      <c r="AT771" s="17" t="s">
        <v>169</v>
      </c>
      <c r="AU771" s="17" t="s">
        <v>85</v>
      </c>
    </row>
    <row r="772" s="13" customFormat="1">
      <c r="A772" s="13"/>
      <c r="B772" s="234"/>
      <c r="C772" s="235"/>
      <c r="D772" s="229" t="s">
        <v>171</v>
      </c>
      <c r="E772" s="236" t="s">
        <v>1</v>
      </c>
      <c r="F772" s="237" t="s">
        <v>476</v>
      </c>
      <c r="G772" s="235"/>
      <c r="H772" s="238">
        <v>48.119999999999997</v>
      </c>
      <c r="I772" s="239"/>
      <c r="J772" s="235"/>
      <c r="K772" s="235"/>
      <c r="L772" s="240"/>
      <c r="M772" s="241"/>
      <c r="N772" s="242"/>
      <c r="O772" s="242"/>
      <c r="P772" s="242"/>
      <c r="Q772" s="242"/>
      <c r="R772" s="242"/>
      <c r="S772" s="242"/>
      <c r="T772" s="243"/>
      <c r="U772" s="13"/>
      <c r="V772" s="13"/>
      <c r="W772" s="13"/>
      <c r="X772" s="13"/>
      <c r="Y772" s="13"/>
      <c r="Z772" s="13"/>
      <c r="AA772" s="13"/>
      <c r="AB772" s="13"/>
      <c r="AC772" s="13"/>
      <c r="AD772" s="13"/>
      <c r="AE772" s="13"/>
      <c r="AT772" s="244" t="s">
        <v>171</v>
      </c>
      <c r="AU772" s="244" t="s">
        <v>85</v>
      </c>
      <c r="AV772" s="13" t="s">
        <v>85</v>
      </c>
      <c r="AW772" s="13" t="s">
        <v>32</v>
      </c>
      <c r="AX772" s="13" t="s">
        <v>75</v>
      </c>
      <c r="AY772" s="244" t="s">
        <v>161</v>
      </c>
    </row>
    <row r="773" s="13" customFormat="1">
      <c r="A773" s="13"/>
      <c r="B773" s="234"/>
      <c r="C773" s="235"/>
      <c r="D773" s="229" t="s">
        <v>171</v>
      </c>
      <c r="E773" s="236" t="s">
        <v>1</v>
      </c>
      <c r="F773" s="237" t="s">
        <v>477</v>
      </c>
      <c r="G773" s="235"/>
      <c r="H773" s="238">
        <v>35.100000000000001</v>
      </c>
      <c r="I773" s="239"/>
      <c r="J773" s="235"/>
      <c r="K773" s="235"/>
      <c r="L773" s="240"/>
      <c r="M773" s="241"/>
      <c r="N773" s="242"/>
      <c r="O773" s="242"/>
      <c r="P773" s="242"/>
      <c r="Q773" s="242"/>
      <c r="R773" s="242"/>
      <c r="S773" s="242"/>
      <c r="T773" s="243"/>
      <c r="U773" s="13"/>
      <c r="V773" s="13"/>
      <c r="W773" s="13"/>
      <c r="X773" s="13"/>
      <c r="Y773" s="13"/>
      <c r="Z773" s="13"/>
      <c r="AA773" s="13"/>
      <c r="AB773" s="13"/>
      <c r="AC773" s="13"/>
      <c r="AD773" s="13"/>
      <c r="AE773" s="13"/>
      <c r="AT773" s="244" t="s">
        <v>171</v>
      </c>
      <c r="AU773" s="244" t="s">
        <v>85</v>
      </c>
      <c r="AV773" s="13" t="s">
        <v>85</v>
      </c>
      <c r="AW773" s="13" t="s">
        <v>32</v>
      </c>
      <c r="AX773" s="13" t="s">
        <v>75</v>
      </c>
      <c r="AY773" s="244" t="s">
        <v>161</v>
      </c>
    </row>
    <row r="774" s="13" customFormat="1">
      <c r="A774" s="13"/>
      <c r="B774" s="234"/>
      <c r="C774" s="235"/>
      <c r="D774" s="229" t="s">
        <v>171</v>
      </c>
      <c r="E774" s="236" t="s">
        <v>1</v>
      </c>
      <c r="F774" s="237" t="s">
        <v>989</v>
      </c>
      <c r="G774" s="235"/>
      <c r="H774" s="238">
        <v>57.405000000000001</v>
      </c>
      <c r="I774" s="239"/>
      <c r="J774" s="235"/>
      <c r="K774" s="235"/>
      <c r="L774" s="240"/>
      <c r="M774" s="241"/>
      <c r="N774" s="242"/>
      <c r="O774" s="242"/>
      <c r="P774" s="242"/>
      <c r="Q774" s="242"/>
      <c r="R774" s="242"/>
      <c r="S774" s="242"/>
      <c r="T774" s="243"/>
      <c r="U774" s="13"/>
      <c r="V774" s="13"/>
      <c r="W774" s="13"/>
      <c r="X774" s="13"/>
      <c r="Y774" s="13"/>
      <c r="Z774" s="13"/>
      <c r="AA774" s="13"/>
      <c r="AB774" s="13"/>
      <c r="AC774" s="13"/>
      <c r="AD774" s="13"/>
      <c r="AE774" s="13"/>
      <c r="AT774" s="244" t="s">
        <v>171</v>
      </c>
      <c r="AU774" s="244" t="s">
        <v>85</v>
      </c>
      <c r="AV774" s="13" t="s">
        <v>85</v>
      </c>
      <c r="AW774" s="13" t="s">
        <v>32</v>
      </c>
      <c r="AX774" s="13" t="s">
        <v>75</v>
      </c>
      <c r="AY774" s="244" t="s">
        <v>161</v>
      </c>
    </row>
    <row r="775" s="13" customFormat="1">
      <c r="A775" s="13"/>
      <c r="B775" s="234"/>
      <c r="C775" s="235"/>
      <c r="D775" s="229" t="s">
        <v>171</v>
      </c>
      <c r="E775" s="236" t="s">
        <v>1</v>
      </c>
      <c r="F775" s="237" t="s">
        <v>479</v>
      </c>
      <c r="G775" s="235"/>
      <c r="H775" s="238">
        <v>40.039999999999999</v>
      </c>
      <c r="I775" s="239"/>
      <c r="J775" s="235"/>
      <c r="K775" s="235"/>
      <c r="L775" s="240"/>
      <c r="M775" s="241"/>
      <c r="N775" s="242"/>
      <c r="O775" s="242"/>
      <c r="P775" s="242"/>
      <c r="Q775" s="242"/>
      <c r="R775" s="242"/>
      <c r="S775" s="242"/>
      <c r="T775" s="243"/>
      <c r="U775" s="13"/>
      <c r="V775" s="13"/>
      <c r="W775" s="13"/>
      <c r="X775" s="13"/>
      <c r="Y775" s="13"/>
      <c r="Z775" s="13"/>
      <c r="AA775" s="13"/>
      <c r="AB775" s="13"/>
      <c r="AC775" s="13"/>
      <c r="AD775" s="13"/>
      <c r="AE775" s="13"/>
      <c r="AT775" s="244" t="s">
        <v>171</v>
      </c>
      <c r="AU775" s="244" t="s">
        <v>85</v>
      </c>
      <c r="AV775" s="13" t="s">
        <v>85</v>
      </c>
      <c r="AW775" s="13" t="s">
        <v>32</v>
      </c>
      <c r="AX775" s="13" t="s">
        <v>75</v>
      </c>
      <c r="AY775" s="244" t="s">
        <v>161</v>
      </c>
    </row>
    <row r="776" s="13" customFormat="1">
      <c r="A776" s="13"/>
      <c r="B776" s="234"/>
      <c r="C776" s="235"/>
      <c r="D776" s="229" t="s">
        <v>171</v>
      </c>
      <c r="E776" s="236" t="s">
        <v>1</v>
      </c>
      <c r="F776" s="237" t="s">
        <v>480</v>
      </c>
      <c r="G776" s="235"/>
      <c r="H776" s="238">
        <v>27.370000000000001</v>
      </c>
      <c r="I776" s="239"/>
      <c r="J776" s="235"/>
      <c r="K776" s="235"/>
      <c r="L776" s="240"/>
      <c r="M776" s="241"/>
      <c r="N776" s="242"/>
      <c r="O776" s="242"/>
      <c r="P776" s="242"/>
      <c r="Q776" s="242"/>
      <c r="R776" s="242"/>
      <c r="S776" s="242"/>
      <c r="T776" s="243"/>
      <c r="U776" s="13"/>
      <c r="V776" s="13"/>
      <c r="W776" s="13"/>
      <c r="X776" s="13"/>
      <c r="Y776" s="13"/>
      <c r="Z776" s="13"/>
      <c r="AA776" s="13"/>
      <c r="AB776" s="13"/>
      <c r="AC776" s="13"/>
      <c r="AD776" s="13"/>
      <c r="AE776" s="13"/>
      <c r="AT776" s="244" t="s">
        <v>171</v>
      </c>
      <c r="AU776" s="244" t="s">
        <v>85</v>
      </c>
      <c r="AV776" s="13" t="s">
        <v>85</v>
      </c>
      <c r="AW776" s="13" t="s">
        <v>32</v>
      </c>
      <c r="AX776" s="13" t="s">
        <v>75</v>
      </c>
      <c r="AY776" s="244" t="s">
        <v>161</v>
      </c>
    </row>
    <row r="777" s="13" customFormat="1">
      <c r="A777" s="13"/>
      <c r="B777" s="234"/>
      <c r="C777" s="235"/>
      <c r="D777" s="229" t="s">
        <v>171</v>
      </c>
      <c r="E777" s="236" t="s">
        <v>1</v>
      </c>
      <c r="F777" s="237" t="s">
        <v>481</v>
      </c>
      <c r="G777" s="235"/>
      <c r="H777" s="238">
        <v>40.5</v>
      </c>
      <c r="I777" s="239"/>
      <c r="J777" s="235"/>
      <c r="K777" s="235"/>
      <c r="L777" s="240"/>
      <c r="M777" s="241"/>
      <c r="N777" s="242"/>
      <c r="O777" s="242"/>
      <c r="P777" s="242"/>
      <c r="Q777" s="242"/>
      <c r="R777" s="242"/>
      <c r="S777" s="242"/>
      <c r="T777" s="243"/>
      <c r="U777" s="13"/>
      <c r="V777" s="13"/>
      <c r="W777" s="13"/>
      <c r="X777" s="13"/>
      <c r="Y777" s="13"/>
      <c r="Z777" s="13"/>
      <c r="AA777" s="13"/>
      <c r="AB777" s="13"/>
      <c r="AC777" s="13"/>
      <c r="AD777" s="13"/>
      <c r="AE777" s="13"/>
      <c r="AT777" s="244" t="s">
        <v>171</v>
      </c>
      <c r="AU777" s="244" t="s">
        <v>85</v>
      </c>
      <c r="AV777" s="13" t="s">
        <v>85</v>
      </c>
      <c r="AW777" s="13" t="s">
        <v>32</v>
      </c>
      <c r="AX777" s="13" t="s">
        <v>75</v>
      </c>
      <c r="AY777" s="244" t="s">
        <v>161</v>
      </c>
    </row>
    <row r="778" s="13" customFormat="1">
      <c r="A778" s="13"/>
      <c r="B778" s="234"/>
      <c r="C778" s="235"/>
      <c r="D778" s="229" t="s">
        <v>171</v>
      </c>
      <c r="E778" s="236" t="s">
        <v>1</v>
      </c>
      <c r="F778" s="237" t="s">
        <v>486</v>
      </c>
      <c r="G778" s="235"/>
      <c r="H778" s="238">
        <v>49.859999999999999</v>
      </c>
      <c r="I778" s="239"/>
      <c r="J778" s="235"/>
      <c r="K778" s="235"/>
      <c r="L778" s="240"/>
      <c r="M778" s="241"/>
      <c r="N778" s="242"/>
      <c r="O778" s="242"/>
      <c r="P778" s="242"/>
      <c r="Q778" s="242"/>
      <c r="R778" s="242"/>
      <c r="S778" s="242"/>
      <c r="T778" s="243"/>
      <c r="U778" s="13"/>
      <c r="V778" s="13"/>
      <c r="W778" s="13"/>
      <c r="X778" s="13"/>
      <c r="Y778" s="13"/>
      <c r="Z778" s="13"/>
      <c r="AA778" s="13"/>
      <c r="AB778" s="13"/>
      <c r="AC778" s="13"/>
      <c r="AD778" s="13"/>
      <c r="AE778" s="13"/>
      <c r="AT778" s="244" t="s">
        <v>171</v>
      </c>
      <c r="AU778" s="244" t="s">
        <v>85</v>
      </c>
      <c r="AV778" s="13" t="s">
        <v>85</v>
      </c>
      <c r="AW778" s="13" t="s">
        <v>32</v>
      </c>
      <c r="AX778" s="13" t="s">
        <v>75</v>
      </c>
      <c r="AY778" s="244" t="s">
        <v>161</v>
      </c>
    </row>
    <row r="779" s="13" customFormat="1">
      <c r="A779" s="13"/>
      <c r="B779" s="234"/>
      <c r="C779" s="235"/>
      <c r="D779" s="229" t="s">
        <v>171</v>
      </c>
      <c r="E779" s="236" t="s">
        <v>1</v>
      </c>
      <c r="F779" s="237" t="s">
        <v>487</v>
      </c>
      <c r="G779" s="235"/>
      <c r="H779" s="238">
        <v>22.399999999999999</v>
      </c>
      <c r="I779" s="239"/>
      <c r="J779" s="235"/>
      <c r="K779" s="235"/>
      <c r="L779" s="240"/>
      <c r="M779" s="241"/>
      <c r="N779" s="242"/>
      <c r="O779" s="242"/>
      <c r="P779" s="242"/>
      <c r="Q779" s="242"/>
      <c r="R779" s="242"/>
      <c r="S779" s="242"/>
      <c r="T779" s="243"/>
      <c r="U779" s="13"/>
      <c r="V779" s="13"/>
      <c r="W779" s="13"/>
      <c r="X779" s="13"/>
      <c r="Y779" s="13"/>
      <c r="Z779" s="13"/>
      <c r="AA779" s="13"/>
      <c r="AB779" s="13"/>
      <c r="AC779" s="13"/>
      <c r="AD779" s="13"/>
      <c r="AE779" s="13"/>
      <c r="AT779" s="244" t="s">
        <v>171</v>
      </c>
      <c r="AU779" s="244" t="s">
        <v>85</v>
      </c>
      <c r="AV779" s="13" t="s">
        <v>85</v>
      </c>
      <c r="AW779" s="13" t="s">
        <v>32</v>
      </c>
      <c r="AX779" s="13" t="s">
        <v>75</v>
      </c>
      <c r="AY779" s="244" t="s">
        <v>161</v>
      </c>
    </row>
    <row r="780" s="13" customFormat="1">
      <c r="A780" s="13"/>
      <c r="B780" s="234"/>
      <c r="C780" s="235"/>
      <c r="D780" s="229" t="s">
        <v>171</v>
      </c>
      <c r="E780" s="236" t="s">
        <v>1</v>
      </c>
      <c r="F780" s="237" t="s">
        <v>990</v>
      </c>
      <c r="G780" s="235"/>
      <c r="H780" s="238">
        <v>59.850000000000001</v>
      </c>
      <c r="I780" s="239"/>
      <c r="J780" s="235"/>
      <c r="K780" s="235"/>
      <c r="L780" s="240"/>
      <c r="M780" s="241"/>
      <c r="N780" s="242"/>
      <c r="O780" s="242"/>
      <c r="P780" s="242"/>
      <c r="Q780" s="242"/>
      <c r="R780" s="242"/>
      <c r="S780" s="242"/>
      <c r="T780" s="243"/>
      <c r="U780" s="13"/>
      <c r="V780" s="13"/>
      <c r="W780" s="13"/>
      <c r="X780" s="13"/>
      <c r="Y780" s="13"/>
      <c r="Z780" s="13"/>
      <c r="AA780" s="13"/>
      <c r="AB780" s="13"/>
      <c r="AC780" s="13"/>
      <c r="AD780" s="13"/>
      <c r="AE780" s="13"/>
      <c r="AT780" s="244" t="s">
        <v>171</v>
      </c>
      <c r="AU780" s="244" t="s">
        <v>85</v>
      </c>
      <c r="AV780" s="13" t="s">
        <v>85</v>
      </c>
      <c r="AW780" s="13" t="s">
        <v>32</v>
      </c>
      <c r="AX780" s="13" t="s">
        <v>75</v>
      </c>
      <c r="AY780" s="244" t="s">
        <v>161</v>
      </c>
    </row>
    <row r="781" s="13" customFormat="1">
      <c r="A781" s="13"/>
      <c r="B781" s="234"/>
      <c r="C781" s="235"/>
      <c r="D781" s="229" t="s">
        <v>171</v>
      </c>
      <c r="E781" s="236" t="s">
        <v>1</v>
      </c>
      <c r="F781" s="237" t="s">
        <v>489</v>
      </c>
      <c r="G781" s="235"/>
      <c r="H781" s="238">
        <v>14.800000000000001</v>
      </c>
      <c r="I781" s="239"/>
      <c r="J781" s="235"/>
      <c r="K781" s="235"/>
      <c r="L781" s="240"/>
      <c r="M781" s="241"/>
      <c r="N781" s="242"/>
      <c r="O781" s="242"/>
      <c r="P781" s="242"/>
      <c r="Q781" s="242"/>
      <c r="R781" s="242"/>
      <c r="S781" s="242"/>
      <c r="T781" s="243"/>
      <c r="U781" s="13"/>
      <c r="V781" s="13"/>
      <c r="W781" s="13"/>
      <c r="X781" s="13"/>
      <c r="Y781" s="13"/>
      <c r="Z781" s="13"/>
      <c r="AA781" s="13"/>
      <c r="AB781" s="13"/>
      <c r="AC781" s="13"/>
      <c r="AD781" s="13"/>
      <c r="AE781" s="13"/>
      <c r="AT781" s="244" t="s">
        <v>171</v>
      </c>
      <c r="AU781" s="244" t="s">
        <v>85</v>
      </c>
      <c r="AV781" s="13" t="s">
        <v>85</v>
      </c>
      <c r="AW781" s="13" t="s">
        <v>32</v>
      </c>
      <c r="AX781" s="13" t="s">
        <v>75</v>
      </c>
      <c r="AY781" s="244" t="s">
        <v>161</v>
      </c>
    </row>
    <row r="782" s="13" customFormat="1">
      <c r="A782" s="13"/>
      <c r="B782" s="234"/>
      <c r="C782" s="235"/>
      <c r="D782" s="229" t="s">
        <v>171</v>
      </c>
      <c r="E782" s="236" t="s">
        <v>1</v>
      </c>
      <c r="F782" s="237" t="s">
        <v>490</v>
      </c>
      <c r="G782" s="235"/>
      <c r="H782" s="238">
        <v>44</v>
      </c>
      <c r="I782" s="239"/>
      <c r="J782" s="235"/>
      <c r="K782" s="235"/>
      <c r="L782" s="240"/>
      <c r="M782" s="241"/>
      <c r="N782" s="242"/>
      <c r="O782" s="242"/>
      <c r="P782" s="242"/>
      <c r="Q782" s="242"/>
      <c r="R782" s="242"/>
      <c r="S782" s="242"/>
      <c r="T782" s="243"/>
      <c r="U782" s="13"/>
      <c r="V782" s="13"/>
      <c r="W782" s="13"/>
      <c r="X782" s="13"/>
      <c r="Y782" s="13"/>
      <c r="Z782" s="13"/>
      <c r="AA782" s="13"/>
      <c r="AB782" s="13"/>
      <c r="AC782" s="13"/>
      <c r="AD782" s="13"/>
      <c r="AE782" s="13"/>
      <c r="AT782" s="244" t="s">
        <v>171</v>
      </c>
      <c r="AU782" s="244" t="s">
        <v>85</v>
      </c>
      <c r="AV782" s="13" t="s">
        <v>85</v>
      </c>
      <c r="AW782" s="13" t="s">
        <v>32</v>
      </c>
      <c r="AX782" s="13" t="s">
        <v>75</v>
      </c>
      <c r="AY782" s="244" t="s">
        <v>161</v>
      </c>
    </row>
    <row r="783" s="13" customFormat="1">
      <c r="A783" s="13"/>
      <c r="B783" s="234"/>
      <c r="C783" s="235"/>
      <c r="D783" s="229" t="s">
        <v>171</v>
      </c>
      <c r="E783" s="236" t="s">
        <v>1</v>
      </c>
      <c r="F783" s="237" t="s">
        <v>491</v>
      </c>
      <c r="G783" s="235"/>
      <c r="H783" s="238">
        <v>8.1899999999999995</v>
      </c>
      <c r="I783" s="239"/>
      <c r="J783" s="235"/>
      <c r="K783" s="235"/>
      <c r="L783" s="240"/>
      <c r="M783" s="241"/>
      <c r="N783" s="242"/>
      <c r="O783" s="242"/>
      <c r="P783" s="242"/>
      <c r="Q783" s="242"/>
      <c r="R783" s="242"/>
      <c r="S783" s="242"/>
      <c r="T783" s="243"/>
      <c r="U783" s="13"/>
      <c r="V783" s="13"/>
      <c r="W783" s="13"/>
      <c r="X783" s="13"/>
      <c r="Y783" s="13"/>
      <c r="Z783" s="13"/>
      <c r="AA783" s="13"/>
      <c r="AB783" s="13"/>
      <c r="AC783" s="13"/>
      <c r="AD783" s="13"/>
      <c r="AE783" s="13"/>
      <c r="AT783" s="244" t="s">
        <v>171</v>
      </c>
      <c r="AU783" s="244" t="s">
        <v>85</v>
      </c>
      <c r="AV783" s="13" t="s">
        <v>85</v>
      </c>
      <c r="AW783" s="13" t="s">
        <v>32</v>
      </c>
      <c r="AX783" s="13" t="s">
        <v>75</v>
      </c>
      <c r="AY783" s="244" t="s">
        <v>161</v>
      </c>
    </row>
    <row r="784" s="13" customFormat="1">
      <c r="A784" s="13"/>
      <c r="B784" s="234"/>
      <c r="C784" s="235"/>
      <c r="D784" s="229" t="s">
        <v>171</v>
      </c>
      <c r="E784" s="236" t="s">
        <v>1</v>
      </c>
      <c r="F784" s="237" t="s">
        <v>492</v>
      </c>
      <c r="G784" s="235"/>
      <c r="H784" s="238">
        <v>16.5</v>
      </c>
      <c r="I784" s="239"/>
      <c r="J784" s="235"/>
      <c r="K784" s="235"/>
      <c r="L784" s="240"/>
      <c r="M784" s="241"/>
      <c r="N784" s="242"/>
      <c r="O784" s="242"/>
      <c r="P784" s="242"/>
      <c r="Q784" s="242"/>
      <c r="R784" s="242"/>
      <c r="S784" s="242"/>
      <c r="T784" s="243"/>
      <c r="U784" s="13"/>
      <c r="V784" s="13"/>
      <c r="W784" s="13"/>
      <c r="X784" s="13"/>
      <c r="Y784" s="13"/>
      <c r="Z784" s="13"/>
      <c r="AA784" s="13"/>
      <c r="AB784" s="13"/>
      <c r="AC784" s="13"/>
      <c r="AD784" s="13"/>
      <c r="AE784" s="13"/>
      <c r="AT784" s="244" t="s">
        <v>171</v>
      </c>
      <c r="AU784" s="244" t="s">
        <v>85</v>
      </c>
      <c r="AV784" s="13" t="s">
        <v>85</v>
      </c>
      <c r="AW784" s="13" t="s">
        <v>32</v>
      </c>
      <c r="AX784" s="13" t="s">
        <v>75</v>
      </c>
      <c r="AY784" s="244" t="s">
        <v>161</v>
      </c>
    </row>
    <row r="785" s="14" customFormat="1">
      <c r="A785" s="14"/>
      <c r="B785" s="245"/>
      <c r="C785" s="246"/>
      <c r="D785" s="229" t="s">
        <v>171</v>
      </c>
      <c r="E785" s="247" t="s">
        <v>1</v>
      </c>
      <c r="F785" s="248" t="s">
        <v>185</v>
      </c>
      <c r="G785" s="246"/>
      <c r="H785" s="249">
        <v>464.13499999999999</v>
      </c>
      <c r="I785" s="250"/>
      <c r="J785" s="246"/>
      <c r="K785" s="246"/>
      <c r="L785" s="251"/>
      <c r="M785" s="252"/>
      <c r="N785" s="253"/>
      <c r="O785" s="253"/>
      <c r="P785" s="253"/>
      <c r="Q785" s="253"/>
      <c r="R785" s="253"/>
      <c r="S785" s="253"/>
      <c r="T785" s="254"/>
      <c r="U785" s="14"/>
      <c r="V785" s="14"/>
      <c r="W785" s="14"/>
      <c r="X785" s="14"/>
      <c r="Y785" s="14"/>
      <c r="Z785" s="14"/>
      <c r="AA785" s="14"/>
      <c r="AB785" s="14"/>
      <c r="AC785" s="14"/>
      <c r="AD785" s="14"/>
      <c r="AE785" s="14"/>
      <c r="AT785" s="255" t="s">
        <v>171</v>
      </c>
      <c r="AU785" s="255" t="s">
        <v>85</v>
      </c>
      <c r="AV785" s="14" t="s">
        <v>167</v>
      </c>
      <c r="AW785" s="14" t="s">
        <v>32</v>
      </c>
      <c r="AX785" s="14" t="s">
        <v>83</v>
      </c>
      <c r="AY785" s="255" t="s">
        <v>161</v>
      </c>
    </row>
    <row r="786" s="2" customFormat="1" ht="16.5" customHeight="1">
      <c r="A786" s="38"/>
      <c r="B786" s="39"/>
      <c r="C786" s="215" t="s">
        <v>991</v>
      </c>
      <c r="D786" s="215" t="s">
        <v>163</v>
      </c>
      <c r="E786" s="216" t="s">
        <v>992</v>
      </c>
      <c r="F786" s="217" t="s">
        <v>993</v>
      </c>
      <c r="G786" s="218" t="s">
        <v>206</v>
      </c>
      <c r="H786" s="219">
        <v>464.13499999999999</v>
      </c>
      <c r="I786" s="220"/>
      <c r="J786" s="221">
        <f>ROUND(I786*H786,2)</f>
        <v>0</v>
      </c>
      <c r="K786" s="222"/>
      <c r="L786" s="44"/>
      <c r="M786" s="223" t="s">
        <v>1</v>
      </c>
      <c r="N786" s="224" t="s">
        <v>40</v>
      </c>
      <c r="O786" s="91"/>
      <c r="P786" s="225">
        <f>O786*H786</f>
        <v>0</v>
      </c>
      <c r="Q786" s="225">
        <v>0.00033</v>
      </c>
      <c r="R786" s="225">
        <f>Q786*H786</f>
        <v>0.15316454999999998</v>
      </c>
      <c r="S786" s="225">
        <v>0</v>
      </c>
      <c r="T786" s="226">
        <f>S786*H786</f>
        <v>0</v>
      </c>
      <c r="U786" s="38"/>
      <c r="V786" s="38"/>
      <c r="W786" s="38"/>
      <c r="X786" s="38"/>
      <c r="Y786" s="38"/>
      <c r="Z786" s="38"/>
      <c r="AA786" s="38"/>
      <c r="AB786" s="38"/>
      <c r="AC786" s="38"/>
      <c r="AD786" s="38"/>
      <c r="AE786" s="38"/>
      <c r="AR786" s="227" t="s">
        <v>167</v>
      </c>
      <c r="AT786" s="227" t="s">
        <v>163</v>
      </c>
      <c r="AU786" s="227" t="s">
        <v>85</v>
      </c>
      <c r="AY786" s="17" t="s">
        <v>161</v>
      </c>
      <c r="BE786" s="228">
        <f>IF(N786="základní",J786,0)</f>
        <v>0</v>
      </c>
      <c r="BF786" s="228">
        <f>IF(N786="snížená",J786,0)</f>
        <v>0</v>
      </c>
      <c r="BG786" s="228">
        <f>IF(N786="zákl. přenesená",J786,0)</f>
        <v>0</v>
      </c>
      <c r="BH786" s="228">
        <f>IF(N786="sníž. přenesená",J786,0)</f>
        <v>0</v>
      </c>
      <c r="BI786" s="228">
        <f>IF(N786="nulová",J786,0)</f>
        <v>0</v>
      </c>
      <c r="BJ786" s="17" t="s">
        <v>83</v>
      </c>
      <c r="BK786" s="228">
        <f>ROUND(I786*H786,2)</f>
        <v>0</v>
      </c>
      <c r="BL786" s="17" t="s">
        <v>167</v>
      </c>
      <c r="BM786" s="227" t="s">
        <v>994</v>
      </c>
    </row>
    <row r="787" s="2" customFormat="1">
      <c r="A787" s="38"/>
      <c r="B787" s="39"/>
      <c r="C787" s="40"/>
      <c r="D787" s="229" t="s">
        <v>169</v>
      </c>
      <c r="E787" s="40"/>
      <c r="F787" s="230" t="s">
        <v>995</v>
      </c>
      <c r="G787" s="40"/>
      <c r="H787" s="40"/>
      <c r="I787" s="231"/>
      <c r="J787" s="40"/>
      <c r="K787" s="40"/>
      <c r="L787" s="44"/>
      <c r="M787" s="232"/>
      <c r="N787" s="233"/>
      <c r="O787" s="91"/>
      <c r="P787" s="91"/>
      <c r="Q787" s="91"/>
      <c r="R787" s="91"/>
      <c r="S787" s="91"/>
      <c r="T787" s="92"/>
      <c r="U787" s="38"/>
      <c r="V787" s="38"/>
      <c r="W787" s="38"/>
      <c r="X787" s="38"/>
      <c r="Y787" s="38"/>
      <c r="Z787" s="38"/>
      <c r="AA787" s="38"/>
      <c r="AB787" s="38"/>
      <c r="AC787" s="38"/>
      <c r="AD787" s="38"/>
      <c r="AE787" s="38"/>
      <c r="AT787" s="17" t="s">
        <v>169</v>
      </c>
      <c r="AU787" s="17" t="s">
        <v>85</v>
      </c>
    </row>
    <row r="788" s="13" customFormat="1">
      <c r="A788" s="13"/>
      <c r="B788" s="234"/>
      <c r="C788" s="235"/>
      <c r="D788" s="229" t="s">
        <v>171</v>
      </c>
      <c r="E788" s="236" t="s">
        <v>1</v>
      </c>
      <c r="F788" s="237" t="s">
        <v>996</v>
      </c>
      <c r="G788" s="235"/>
      <c r="H788" s="238">
        <v>48.119999999999997</v>
      </c>
      <c r="I788" s="239"/>
      <c r="J788" s="235"/>
      <c r="K788" s="235"/>
      <c r="L788" s="240"/>
      <c r="M788" s="241"/>
      <c r="N788" s="242"/>
      <c r="O788" s="242"/>
      <c r="P788" s="242"/>
      <c r="Q788" s="242"/>
      <c r="R788" s="242"/>
      <c r="S788" s="242"/>
      <c r="T788" s="243"/>
      <c r="U788" s="13"/>
      <c r="V788" s="13"/>
      <c r="W788" s="13"/>
      <c r="X788" s="13"/>
      <c r="Y788" s="13"/>
      <c r="Z788" s="13"/>
      <c r="AA788" s="13"/>
      <c r="AB788" s="13"/>
      <c r="AC788" s="13"/>
      <c r="AD788" s="13"/>
      <c r="AE788" s="13"/>
      <c r="AT788" s="244" t="s">
        <v>171</v>
      </c>
      <c r="AU788" s="244" t="s">
        <v>85</v>
      </c>
      <c r="AV788" s="13" t="s">
        <v>85</v>
      </c>
      <c r="AW788" s="13" t="s">
        <v>32</v>
      </c>
      <c r="AX788" s="13" t="s">
        <v>75</v>
      </c>
      <c r="AY788" s="244" t="s">
        <v>161</v>
      </c>
    </row>
    <row r="789" s="13" customFormat="1">
      <c r="A789" s="13"/>
      <c r="B789" s="234"/>
      <c r="C789" s="235"/>
      <c r="D789" s="229" t="s">
        <v>171</v>
      </c>
      <c r="E789" s="236" t="s">
        <v>1</v>
      </c>
      <c r="F789" s="237" t="s">
        <v>997</v>
      </c>
      <c r="G789" s="235"/>
      <c r="H789" s="238">
        <v>35.100000000000001</v>
      </c>
      <c r="I789" s="239"/>
      <c r="J789" s="235"/>
      <c r="K789" s="235"/>
      <c r="L789" s="240"/>
      <c r="M789" s="241"/>
      <c r="N789" s="242"/>
      <c r="O789" s="242"/>
      <c r="P789" s="242"/>
      <c r="Q789" s="242"/>
      <c r="R789" s="242"/>
      <c r="S789" s="242"/>
      <c r="T789" s="243"/>
      <c r="U789" s="13"/>
      <c r="V789" s="13"/>
      <c r="W789" s="13"/>
      <c r="X789" s="13"/>
      <c r="Y789" s="13"/>
      <c r="Z789" s="13"/>
      <c r="AA789" s="13"/>
      <c r="AB789" s="13"/>
      <c r="AC789" s="13"/>
      <c r="AD789" s="13"/>
      <c r="AE789" s="13"/>
      <c r="AT789" s="244" t="s">
        <v>171</v>
      </c>
      <c r="AU789" s="244" t="s">
        <v>85</v>
      </c>
      <c r="AV789" s="13" t="s">
        <v>85</v>
      </c>
      <c r="AW789" s="13" t="s">
        <v>32</v>
      </c>
      <c r="AX789" s="13" t="s">
        <v>75</v>
      </c>
      <c r="AY789" s="244" t="s">
        <v>161</v>
      </c>
    </row>
    <row r="790" s="13" customFormat="1">
      <c r="A790" s="13"/>
      <c r="B790" s="234"/>
      <c r="C790" s="235"/>
      <c r="D790" s="229" t="s">
        <v>171</v>
      </c>
      <c r="E790" s="236" t="s">
        <v>1</v>
      </c>
      <c r="F790" s="237" t="s">
        <v>989</v>
      </c>
      <c r="G790" s="235"/>
      <c r="H790" s="238">
        <v>57.405000000000001</v>
      </c>
      <c r="I790" s="239"/>
      <c r="J790" s="235"/>
      <c r="K790" s="235"/>
      <c r="L790" s="240"/>
      <c r="M790" s="241"/>
      <c r="N790" s="242"/>
      <c r="O790" s="242"/>
      <c r="P790" s="242"/>
      <c r="Q790" s="242"/>
      <c r="R790" s="242"/>
      <c r="S790" s="242"/>
      <c r="T790" s="243"/>
      <c r="U790" s="13"/>
      <c r="V790" s="13"/>
      <c r="W790" s="13"/>
      <c r="X790" s="13"/>
      <c r="Y790" s="13"/>
      <c r="Z790" s="13"/>
      <c r="AA790" s="13"/>
      <c r="AB790" s="13"/>
      <c r="AC790" s="13"/>
      <c r="AD790" s="13"/>
      <c r="AE790" s="13"/>
      <c r="AT790" s="244" t="s">
        <v>171</v>
      </c>
      <c r="AU790" s="244" t="s">
        <v>85</v>
      </c>
      <c r="AV790" s="13" t="s">
        <v>85</v>
      </c>
      <c r="AW790" s="13" t="s">
        <v>32</v>
      </c>
      <c r="AX790" s="13" t="s">
        <v>75</v>
      </c>
      <c r="AY790" s="244" t="s">
        <v>161</v>
      </c>
    </row>
    <row r="791" s="13" customFormat="1">
      <c r="A791" s="13"/>
      <c r="B791" s="234"/>
      <c r="C791" s="235"/>
      <c r="D791" s="229" t="s">
        <v>171</v>
      </c>
      <c r="E791" s="236" t="s">
        <v>1</v>
      </c>
      <c r="F791" s="237" t="s">
        <v>479</v>
      </c>
      <c r="G791" s="235"/>
      <c r="H791" s="238">
        <v>40.039999999999999</v>
      </c>
      <c r="I791" s="239"/>
      <c r="J791" s="235"/>
      <c r="K791" s="235"/>
      <c r="L791" s="240"/>
      <c r="M791" s="241"/>
      <c r="N791" s="242"/>
      <c r="O791" s="242"/>
      <c r="P791" s="242"/>
      <c r="Q791" s="242"/>
      <c r="R791" s="242"/>
      <c r="S791" s="242"/>
      <c r="T791" s="243"/>
      <c r="U791" s="13"/>
      <c r="V791" s="13"/>
      <c r="W791" s="13"/>
      <c r="X791" s="13"/>
      <c r="Y791" s="13"/>
      <c r="Z791" s="13"/>
      <c r="AA791" s="13"/>
      <c r="AB791" s="13"/>
      <c r="AC791" s="13"/>
      <c r="AD791" s="13"/>
      <c r="AE791" s="13"/>
      <c r="AT791" s="244" t="s">
        <v>171</v>
      </c>
      <c r="AU791" s="244" t="s">
        <v>85</v>
      </c>
      <c r="AV791" s="13" t="s">
        <v>85</v>
      </c>
      <c r="AW791" s="13" t="s">
        <v>32</v>
      </c>
      <c r="AX791" s="13" t="s">
        <v>75</v>
      </c>
      <c r="AY791" s="244" t="s">
        <v>161</v>
      </c>
    </row>
    <row r="792" s="13" customFormat="1">
      <c r="A792" s="13"/>
      <c r="B792" s="234"/>
      <c r="C792" s="235"/>
      <c r="D792" s="229" t="s">
        <v>171</v>
      </c>
      <c r="E792" s="236" t="s">
        <v>1</v>
      </c>
      <c r="F792" s="237" t="s">
        <v>480</v>
      </c>
      <c r="G792" s="235"/>
      <c r="H792" s="238">
        <v>27.370000000000001</v>
      </c>
      <c r="I792" s="239"/>
      <c r="J792" s="235"/>
      <c r="K792" s="235"/>
      <c r="L792" s="240"/>
      <c r="M792" s="241"/>
      <c r="N792" s="242"/>
      <c r="O792" s="242"/>
      <c r="P792" s="242"/>
      <c r="Q792" s="242"/>
      <c r="R792" s="242"/>
      <c r="S792" s="242"/>
      <c r="T792" s="243"/>
      <c r="U792" s="13"/>
      <c r="V792" s="13"/>
      <c r="W792" s="13"/>
      <c r="X792" s="13"/>
      <c r="Y792" s="13"/>
      <c r="Z792" s="13"/>
      <c r="AA792" s="13"/>
      <c r="AB792" s="13"/>
      <c r="AC792" s="13"/>
      <c r="AD792" s="13"/>
      <c r="AE792" s="13"/>
      <c r="AT792" s="244" t="s">
        <v>171</v>
      </c>
      <c r="AU792" s="244" t="s">
        <v>85</v>
      </c>
      <c r="AV792" s="13" t="s">
        <v>85</v>
      </c>
      <c r="AW792" s="13" t="s">
        <v>32</v>
      </c>
      <c r="AX792" s="13" t="s">
        <v>75</v>
      </c>
      <c r="AY792" s="244" t="s">
        <v>161</v>
      </c>
    </row>
    <row r="793" s="13" customFormat="1">
      <c r="A793" s="13"/>
      <c r="B793" s="234"/>
      <c r="C793" s="235"/>
      <c r="D793" s="229" t="s">
        <v>171</v>
      </c>
      <c r="E793" s="236" t="s">
        <v>1</v>
      </c>
      <c r="F793" s="237" t="s">
        <v>481</v>
      </c>
      <c r="G793" s="235"/>
      <c r="H793" s="238">
        <v>40.5</v>
      </c>
      <c r="I793" s="239"/>
      <c r="J793" s="235"/>
      <c r="K793" s="235"/>
      <c r="L793" s="240"/>
      <c r="M793" s="241"/>
      <c r="N793" s="242"/>
      <c r="O793" s="242"/>
      <c r="P793" s="242"/>
      <c r="Q793" s="242"/>
      <c r="R793" s="242"/>
      <c r="S793" s="242"/>
      <c r="T793" s="243"/>
      <c r="U793" s="13"/>
      <c r="V793" s="13"/>
      <c r="W793" s="13"/>
      <c r="X793" s="13"/>
      <c r="Y793" s="13"/>
      <c r="Z793" s="13"/>
      <c r="AA793" s="13"/>
      <c r="AB793" s="13"/>
      <c r="AC793" s="13"/>
      <c r="AD793" s="13"/>
      <c r="AE793" s="13"/>
      <c r="AT793" s="244" t="s">
        <v>171</v>
      </c>
      <c r="AU793" s="244" t="s">
        <v>85</v>
      </c>
      <c r="AV793" s="13" t="s">
        <v>85</v>
      </c>
      <c r="AW793" s="13" t="s">
        <v>32</v>
      </c>
      <c r="AX793" s="13" t="s">
        <v>75</v>
      </c>
      <c r="AY793" s="244" t="s">
        <v>161</v>
      </c>
    </row>
    <row r="794" s="13" customFormat="1">
      <c r="A794" s="13"/>
      <c r="B794" s="234"/>
      <c r="C794" s="235"/>
      <c r="D794" s="229" t="s">
        <v>171</v>
      </c>
      <c r="E794" s="236" t="s">
        <v>1</v>
      </c>
      <c r="F794" s="237" t="s">
        <v>486</v>
      </c>
      <c r="G794" s="235"/>
      <c r="H794" s="238">
        <v>49.859999999999999</v>
      </c>
      <c r="I794" s="239"/>
      <c r="J794" s="235"/>
      <c r="K794" s="235"/>
      <c r="L794" s="240"/>
      <c r="M794" s="241"/>
      <c r="N794" s="242"/>
      <c r="O794" s="242"/>
      <c r="P794" s="242"/>
      <c r="Q794" s="242"/>
      <c r="R794" s="242"/>
      <c r="S794" s="242"/>
      <c r="T794" s="243"/>
      <c r="U794" s="13"/>
      <c r="V794" s="13"/>
      <c r="W794" s="13"/>
      <c r="X794" s="13"/>
      <c r="Y794" s="13"/>
      <c r="Z794" s="13"/>
      <c r="AA794" s="13"/>
      <c r="AB794" s="13"/>
      <c r="AC794" s="13"/>
      <c r="AD794" s="13"/>
      <c r="AE794" s="13"/>
      <c r="AT794" s="244" t="s">
        <v>171</v>
      </c>
      <c r="AU794" s="244" t="s">
        <v>85</v>
      </c>
      <c r="AV794" s="13" t="s">
        <v>85</v>
      </c>
      <c r="AW794" s="13" t="s">
        <v>32</v>
      </c>
      <c r="AX794" s="13" t="s">
        <v>75</v>
      </c>
      <c r="AY794" s="244" t="s">
        <v>161</v>
      </c>
    </row>
    <row r="795" s="13" customFormat="1">
      <c r="A795" s="13"/>
      <c r="B795" s="234"/>
      <c r="C795" s="235"/>
      <c r="D795" s="229" t="s">
        <v>171</v>
      </c>
      <c r="E795" s="236" t="s">
        <v>1</v>
      </c>
      <c r="F795" s="237" t="s">
        <v>487</v>
      </c>
      <c r="G795" s="235"/>
      <c r="H795" s="238">
        <v>22.399999999999999</v>
      </c>
      <c r="I795" s="239"/>
      <c r="J795" s="235"/>
      <c r="K795" s="235"/>
      <c r="L795" s="240"/>
      <c r="M795" s="241"/>
      <c r="N795" s="242"/>
      <c r="O795" s="242"/>
      <c r="P795" s="242"/>
      <c r="Q795" s="242"/>
      <c r="R795" s="242"/>
      <c r="S795" s="242"/>
      <c r="T795" s="243"/>
      <c r="U795" s="13"/>
      <c r="V795" s="13"/>
      <c r="W795" s="13"/>
      <c r="X795" s="13"/>
      <c r="Y795" s="13"/>
      <c r="Z795" s="13"/>
      <c r="AA795" s="13"/>
      <c r="AB795" s="13"/>
      <c r="AC795" s="13"/>
      <c r="AD795" s="13"/>
      <c r="AE795" s="13"/>
      <c r="AT795" s="244" t="s">
        <v>171</v>
      </c>
      <c r="AU795" s="244" t="s">
        <v>85</v>
      </c>
      <c r="AV795" s="13" t="s">
        <v>85</v>
      </c>
      <c r="AW795" s="13" t="s">
        <v>32</v>
      </c>
      <c r="AX795" s="13" t="s">
        <v>75</v>
      </c>
      <c r="AY795" s="244" t="s">
        <v>161</v>
      </c>
    </row>
    <row r="796" s="13" customFormat="1">
      <c r="A796" s="13"/>
      <c r="B796" s="234"/>
      <c r="C796" s="235"/>
      <c r="D796" s="229" t="s">
        <v>171</v>
      </c>
      <c r="E796" s="236" t="s">
        <v>1</v>
      </c>
      <c r="F796" s="237" t="s">
        <v>990</v>
      </c>
      <c r="G796" s="235"/>
      <c r="H796" s="238">
        <v>59.850000000000001</v>
      </c>
      <c r="I796" s="239"/>
      <c r="J796" s="235"/>
      <c r="K796" s="235"/>
      <c r="L796" s="240"/>
      <c r="M796" s="241"/>
      <c r="N796" s="242"/>
      <c r="O796" s="242"/>
      <c r="P796" s="242"/>
      <c r="Q796" s="242"/>
      <c r="R796" s="242"/>
      <c r="S796" s="242"/>
      <c r="T796" s="243"/>
      <c r="U796" s="13"/>
      <c r="V796" s="13"/>
      <c r="W796" s="13"/>
      <c r="X796" s="13"/>
      <c r="Y796" s="13"/>
      <c r="Z796" s="13"/>
      <c r="AA796" s="13"/>
      <c r="AB796" s="13"/>
      <c r="AC796" s="13"/>
      <c r="AD796" s="13"/>
      <c r="AE796" s="13"/>
      <c r="AT796" s="244" t="s">
        <v>171</v>
      </c>
      <c r="AU796" s="244" t="s">
        <v>85</v>
      </c>
      <c r="AV796" s="13" t="s">
        <v>85</v>
      </c>
      <c r="AW796" s="13" t="s">
        <v>32</v>
      </c>
      <c r="AX796" s="13" t="s">
        <v>75</v>
      </c>
      <c r="AY796" s="244" t="s">
        <v>161</v>
      </c>
    </row>
    <row r="797" s="13" customFormat="1">
      <c r="A797" s="13"/>
      <c r="B797" s="234"/>
      <c r="C797" s="235"/>
      <c r="D797" s="229" t="s">
        <v>171</v>
      </c>
      <c r="E797" s="236" t="s">
        <v>1</v>
      </c>
      <c r="F797" s="237" t="s">
        <v>489</v>
      </c>
      <c r="G797" s="235"/>
      <c r="H797" s="238">
        <v>14.800000000000001</v>
      </c>
      <c r="I797" s="239"/>
      <c r="J797" s="235"/>
      <c r="K797" s="235"/>
      <c r="L797" s="240"/>
      <c r="M797" s="241"/>
      <c r="N797" s="242"/>
      <c r="O797" s="242"/>
      <c r="P797" s="242"/>
      <c r="Q797" s="242"/>
      <c r="R797" s="242"/>
      <c r="S797" s="242"/>
      <c r="T797" s="243"/>
      <c r="U797" s="13"/>
      <c r="V797" s="13"/>
      <c r="W797" s="13"/>
      <c r="X797" s="13"/>
      <c r="Y797" s="13"/>
      <c r="Z797" s="13"/>
      <c r="AA797" s="13"/>
      <c r="AB797" s="13"/>
      <c r="AC797" s="13"/>
      <c r="AD797" s="13"/>
      <c r="AE797" s="13"/>
      <c r="AT797" s="244" t="s">
        <v>171</v>
      </c>
      <c r="AU797" s="244" t="s">
        <v>85</v>
      </c>
      <c r="AV797" s="13" t="s">
        <v>85</v>
      </c>
      <c r="AW797" s="13" t="s">
        <v>32</v>
      </c>
      <c r="AX797" s="13" t="s">
        <v>75</v>
      </c>
      <c r="AY797" s="244" t="s">
        <v>161</v>
      </c>
    </row>
    <row r="798" s="13" customFormat="1">
      <c r="A798" s="13"/>
      <c r="B798" s="234"/>
      <c r="C798" s="235"/>
      <c r="D798" s="229" t="s">
        <v>171</v>
      </c>
      <c r="E798" s="236" t="s">
        <v>1</v>
      </c>
      <c r="F798" s="237" t="s">
        <v>490</v>
      </c>
      <c r="G798" s="235"/>
      <c r="H798" s="238">
        <v>44</v>
      </c>
      <c r="I798" s="239"/>
      <c r="J798" s="235"/>
      <c r="K798" s="235"/>
      <c r="L798" s="240"/>
      <c r="M798" s="241"/>
      <c r="N798" s="242"/>
      <c r="O798" s="242"/>
      <c r="P798" s="242"/>
      <c r="Q798" s="242"/>
      <c r="R798" s="242"/>
      <c r="S798" s="242"/>
      <c r="T798" s="243"/>
      <c r="U798" s="13"/>
      <c r="V798" s="13"/>
      <c r="W798" s="13"/>
      <c r="X798" s="13"/>
      <c r="Y798" s="13"/>
      <c r="Z798" s="13"/>
      <c r="AA798" s="13"/>
      <c r="AB798" s="13"/>
      <c r="AC798" s="13"/>
      <c r="AD798" s="13"/>
      <c r="AE798" s="13"/>
      <c r="AT798" s="244" t="s">
        <v>171</v>
      </c>
      <c r="AU798" s="244" t="s">
        <v>85</v>
      </c>
      <c r="AV798" s="13" t="s">
        <v>85</v>
      </c>
      <c r="AW798" s="13" t="s">
        <v>32</v>
      </c>
      <c r="AX798" s="13" t="s">
        <v>75</v>
      </c>
      <c r="AY798" s="244" t="s">
        <v>161</v>
      </c>
    </row>
    <row r="799" s="13" customFormat="1">
      <c r="A799" s="13"/>
      <c r="B799" s="234"/>
      <c r="C799" s="235"/>
      <c r="D799" s="229" t="s">
        <v>171</v>
      </c>
      <c r="E799" s="236" t="s">
        <v>1</v>
      </c>
      <c r="F799" s="237" t="s">
        <v>491</v>
      </c>
      <c r="G799" s="235"/>
      <c r="H799" s="238">
        <v>8.1899999999999995</v>
      </c>
      <c r="I799" s="239"/>
      <c r="J799" s="235"/>
      <c r="K799" s="235"/>
      <c r="L799" s="240"/>
      <c r="M799" s="241"/>
      <c r="N799" s="242"/>
      <c r="O799" s="242"/>
      <c r="P799" s="242"/>
      <c r="Q799" s="242"/>
      <c r="R799" s="242"/>
      <c r="S799" s="242"/>
      <c r="T799" s="243"/>
      <c r="U799" s="13"/>
      <c r="V799" s="13"/>
      <c r="W799" s="13"/>
      <c r="X799" s="13"/>
      <c r="Y799" s="13"/>
      <c r="Z799" s="13"/>
      <c r="AA799" s="13"/>
      <c r="AB799" s="13"/>
      <c r="AC799" s="13"/>
      <c r="AD799" s="13"/>
      <c r="AE799" s="13"/>
      <c r="AT799" s="244" t="s">
        <v>171</v>
      </c>
      <c r="AU799" s="244" t="s">
        <v>85</v>
      </c>
      <c r="AV799" s="13" t="s">
        <v>85</v>
      </c>
      <c r="AW799" s="13" t="s">
        <v>32</v>
      </c>
      <c r="AX799" s="13" t="s">
        <v>75</v>
      </c>
      <c r="AY799" s="244" t="s">
        <v>161</v>
      </c>
    </row>
    <row r="800" s="13" customFormat="1">
      <c r="A800" s="13"/>
      <c r="B800" s="234"/>
      <c r="C800" s="235"/>
      <c r="D800" s="229" t="s">
        <v>171</v>
      </c>
      <c r="E800" s="236" t="s">
        <v>1</v>
      </c>
      <c r="F800" s="237" t="s">
        <v>492</v>
      </c>
      <c r="G800" s="235"/>
      <c r="H800" s="238">
        <v>16.5</v>
      </c>
      <c r="I800" s="239"/>
      <c r="J800" s="235"/>
      <c r="K800" s="235"/>
      <c r="L800" s="240"/>
      <c r="M800" s="241"/>
      <c r="N800" s="242"/>
      <c r="O800" s="242"/>
      <c r="P800" s="242"/>
      <c r="Q800" s="242"/>
      <c r="R800" s="242"/>
      <c r="S800" s="242"/>
      <c r="T800" s="243"/>
      <c r="U800" s="13"/>
      <c r="V800" s="13"/>
      <c r="W800" s="13"/>
      <c r="X800" s="13"/>
      <c r="Y800" s="13"/>
      <c r="Z800" s="13"/>
      <c r="AA800" s="13"/>
      <c r="AB800" s="13"/>
      <c r="AC800" s="13"/>
      <c r="AD800" s="13"/>
      <c r="AE800" s="13"/>
      <c r="AT800" s="244" t="s">
        <v>171</v>
      </c>
      <c r="AU800" s="244" t="s">
        <v>85</v>
      </c>
      <c r="AV800" s="13" t="s">
        <v>85</v>
      </c>
      <c r="AW800" s="13" t="s">
        <v>32</v>
      </c>
      <c r="AX800" s="13" t="s">
        <v>75</v>
      </c>
      <c r="AY800" s="244" t="s">
        <v>161</v>
      </c>
    </row>
    <row r="801" s="14" customFormat="1">
      <c r="A801" s="14"/>
      <c r="B801" s="245"/>
      <c r="C801" s="246"/>
      <c r="D801" s="229" t="s">
        <v>171</v>
      </c>
      <c r="E801" s="247" t="s">
        <v>1</v>
      </c>
      <c r="F801" s="248" t="s">
        <v>185</v>
      </c>
      <c r="G801" s="246"/>
      <c r="H801" s="249">
        <v>464.13499999999999</v>
      </c>
      <c r="I801" s="250"/>
      <c r="J801" s="246"/>
      <c r="K801" s="246"/>
      <c r="L801" s="251"/>
      <c r="M801" s="252"/>
      <c r="N801" s="253"/>
      <c r="O801" s="253"/>
      <c r="P801" s="253"/>
      <c r="Q801" s="253"/>
      <c r="R801" s="253"/>
      <c r="S801" s="253"/>
      <c r="T801" s="254"/>
      <c r="U801" s="14"/>
      <c r="V801" s="14"/>
      <c r="W801" s="14"/>
      <c r="X801" s="14"/>
      <c r="Y801" s="14"/>
      <c r="Z801" s="14"/>
      <c r="AA801" s="14"/>
      <c r="AB801" s="14"/>
      <c r="AC801" s="14"/>
      <c r="AD801" s="14"/>
      <c r="AE801" s="14"/>
      <c r="AT801" s="255" t="s">
        <v>171</v>
      </c>
      <c r="AU801" s="255" t="s">
        <v>85</v>
      </c>
      <c r="AV801" s="14" t="s">
        <v>167</v>
      </c>
      <c r="AW801" s="14" t="s">
        <v>32</v>
      </c>
      <c r="AX801" s="14" t="s">
        <v>83</v>
      </c>
      <c r="AY801" s="255" t="s">
        <v>161</v>
      </c>
    </row>
    <row r="802" s="2" customFormat="1" ht="33" customHeight="1">
      <c r="A802" s="38"/>
      <c r="B802" s="39"/>
      <c r="C802" s="215" t="s">
        <v>998</v>
      </c>
      <c r="D802" s="215" t="s">
        <v>163</v>
      </c>
      <c r="E802" s="216" t="s">
        <v>999</v>
      </c>
      <c r="F802" s="217" t="s">
        <v>1000</v>
      </c>
      <c r="G802" s="218" t="s">
        <v>451</v>
      </c>
      <c r="H802" s="219">
        <v>491.44</v>
      </c>
      <c r="I802" s="220"/>
      <c r="J802" s="221">
        <f>ROUND(I802*H802,2)</f>
        <v>0</v>
      </c>
      <c r="K802" s="222"/>
      <c r="L802" s="44"/>
      <c r="M802" s="223" t="s">
        <v>1</v>
      </c>
      <c r="N802" s="224" t="s">
        <v>40</v>
      </c>
      <c r="O802" s="91"/>
      <c r="P802" s="225">
        <f>O802*H802</f>
        <v>0</v>
      </c>
      <c r="Q802" s="225">
        <v>2.0000000000000002E-05</v>
      </c>
      <c r="R802" s="225">
        <f>Q802*H802</f>
        <v>0.0098288000000000004</v>
      </c>
      <c r="S802" s="225">
        <v>0</v>
      </c>
      <c r="T802" s="226">
        <f>S802*H802</f>
        <v>0</v>
      </c>
      <c r="U802" s="38"/>
      <c r="V802" s="38"/>
      <c r="W802" s="38"/>
      <c r="X802" s="38"/>
      <c r="Y802" s="38"/>
      <c r="Z802" s="38"/>
      <c r="AA802" s="38"/>
      <c r="AB802" s="38"/>
      <c r="AC802" s="38"/>
      <c r="AD802" s="38"/>
      <c r="AE802" s="38"/>
      <c r="AR802" s="227" t="s">
        <v>167</v>
      </c>
      <c r="AT802" s="227" t="s">
        <v>163</v>
      </c>
      <c r="AU802" s="227" t="s">
        <v>85</v>
      </c>
      <c r="AY802" s="17" t="s">
        <v>161</v>
      </c>
      <c r="BE802" s="228">
        <f>IF(N802="základní",J802,0)</f>
        <v>0</v>
      </c>
      <c r="BF802" s="228">
        <f>IF(N802="snížená",J802,0)</f>
        <v>0</v>
      </c>
      <c r="BG802" s="228">
        <f>IF(N802="zákl. přenesená",J802,0)</f>
        <v>0</v>
      </c>
      <c r="BH802" s="228">
        <f>IF(N802="sníž. přenesená",J802,0)</f>
        <v>0</v>
      </c>
      <c r="BI802" s="228">
        <f>IF(N802="nulová",J802,0)</f>
        <v>0</v>
      </c>
      <c r="BJ802" s="17" t="s">
        <v>83</v>
      </c>
      <c r="BK802" s="228">
        <f>ROUND(I802*H802,2)</f>
        <v>0</v>
      </c>
      <c r="BL802" s="17" t="s">
        <v>167</v>
      </c>
      <c r="BM802" s="227" t="s">
        <v>1001</v>
      </c>
    </row>
    <row r="803" s="2" customFormat="1">
      <c r="A803" s="38"/>
      <c r="B803" s="39"/>
      <c r="C803" s="40"/>
      <c r="D803" s="229" t="s">
        <v>169</v>
      </c>
      <c r="E803" s="40"/>
      <c r="F803" s="230" t="s">
        <v>1002</v>
      </c>
      <c r="G803" s="40"/>
      <c r="H803" s="40"/>
      <c r="I803" s="231"/>
      <c r="J803" s="40"/>
      <c r="K803" s="40"/>
      <c r="L803" s="44"/>
      <c r="M803" s="232"/>
      <c r="N803" s="233"/>
      <c r="O803" s="91"/>
      <c r="P803" s="91"/>
      <c r="Q803" s="91"/>
      <c r="R803" s="91"/>
      <c r="S803" s="91"/>
      <c r="T803" s="92"/>
      <c r="U803" s="38"/>
      <c r="V803" s="38"/>
      <c r="W803" s="38"/>
      <c r="X803" s="38"/>
      <c r="Y803" s="38"/>
      <c r="Z803" s="38"/>
      <c r="AA803" s="38"/>
      <c r="AB803" s="38"/>
      <c r="AC803" s="38"/>
      <c r="AD803" s="38"/>
      <c r="AE803" s="38"/>
      <c r="AT803" s="17" t="s">
        <v>169</v>
      </c>
      <c r="AU803" s="17" t="s">
        <v>85</v>
      </c>
    </row>
    <row r="804" s="13" customFormat="1">
      <c r="A804" s="13"/>
      <c r="B804" s="234"/>
      <c r="C804" s="235"/>
      <c r="D804" s="229" t="s">
        <v>171</v>
      </c>
      <c r="E804" s="236" t="s">
        <v>1</v>
      </c>
      <c r="F804" s="237" t="s">
        <v>1003</v>
      </c>
      <c r="G804" s="235"/>
      <c r="H804" s="238">
        <v>29.800000000000001</v>
      </c>
      <c r="I804" s="239"/>
      <c r="J804" s="235"/>
      <c r="K804" s="235"/>
      <c r="L804" s="240"/>
      <c r="M804" s="241"/>
      <c r="N804" s="242"/>
      <c r="O804" s="242"/>
      <c r="P804" s="242"/>
      <c r="Q804" s="242"/>
      <c r="R804" s="242"/>
      <c r="S804" s="242"/>
      <c r="T804" s="243"/>
      <c r="U804" s="13"/>
      <c r="V804" s="13"/>
      <c r="W804" s="13"/>
      <c r="X804" s="13"/>
      <c r="Y804" s="13"/>
      <c r="Z804" s="13"/>
      <c r="AA804" s="13"/>
      <c r="AB804" s="13"/>
      <c r="AC804" s="13"/>
      <c r="AD804" s="13"/>
      <c r="AE804" s="13"/>
      <c r="AT804" s="244" t="s">
        <v>171</v>
      </c>
      <c r="AU804" s="244" t="s">
        <v>85</v>
      </c>
      <c r="AV804" s="13" t="s">
        <v>85</v>
      </c>
      <c r="AW804" s="13" t="s">
        <v>32</v>
      </c>
      <c r="AX804" s="13" t="s">
        <v>75</v>
      </c>
      <c r="AY804" s="244" t="s">
        <v>161</v>
      </c>
    </row>
    <row r="805" s="13" customFormat="1">
      <c r="A805" s="13"/>
      <c r="B805" s="234"/>
      <c r="C805" s="235"/>
      <c r="D805" s="229" t="s">
        <v>171</v>
      </c>
      <c r="E805" s="236" t="s">
        <v>1</v>
      </c>
      <c r="F805" s="237" t="s">
        <v>1004</v>
      </c>
      <c r="G805" s="235"/>
      <c r="H805" s="238">
        <v>25.800000000000001</v>
      </c>
      <c r="I805" s="239"/>
      <c r="J805" s="235"/>
      <c r="K805" s="235"/>
      <c r="L805" s="240"/>
      <c r="M805" s="241"/>
      <c r="N805" s="242"/>
      <c r="O805" s="242"/>
      <c r="P805" s="242"/>
      <c r="Q805" s="242"/>
      <c r="R805" s="242"/>
      <c r="S805" s="242"/>
      <c r="T805" s="243"/>
      <c r="U805" s="13"/>
      <c r="V805" s="13"/>
      <c r="W805" s="13"/>
      <c r="X805" s="13"/>
      <c r="Y805" s="13"/>
      <c r="Z805" s="13"/>
      <c r="AA805" s="13"/>
      <c r="AB805" s="13"/>
      <c r="AC805" s="13"/>
      <c r="AD805" s="13"/>
      <c r="AE805" s="13"/>
      <c r="AT805" s="244" t="s">
        <v>171</v>
      </c>
      <c r="AU805" s="244" t="s">
        <v>85</v>
      </c>
      <c r="AV805" s="13" t="s">
        <v>85</v>
      </c>
      <c r="AW805" s="13" t="s">
        <v>32</v>
      </c>
      <c r="AX805" s="13" t="s">
        <v>75</v>
      </c>
      <c r="AY805" s="244" t="s">
        <v>161</v>
      </c>
    </row>
    <row r="806" s="13" customFormat="1">
      <c r="A806" s="13"/>
      <c r="B806" s="234"/>
      <c r="C806" s="235"/>
      <c r="D806" s="229" t="s">
        <v>171</v>
      </c>
      <c r="E806" s="236" t="s">
        <v>1</v>
      </c>
      <c r="F806" s="237" t="s">
        <v>1005</v>
      </c>
      <c r="G806" s="235"/>
      <c r="H806" s="238">
        <v>31.399999999999999</v>
      </c>
      <c r="I806" s="239"/>
      <c r="J806" s="235"/>
      <c r="K806" s="235"/>
      <c r="L806" s="240"/>
      <c r="M806" s="241"/>
      <c r="N806" s="242"/>
      <c r="O806" s="242"/>
      <c r="P806" s="242"/>
      <c r="Q806" s="242"/>
      <c r="R806" s="242"/>
      <c r="S806" s="242"/>
      <c r="T806" s="243"/>
      <c r="U806" s="13"/>
      <c r="V806" s="13"/>
      <c r="W806" s="13"/>
      <c r="X806" s="13"/>
      <c r="Y806" s="13"/>
      <c r="Z806" s="13"/>
      <c r="AA806" s="13"/>
      <c r="AB806" s="13"/>
      <c r="AC806" s="13"/>
      <c r="AD806" s="13"/>
      <c r="AE806" s="13"/>
      <c r="AT806" s="244" t="s">
        <v>171</v>
      </c>
      <c r="AU806" s="244" t="s">
        <v>85</v>
      </c>
      <c r="AV806" s="13" t="s">
        <v>85</v>
      </c>
      <c r="AW806" s="13" t="s">
        <v>32</v>
      </c>
      <c r="AX806" s="13" t="s">
        <v>75</v>
      </c>
      <c r="AY806" s="244" t="s">
        <v>161</v>
      </c>
    </row>
    <row r="807" s="13" customFormat="1">
      <c r="A807" s="13"/>
      <c r="B807" s="234"/>
      <c r="C807" s="235"/>
      <c r="D807" s="229" t="s">
        <v>171</v>
      </c>
      <c r="E807" s="236" t="s">
        <v>1</v>
      </c>
      <c r="F807" s="237" t="s">
        <v>1006</v>
      </c>
      <c r="G807" s="235"/>
      <c r="H807" s="238">
        <v>37</v>
      </c>
      <c r="I807" s="239"/>
      <c r="J807" s="235"/>
      <c r="K807" s="235"/>
      <c r="L807" s="240"/>
      <c r="M807" s="241"/>
      <c r="N807" s="242"/>
      <c r="O807" s="242"/>
      <c r="P807" s="242"/>
      <c r="Q807" s="242"/>
      <c r="R807" s="242"/>
      <c r="S807" s="242"/>
      <c r="T807" s="243"/>
      <c r="U807" s="13"/>
      <c r="V807" s="13"/>
      <c r="W807" s="13"/>
      <c r="X807" s="13"/>
      <c r="Y807" s="13"/>
      <c r="Z807" s="13"/>
      <c r="AA807" s="13"/>
      <c r="AB807" s="13"/>
      <c r="AC807" s="13"/>
      <c r="AD807" s="13"/>
      <c r="AE807" s="13"/>
      <c r="AT807" s="244" t="s">
        <v>171</v>
      </c>
      <c r="AU807" s="244" t="s">
        <v>85</v>
      </c>
      <c r="AV807" s="13" t="s">
        <v>85</v>
      </c>
      <c r="AW807" s="13" t="s">
        <v>32</v>
      </c>
      <c r="AX807" s="13" t="s">
        <v>75</v>
      </c>
      <c r="AY807" s="244" t="s">
        <v>161</v>
      </c>
    </row>
    <row r="808" s="13" customFormat="1">
      <c r="A808" s="13"/>
      <c r="B808" s="234"/>
      <c r="C808" s="235"/>
      <c r="D808" s="229" t="s">
        <v>171</v>
      </c>
      <c r="E808" s="236" t="s">
        <v>1</v>
      </c>
      <c r="F808" s="237" t="s">
        <v>1007</v>
      </c>
      <c r="G808" s="235"/>
      <c r="H808" s="238">
        <v>31.800000000000001</v>
      </c>
      <c r="I808" s="239"/>
      <c r="J808" s="235"/>
      <c r="K808" s="235"/>
      <c r="L808" s="240"/>
      <c r="M808" s="241"/>
      <c r="N808" s="242"/>
      <c r="O808" s="242"/>
      <c r="P808" s="242"/>
      <c r="Q808" s="242"/>
      <c r="R808" s="242"/>
      <c r="S808" s="242"/>
      <c r="T808" s="243"/>
      <c r="U808" s="13"/>
      <c r="V808" s="13"/>
      <c r="W808" s="13"/>
      <c r="X808" s="13"/>
      <c r="Y808" s="13"/>
      <c r="Z808" s="13"/>
      <c r="AA808" s="13"/>
      <c r="AB808" s="13"/>
      <c r="AC808" s="13"/>
      <c r="AD808" s="13"/>
      <c r="AE808" s="13"/>
      <c r="AT808" s="244" t="s">
        <v>171</v>
      </c>
      <c r="AU808" s="244" t="s">
        <v>85</v>
      </c>
      <c r="AV808" s="13" t="s">
        <v>85</v>
      </c>
      <c r="AW808" s="13" t="s">
        <v>32</v>
      </c>
      <c r="AX808" s="13" t="s">
        <v>75</v>
      </c>
      <c r="AY808" s="244" t="s">
        <v>161</v>
      </c>
    </row>
    <row r="809" s="13" customFormat="1">
      <c r="A809" s="13"/>
      <c r="B809" s="234"/>
      <c r="C809" s="235"/>
      <c r="D809" s="229" t="s">
        <v>171</v>
      </c>
      <c r="E809" s="236" t="s">
        <v>1</v>
      </c>
      <c r="F809" s="237" t="s">
        <v>772</v>
      </c>
      <c r="G809" s="235"/>
      <c r="H809" s="238">
        <v>105.64</v>
      </c>
      <c r="I809" s="239"/>
      <c r="J809" s="235"/>
      <c r="K809" s="235"/>
      <c r="L809" s="240"/>
      <c r="M809" s="241"/>
      <c r="N809" s="242"/>
      <c r="O809" s="242"/>
      <c r="P809" s="242"/>
      <c r="Q809" s="242"/>
      <c r="R809" s="242"/>
      <c r="S809" s="242"/>
      <c r="T809" s="243"/>
      <c r="U809" s="13"/>
      <c r="V809" s="13"/>
      <c r="W809" s="13"/>
      <c r="X809" s="13"/>
      <c r="Y809" s="13"/>
      <c r="Z809" s="13"/>
      <c r="AA809" s="13"/>
      <c r="AB809" s="13"/>
      <c r="AC809" s="13"/>
      <c r="AD809" s="13"/>
      <c r="AE809" s="13"/>
      <c r="AT809" s="244" t="s">
        <v>171</v>
      </c>
      <c r="AU809" s="244" t="s">
        <v>85</v>
      </c>
      <c r="AV809" s="13" t="s">
        <v>85</v>
      </c>
      <c r="AW809" s="13" t="s">
        <v>32</v>
      </c>
      <c r="AX809" s="13" t="s">
        <v>75</v>
      </c>
      <c r="AY809" s="244" t="s">
        <v>161</v>
      </c>
    </row>
    <row r="810" s="13" customFormat="1">
      <c r="A810" s="13"/>
      <c r="B810" s="234"/>
      <c r="C810" s="235"/>
      <c r="D810" s="229" t="s">
        <v>171</v>
      </c>
      <c r="E810" s="236" t="s">
        <v>1</v>
      </c>
      <c r="F810" s="237" t="s">
        <v>1008</v>
      </c>
      <c r="G810" s="235"/>
      <c r="H810" s="238">
        <v>8</v>
      </c>
      <c r="I810" s="239"/>
      <c r="J810" s="235"/>
      <c r="K810" s="235"/>
      <c r="L810" s="240"/>
      <c r="M810" s="241"/>
      <c r="N810" s="242"/>
      <c r="O810" s="242"/>
      <c r="P810" s="242"/>
      <c r="Q810" s="242"/>
      <c r="R810" s="242"/>
      <c r="S810" s="242"/>
      <c r="T810" s="243"/>
      <c r="U810" s="13"/>
      <c r="V810" s="13"/>
      <c r="W810" s="13"/>
      <c r="X810" s="13"/>
      <c r="Y810" s="13"/>
      <c r="Z810" s="13"/>
      <c r="AA810" s="13"/>
      <c r="AB810" s="13"/>
      <c r="AC810" s="13"/>
      <c r="AD810" s="13"/>
      <c r="AE810" s="13"/>
      <c r="AT810" s="244" t="s">
        <v>171</v>
      </c>
      <c r="AU810" s="244" t="s">
        <v>85</v>
      </c>
      <c r="AV810" s="13" t="s">
        <v>85</v>
      </c>
      <c r="AW810" s="13" t="s">
        <v>32</v>
      </c>
      <c r="AX810" s="13" t="s">
        <v>75</v>
      </c>
      <c r="AY810" s="244" t="s">
        <v>161</v>
      </c>
    </row>
    <row r="811" s="13" customFormat="1">
      <c r="A811" s="13"/>
      <c r="B811" s="234"/>
      <c r="C811" s="235"/>
      <c r="D811" s="229" t="s">
        <v>171</v>
      </c>
      <c r="E811" s="236" t="s">
        <v>1</v>
      </c>
      <c r="F811" s="237" t="s">
        <v>1009</v>
      </c>
      <c r="G811" s="235"/>
      <c r="H811" s="238">
        <v>25.600000000000001</v>
      </c>
      <c r="I811" s="239"/>
      <c r="J811" s="235"/>
      <c r="K811" s="235"/>
      <c r="L811" s="240"/>
      <c r="M811" s="241"/>
      <c r="N811" s="242"/>
      <c r="O811" s="242"/>
      <c r="P811" s="242"/>
      <c r="Q811" s="242"/>
      <c r="R811" s="242"/>
      <c r="S811" s="242"/>
      <c r="T811" s="243"/>
      <c r="U811" s="13"/>
      <c r="V811" s="13"/>
      <c r="W811" s="13"/>
      <c r="X811" s="13"/>
      <c r="Y811" s="13"/>
      <c r="Z811" s="13"/>
      <c r="AA811" s="13"/>
      <c r="AB811" s="13"/>
      <c r="AC811" s="13"/>
      <c r="AD811" s="13"/>
      <c r="AE811" s="13"/>
      <c r="AT811" s="244" t="s">
        <v>171</v>
      </c>
      <c r="AU811" s="244" t="s">
        <v>85</v>
      </c>
      <c r="AV811" s="13" t="s">
        <v>85</v>
      </c>
      <c r="AW811" s="13" t="s">
        <v>32</v>
      </c>
      <c r="AX811" s="13" t="s">
        <v>75</v>
      </c>
      <c r="AY811" s="244" t="s">
        <v>161</v>
      </c>
    </row>
    <row r="812" s="13" customFormat="1">
      <c r="A812" s="13"/>
      <c r="B812" s="234"/>
      <c r="C812" s="235"/>
      <c r="D812" s="229" t="s">
        <v>171</v>
      </c>
      <c r="E812" s="236" t="s">
        <v>1</v>
      </c>
      <c r="F812" s="237" t="s">
        <v>1010</v>
      </c>
      <c r="G812" s="235"/>
      <c r="H812" s="238">
        <v>24.800000000000001</v>
      </c>
      <c r="I812" s="239"/>
      <c r="J812" s="235"/>
      <c r="K812" s="235"/>
      <c r="L812" s="240"/>
      <c r="M812" s="241"/>
      <c r="N812" s="242"/>
      <c r="O812" s="242"/>
      <c r="P812" s="242"/>
      <c r="Q812" s="242"/>
      <c r="R812" s="242"/>
      <c r="S812" s="242"/>
      <c r="T812" s="243"/>
      <c r="U812" s="13"/>
      <c r="V812" s="13"/>
      <c r="W812" s="13"/>
      <c r="X812" s="13"/>
      <c r="Y812" s="13"/>
      <c r="Z812" s="13"/>
      <c r="AA812" s="13"/>
      <c r="AB812" s="13"/>
      <c r="AC812" s="13"/>
      <c r="AD812" s="13"/>
      <c r="AE812" s="13"/>
      <c r="AT812" s="244" t="s">
        <v>171</v>
      </c>
      <c r="AU812" s="244" t="s">
        <v>85</v>
      </c>
      <c r="AV812" s="13" t="s">
        <v>85</v>
      </c>
      <c r="AW812" s="13" t="s">
        <v>32</v>
      </c>
      <c r="AX812" s="13" t="s">
        <v>75</v>
      </c>
      <c r="AY812" s="244" t="s">
        <v>161</v>
      </c>
    </row>
    <row r="813" s="13" customFormat="1">
      <c r="A813" s="13"/>
      <c r="B813" s="234"/>
      <c r="C813" s="235"/>
      <c r="D813" s="229" t="s">
        <v>171</v>
      </c>
      <c r="E813" s="236" t="s">
        <v>1</v>
      </c>
      <c r="F813" s="237" t="s">
        <v>1011</v>
      </c>
      <c r="G813" s="235"/>
      <c r="H813" s="238">
        <v>6.2000000000000002</v>
      </c>
      <c r="I813" s="239"/>
      <c r="J813" s="235"/>
      <c r="K813" s="235"/>
      <c r="L813" s="240"/>
      <c r="M813" s="241"/>
      <c r="N813" s="242"/>
      <c r="O813" s="242"/>
      <c r="P813" s="242"/>
      <c r="Q813" s="242"/>
      <c r="R813" s="242"/>
      <c r="S813" s="242"/>
      <c r="T813" s="243"/>
      <c r="U813" s="13"/>
      <c r="V813" s="13"/>
      <c r="W813" s="13"/>
      <c r="X813" s="13"/>
      <c r="Y813" s="13"/>
      <c r="Z813" s="13"/>
      <c r="AA813" s="13"/>
      <c r="AB813" s="13"/>
      <c r="AC813" s="13"/>
      <c r="AD813" s="13"/>
      <c r="AE813" s="13"/>
      <c r="AT813" s="244" t="s">
        <v>171</v>
      </c>
      <c r="AU813" s="244" t="s">
        <v>85</v>
      </c>
      <c r="AV813" s="13" t="s">
        <v>85</v>
      </c>
      <c r="AW813" s="13" t="s">
        <v>32</v>
      </c>
      <c r="AX813" s="13" t="s">
        <v>75</v>
      </c>
      <c r="AY813" s="244" t="s">
        <v>161</v>
      </c>
    </row>
    <row r="814" s="13" customFormat="1">
      <c r="A814" s="13"/>
      <c r="B814" s="234"/>
      <c r="C814" s="235"/>
      <c r="D814" s="229" t="s">
        <v>171</v>
      </c>
      <c r="E814" s="236" t="s">
        <v>1</v>
      </c>
      <c r="F814" s="237" t="s">
        <v>1012</v>
      </c>
      <c r="G814" s="235"/>
      <c r="H814" s="238">
        <v>7.5</v>
      </c>
      <c r="I814" s="239"/>
      <c r="J814" s="235"/>
      <c r="K814" s="235"/>
      <c r="L814" s="240"/>
      <c r="M814" s="241"/>
      <c r="N814" s="242"/>
      <c r="O814" s="242"/>
      <c r="P814" s="242"/>
      <c r="Q814" s="242"/>
      <c r="R814" s="242"/>
      <c r="S814" s="242"/>
      <c r="T814" s="243"/>
      <c r="U814" s="13"/>
      <c r="V814" s="13"/>
      <c r="W814" s="13"/>
      <c r="X814" s="13"/>
      <c r="Y814" s="13"/>
      <c r="Z814" s="13"/>
      <c r="AA814" s="13"/>
      <c r="AB814" s="13"/>
      <c r="AC814" s="13"/>
      <c r="AD814" s="13"/>
      <c r="AE814" s="13"/>
      <c r="AT814" s="244" t="s">
        <v>171</v>
      </c>
      <c r="AU814" s="244" t="s">
        <v>85</v>
      </c>
      <c r="AV814" s="13" t="s">
        <v>85</v>
      </c>
      <c r="AW814" s="13" t="s">
        <v>32</v>
      </c>
      <c r="AX814" s="13" t="s">
        <v>75</v>
      </c>
      <c r="AY814" s="244" t="s">
        <v>161</v>
      </c>
    </row>
    <row r="815" s="13" customFormat="1">
      <c r="A815" s="13"/>
      <c r="B815" s="234"/>
      <c r="C815" s="235"/>
      <c r="D815" s="229" t="s">
        <v>171</v>
      </c>
      <c r="E815" s="236" t="s">
        <v>1</v>
      </c>
      <c r="F815" s="237" t="s">
        <v>1013</v>
      </c>
      <c r="G815" s="235"/>
      <c r="H815" s="238">
        <v>4.5999999999999996</v>
      </c>
      <c r="I815" s="239"/>
      <c r="J815" s="235"/>
      <c r="K815" s="235"/>
      <c r="L815" s="240"/>
      <c r="M815" s="241"/>
      <c r="N815" s="242"/>
      <c r="O815" s="242"/>
      <c r="P815" s="242"/>
      <c r="Q815" s="242"/>
      <c r="R815" s="242"/>
      <c r="S815" s="242"/>
      <c r="T815" s="243"/>
      <c r="U815" s="13"/>
      <c r="V815" s="13"/>
      <c r="W815" s="13"/>
      <c r="X815" s="13"/>
      <c r="Y815" s="13"/>
      <c r="Z815" s="13"/>
      <c r="AA815" s="13"/>
      <c r="AB815" s="13"/>
      <c r="AC815" s="13"/>
      <c r="AD815" s="13"/>
      <c r="AE815" s="13"/>
      <c r="AT815" s="244" t="s">
        <v>171</v>
      </c>
      <c r="AU815" s="244" t="s">
        <v>85</v>
      </c>
      <c r="AV815" s="13" t="s">
        <v>85</v>
      </c>
      <c r="AW815" s="13" t="s">
        <v>32</v>
      </c>
      <c r="AX815" s="13" t="s">
        <v>75</v>
      </c>
      <c r="AY815" s="244" t="s">
        <v>161</v>
      </c>
    </row>
    <row r="816" s="13" customFormat="1">
      <c r="A816" s="13"/>
      <c r="B816" s="234"/>
      <c r="C816" s="235"/>
      <c r="D816" s="229" t="s">
        <v>171</v>
      </c>
      <c r="E816" s="236" t="s">
        <v>1</v>
      </c>
      <c r="F816" s="237" t="s">
        <v>1014</v>
      </c>
      <c r="G816" s="235"/>
      <c r="H816" s="238">
        <v>30.199999999999999</v>
      </c>
      <c r="I816" s="239"/>
      <c r="J816" s="235"/>
      <c r="K816" s="235"/>
      <c r="L816" s="240"/>
      <c r="M816" s="241"/>
      <c r="N816" s="242"/>
      <c r="O816" s="242"/>
      <c r="P816" s="242"/>
      <c r="Q816" s="242"/>
      <c r="R816" s="242"/>
      <c r="S816" s="242"/>
      <c r="T816" s="243"/>
      <c r="U816" s="13"/>
      <c r="V816" s="13"/>
      <c r="W816" s="13"/>
      <c r="X816" s="13"/>
      <c r="Y816" s="13"/>
      <c r="Z816" s="13"/>
      <c r="AA816" s="13"/>
      <c r="AB816" s="13"/>
      <c r="AC816" s="13"/>
      <c r="AD816" s="13"/>
      <c r="AE816" s="13"/>
      <c r="AT816" s="244" t="s">
        <v>171</v>
      </c>
      <c r="AU816" s="244" t="s">
        <v>85</v>
      </c>
      <c r="AV816" s="13" t="s">
        <v>85</v>
      </c>
      <c r="AW816" s="13" t="s">
        <v>32</v>
      </c>
      <c r="AX816" s="13" t="s">
        <v>75</v>
      </c>
      <c r="AY816" s="244" t="s">
        <v>161</v>
      </c>
    </row>
    <row r="817" s="13" customFormat="1">
      <c r="A817" s="13"/>
      <c r="B817" s="234"/>
      <c r="C817" s="235"/>
      <c r="D817" s="229" t="s">
        <v>171</v>
      </c>
      <c r="E817" s="236" t="s">
        <v>1</v>
      </c>
      <c r="F817" s="237" t="s">
        <v>1015</v>
      </c>
      <c r="G817" s="235"/>
      <c r="H817" s="238">
        <v>19</v>
      </c>
      <c r="I817" s="239"/>
      <c r="J817" s="235"/>
      <c r="K817" s="235"/>
      <c r="L817" s="240"/>
      <c r="M817" s="241"/>
      <c r="N817" s="242"/>
      <c r="O817" s="242"/>
      <c r="P817" s="242"/>
      <c r="Q817" s="242"/>
      <c r="R817" s="242"/>
      <c r="S817" s="242"/>
      <c r="T817" s="243"/>
      <c r="U817" s="13"/>
      <c r="V817" s="13"/>
      <c r="W817" s="13"/>
      <c r="X817" s="13"/>
      <c r="Y817" s="13"/>
      <c r="Z817" s="13"/>
      <c r="AA817" s="13"/>
      <c r="AB817" s="13"/>
      <c r="AC817" s="13"/>
      <c r="AD817" s="13"/>
      <c r="AE817" s="13"/>
      <c r="AT817" s="244" t="s">
        <v>171</v>
      </c>
      <c r="AU817" s="244" t="s">
        <v>85</v>
      </c>
      <c r="AV817" s="13" t="s">
        <v>85</v>
      </c>
      <c r="AW817" s="13" t="s">
        <v>32</v>
      </c>
      <c r="AX817" s="13" t="s">
        <v>75</v>
      </c>
      <c r="AY817" s="244" t="s">
        <v>161</v>
      </c>
    </row>
    <row r="818" s="13" customFormat="1">
      <c r="A818" s="13"/>
      <c r="B818" s="234"/>
      <c r="C818" s="235"/>
      <c r="D818" s="229" t="s">
        <v>171</v>
      </c>
      <c r="E818" s="236" t="s">
        <v>1</v>
      </c>
      <c r="F818" s="237" t="s">
        <v>1016</v>
      </c>
      <c r="G818" s="235"/>
      <c r="H818" s="238">
        <v>32</v>
      </c>
      <c r="I818" s="239"/>
      <c r="J818" s="235"/>
      <c r="K818" s="235"/>
      <c r="L818" s="240"/>
      <c r="M818" s="241"/>
      <c r="N818" s="242"/>
      <c r="O818" s="242"/>
      <c r="P818" s="242"/>
      <c r="Q818" s="242"/>
      <c r="R818" s="242"/>
      <c r="S818" s="242"/>
      <c r="T818" s="243"/>
      <c r="U818" s="13"/>
      <c r="V818" s="13"/>
      <c r="W818" s="13"/>
      <c r="X818" s="13"/>
      <c r="Y818" s="13"/>
      <c r="Z818" s="13"/>
      <c r="AA818" s="13"/>
      <c r="AB818" s="13"/>
      <c r="AC818" s="13"/>
      <c r="AD818" s="13"/>
      <c r="AE818" s="13"/>
      <c r="AT818" s="244" t="s">
        <v>171</v>
      </c>
      <c r="AU818" s="244" t="s">
        <v>85</v>
      </c>
      <c r="AV818" s="13" t="s">
        <v>85</v>
      </c>
      <c r="AW818" s="13" t="s">
        <v>32</v>
      </c>
      <c r="AX818" s="13" t="s">
        <v>75</v>
      </c>
      <c r="AY818" s="244" t="s">
        <v>161</v>
      </c>
    </row>
    <row r="819" s="13" customFormat="1">
      <c r="A819" s="13"/>
      <c r="B819" s="234"/>
      <c r="C819" s="235"/>
      <c r="D819" s="229" t="s">
        <v>171</v>
      </c>
      <c r="E819" s="236" t="s">
        <v>1</v>
      </c>
      <c r="F819" s="237" t="s">
        <v>1017</v>
      </c>
      <c r="G819" s="235"/>
      <c r="H819" s="238">
        <v>15.199999999999999</v>
      </c>
      <c r="I819" s="239"/>
      <c r="J819" s="235"/>
      <c r="K819" s="235"/>
      <c r="L819" s="240"/>
      <c r="M819" s="241"/>
      <c r="N819" s="242"/>
      <c r="O819" s="242"/>
      <c r="P819" s="242"/>
      <c r="Q819" s="242"/>
      <c r="R819" s="242"/>
      <c r="S819" s="242"/>
      <c r="T819" s="243"/>
      <c r="U819" s="13"/>
      <c r="V819" s="13"/>
      <c r="W819" s="13"/>
      <c r="X819" s="13"/>
      <c r="Y819" s="13"/>
      <c r="Z819" s="13"/>
      <c r="AA819" s="13"/>
      <c r="AB819" s="13"/>
      <c r="AC819" s="13"/>
      <c r="AD819" s="13"/>
      <c r="AE819" s="13"/>
      <c r="AT819" s="244" t="s">
        <v>171</v>
      </c>
      <c r="AU819" s="244" t="s">
        <v>85</v>
      </c>
      <c r="AV819" s="13" t="s">
        <v>85</v>
      </c>
      <c r="AW819" s="13" t="s">
        <v>32</v>
      </c>
      <c r="AX819" s="13" t="s">
        <v>75</v>
      </c>
      <c r="AY819" s="244" t="s">
        <v>161</v>
      </c>
    </row>
    <row r="820" s="13" customFormat="1">
      <c r="A820" s="13"/>
      <c r="B820" s="234"/>
      <c r="C820" s="235"/>
      <c r="D820" s="229" t="s">
        <v>171</v>
      </c>
      <c r="E820" s="236" t="s">
        <v>1</v>
      </c>
      <c r="F820" s="237" t="s">
        <v>1018</v>
      </c>
      <c r="G820" s="235"/>
      <c r="H820" s="238">
        <v>26.399999999999999</v>
      </c>
      <c r="I820" s="239"/>
      <c r="J820" s="235"/>
      <c r="K820" s="235"/>
      <c r="L820" s="240"/>
      <c r="M820" s="241"/>
      <c r="N820" s="242"/>
      <c r="O820" s="242"/>
      <c r="P820" s="242"/>
      <c r="Q820" s="242"/>
      <c r="R820" s="242"/>
      <c r="S820" s="242"/>
      <c r="T820" s="243"/>
      <c r="U820" s="13"/>
      <c r="V820" s="13"/>
      <c r="W820" s="13"/>
      <c r="X820" s="13"/>
      <c r="Y820" s="13"/>
      <c r="Z820" s="13"/>
      <c r="AA820" s="13"/>
      <c r="AB820" s="13"/>
      <c r="AC820" s="13"/>
      <c r="AD820" s="13"/>
      <c r="AE820" s="13"/>
      <c r="AT820" s="244" t="s">
        <v>171</v>
      </c>
      <c r="AU820" s="244" t="s">
        <v>85</v>
      </c>
      <c r="AV820" s="13" t="s">
        <v>85</v>
      </c>
      <c r="AW820" s="13" t="s">
        <v>32</v>
      </c>
      <c r="AX820" s="13" t="s">
        <v>75</v>
      </c>
      <c r="AY820" s="244" t="s">
        <v>161</v>
      </c>
    </row>
    <row r="821" s="13" customFormat="1">
      <c r="A821" s="13"/>
      <c r="B821" s="234"/>
      <c r="C821" s="235"/>
      <c r="D821" s="229" t="s">
        <v>171</v>
      </c>
      <c r="E821" s="236" t="s">
        <v>1</v>
      </c>
      <c r="F821" s="237" t="s">
        <v>1019</v>
      </c>
      <c r="G821" s="235"/>
      <c r="H821" s="238">
        <v>17</v>
      </c>
      <c r="I821" s="239"/>
      <c r="J821" s="235"/>
      <c r="K821" s="235"/>
      <c r="L821" s="240"/>
      <c r="M821" s="241"/>
      <c r="N821" s="242"/>
      <c r="O821" s="242"/>
      <c r="P821" s="242"/>
      <c r="Q821" s="242"/>
      <c r="R821" s="242"/>
      <c r="S821" s="242"/>
      <c r="T821" s="243"/>
      <c r="U821" s="13"/>
      <c r="V821" s="13"/>
      <c r="W821" s="13"/>
      <c r="X821" s="13"/>
      <c r="Y821" s="13"/>
      <c r="Z821" s="13"/>
      <c r="AA821" s="13"/>
      <c r="AB821" s="13"/>
      <c r="AC821" s="13"/>
      <c r="AD821" s="13"/>
      <c r="AE821" s="13"/>
      <c r="AT821" s="244" t="s">
        <v>171</v>
      </c>
      <c r="AU821" s="244" t="s">
        <v>85</v>
      </c>
      <c r="AV821" s="13" t="s">
        <v>85</v>
      </c>
      <c r="AW821" s="13" t="s">
        <v>32</v>
      </c>
      <c r="AX821" s="13" t="s">
        <v>75</v>
      </c>
      <c r="AY821" s="244" t="s">
        <v>161</v>
      </c>
    </row>
    <row r="822" s="13" customFormat="1">
      <c r="A822" s="13"/>
      <c r="B822" s="234"/>
      <c r="C822" s="235"/>
      <c r="D822" s="229" t="s">
        <v>171</v>
      </c>
      <c r="E822" s="236" t="s">
        <v>1</v>
      </c>
      <c r="F822" s="237" t="s">
        <v>1020</v>
      </c>
      <c r="G822" s="235"/>
      <c r="H822" s="238">
        <v>13.5</v>
      </c>
      <c r="I822" s="239"/>
      <c r="J822" s="235"/>
      <c r="K822" s="235"/>
      <c r="L822" s="240"/>
      <c r="M822" s="241"/>
      <c r="N822" s="242"/>
      <c r="O822" s="242"/>
      <c r="P822" s="242"/>
      <c r="Q822" s="242"/>
      <c r="R822" s="242"/>
      <c r="S822" s="242"/>
      <c r="T822" s="243"/>
      <c r="U822" s="13"/>
      <c r="V822" s="13"/>
      <c r="W822" s="13"/>
      <c r="X822" s="13"/>
      <c r="Y822" s="13"/>
      <c r="Z822" s="13"/>
      <c r="AA822" s="13"/>
      <c r="AB822" s="13"/>
      <c r="AC822" s="13"/>
      <c r="AD822" s="13"/>
      <c r="AE822" s="13"/>
      <c r="AT822" s="244" t="s">
        <v>171</v>
      </c>
      <c r="AU822" s="244" t="s">
        <v>85</v>
      </c>
      <c r="AV822" s="13" t="s">
        <v>85</v>
      </c>
      <c r="AW822" s="13" t="s">
        <v>32</v>
      </c>
      <c r="AX822" s="13" t="s">
        <v>75</v>
      </c>
      <c r="AY822" s="244" t="s">
        <v>161</v>
      </c>
    </row>
    <row r="823" s="14" customFormat="1">
      <c r="A823" s="14"/>
      <c r="B823" s="245"/>
      <c r="C823" s="246"/>
      <c r="D823" s="229" t="s">
        <v>171</v>
      </c>
      <c r="E823" s="247" t="s">
        <v>1</v>
      </c>
      <c r="F823" s="248" t="s">
        <v>185</v>
      </c>
      <c r="G823" s="246"/>
      <c r="H823" s="249">
        <v>491.44</v>
      </c>
      <c r="I823" s="250"/>
      <c r="J823" s="246"/>
      <c r="K823" s="246"/>
      <c r="L823" s="251"/>
      <c r="M823" s="252"/>
      <c r="N823" s="253"/>
      <c r="O823" s="253"/>
      <c r="P823" s="253"/>
      <c r="Q823" s="253"/>
      <c r="R823" s="253"/>
      <c r="S823" s="253"/>
      <c r="T823" s="254"/>
      <c r="U823" s="14"/>
      <c r="V823" s="14"/>
      <c r="W823" s="14"/>
      <c r="X823" s="14"/>
      <c r="Y823" s="14"/>
      <c r="Z823" s="14"/>
      <c r="AA823" s="14"/>
      <c r="AB823" s="14"/>
      <c r="AC823" s="14"/>
      <c r="AD823" s="14"/>
      <c r="AE823" s="14"/>
      <c r="AT823" s="255" t="s">
        <v>171</v>
      </c>
      <c r="AU823" s="255" t="s">
        <v>85</v>
      </c>
      <c r="AV823" s="14" t="s">
        <v>167</v>
      </c>
      <c r="AW823" s="14" t="s">
        <v>32</v>
      </c>
      <c r="AX823" s="14" t="s">
        <v>83</v>
      </c>
      <c r="AY823" s="255" t="s">
        <v>161</v>
      </c>
    </row>
    <row r="824" s="2" customFormat="1" ht="24.15" customHeight="1">
      <c r="A824" s="38"/>
      <c r="B824" s="39"/>
      <c r="C824" s="215" t="s">
        <v>1021</v>
      </c>
      <c r="D824" s="215" t="s">
        <v>163</v>
      </c>
      <c r="E824" s="216" t="s">
        <v>1022</v>
      </c>
      <c r="F824" s="217" t="s">
        <v>1023</v>
      </c>
      <c r="G824" s="218" t="s">
        <v>451</v>
      </c>
      <c r="H824" s="219">
        <v>89.099999999999994</v>
      </c>
      <c r="I824" s="220"/>
      <c r="J824" s="221">
        <f>ROUND(I824*H824,2)</f>
        <v>0</v>
      </c>
      <c r="K824" s="222"/>
      <c r="L824" s="44"/>
      <c r="M824" s="223" t="s">
        <v>1</v>
      </c>
      <c r="N824" s="224" t="s">
        <v>40</v>
      </c>
      <c r="O824" s="91"/>
      <c r="P824" s="225">
        <f>O824*H824</f>
        <v>0</v>
      </c>
      <c r="Q824" s="225">
        <v>0.00023000000000000001</v>
      </c>
      <c r="R824" s="225">
        <f>Q824*H824</f>
        <v>0.020493000000000001</v>
      </c>
      <c r="S824" s="225">
        <v>0</v>
      </c>
      <c r="T824" s="226">
        <f>S824*H824</f>
        <v>0</v>
      </c>
      <c r="U824" s="38"/>
      <c r="V824" s="38"/>
      <c r="W824" s="38"/>
      <c r="X824" s="38"/>
      <c r="Y824" s="38"/>
      <c r="Z824" s="38"/>
      <c r="AA824" s="38"/>
      <c r="AB824" s="38"/>
      <c r="AC824" s="38"/>
      <c r="AD824" s="38"/>
      <c r="AE824" s="38"/>
      <c r="AR824" s="227" t="s">
        <v>167</v>
      </c>
      <c r="AT824" s="227" t="s">
        <v>163</v>
      </c>
      <c r="AU824" s="227" t="s">
        <v>85</v>
      </c>
      <c r="AY824" s="17" t="s">
        <v>161</v>
      </c>
      <c r="BE824" s="228">
        <f>IF(N824="základní",J824,0)</f>
        <v>0</v>
      </c>
      <c r="BF824" s="228">
        <f>IF(N824="snížená",J824,0)</f>
        <v>0</v>
      </c>
      <c r="BG824" s="228">
        <f>IF(N824="zákl. přenesená",J824,0)</f>
        <v>0</v>
      </c>
      <c r="BH824" s="228">
        <f>IF(N824="sníž. přenesená",J824,0)</f>
        <v>0</v>
      </c>
      <c r="BI824" s="228">
        <f>IF(N824="nulová",J824,0)</f>
        <v>0</v>
      </c>
      <c r="BJ824" s="17" t="s">
        <v>83</v>
      </c>
      <c r="BK824" s="228">
        <f>ROUND(I824*H824,2)</f>
        <v>0</v>
      </c>
      <c r="BL824" s="17" t="s">
        <v>167</v>
      </c>
      <c r="BM824" s="227" t="s">
        <v>1024</v>
      </c>
    </row>
    <row r="825" s="2" customFormat="1">
      <c r="A825" s="38"/>
      <c r="B825" s="39"/>
      <c r="C825" s="40"/>
      <c r="D825" s="229" t="s">
        <v>169</v>
      </c>
      <c r="E825" s="40"/>
      <c r="F825" s="230" t="s">
        <v>1025</v>
      </c>
      <c r="G825" s="40"/>
      <c r="H825" s="40"/>
      <c r="I825" s="231"/>
      <c r="J825" s="40"/>
      <c r="K825" s="40"/>
      <c r="L825" s="44"/>
      <c r="M825" s="232"/>
      <c r="N825" s="233"/>
      <c r="O825" s="91"/>
      <c r="P825" s="91"/>
      <c r="Q825" s="91"/>
      <c r="R825" s="91"/>
      <c r="S825" s="91"/>
      <c r="T825" s="92"/>
      <c r="U825" s="38"/>
      <c r="V825" s="38"/>
      <c r="W825" s="38"/>
      <c r="X825" s="38"/>
      <c r="Y825" s="38"/>
      <c r="Z825" s="38"/>
      <c r="AA825" s="38"/>
      <c r="AB825" s="38"/>
      <c r="AC825" s="38"/>
      <c r="AD825" s="38"/>
      <c r="AE825" s="38"/>
      <c r="AT825" s="17" t="s">
        <v>169</v>
      </c>
      <c r="AU825" s="17" t="s">
        <v>85</v>
      </c>
    </row>
    <row r="826" s="13" customFormat="1">
      <c r="A826" s="13"/>
      <c r="B826" s="234"/>
      <c r="C826" s="235"/>
      <c r="D826" s="229" t="s">
        <v>171</v>
      </c>
      <c r="E826" s="236" t="s">
        <v>1</v>
      </c>
      <c r="F826" s="237" t="s">
        <v>1026</v>
      </c>
      <c r="G826" s="235"/>
      <c r="H826" s="238">
        <v>89.099999999999994</v>
      </c>
      <c r="I826" s="239"/>
      <c r="J826" s="235"/>
      <c r="K826" s="235"/>
      <c r="L826" s="240"/>
      <c r="M826" s="241"/>
      <c r="N826" s="242"/>
      <c r="O826" s="242"/>
      <c r="P826" s="242"/>
      <c r="Q826" s="242"/>
      <c r="R826" s="242"/>
      <c r="S826" s="242"/>
      <c r="T826" s="243"/>
      <c r="U826" s="13"/>
      <c r="V826" s="13"/>
      <c r="W826" s="13"/>
      <c r="X826" s="13"/>
      <c r="Y826" s="13"/>
      <c r="Z826" s="13"/>
      <c r="AA826" s="13"/>
      <c r="AB826" s="13"/>
      <c r="AC826" s="13"/>
      <c r="AD826" s="13"/>
      <c r="AE826" s="13"/>
      <c r="AT826" s="244" t="s">
        <v>171</v>
      </c>
      <c r="AU826" s="244" t="s">
        <v>85</v>
      </c>
      <c r="AV826" s="13" t="s">
        <v>85</v>
      </c>
      <c r="AW826" s="13" t="s">
        <v>32</v>
      </c>
      <c r="AX826" s="13" t="s">
        <v>83</v>
      </c>
      <c r="AY826" s="244" t="s">
        <v>161</v>
      </c>
    </row>
    <row r="827" s="2" customFormat="1" ht="24.15" customHeight="1">
      <c r="A827" s="38"/>
      <c r="B827" s="39"/>
      <c r="C827" s="215" t="s">
        <v>1027</v>
      </c>
      <c r="D827" s="215" t="s">
        <v>163</v>
      </c>
      <c r="E827" s="216" t="s">
        <v>1028</v>
      </c>
      <c r="F827" s="217" t="s">
        <v>1029</v>
      </c>
      <c r="G827" s="218" t="s">
        <v>451</v>
      </c>
      <c r="H827" s="219">
        <v>89.099999999999994</v>
      </c>
      <c r="I827" s="220"/>
      <c r="J827" s="221">
        <f>ROUND(I827*H827,2)</f>
        <v>0</v>
      </c>
      <c r="K827" s="222"/>
      <c r="L827" s="44"/>
      <c r="M827" s="223" t="s">
        <v>1</v>
      </c>
      <c r="N827" s="224" t="s">
        <v>40</v>
      </c>
      <c r="O827" s="91"/>
      <c r="P827" s="225">
        <f>O827*H827</f>
        <v>0</v>
      </c>
      <c r="Q827" s="225">
        <v>1.0000000000000001E-05</v>
      </c>
      <c r="R827" s="225">
        <f>Q827*H827</f>
        <v>0.00089099999999999997</v>
      </c>
      <c r="S827" s="225">
        <v>0</v>
      </c>
      <c r="T827" s="226">
        <f>S827*H827</f>
        <v>0</v>
      </c>
      <c r="U827" s="38"/>
      <c r="V827" s="38"/>
      <c r="W827" s="38"/>
      <c r="X827" s="38"/>
      <c r="Y827" s="38"/>
      <c r="Z827" s="38"/>
      <c r="AA827" s="38"/>
      <c r="AB827" s="38"/>
      <c r="AC827" s="38"/>
      <c r="AD827" s="38"/>
      <c r="AE827" s="38"/>
      <c r="AR827" s="227" t="s">
        <v>167</v>
      </c>
      <c r="AT827" s="227" t="s">
        <v>163</v>
      </c>
      <c r="AU827" s="227" t="s">
        <v>85</v>
      </c>
      <c r="AY827" s="17" t="s">
        <v>161</v>
      </c>
      <c r="BE827" s="228">
        <f>IF(N827="základní",J827,0)</f>
        <v>0</v>
      </c>
      <c r="BF827" s="228">
        <f>IF(N827="snížená",J827,0)</f>
        <v>0</v>
      </c>
      <c r="BG827" s="228">
        <f>IF(N827="zákl. přenesená",J827,0)</f>
        <v>0</v>
      </c>
      <c r="BH827" s="228">
        <f>IF(N827="sníž. přenesená",J827,0)</f>
        <v>0</v>
      </c>
      <c r="BI827" s="228">
        <f>IF(N827="nulová",J827,0)</f>
        <v>0</v>
      </c>
      <c r="BJ827" s="17" t="s">
        <v>83</v>
      </c>
      <c r="BK827" s="228">
        <f>ROUND(I827*H827,2)</f>
        <v>0</v>
      </c>
      <c r="BL827" s="17" t="s">
        <v>167</v>
      </c>
      <c r="BM827" s="227" t="s">
        <v>1030</v>
      </c>
    </row>
    <row r="828" s="2" customFormat="1">
      <c r="A828" s="38"/>
      <c r="B828" s="39"/>
      <c r="C828" s="40"/>
      <c r="D828" s="229" t="s">
        <v>169</v>
      </c>
      <c r="E828" s="40"/>
      <c r="F828" s="230" t="s">
        <v>1031</v>
      </c>
      <c r="G828" s="40"/>
      <c r="H828" s="40"/>
      <c r="I828" s="231"/>
      <c r="J828" s="40"/>
      <c r="K828" s="40"/>
      <c r="L828" s="44"/>
      <c r="M828" s="232"/>
      <c r="N828" s="233"/>
      <c r="O828" s="91"/>
      <c r="P828" s="91"/>
      <c r="Q828" s="91"/>
      <c r="R828" s="91"/>
      <c r="S828" s="91"/>
      <c r="T828" s="92"/>
      <c r="U828" s="38"/>
      <c r="V828" s="38"/>
      <c r="W828" s="38"/>
      <c r="X828" s="38"/>
      <c r="Y828" s="38"/>
      <c r="Z828" s="38"/>
      <c r="AA828" s="38"/>
      <c r="AB828" s="38"/>
      <c r="AC828" s="38"/>
      <c r="AD828" s="38"/>
      <c r="AE828" s="38"/>
      <c r="AT828" s="17" t="s">
        <v>169</v>
      </c>
      <c r="AU828" s="17" t="s">
        <v>85</v>
      </c>
    </row>
    <row r="829" s="13" customFormat="1">
      <c r="A829" s="13"/>
      <c r="B829" s="234"/>
      <c r="C829" s="235"/>
      <c r="D829" s="229" t="s">
        <v>171</v>
      </c>
      <c r="E829" s="236" t="s">
        <v>1</v>
      </c>
      <c r="F829" s="237" t="s">
        <v>1026</v>
      </c>
      <c r="G829" s="235"/>
      <c r="H829" s="238">
        <v>89.099999999999994</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171</v>
      </c>
      <c r="AU829" s="244" t="s">
        <v>85</v>
      </c>
      <c r="AV829" s="13" t="s">
        <v>85</v>
      </c>
      <c r="AW829" s="13" t="s">
        <v>32</v>
      </c>
      <c r="AX829" s="13" t="s">
        <v>83</v>
      </c>
      <c r="AY829" s="244" t="s">
        <v>161</v>
      </c>
    </row>
    <row r="830" s="2" customFormat="1" ht="24.15" customHeight="1">
      <c r="A830" s="38"/>
      <c r="B830" s="39"/>
      <c r="C830" s="215" t="s">
        <v>1032</v>
      </c>
      <c r="D830" s="215" t="s">
        <v>163</v>
      </c>
      <c r="E830" s="216" t="s">
        <v>1033</v>
      </c>
      <c r="F830" s="217" t="s">
        <v>1034</v>
      </c>
      <c r="G830" s="218" t="s">
        <v>166</v>
      </c>
      <c r="H830" s="219">
        <v>0.90000000000000002</v>
      </c>
      <c r="I830" s="220"/>
      <c r="J830" s="221">
        <f>ROUND(I830*H830,2)</f>
        <v>0</v>
      </c>
      <c r="K830" s="222"/>
      <c r="L830" s="44"/>
      <c r="M830" s="223" t="s">
        <v>1</v>
      </c>
      <c r="N830" s="224" t="s">
        <v>40</v>
      </c>
      <c r="O830" s="91"/>
      <c r="P830" s="225">
        <f>O830*H830</f>
        <v>0</v>
      </c>
      <c r="Q830" s="225">
        <v>1.837</v>
      </c>
      <c r="R830" s="225">
        <f>Q830*H830</f>
        <v>1.6533</v>
      </c>
      <c r="S830" s="225">
        <v>0</v>
      </c>
      <c r="T830" s="226">
        <f>S830*H830</f>
        <v>0</v>
      </c>
      <c r="U830" s="38"/>
      <c r="V830" s="38"/>
      <c r="W830" s="38"/>
      <c r="X830" s="38"/>
      <c r="Y830" s="38"/>
      <c r="Z830" s="38"/>
      <c r="AA830" s="38"/>
      <c r="AB830" s="38"/>
      <c r="AC830" s="38"/>
      <c r="AD830" s="38"/>
      <c r="AE830" s="38"/>
      <c r="AR830" s="227" t="s">
        <v>167</v>
      </c>
      <c r="AT830" s="227" t="s">
        <v>163</v>
      </c>
      <c r="AU830" s="227" t="s">
        <v>85</v>
      </c>
      <c r="AY830" s="17" t="s">
        <v>161</v>
      </c>
      <c r="BE830" s="228">
        <f>IF(N830="základní",J830,0)</f>
        <v>0</v>
      </c>
      <c r="BF830" s="228">
        <f>IF(N830="snížená",J830,0)</f>
        <v>0</v>
      </c>
      <c r="BG830" s="228">
        <f>IF(N830="zákl. přenesená",J830,0)</f>
        <v>0</v>
      </c>
      <c r="BH830" s="228">
        <f>IF(N830="sníž. přenesená",J830,0)</f>
        <v>0</v>
      </c>
      <c r="BI830" s="228">
        <f>IF(N830="nulová",J830,0)</f>
        <v>0</v>
      </c>
      <c r="BJ830" s="17" t="s">
        <v>83</v>
      </c>
      <c r="BK830" s="228">
        <f>ROUND(I830*H830,2)</f>
        <v>0</v>
      </c>
      <c r="BL830" s="17" t="s">
        <v>167</v>
      </c>
      <c r="BM830" s="227" t="s">
        <v>1035</v>
      </c>
    </row>
    <row r="831" s="2" customFormat="1">
      <c r="A831" s="38"/>
      <c r="B831" s="39"/>
      <c r="C831" s="40"/>
      <c r="D831" s="229" t="s">
        <v>169</v>
      </c>
      <c r="E831" s="40"/>
      <c r="F831" s="230" t="s">
        <v>1036</v>
      </c>
      <c r="G831" s="40"/>
      <c r="H831" s="40"/>
      <c r="I831" s="231"/>
      <c r="J831" s="40"/>
      <c r="K831" s="40"/>
      <c r="L831" s="44"/>
      <c r="M831" s="232"/>
      <c r="N831" s="233"/>
      <c r="O831" s="91"/>
      <c r="P831" s="91"/>
      <c r="Q831" s="91"/>
      <c r="R831" s="91"/>
      <c r="S831" s="91"/>
      <c r="T831" s="92"/>
      <c r="U831" s="38"/>
      <c r="V831" s="38"/>
      <c r="W831" s="38"/>
      <c r="X831" s="38"/>
      <c r="Y831" s="38"/>
      <c r="Z831" s="38"/>
      <c r="AA831" s="38"/>
      <c r="AB831" s="38"/>
      <c r="AC831" s="38"/>
      <c r="AD831" s="38"/>
      <c r="AE831" s="38"/>
      <c r="AT831" s="17" t="s">
        <v>169</v>
      </c>
      <c r="AU831" s="17" t="s">
        <v>85</v>
      </c>
    </row>
    <row r="832" s="13" customFormat="1">
      <c r="A832" s="13"/>
      <c r="B832" s="234"/>
      <c r="C832" s="235"/>
      <c r="D832" s="229" t="s">
        <v>171</v>
      </c>
      <c r="E832" s="236" t="s">
        <v>1</v>
      </c>
      <c r="F832" s="237" t="s">
        <v>1037</v>
      </c>
      <c r="G832" s="235"/>
      <c r="H832" s="238">
        <v>0.90000000000000002</v>
      </c>
      <c r="I832" s="239"/>
      <c r="J832" s="235"/>
      <c r="K832" s="235"/>
      <c r="L832" s="240"/>
      <c r="M832" s="241"/>
      <c r="N832" s="242"/>
      <c r="O832" s="242"/>
      <c r="P832" s="242"/>
      <c r="Q832" s="242"/>
      <c r="R832" s="242"/>
      <c r="S832" s="242"/>
      <c r="T832" s="243"/>
      <c r="U832" s="13"/>
      <c r="V832" s="13"/>
      <c r="W832" s="13"/>
      <c r="X832" s="13"/>
      <c r="Y832" s="13"/>
      <c r="Z832" s="13"/>
      <c r="AA832" s="13"/>
      <c r="AB832" s="13"/>
      <c r="AC832" s="13"/>
      <c r="AD832" s="13"/>
      <c r="AE832" s="13"/>
      <c r="AT832" s="244" t="s">
        <v>171</v>
      </c>
      <c r="AU832" s="244" t="s">
        <v>85</v>
      </c>
      <c r="AV832" s="13" t="s">
        <v>85</v>
      </c>
      <c r="AW832" s="13" t="s">
        <v>32</v>
      </c>
      <c r="AX832" s="13" t="s">
        <v>83</v>
      </c>
      <c r="AY832" s="244" t="s">
        <v>161</v>
      </c>
    </row>
    <row r="833" s="2" customFormat="1" ht="24.15" customHeight="1">
      <c r="A833" s="38"/>
      <c r="B833" s="39"/>
      <c r="C833" s="215" t="s">
        <v>1038</v>
      </c>
      <c r="D833" s="215" t="s">
        <v>163</v>
      </c>
      <c r="E833" s="216" t="s">
        <v>1039</v>
      </c>
      <c r="F833" s="217" t="s">
        <v>1040</v>
      </c>
      <c r="G833" s="218" t="s">
        <v>206</v>
      </c>
      <c r="H833" s="219">
        <v>639</v>
      </c>
      <c r="I833" s="220"/>
      <c r="J833" s="221">
        <f>ROUND(I833*H833,2)</f>
        <v>0</v>
      </c>
      <c r="K833" s="222"/>
      <c r="L833" s="44"/>
      <c r="M833" s="223" t="s">
        <v>1</v>
      </c>
      <c r="N833" s="224" t="s">
        <v>40</v>
      </c>
      <c r="O833" s="91"/>
      <c r="P833" s="225">
        <f>O833*H833</f>
        <v>0</v>
      </c>
      <c r="Q833" s="225">
        <v>0.0094500000000000001</v>
      </c>
      <c r="R833" s="225">
        <f>Q833*H833</f>
        <v>6.0385499999999999</v>
      </c>
      <c r="S833" s="225">
        <v>0</v>
      </c>
      <c r="T833" s="226">
        <f>S833*H833</f>
        <v>0</v>
      </c>
      <c r="U833" s="38"/>
      <c r="V833" s="38"/>
      <c r="W833" s="38"/>
      <c r="X833" s="38"/>
      <c r="Y833" s="38"/>
      <c r="Z833" s="38"/>
      <c r="AA833" s="38"/>
      <c r="AB833" s="38"/>
      <c r="AC833" s="38"/>
      <c r="AD833" s="38"/>
      <c r="AE833" s="38"/>
      <c r="AR833" s="227" t="s">
        <v>167</v>
      </c>
      <c r="AT833" s="227" t="s">
        <v>163</v>
      </c>
      <c r="AU833" s="227" t="s">
        <v>85</v>
      </c>
      <c r="AY833" s="17" t="s">
        <v>161</v>
      </c>
      <c r="BE833" s="228">
        <f>IF(N833="základní",J833,0)</f>
        <v>0</v>
      </c>
      <c r="BF833" s="228">
        <f>IF(N833="snížená",J833,0)</f>
        <v>0</v>
      </c>
      <c r="BG833" s="228">
        <f>IF(N833="zákl. přenesená",J833,0)</f>
        <v>0</v>
      </c>
      <c r="BH833" s="228">
        <f>IF(N833="sníž. přenesená",J833,0)</f>
        <v>0</v>
      </c>
      <c r="BI833" s="228">
        <f>IF(N833="nulová",J833,0)</f>
        <v>0</v>
      </c>
      <c r="BJ833" s="17" t="s">
        <v>83</v>
      </c>
      <c r="BK833" s="228">
        <f>ROUND(I833*H833,2)</f>
        <v>0</v>
      </c>
      <c r="BL833" s="17" t="s">
        <v>167</v>
      </c>
      <c r="BM833" s="227" t="s">
        <v>1041</v>
      </c>
    </row>
    <row r="834" s="2" customFormat="1">
      <c r="A834" s="38"/>
      <c r="B834" s="39"/>
      <c r="C834" s="40"/>
      <c r="D834" s="229" t="s">
        <v>169</v>
      </c>
      <c r="E834" s="40"/>
      <c r="F834" s="230" t="s">
        <v>1042</v>
      </c>
      <c r="G834" s="40"/>
      <c r="H834" s="40"/>
      <c r="I834" s="231"/>
      <c r="J834" s="40"/>
      <c r="K834" s="40"/>
      <c r="L834" s="44"/>
      <c r="M834" s="232"/>
      <c r="N834" s="233"/>
      <c r="O834" s="91"/>
      <c r="P834" s="91"/>
      <c r="Q834" s="91"/>
      <c r="R834" s="91"/>
      <c r="S834" s="91"/>
      <c r="T834" s="92"/>
      <c r="U834" s="38"/>
      <c r="V834" s="38"/>
      <c r="W834" s="38"/>
      <c r="X834" s="38"/>
      <c r="Y834" s="38"/>
      <c r="Z834" s="38"/>
      <c r="AA834" s="38"/>
      <c r="AB834" s="38"/>
      <c r="AC834" s="38"/>
      <c r="AD834" s="38"/>
      <c r="AE834" s="38"/>
      <c r="AT834" s="17" t="s">
        <v>169</v>
      </c>
      <c r="AU834" s="17" t="s">
        <v>85</v>
      </c>
    </row>
    <row r="835" s="13" customFormat="1">
      <c r="A835" s="13"/>
      <c r="B835" s="234"/>
      <c r="C835" s="235"/>
      <c r="D835" s="229" t="s">
        <v>171</v>
      </c>
      <c r="E835" s="236" t="s">
        <v>1</v>
      </c>
      <c r="F835" s="237" t="s">
        <v>1043</v>
      </c>
      <c r="G835" s="235"/>
      <c r="H835" s="238">
        <v>639</v>
      </c>
      <c r="I835" s="239"/>
      <c r="J835" s="235"/>
      <c r="K835" s="235"/>
      <c r="L835" s="240"/>
      <c r="M835" s="241"/>
      <c r="N835" s="242"/>
      <c r="O835" s="242"/>
      <c r="P835" s="242"/>
      <c r="Q835" s="242"/>
      <c r="R835" s="242"/>
      <c r="S835" s="242"/>
      <c r="T835" s="243"/>
      <c r="U835" s="13"/>
      <c r="V835" s="13"/>
      <c r="W835" s="13"/>
      <c r="X835" s="13"/>
      <c r="Y835" s="13"/>
      <c r="Z835" s="13"/>
      <c r="AA835" s="13"/>
      <c r="AB835" s="13"/>
      <c r="AC835" s="13"/>
      <c r="AD835" s="13"/>
      <c r="AE835" s="13"/>
      <c r="AT835" s="244" t="s">
        <v>171</v>
      </c>
      <c r="AU835" s="244" t="s">
        <v>85</v>
      </c>
      <c r="AV835" s="13" t="s">
        <v>85</v>
      </c>
      <c r="AW835" s="13" t="s">
        <v>32</v>
      </c>
      <c r="AX835" s="13" t="s">
        <v>83</v>
      </c>
      <c r="AY835" s="244" t="s">
        <v>161</v>
      </c>
    </row>
    <row r="836" s="2" customFormat="1" ht="16.5" customHeight="1">
      <c r="A836" s="38"/>
      <c r="B836" s="39"/>
      <c r="C836" s="215" t="s">
        <v>1044</v>
      </c>
      <c r="D836" s="215" t="s">
        <v>163</v>
      </c>
      <c r="E836" s="216" t="s">
        <v>1045</v>
      </c>
      <c r="F836" s="217" t="s">
        <v>1046</v>
      </c>
      <c r="G836" s="218" t="s">
        <v>166</v>
      </c>
      <c r="H836" s="219">
        <v>301.68799999999999</v>
      </c>
      <c r="I836" s="220"/>
      <c r="J836" s="221">
        <f>ROUND(I836*H836,2)</f>
        <v>0</v>
      </c>
      <c r="K836" s="222"/>
      <c r="L836" s="44"/>
      <c r="M836" s="223" t="s">
        <v>1</v>
      </c>
      <c r="N836" s="224" t="s">
        <v>40</v>
      </c>
      <c r="O836" s="91"/>
      <c r="P836" s="225">
        <f>O836*H836</f>
        <v>0</v>
      </c>
      <c r="Q836" s="225">
        <v>0.41999999999999998</v>
      </c>
      <c r="R836" s="225">
        <f>Q836*H836</f>
        <v>126.70895999999999</v>
      </c>
      <c r="S836" s="225">
        <v>0</v>
      </c>
      <c r="T836" s="226">
        <f>S836*H836</f>
        <v>0</v>
      </c>
      <c r="U836" s="38"/>
      <c r="V836" s="38"/>
      <c r="W836" s="38"/>
      <c r="X836" s="38"/>
      <c r="Y836" s="38"/>
      <c r="Z836" s="38"/>
      <c r="AA836" s="38"/>
      <c r="AB836" s="38"/>
      <c r="AC836" s="38"/>
      <c r="AD836" s="38"/>
      <c r="AE836" s="38"/>
      <c r="AR836" s="227" t="s">
        <v>167</v>
      </c>
      <c r="AT836" s="227" t="s">
        <v>163</v>
      </c>
      <c r="AU836" s="227" t="s">
        <v>85</v>
      </c>
      <c r="AY836" s="17" t="s">
        <v>161</v>
      </c>
      <c r="BE836" s="228">
        <f>IF(N836="základní",J836,0)</f>
        <v>0</v>
      </c>
      <c r="BF836" s="228">
        <f>IF(N836="snížená",J836,0)</f>
        <v>0</v>
      </c>
      <c r="BG836" s="228">
        <f>IF(N836="zákl. přenesená",J836,0)</f>
        <v>0</v>
      </c>
      <c r="BH836" s="228">
        <f>IF(N836="sníž. přenesená",J836,0)</f>
        <v>0</v>
      </c>
      <c r="BI836" s="228">
        <f>IF(N836="nulová",J836,0)</f>
        <v>0</v>
      </c>
      <c r="BJ836" s="17" t="s">
        <v>83</v>
      </c>
      <c r="BK836" s="228">
        <f>ROUND(I836*H836,2)</f>
        <v>0</v>
      </c>
      <c r="BL836" s="17" t="s">
        <v>167</v>
      </c>
      <c r="BM836" s="227" t="s">
        <v>1047</v>
      </c>
    </row>
    <row r="837" s="2" customFormat="1">
      <c r="A837" s="38"/>
      <c r="B837" s="39"/>
      <c r="C837" s="40"/>
      <c r="D837" s="229" t="s">
        <v>169</v>
      </c>
      <c r="E837" s="40"/>
      <c r="F837" s="230" t="s">
        <v>1048</v>
      </c>
      <c r="G837" s="40"/>
      <c r="H837" s="40"/>
      <c r="I837" s="231"/>
      <c r="J837" s="40"/>
      <c r="K837" s="40"/>
      <c r="L837" s="44"/>
      <c r="M837" s="232"/>
      <c r="N837" s="233"/>
      <c r="O837" s="91"/>
      <c r="P837" s="91"/>
      <c r="Q837" s="91"/>
      <c r="R837" s="91"/>
      <c r="S837" s="91"/>
      <c r="T837" s="92"/>
      <c r="U837" s="38"/>
      <c r="V837" s="38"/>
      <c r="W837" s="38"/>
      <c r="X837" s="38"/>
      <c r="Y837" s="38"/>
      <c r="Z837" s="38"/>
      <c r="AA837" s="38"/>
      <c r="AB837" s="38"/>
      <c r="AC837" s="38"/>
      <c r="AD837" s="38"/>
      <c r="AE837" s="38"/>
      <c r="AT837" s="17" t="s">
        <v>169</v>
      </c>
      <c r="AU837" s="17" t="s">
        <v>85</v>
      </c>
    </row>
    <row r="838" s="13" customFormat="1">
      <c r="A838" s="13"/>
      <c r="B838" s="234"/>
      <c r="C838" s="235"/>
      <c r="D838" s="229" t="s">
        <v>171</v>
      </c>
      <c r="E838" s="236" t="s">
        <v>1</v>
      </c>
      <c r="F838" s="237" t="s">
        <v>1049</v>
      </c>
      <c r="G838" s="235"/>
      <c r="H838" s="238">
        <v>161.548</v>
      </c>
      <c r="I838" s="239"/>
      <c r="J838" s="235"/>
      <c r="K838" s="235"/>
      <c r="L838" s="240"/>
      <c r="M838" s="241"/>
      <c r="N838" s="242"/>
      <c r="O838" s="242"/>
      <c r="P838" s="242"/>
      <c r="Q838" s="242"/>
      <c r="R838" s="242"/>
      <c r="S838" s="242"/>
      <c r="T838" s="243"/>
      <c r="U838" s="13"/>
      <c r="V838" s="13"/>
      <c r="W838" s="13"/>
      <c r="X838" s="13"/>
      <c r="Y838" s="13"/>
      <c r="Z838" s="13"/>
      <c r="AA838" s="13"/>
      <c r="AB838" s="13"/>
      <c r="AC838" s="13"/>
      <c r="AD838" s="13"/>
      <c r="AE838" s="13"/>
      <c r="AT838" s="244" t="s">
        <v>171</v>
      </c>
      <c r="AU838" s="244" t="s">
        <v>85</v>
      </c>
      <c r="AV838" s="13" t="s">
        <v>85</v>
      </c>
      <c r="AW838" s="13" t="s">
        <v>32</v>
      </c>
      <c r="AX838" s="13" t="s">
        <v>75</v>
      </c>
      <c r="AY838" s="244" t="s">
        <v>161</v>
      </c>
    </row>
    <row r="839" s="13" customFormat="1">
      <c r="A839" s="13"/>
      <c r="B839" s="234"/>
      <c r="C839" s="235"/>
      <c r="D839" s="229" t="s">
        <v>171</v>
      </c>
      <c r="E839" s="236" t="s">
        <v>1</v>
      </c>
      <c r="F839" s="237" t="s">
        <v>1050</v>
      </c>
      <c r="G839" s="235"/>
      <c r="H839" s="238">
        <v>140.13999999999999</v>
      </c>
      <c r="I839" s="239"/>
      <c r="J839" s="235"/>
      <c r="K839" s="235"/>
      <c r="L839" s="240"/>
      <c r="M839" s="241"/>
      <c r="N839" s="242"/>
      <c r="O839" s="242"/>
      <c r="P839" s="242"/>
      <c r="Q839" s="242"/>
      <c r="R839" s="242"/>
      <c r="S839" s="242"/>
      <c r="T839" s="243"/>
      <c r="U839" s="13"/>
      <c r="V839" s="13"/>
      <c r="W839" s="13"/>
      <c r="X839" s="13"/>
      <c r="Y839" s="13"/>
      <c r="Z839" s="13"/>
      <c r="AA839" s="13"/>
      <c r="AB839" s="13"/>
      <c r="AC839" s="13"/>
      <c r="AD839" s="13"/>
      <c r="AE839" s="13"/>
      <c r="AT839" s="244" t="s">
        <v>171</v>
      </c>
      <c r="AU839" s="244" t="s">
        <v>85</v>
      </c>
      <c r="AV839" s="13" t="s">
        <v>85</v>
      </c>
      <c r="AW839" s="13" t="s">
        <v>32</v>
      </c>
      <c r="AX839" s="13" t="s">
        <v>75</v>
      </c>
      <c r="AY839" s="244" t="s">
        <v>161</v>
      </c>
    </row>
    <row r="840" s="14" customFormat="1">
      <c r="A840" s="14"/>
      <c r="B840" s="245"/>
      <c r="C840" s="246"/>
      <c r="D840" s="229" t="s">
        <v>171</v>
      </c>
      <c r="E840" s="247" t="s">
        <v>1</v>
      </c>
      <c r="F840" s="248" t="s">
        <v>185</v>
      </c>
      <c r="G840" s="246"/>
      <c r="H840" s="249">
        <v>301.68799999999999</v>
      </c>
      <c r="I840" s="250"/>
      <c r="J840" s="246"/>
      <c r="K840" s="246"/>
      <c r="L840" s="251"/>
      <c r="M840" s="252"/>
      <c r="N840" s="253"/>
      <c r="O840" s="253"/>
      <c r="P840" s="253"/>
      <c r="Q840" s="253"/>
      <c r="R840" s="253"/>
      <c r="S840" s="253"/>
      <c r="T840" s="254"/>
      <c r="U840" s="14"/>
      <c r="V840" s="14"/>
      <c r="W840" s="14"/>
      <c r="X840" s="14"/>
      <c r="Y840" s="14"/>
      <c r="Z840" s="14"/>
      <c r="AA840" s="14"/>
      <c r="AB840" s="14"/>
      <c r="AC840" s="14"/>
      <c r="AD840" s="14"/>
      <c r="AE840" s="14"/>
      <c r="AT840" s="255" t="s">
        <v>171</v>
      </c>
      <c r="AU840" s="255" t="s">
        <v>85</v>
      </c>
      <c r="AV840" s="14" t="s">
        <v>167</v>
      </c>
      <c r="AW840" s="14" t="s">
        <v>32</v>
      </c>
      <c r="AX840" s="14" t="s">
        <v>83</v>
      </c>
      <c r="AY840" s="255" t="s">
        <v>161</v>
      </c>
    </row>
    <row r="841" s="12" customFormat="1" ht="22.8" customHeight="1">
      <c r="A841" s="12"/>
      <c r="B841" s="199"/>
      <c r="C841" s="200"/>
      <c r="D841" s="201" t="s">
        <v>74</v>
      </c>
      <c r="E841" s="213" t="s">
        <v>210</v>
      </c>
      <c r="F841" s="213" t="s">
        <v>1051</v>
      </c>
      <c r="G841" s="200"/>
      <c r="H841" s="200"/>
      <c r="I841" s="203"/>
      <c r="J841" s="214">
        <f>BK841</f>
        <v>0</v>
      </c>
      <c r="K841" s="200"/>
      <c r="L841" s="205"/>
      <c r="M841" s="206"/>
      <c r="N841" s="207"/>
      <c r="O841" s="207"/>
      <c r="P841" s="208">
        <f>SUM(P842:P850)</f>
        <v>0</v>
      </c>
      <c r="Q841" s="207"/>
      <c r="R841" s="208">
        <f>SUM(R842:R850)</f>
        <v>2.9656477000000003</v>
      </c>
      <c r="S841" s="207"/>
      <c r="T841" s="209">
        <f>SUM(T842:T850)</f>
        <v>0</v>
      </c>
      <c r="U841" s="12"/>
      <c r="V841" s="12"/>
      <c r="W841" s="12"/>
      <c r="X841" s="12"/>
      <c r="Y841" s="12"/>
      <c r="Z841" s="12"/>
      <c r="AA841" s="12"/>
      <c r="AB841" s="12"/>
      <c r="AC841" s="12"/>
      <c r="AD841" s="12"/>
      <c r="AE841" s="12"/>
      <c r="AR841" s="210" t="s">
        <v>83</v>
      </c>
      <c r="AT841" s="211" t="s">
        <v>74</v>
      </c>
      <c r="AU841" s="211" t="s">
        <v>83</v>
      </c>
      <c r="AY841" s="210" t="s">
        <v>161</v>
      </c>
      <c r="BK841" s="212">
        <f>SUM(BK842:BK850)</f>
        <v>0</v>
      </c>
    </row>
    <row r="842" s="2" customFormat="1" ht="24.15" customHeight="1">
      <c r="A842" s="38"/>
      <c r="B842" s="39"/>
      <c r="C842" s="215" t="s">
        <v>1052</v>
      </c>
      <c r="D842" s="215" t="s">
        <v>163</v>
      </c>
      <c r="E842" s="216" t="s">
        <v>1053</v>
      </c>
      <c r="F842" s="217" t="s">
        <v>1054</v>
      </c>
      <c r="G842" s="218" t="s">
        <v>451</v>
      </c>
      <c r="H842" s="219">
        <v>10</v>
      </c>
      <c r="I842" s="220"/>
      <c r="J842" s="221">
        <f>ROUND(I842*H842,2)</f>
        <v>0</v>
      </c>
      <c r="K842" s="222"/>
      <c r="L842" s="44"/>
      <c r="M842" s="223" t="s">
        <v>1</v>
      </c>
      <c r="N842" s="224" t="s">
        <v>40</v>
      </c>
      <c r="O842" s="91"/>
      <c r="P842" s="225">
        <f>O842*H842</f>
        <v>0</v>
      </c>
      <c r="Q842" s="225">
        <v>0</v>
      </c>
      <c r="R842" s="225">
        <f>Q842*H842</f>
        <v>0</v>
      </c>
      <c r="S842" s="225">
        <v>0</v>
      </c>
      <c r="T842" s="226">
        <f>S842*H842</f>
        <v>0</v>
      </c>
      <c r="U842" s="38"/>
      <c r="V842" s="38"/>
      <c r="W842" s="38"/>
      <c r="X842" s="38"/>
      <c r="Y842" s="38"/>
      <c r="Z842" s="38"/>
      <c r="AA842" s="38"/>
      <c r="AB842" s="38"/>
      <c r="AC842" s="38"/>
      <c r="AD842" s="38"/>
      <c r="AE842" s="38"/>
      <c r="AR842" s="227" t="s">
        <v>167</v>
      </c>
      <c r="AT842" s="227" t="s">
        <v>163</v>
      </c>
      <c r="AU842" s="227" t="s">
        <v>85</v>
      </c>
      <c r="AY842" s="17" t="s">
        <v>161</v>
      </c>
      <c r="BE842" s="228">
        <f>IF(N842="základní",J842,0)</f>
        <v>0</v>
      </c>
      <c r="BF842" s="228">
        <f>IF(N842="snížená",J842,0)</f>
        <v>0</v>
      </c>
      <c r="BG842" s="228">
        <f>IF(N842="zákl. přenesená",J842,0)</f>
        <v>0</v>
      </c>
      <c r="BH842" s="228">
        <f>IF(N842="sníž. přenesená",J842,0)</f>
        <v>0</v>
      </c>
      <c r="BI842" s="228">
        <f>IF(N842="nulová",J842,0)</f>
        <v>0</v>
      </c>
      <c r="BJ842" s="17" t="s">
        <v>83</v>
      </c>
      <c r="BK842" s="228">
        <f>ROUND(I842*H842,2)</f>
        <v>0</v>
      </c>
      <c r="BL842" s="17" t="s">
        <v>167</v>
      </c>
      <c r="BM842" s="227" t="s">
        <v>1055</v>
      </c>
    </row>
    <row r="843" s="2" customFormat="1">
      <c r="A843" s="38"/>
      <c r="B843" s="39"/>
      <c r="C843" s="40"/>
      <c r="D843" s="229" t="s">
        <v>169</v>
      </c>
      <c r="E843" s="40"/>
      <c r="F843" s="230" t="s">
        <v>1056</v>
      </c>
      <c r="G843" s="40"/>
      <c r="H843" s="40"/>
      <c r="I843" s="231"/>
      <c r="J843" s="40"/>
      <c r="K843" s="40"/>
      <c r="L843" s="44"/>
      <c r="M843" s="232"/>
      <c r="N843" s="233"/>
      <c r="O843" s="91"/>
      <c r="P843" s="91"/>
      <c r="Q843" s="91"/>
      <c r="R843" s="91"/>
      <c r="S843" s="91"/>
      <c r="T843" s="92"/>
      <c r="U843" s="38"/>
      <c r="V843" s="38"/>
      <c r="W843" s="38"/>
      <c r="X843" s="38"/>
      <c r="Y843" s="38"/>
      <c r="Z843" s="38"/>
      <c r="AA843" s="38"/>
      <c r="AB843" s="38"/>
      <c r="AC843" s="38"/>
      <c r="AD843" s="38"/>
      <c r="AE843" s="38"/>
      <c r="AT843" s="17" t="s">
        <v>169</v>
      </c>
      <c r="AU843" s="17" t="s">
        <v>85</v>
      </c>
    </row>
    <row r="844" s="2" customFormat="1" ht="24.15" customHeight="1">
      <c r="A844" s="38"/>
      <c r="B844" s="39"/>
      <c r="C844" s="256" t="s">
        <v>642</v>
      </c>
      <c r="D844" s="256" t="s">
        <v>639</v>
      </c>
      <c r="E844" s="257" t="s">
        <v>1057</v>
      </c>
      <c r="F844" s="258" t="s">
        <v>1058</v>
      </c>
      <c r="G844" s="259" t="s">
        <v>451</v>
      </c>
      <c r="H844" s="260">
        <v>10.15</v>
      </c>
      <c r="I844" s="261"/>
      <c r="J844" s="262">
        <f>ROUND(I844*H844,2)</f>
        <v>0</v>
      </c>
      <c r="K844" s="263"/>
      <c r="L844" s="264"/>
      <c r="M844" s="265" t="s">
        <v>1</v>
      </c>
      <c r="N844" s="266" t="s">
        <v>40</v>
      </c>
      <c r="O844" s="91"/>
      <c r="P844" s="225">
        <f>O844*H844</f>
        <v>0</v>
      </c>
      <c r="Q844" s="225">
        <v>0.00067000000000000002</v>
      </c>
      <c r="R844" s="225">
        <f>Q844*H844</f>
        <v>0.0068005000000000001</v>
      </c>
      <c r="S844" s="225">
        <v>0</v>
      </c>
      <c r="T844" s="226">
        <f>S844*H844</f>
        <v>0</v>
      </c>
      <c r="U844" s="38"/>
      <c r="V844" s="38"/>
      <c r="W844" s="38"/>
      <c r="X844" s="38"/>
      <c r="Y844" s="38"/>
      <c r="Z844" s="38"/>
      <c r="AA844" s="38"/>
      <c r="AB844" s="38"/>
      <c r="AC844" s="38"/>
      <c r="AD844" s="38"/>
      <c r="AE844" s="38"/>
      <c r="AR844" s="227" t="s">
        <v>210</v>
      </c>
      <c r="AT844" s="227" t="s">
        <v>639</v>
      </c>
      <c r="AU844" s="227" t="s">
        <v>85</v>
      </c>
      <c r="AY844" s="17" t="s">
        <v>161</v>
      </c>
      <c r="BE844" s="228">
        <f>IF(N844="základní",J844,0)</f>
        <v>0</v>
      </c>
      <c r="BF844" s="228">
        <f>IF(N844="snížená",J844,0)</f>
        <v>0</v>
      </c>
      <c r="BG844" s="228">
        <f>IF(N844="zákl. přenesená",J844,0)</f>
        <v>0</v>
      </c>
      <c r="BH844" s="228">
        <f>IF(N844="sníž. přenesená",J844,0)</f>
        <v>0</v>
      </c>
      <c r="BI844" s="228">
        <f>IF(N844="nulová",J844,0)</f>
        <v>0</v>
      </c>
      <c r="BJ844" s="17" t="s">
        <v>83</v>
      </c>
      <c r="BK844" s="228">
        <f>ROUND(I844*H844,2)</f>
        <v>0</v>
      </c>
      <c r="BL844" s="17" t="s">
        <v>167</v>
      </c>
      <c r="BM844" s="227" t="s">
        <v>1059</v>
      </c>
    </row>
    <row r="845" s="2" customFormat="1">
      <c r="A845" s="38"/>
      <c r="B845" s="39"/>
      <c r="C845" s="40"/>
      <c r="D845" s="229" t="s">
        <v>169</v>
      </c>
      <c r="E845" s="40"/>
      <c r="F845" s="230" t="s">
        <v>1058</v>
      </c>
      <c r="G845" s="40"/>
      <c r="H845" s="40"/>
      <c r="I845" s="231"/>
      <c r="J845" s="40"/>
      <c r="K845" s="40"/>
      <c r="L845" s="44"/>
      <c r="M845" s="232"/>
      <c r="N845" s="233"/>
      <c r="O845" s="91"/>
      <c r="P845" s="91"/>
      <c r="Q845" s="91"/>
      <c r="R845" s="91"/>
      <c r="S845" s="91"/>
      <c r="T845" s="92"/>
      <c r="U845" s="38"/>
      <c r="V845" s="38"/>
      <c r="W845" s="38"/>
      <c r="X845" s="38"/>
      <c r="Y845" s="38"/>
      <c r="Z845" s="38"/>
      <c r="AA845" s="38"/>
      <c r="AB845" s="38"/>
      <c r="AC845" s="38"/>
      <c r="AD845" s="38"/>
      <c r="AE845" s="38"/>
      <c r="AT845" s="17" t="s">
        <v>169</v>
      </c>
      <c r="AU845" s="17" t="s">
        <v>85</v>
      </c>
    </row>
    <row r="846" s="13" customFormat="1">
      <c r="A846" s="13"/>
      <c r="B846" s="234"/>
      <c r="C846" s="235"/>
      <c r="D846" s="229" t="s">
        <v>171</v>
      </c>
      <c r="E846" s="235"/>
      <c r="F846" s="237" t="s">
        <v>1060</v>
      </c>
      <c r="G846" s="235"/>
      <c r="H846" s="238">
        <v>10.15</v>
      </c>
      <c r="I846" s="239"/>
      <c r="J846" s="235"/>
      <c r="K846" s="235"/>
      <c r="L846" s="240"/>
      <c r="M846" s="241"/>
      <c r="N846" s="242"/>
      <c r="O846" s="242"/>
      <c r="P846" s="242"/>
      <c r="Q846" s="242"/>
      <c r="R846" s="242"/>
      <c r="S846" s="242"/>
      <c r="T846" s="243"/>
      <c r="U846" s="13"/>
      <c r="V846" s="13"/>
      <c r="W846" s="13"/>
      <c r="X846" s="13"/>
      <c r="Y846" s="13"/>
      <c r="Z846" s="13"/>
      <c r="AA846" s="13"/>
      <c r="AB846" s="13"/>
      <c r="AC846" s="13"/>
      <c r="AD846" s="13"/>
      <c r="AE846" s="13"/>
      <c r="AT846" s="244" t="s">
        <v>171</v>
      </c>
      <c r="AU846" s="244" t="s">
        <v>85</v>
      </c>
      <c r="AV846" s="13" t="s">
        <v>85</v>
      </c>
      <c r="AW846" s="13" t="s">
        <v>4</v>
      </c>
      <c r="AX846" s="13" t="s">
        <v>83</v>
      </c>
      <c r="AY846" s="244" t="s">
        <v>161</v>
      </c>
    </row>
    <row r="847" s="2" customFormat="1" ht="24.15" customHeight="1">
      <c r="A847" s="38"/>
      <c r="B847" s="39"/>
      <c r="C847" s="215" t="s">
        <v>1061</v>
      </c>
      <c r="D847" s="215" t="s">
        <v>163</v>
      </c>
      <c r="E847" s="216" t="s">
        <v>1062</v>
      </c>
      <c r="F847" s="217" t="s">
        <v>1063</v>
      </c>
      <c r="G847" s="218" t="s">
        <v>166</v>
      </c>
      <c r="H847" s="219">
        <v>1.7549999999999999</v>
      </c>
      <c r="I847" s="220"/>
      <c r="J847" s="221">
        <f>ROUND(I847*H847,2)</f>
        <v>0</v>
      </c>
      <c r="K847" s="222"/>
      <c r="L847" s="44"/>
      <c r="M847" s="223" t="s">
        <v>1</v>
      </c>
      <c r="N847" s="224" t="s">
        <v>40</v>
      </c>
      <c r="O847" s="91"/>
      <c r="P847" s="225">
        <f>O847*H847</f>
        <v>0</v>
      </c>
      <c r="Q847" s="225">
        <v>1.6854400000000001</v>
      </c>
      <c r="R847" s="225">
        <f>Q847*H847</f>
        <v>2.9579472</v>
      </c>
      <c r="S847" s="225">
        <v>0</v>
      </c>
      <c r="T847" s="226">
        <f>S847*H847</f>
        <v>0</v>
      </c>
      <c r="U847" s="38"/>
      <c r="V847" s="38"/>
      <c r="W847" s="38"/>
      <c r="X847" s="38"/>
      <c r="Y847" s="38"/>
      <c r="Z847" s="38"/>
      <c r="AA847" s="38"/>
      <c r="AB847" s="38"/>
      <c r="AC847" s="38"/>
      <c r="AD847" s="38"/>
      <c r="AE847" s="38"/>
      <c r="AR847" s="227" t="s">
        <v>167</v>
      </c>
      <c r="AT847" s="227" t="s">
        <v>163</v>
      </c>
      <c r="AU847" s="227" t="s">
        <v>85</v>
      </c>
      <c r="AY847" s="17" t="s">
        <v>161</v>
      </c>
      <c r="BE847" s="228">
        <f>IF(N847="základní",J847,0)</f>
        <v>0</v>
      </c>
      <c r="BF847" s="228">
        <f>IF(N847="snížená",J847,0)</f>
        <v>0</v>
      </c>
      <c r="BG847" s="228">
        <f>IF(N847="zákl. přenesená",J847,0)</f>
        <v>0</v>
      </c>
      <c r="BH847" s="228">
        <f>IF(N847="sníž. přenesená",J847,0)</f>
        <v>0</v>
      </c>
      <c r="BI847" s="228">
        <f>IF(N847="nulová",J847,0)</f>
        <v>0</v>
      </c>
      <c r="BJ847" s="17" t="s">
        <v>83</v>
      </c>
      <c r="BK847" s="228">
        <f>ROUND(I847*H847,2)</f>
        <v>0</v>
      </c>
      <c r="BL847" s="17" t="s">
        <v>167</v>
      </c>
      <c r="BM847" s="227" t="s">
        <v>1064</v>
      </c>
    </row>
    <row r="848" s="2" customFormat="1">
      <c r="A848" s="38"/>
      <c r="B848" s="39"/>
      <c r="C848" s="40"/>
      <c r="D848" s="229" t="s">
        <v>169</v>
      </c>
      <c r="E848" s="40"/>
      <c r="F848" s="230" t="s">
        <v>1065</v>
      </c>
      <c r="G848" s="40"/>
      <c r="H848" s="40"/>
      <c r="I848" s="231"/>
      <c r="J848" s="40"/>
      <c r="K848" s="40"/>
      <c r="L848" s="44"/>
      <c r="M848" s="232"/>
      <c r="N848" s="233"/>
      <c r="O848" s="91"/>
      <c r="P848" s="91"/>
      <c r="Q848" s="91"/>
      <c r="R848" s="91"/>
      <c r="S848" s="91"/>
      <c r="T848" s="92"/>
      <c r="U848" s="38"/>
      <c r="V848" s="38"/>
      <c r="W848" s="38"/>
      <c r="X848" s="38"/>
      <c r="Y848" s="38"/>
      <c r="Z848" s="38"/>
      <c r="AA848" s="38"/>
      <c r="AB848" s="38"/>
      <c r="AC848" s="38"/>
      <c r="AD848" s="38"/>
      <c r="AE848" s="38"/>
      <c r="AT848" s="17" t="s">
        <v>169</v>
      </c>
      <c r="AU848" s="17" t="s">
        <v>85</v>
      </c>
    </row>
    <row r="849" s="13" customFormat="1">
      <c r="A849" s="13"/>
      <c r="B849" s="234"/>
      <c r="C849" s="235"/>
      <c r="D849" s="229" t="s">
        <v>171</v>
      </c>
      <c r="E849" s="236" t="s">
        <v>1</v>
      </c>
      <c r="F849" s="237" t="s">
        <v>1066</v>
      </c>
      <c r="G849" s="235"/>
      <c r="H849" s="238">
        <v>1.7549999999999999</v>
      </c>
      <c r="I849" s="239"/>
      <c r="J849" s="235"/>
      <c r="K849" s="235"/>
      <c r="L849" s="240"/>
      <c r="M849" s="241"/>
      <c r="N849" s="242"/>
      <c r="O849" s="242"/>
      <c r="P849" s="242"/>
      <c r="Q849" s="242"/>
      <c r="R849" s="242"/>
      <c r="S849" s="242"/>
      <c r="T849" s="243"/>
      <c r="U849" s="13"/>
      <c r="V849" s="13"/>
      <c r="W849" s="13"/>
      <c r="X849" s="13"/>
      <c r="Y849" s="13"/>
      <c r="Z849" s="13"/>
      <c r="AA849" s="13"/>
      <c r="AB849" s="13"/>
      <c r="AC849" s="13"/>
      <c r="AD849" s="13"/>
      <c r="AE849" s="13"/>
      <c r="AT849" s="244" t="s">
        <v>171</v>
      </c>
      <c r="AU849" s="244" t="s">
        <v>85</v>
      </c>
      <c r="AV849" s="13" t="s">
        <v>85</v>
      </c>
      <c r="AW849" s="13" t="s">
        <v>32</v>
      </c>
      <c r="AX849" s="13" t="s">
        <v>83</v>
      </c>
      <c r="AY849" s="244" t="s">
        <v>161</v>
      </c>
    </row>
    <row r="850" s="2" customFormat="1" ht="24.15" customHeight="1">
      <c r="A850" s="38"/>
      <c r="B850" s="39"/>
      <c r="C850" s="215" t="s">
        <v>1067</v>
      </c>
      <c r="D850" s="215" t="s">
        <v>163</v>
      </c>
      <c r="E850" s="216" t="s">
        <v>1068</v>
      </c>
      <c r="F850" s="217" t="s">
        <v>1069</v>
      </c>
      <c r="G850" s="218" t="s">
        <v>451</v>
      </c>
      <c r="H850" s="219">
        <v>10</v>
      </c>
      <c r="I850" s="220"/>
      <c r="J850" s="221">
        <f>ROUND(I850*H850,2)</f>
        <v>0</v>
      </c>
      <c r="K850" s="222"/>
      <c r="L850" s="44"/>
      <c r="M850" s="223" t="s">
        <v>1</v>
      </c>
      <c r="N850" s="224" t="s">
        <v>40</v>
      </c>
      <c r="O850" s="91"/>
      <c r="P850" s="225">
        <f>O850*H850</f>
        <v>0</v>
      </c>
      <c r="Q850" s="225">
        <v>9.0000000000000006E-05</v>
      </c>
      <c r="R850" s="225">
        <f>Q850*H850</f>
        <v>0.00090000000000000008</v>
      </c>
      <c r="S850" s="225">
        <v>0</v>
      </c>
      <c r="T850" s="226">
        <f>S850*H850</f>
        <v>0</v>
      </c>
      <c r="U850" s="38"/>
      <c r="V850" s="38"/>
      <c r="W850" s="38"/>
      <c r="X850" s="38"/>
      <c r="Y850" s="38"/>
      <c r="Z850" s="38"/>
      <c r="AA850" s="38"/>
      <c r="AB850" s="38"/>
      <c r="AC850" s="38"/>
      <c r="AD850" s="38"/>
      <c r="AE850" s="38"/>
      <c r="AR850" s="227" t="s">
        <v>167</v>
      </c>
      <c r="AT850" s="227" t="s">
        <v>163</v>
      </c>
      <c r="AU850" s="227" t="s">
        <v>85</v>
      </c>
      <c r="AY850" s="17" t="s">
        <v>161</v>
      </c>
      <c r="BE850" s="228">
        <f>IF(N850="základní",J850,0)</f>
        <v>0</v>
      </c>
      <c r="BF850" s="228">
        <f>IF(N850="snížená",J850,0)</f>
        <v>0</v>
      </c>
      <c r="BG850" s="228">
        <f>IF(N850="zákl. přenesená",J850,0)</f>
        <v>0</v>
      </c>
      <c r="BH850" s="228">
        <f>IF(N850="sníž. přenesená",J850,0)</f>
        <v>0</v>
      </c>
      <c r="BI850" s="228">
        <f>IF(N850="nulová",J850,0)</f>
        <v>0</v>
      </c>
      <c r="BJ850" s="17" t="s">
        <v>83</v>
      </c>
      <c r="BK850" s="228">
        <f>ROUND(I850*H850,2)</f>
        <v>0</v>
      </c>
      <c r="BL850" s="17" t="s">
        <v>167</v>
      </c>
      <c r="BM850" s="227" t="s">
        <v>1070</v>
      </c>
    </row>
    <row r="851" s="12" customFormat="1" ht="22.8" customHeight="1">
      <c r="A851" s="12"/>
      <c r="B851" s="199"/>
      <c r="C851" s="200"/>
      <c r="D851" s="201" t="s">
        <v>74</v>
      </c>
      <c r="E851" s="213" t="s">
        <v>826</v>
      </c>
      <c r="F851" s="213" t="s">
        <v>1071</v>
      </c>
      <c r="G851" s="200"/>
      <c r="H851" s="200"/>
      <c r="I851" s="203"/>
      <c r="J851" s="214">
        <f>BK851</f>
        <v>0</v>
      </c>
      <c r="K851" s="200"/>
      <c r="L851" s="205"/>
      <c r="M851" s="206"/>
      <c r="N851" s="207"/>
      <c r="O851" s="207"/>
      <c r="P851" s="208">
        <f>SUM(P852:P874)</f>
        <v>0</v>
      </c>
      <c r="Q851" s="207"/>
      <c r="R851" s="208">
        <f>SUM(R852:R874)</f>
        <v>0.14255799999999996</v>
      </c>
      <c r="S851" s="207"/>
      <c r="T851" s="209">
        <f>SUM(T852:T874)</f>
        <v>0</v>
      </c>
      <c r="U851" s="12"/>
      <c r="V851" s="12"/>
      <c r="W851" s="12"/>
      <c r="X851" s="12"/>
      <c r="Y851" s="12"/>
      <c r="Z851" s="12"/>
      <c r="AA851" s="12"/>
      <c r="AB851" s="12"/>
      <c r="AC851" s="12"/>
      <c r="AD851" s="12"/>
      <c r="AE851" s="12"/>
      <c r="AR851" s="210" t="s">
        <v>83</v>
      </c>
      <c r="AT851" s="211" t="s">
        <v>74</v>
      </c>
      <c r="AU851" s="211" t="s">
        <v>83</v>
      </c>
      <c r="AY851" s="210" t="s">
        <v>161</v>
      </c>
      <c r="BK851" s="212">
        <f>SUM(BK852:BK874)</f>
        <v>0</v>
      </c>
    </row>
    <row r="852" s="2" customFormat="1" ht="37.8" customHeight="1">
      <c r="A852" s="38"/>
      <c r="B852" s="39"/>
      <c r="C852" s="215" t="s">
        <v>1072</v>
      </c>
      <c r="D852" s="215" t="s">
        <v>163</v>
      </c>
      <c r="E852" s="216" t="s">
        <v>1073</v>
      </c>
      <c r="F852" s="217" t="s">
        <v>1074</v>
      </c>
      <c r="G852" s="218" t="s">
        <v>206</v>
      </c>
      <c r="H852" s="219">
        <v>279</v>
      </c>
      <c r="I852" s="220"/>
      <c r="J852" s="221">
        <f>ROUND(I852*H852,2)</f>
        <v>0</v>
      </c>
      <c r="K852" s="222"/>
      <c r="L852" s="44"/>
      <c r="M852" s="223" t="s">
        <v>1</v>
      </c>
      <c r="N852" s="224" t="s">
        <v>40</v>
      </c>
      <c r="O852" s="91"/>
      <c r="P852" s="225">
        <f>O852*H852</f>
        <v>0</v>
      </c>
      <c r="Q852" s="225">
        <v>0</v>
      </c>
      <c r="R852" s="225">
        <f>Q852*H852</f>
        <v>0</v>
      </c>
      <c r="S852" s="225">
        <v>0</v>
      </c>
      <c r="T852" s="226">
        <f>S852*H852</f>
        <v>0</v>
      </c>
      <c r="U852" s="38"/>
      <c r="V852" s="38"/>
      <c r="W852" s="38"/>
      <c r="X852" s="38"/>
      <c r="Y852" s="38"/>
      <c r="Z852" s="38"/>
      <c r="AA852" s="38"/>
      <c r="AB852" s="38"/>
      <c r="AC852" s="38"/>
      <c r="AD852" s="38"/>
      <c r="AE852" s="38"/>
      <c r="AR852" s="227" t="s">
        <v>167</v>
      </c>
      <c r="AT852" s="227" t="s">
        <v>163</v>
      </c>
      <c r="AU852" s="227" t="s">
        <v>85</v>
      </c>
      <c r="AY852" s="17" t="s">
        <v>161</v>
      </c>
      <c r="BE852" s="228">
        <f>IF(N852="základní",J852,0)</f>
        <v>0</v>
      </c>
      <c r="BF852" s="228">
        <f>IF(N852="snížená",J852,0)</f>
        <v>0</v>
      </c>
      <c r="BG852" s="228">
        <f>IF(N852="zákl. přenesená",J852,0)</f>
        <v>0</v>
      </c>
      <c r="BH852" s="228">
        <f>IF(N852="sníž. přenesená",J852,0)</f>
        <v>0</v>
      </c>
      <c r="BI852" s="228">
        <f>IF(N852="nulová",J852,0)</f>
        <v>0</v>
      </c>
      <c r="BJ852" s="17" t="s">
        <v>83</v>
      </c>
      <c r="BK852" s="228">
        <f>ROUND(I852*H852,2)</f>
        <v>0</v>
      </c>
      <c r="BL852" s="17" t="s">
        <v>167</v>
      </c>
      <c r="BM852" s="227" t="s">
        <v>1075</v>
      </c>
    </row>
    <row r="853" s="2" customFormat="1">
      <c r="A853" s="38"/>
      <c r="B853" s="39"/>
      <c r="C853" s="40"/>
      <c r="D853" s="229" t="s">
        <v>169</v>
      </c>
      <c r="E853" s="40"/>
      <c r="F853" s="230" t="s">
        <v>1076</v>
      </c>
      <c r="G853" s="40"/>
      <c r="H853" s="40"/>
      <c r="I853" s="231"/>
      <c r="J853" s="40"/>
      <c r="K853" s="40"/>
      <c r="L853" s="44"/>
      <c r="M853" s="232"/>
      <c r="N853" s="233"/>
      <c r="O853" s="91"/>
      <c r="P853" s="91"/>
      <c r="Q853" s="91"/>
      <c r="R853" s="91"/>
      <c r="S853" s="91"/>
      <c r="T853" s="92"/>
      <c r="U853" s="38"/>
      <c r="V853" s="38"/>
      <c r="W853" s="38"/>
      <c r="X853" s="38"/>
      <c r="Y853" s="38"/>
      <c r="Z853" s="38"/>
      <c r="AA853" s="38"/>
      <c r="AB853" s="38"/>
      <c r="AC853" s="38"/>
      <c r="AD853" s="38"/>
      <c r="AE853" s="38"/>
      <c r="AT853" s="17" t="s">
        <v>169</v>
      </c>
      <c r="AU853" s="17" t="s">
        <v>85</v>
      </c>
    </row>
    <row r="854" s="13" customFormat="1">
      <c r="A854" s="13"/>
      <c r="B854" s="234"/>
      <c r="C854" s="235"/>
      <c r="D854" s="229" t="s">
        <v>171</v>
      </c>
      <c r="E854" s="236" t="s">
        <v>1</v>
      </c>
      <c r="F854" s="237" t="s">
        <v>1077</v>
      </c>
      <c r="G854" s="235"/>
      <c r="H854" s="238">
        <v>279</v>
      </c>
      <c r="I854" s="239"/>
      <c r="J854" s="235"/>
      <c r="K854" s="235"/>
      <c r="L854" s="240"/>
      <c r="M854" s="241"/>
      <c r="N854" s="242"/>
      <c r="O854" s="242"/>
      <c r="P854" s="242"/>
      <c r="Q854" s="242"/>
      <c r="R854" s="242"/>
      <c r="S854" s="242"/>
      <c r="T854" s="243"/>
      <c r="U854" s="13"/>
      <c r="V854" s="13"/>
      <c r="W854" s="13"/>
      <c r="X854" s="13"/>
      <c r="Y854" s="13"/>
      <c r="Z854" s="13"/>
      <c r="AA854" s="13"/>
      <c r="AB854" s="13"/>
      <c r="AC854" s="13"/>
      <c r="AD854" s="13"/>
      <c r="AE854" s="13"/>
      <c r="AT854" s="244" t="s">
        <v>171</v>
      </c>
      <c r="AU854" s="244" t="s">
        <v>85</v>
      </c>
      <c r="AV854" s="13" t="s">
        <v>85</v>
      </c>
      <c r="AW854" s="13" t="s">
        <v>32</v>
      </c>
      <c r="AX854" s="13" t="s">
        <v>83</v>
      </c>
      <c r="AY854" s="244" t="s">
        <v>161</v>
      </c>
    </row>
    <row r="855" s="2" customFormat="1" ht="33" customHeight="1">
      <c r="A855" s="38"/>
      <c r="B855" s="39"/>
      <c r="C855" s="215" t="s">
        <v>1078</v>
      </c>
      <c r="D855" s="215" t="s">
        <v>163</v>
      </c>
      <c r="E855" s="216" t="s">
        <v>1079</v>
      </c>
      <c r="F855" s="217" t="s">
        <v>1080</v>
      </c>
      <c r="G855" s="218" t="s">
        <v>206</v>
      </c>
      <c r="H855" s="219">
        <v>16740</v>
      </c>
      <c r="I855" s="220"/>
      <c r="J855" s="221">
        <f>ROUND(I855*H855,2)</f>
        <v>0</v>
      </c>
      <c r="K855" s="222"/>
      <c r="L855" s="44"/>
      <c r="M855" s="223" t="s">
        <v>1</v>
      </c>
      <c r="N855" s="224" t="s">
        <v>40</v>
      </c>
      <c r="O855" s="91"/>
      <c r="P855" s="225">
        <f>O855*H855</f>
        <v>0</v>
      </c>
      <c r="Q855" s="225">
        <v>0</v>
      </c>
      <c r="R855" s="225">
        <f>Q855*H855</f>
        <v>0</v>
      </c>
      <c r="S855" s="225">
        <v>0</v>
      </c>
      <c r="T855" s="226">
        <f>S855*H855</f>
        <v>0</v>
      </c>
      <c r="U855" s="38"/>
      <c r="V855" s="38"/>
      <c r="W855" s="38"/>
      <c r="X855" s="38"/>
      <c r="Y855" s="38"/>
      <c r="Z855" s="38"/>
      <c r="AA855" s="38"/>
      <c r="AB855" s="38"/>
      <c r="AC855" s="38"/>
      <c r="AD855" s="38"/>
      <c r="AE855" s="38"/>
      <c r="AR855" s="227" t="s">
        <v>167</v>
      </c>
      <c r="AT855" s="227" t="s">
        <v>163</v>
      </c>
      <c r="AU855" s="227" t="s">
        <v>85</v>
      </c>
      <c r="AY855" s="17" t="s">
        <v>161</v>
      </c>
      <c r="BE855" s="228">
        <f>IF(N855="základní",J855,0)</f>
        <v>0</v>
      </c>
      <c r="BF855" s="228">
        <f>IF(N855="snížená",J855,0)</f>
        <v>0</v>
      </c>
      <c r="BG855" s="228">
        <f>IF(N855="zákl. přenesená",J855,0)</f>
        <v>0</v>
      </c>
      <c r="BH855" s="228">
        <f>IF(N855="sníž. přenesená",J855,0)</f>
        <v>0</v>
      </c>
      <c r="BI855" s="228">
        <f>IF(N855="nulová",J855,0)</f>
        <v>0</v>
      </c>
      <c r="BJ855" s="17" t="s">
        <v>83</v>
      </c>
      <c r="BK855" s="228">
        <f>ROUND(I855*H855,2)</f>
        <v>0</v>
      </c>
      <c r="BL855" s="17" t="s">
        <v>167</v>
      </c>
      <c r="BM855" s="227" t="s">
        <v>1081</v>
      </c>
    </row>
    <row r="856" s="2" customFormat="1">
      <c r="A856" s="38"/>
      <c r="B856" s="39"/>
      <c r="C856" s="40"/>
      <c r="D856" s="229" t="s">
        <v>169</v>
      </c>
      <c r="E856" s="40"/>
      <c r="F856" s="230" t="s">
        <v>1082</v>
      </c>
      <c r="G856" s="40"/>
      <c r="H856" s="40"/>
      <c r="I856" s="231"/>
      <c r="J856" s="40"/>
      <c r="K856" s="40"/>
      <c r="L856" s="44"/>
      <c r="M856" s="232"/>
      <c r="N856" s="233"/>
      <c r="O856" s="91"/>
      <c r="P856" s="91"/>
      <c r="Q856" s="91"/>
      <c r="R856" s="91"/>
      <c r="S856" s="91"/>
      <c r="T856" s="92"/>
      <c r="U856" s="38"/>
      <c r="V856" s="38"/>
      <c r="W856" s="38"/>
      <c r="X856" s="38"/>
      <c r="Y856" s="38"/>
      <c r="Z856" s="38"/>
      <c r="AA856" s="38"/>
      <c r="AB856" s="38"/>
      <c r="AC856" s="38"/>
      <c r="AD856" s="38"/>
      <c r="AE856" s="38"/>
      <c r="AT856" s="17" t="s">
        <v>169</v>
      </c>
      <c r="AU856" s="17" t="s">
        <v>85</v>
      </c>
    </row>
    <row r="857" s="13" customFormat="1">
      <c r="A857" s="13"/>
      <c r="B857" s="234"/>
      <c r="C857" s="235"/>
      <c r="D857" s="229" t="s">
        <v>171</v>
      </c>
      <c r="E857" s="236" t="s">
        <v>1</v>
      </c>
      <c r="F857" s="237" t="s">
        <v>1083</v>
      </c>
      <c r="G857" s="235"/>
      <c r="H857" s="238">
        <v>16740</v>
      </c>
      <c r="I857" s="239"/>
      <c r="J857" s="235"/>
      <c r="K857" s="235"/>
      <c r="L857" s="240"/>
      <c r="M857" s="241"/>
      <c r="N857" s="242"/>
      <c r="O857" s="242"/>
      <c r="P857" s="242"/>
      <c r="Q857" s="242"/>
      <c r="R857" s="242"/>
      <c r="S857" s="242"/>
      <c r="T857" s="243"/>
      <c r="U857" s="13"/>
      <c r="V857" s="13"/>
      <c r="W857" s="13"/>
      <c r="X857" s="13"/>
      <c r="Y857" s="13"/>
      <c r="Z857" s="13"/>
      <c r="AA857" s="13"/>
      <c r="AB857" s="13"/>
      <c r="AC857" s="13"/>
      <c r="AD857" s="13"/>
      <c r="AE857" s="13"/>
      <c r="AT857" s="244" t="s">
        <v>171</v>
      </c>
      <c r="AU857" s="244" t="s">
        <v>85</v>
      </c>
      <c r="AV857" s="13" t="s">
        <v>85</v>
      </c>
      <c r="AW857" s="13" t="s">
        <v>32</v>
      </c>
      <c r="AX857" s="13" t="s">
        <v>83</v>
      </c>
      <c r="AY857" s="244" t="s">
        <v>161</v>
      </c>
    </row>
    <row r="858" s="2" customFormat="1" ht="37.8" customHeight="1">
      <c r="A858" s="38"/>
      <c r="B858" s="39"/>
      <c r="C858" s="215" t="s">
        <v>1084</v>
      </c>
      <c r="D858" s="215" t="s">
        <v>163</v>
      </c>
      <c r="E858" s="216" t="s">
        <v>1085</v>
      </c>
      <c r="F858" s="217" t="s">
        <v>1086</v>
      </c>
      <c r="G858" s="218" t="s">
        <v>206</v>
      </c>
      <c r="H858" s="219">
        <v>279</v>
      </c>
      <c r="I858" s="220"/>
      <c r="J858" s="221">
        <f>ROUND(I858*H858,2)</f>
        <v>0</v>
      </c>
      <c r="K858" s="222"/>
      <c r="L858" s="44"/>
      <c r="M858" s="223" t="s">
        <v>1</v>
      </c>
      <c r="N858" s="224" t="s">
        <v>40</v>
      </c>
      <c r="O858" s="91"/>
      <c r="P858" s="225">
        <f>O858*H858</f>
        <v>0</v>
      </c>
      <c r="Q858" s="225">
        <v>0</v>
      </c>
      <c r="R858" s="225">
        <f>Q858*H858</f>
        <v>0</v>
      </c>
      <c r="S858" s="225">
        <v>0</v>
      </c>
      <c r="T858" s="226">
        <f>S858*H858</f>
        <v>0</v>
      </c>
      <c r="U858" s="38"/>
      <c r="V858" s="38"/>
      <c r="W858" s="38"/>
      <c r="X858" s="38"/>
      <c r="Y858" s="38"/>
      <c r="Z858" s="38"/>
      <c r="AA858" s="38"/>
      <c r="AB858" s="38"/>
      <c r="AC858" s="38"/>
      <c r="AD858" s="38"/>
      <c r="AE858" s="38"/>
      <c r="AR858" s="227" t="s">
        <v>167</v>
      </c>
      <c r="AT858" s="227" t="s">
        <v>163</v>
      </c>
      <c r="AU858" s="227" t="s">
        <v>85</v>
      </c>
      <c r="AY858" s="17" t="s">
        <v>161</v>
      </c>
      <c r="BE858" s="228">
        <f>IF(N858="základní",J858,0)</f>
        <v>0</v>
      </c>
      <c r="BF858" s="228">
        <f>IF(N858="snížená",J858,0)</f>
        <v>0</v>
      </c>
      <c r="BG858" s="228">
        <f>IF(N858="zákl. přenesená",J858,0)</f>
        <v>0</v>
      </c>
      <c r="BH858" s="228">
        <f>IF(N858="sníž. přenesená",J858,0)</f>
        <v>0</v>
      </c>
      <c r="BI858" s="228">
        <f>IF(N858="nulová",J858,0)</f>
        <v>0</v>
      </c>
      <c r="BJ858" s="17" t="s">
        <v>83</v>
      </c>
      <c r="BK858" s="228">
        <f>ROUND(I858*H858,2)</f>
        <v>0</v>
      </c>
      <c r="BL858" s="17" t="s">
        <v>167</v>
      </c>
      <c r="BM858" s="227" t="s">
        <v>1087</v>
      </c>
    </row>
    <row r="859" s="2" customFormat="1">
      <c r="A859" s="38"/>
      <c r="B859" s="39"/>
      <c r="C859" s="40"/>
      <c r="D859" s="229" t="s">
        <v>169</v>
      </c>
      <c r="E859" s="40"/>
      <c r="F859" s="230" t="s">
        <v>1088</v>
      </c>
      <c r="G859" s="40"/>
      <c r="H859" s="40"/>
      <c r="I859" s="231"/>
      <c r="J859" s="40"/>
      <c r="K859" s="40"/>
      <c r="L859" s="44"/>
      <c r="M859" s="232"/>
      <c r="N859" s="233"/>
      <c r="O859" s="91"/>
      <c r="P859" s="91"/>
      <c r="Q859" s="91"/>
      <c r="R859" s="91"/>
      <c r="S859" s="91"/>
      <c r="T859" s="92"/>
      <c r="U859" s="38"/>
      <c r="V859" s="38"/>
      <c r="W859" s="38"/>
      <c r="X859" s="38"/>
      <c r="Y859" s="38"/>
      <c r="Z859" s="38"/>
      <c r="AA859" s="38"/>
      <c r="AB859" s="38"/>
      <c r="AC859" s="38"/>
      <c r="AD859" s="38"/>
      <c r="AE859" s="38"/>
      <c r="AT859" s="17" t="s">
        <v>169</v>
      </c>
      <c r="AU859" s="17" t="s">
        <v>85</v>
      </c>
    </row>
    <row r="860" s="2" customFormat="1" ht="16.5" customHeight="1">
      <c r="A860" s="38"/>
      <c r="B860" s="39"/>
      <c r="C860" s="215" t="s">
        <v>1089</v>
      </c>
      <c r="D860" s="215" t="s">
        <v>163</v>
      </c>
      <c r="E860" s="216" t="s">
        <v>1090</v>
      </c>
      <c r="F860" s="217" t="s">
        <v>1091</v>
      </c>
      <c r="G860" s="218" t="s">
        <v>206</v>
      </c>
      <c r="H860" s="219">
        <v>279</v>
      </c>
      <c r="I860" s="220"/>
      <c r="J860" s="221">
        <f>ROUND(I860*H860,2)</f>
        <v>0</v>
      </c>
      <c r="K860" s="222"/>
      <c r="L860" s="44"/>
      <c r="M860" s="223" t="s">
        <v>1</v>
      </c>
      <c r="N860" s="224" t="s">
        <v>40</v>
      </c>
      <c r="O860" s="91"/>
      <c r="P860" s="225">
        <f>O860*H860</f>
        <v>0</v>
      </c>
      <c r="Q860" s="225">
        <v>0</v>
      </c>
      <c r="R860" s="225">
        <f>Q860*H860</f>
        <v>0</v>
      </c>
      <c r="S860" s="225">
        <v>0</v>
      </c>
      <c r="T860" s="226">
        <f>S860*H860</f>
        <v>0</v>
      </c>
      <c r="U860" s="38"/>
      <c r="V860" s="38"/>
      <c r="W860" s="38"/>
      <c r="X860" s="38"/>
      <c r="Y860" s="38"/>
      <c r="Z860" s="38"/>
      <c r="AA860" s="38"/>
      <c r="AB860" s="38"/>
      <c r="AC860" s="38"/>
      <c r="AD860" s="38"/>
      <c r="AE860" s="38"/>
      <c r="AR860" s="227" t="s">
        <v>167</v>
      </c>
      <c r="AT860" s="227" t="s">
        <v>163</v>
      </c>
      <c r="AU860" s="227" t="s">
        <v>85</v>
      </c>
      <c r="AY860" s="17" t="s">
        <v>161</v>
      </c>
      <c r="BE860" s="228">
        <f>IF(N860="základní",J860,0)</f>
        <v>0</v>
      </c>
      <c r="BF860" s="228">
        <f>IF(N860="snížená",J860,0)</f>
        <v>0</v>
      </c>
      <c r="BG860" s="228">
        <f>IF(N860="zákl. přenesená",J860,0)</f>
        <v>0</v>
      </c>
      <c r="BH860" s="228">
        <f>IF(N860="sníž. přenesená",J860,0)</f>
        <v>0</v>
      </c>
      <c r="BI860" s="228">
        <f>IF(N860="nulová",J860,0)</f>
        <v>0</v>
      </c>
      <c r="BJ860" s="17" t="s">
        <v>83</v>
      </c>
      <c r="BK860" s="228">
        <f>ROUND(I860*H860,2)</f>
        <v>0</v>
      </c>
      <c r="BL860" s="17" t="s">
        <v>167</v>
      </c>
      <c r="BM860" s="227" t="s">
        <v>1092</v>
      </c>
    </row>
    <row r="861" s="2" customFormat="1">
      <c r="A861" s="38"/>
      <c r="B861" s="39"/>
      <c r="C861" s="40"/>
      <c r="D861" s="229" t="s">
        <v>169</v>
      </c>
      <c r="E861" s="40"/>
      <c r="F861" s="230" t="s">
        <v>1093</v>
      </c>
      <c r="G861" s="40"/>
      <c r="H861" s="40"/>
      <c r="I861" s="231"/>
      <c r="J861" s="40"/>
      <c r="K861" s="40"/>
      <c r="L861" s="44"/>
      <c r="M861" s="232"/>
      <c r="N861" s="233"/>
      <c r="O861" s="91"/>
      <c r="P861" s="91"/>
      <c r="Q861" s="91"/>
      <c r="R861" s="91"/>
      <c r="S861" s="91"/>
      <c r="T861" s="92"/>
      <c r="U861" s="38"/>
      <c r="V861" s="38"/>
      <c r="W861" s="38"/>
      <c r="X861" s="38"/>
      <c r="Y861" s="38"/>
      <c r="Z861" s="38"/>
      <c r="AA861" s="38"/>
      <c r="AB861" s="38"/>
      <c r="AC861" s="38"/>
      <c r="AD861" s="38"/>
      <c r="AE861" s="38"/>
      <c r="AT861" s="17" t="s">
        <v>169</v>
      </c>
      <c r="AU861" s="17" t="s">
        <v>85</v>
      </c>
    </row>
    <row r="862" s="13" customFormat="1">
      <c r="A862" s="13"/>
      <c r="B862" s="234"/>
      <c r="C862" s="235"/>
      <c r="D862" s="229" t="s">
        <v>171</v>
      </c>
      <c r="E862" s="236" t="s">
        <v>1</v>
      </c>
      <c r="F862" s="237" t="s">
        <v>1077</v>
      </c>
      <c r="G862" s="235"/>
      <c r="H862" s="238">
        <v>279</v>
      </c>
      <c r="I862" s="239"/>
      <c r="J862" s="235"/>
      <c r="K862" s="235"/>
      <c r="L862" s="240"/>
      <c r="M862" s="241"/>
      <c r="N862" s="242"/>
      <c r="O862" s="242"/>
      <c r="P862" s="242"/>
      <c r="Q862" s="242"/>
      <c r="R862" s="242"/>
      <c r="S862" s="242"/>
      <c r="T862" s="243"/>
      <c r="U862" s="13"/>
      <c r="V862" s="13"/>
      <c r="W862" s="13"/>
      <c r="X862" s="13"/>
      <c r="Y862" s="13"/>
      <c r="Z862" s="13"/>
      <c r="AA862" s="13"/>
      <c r="AB862" s="13"/>
      <c r="AC862" s="13"/>
      <c r="AD862" s="13"/>
      <c r="AE862" s="13"/>
      <c r="AT862" s="244" t="s">
        <v>171</v>
      </c>
      <c r="AU862" s="244" t="s">
        <v>85</v>
      </c>
      <c r="AV862" s="13" t="s">
        <v>85</v>
      </c>
      <c r="AW862" s="13" t="s">
        <v>32</v>
      </c>
      <c r="AX862" s="13" t="s">
        <v>83</v>
      </c>
      <c r="AY862" s="244" t="s">
        <v>161</v>
      </c>
    </row>
    <row r="863" s="2" customFormat="1" ht="21.75" customHeight="1">
      <c r="A863" s="38"/>
      <c r="B863" s="39"/>
      <c r="C863" s="215" t="s">
        <v>1094</v>
      </c>
      <c r="D863" s="215" t="s">
        <v>163</v>
      </c>
      <c r="E863" s="216" t="s">
        <v>1095</v>
      </c>
      <c r="F863" s="217" t="s">
        <v>1096</v>
      </c>
      <c r="G863" s="218" t="s">
        <v>206</v>
      </c>
      <c r="H863" s="219">
        <v>16740</v>
      </c>
      <c r="I863" s="220"/>
      <c r="J863" s="221">
        <f>ROUND(I863*H863,2)</f>
        <v>0</v>
      </c>
      <c r="K863" s="222"/>
      <c r="L863" s="44"/>
      <c r="M863" s="223" t="s">
        <v>1</v>
      </c>
      <c r="N863" s="224" t="s">
        <v>40</v>
      </c>
      <c r="O863" s="91"/>
      <c r="P863" s="225">
        <f>O863*H863</f>
        <v>0</v>
      </c>
      <c r="Q863" s="225">
        <v>0</v>
      </c>
      <c r="R863" s="225">
        <f>Q863*H863</f>
        <v>0</v>
      </c>
      <c r="S863" s="225">
        <v>0</v>
      </c>
      <c r="T863" s="226">
        <f>S863*H863</f>
        <v>0</v>
      </c>
      <c r="U863" s="38"/>
      <c r="V863" s="38"/>
      <c r="W863" s="38"/>
      <c r="X863" s="38"/>
      <c r="Y863" s="38"/>
      <c r="Z863" s="38"/>
      <c r="AA863" s="38"/>
      <c r="AB863" s="38"/>
      <c r="AC863" s="38"/>
      <c r="AD863" s="38"/>
      <c r="AE863" s="38"/>
      <c r="AR863" s="227" t="s">
        <v>167</v>
      </c>
      <c r="AT863" s="227" t="s">
        <v>163</v>
      </c>
      <c r="AU863" s="227" t="s">
        <v>85</v>
      </c>
      <c r="AY863" s="17" t="s">
        <v>161</v>
      </c>
      <c r="BE863" s="228">
        <f>IF(N863="základní",J863,0)</f>
        <v>0</v>
      </c>
      <c r="BF863" s="228">
        <f>IF(N863="snížená",J863,0)</f>
        <v>0</v>
      </c>
      <c r="BG863" s="228">
        <f>IF(N863="zákl. přenesená",J863,0)</f>
        <v>0</v>
      </c>
      <c r="BH863" s="228">
        <f>IF(N863="sníž. přenesená",J863,0)</f>
        <v>0</v>
      </c>
      <c r="BI863" s="228">
        <f>IF(N863="nulová",J863,0)</f>
        <v>0</v>
      </c>
      <c r="BJ863" s="17" t="s">
        <v>83</v>
      </c>
      <c r="BK863" s="228">
        <f>ROUND(I863*H863,2)</f>
        <v>0</v>
      </c>
      <c r="BL863" s="17" t="s">
        <v>167</v>
      </c>
      <c r="BM863" s="227" t="s">
        <v>1097</v>
      </c>
    </row>
    <row r="864" s="2" customFormat="1">
      <c r="A864" s="38"/>
      <c r="B864" s="39"/>
      <c r="C864" s="40"/>
      <c r="D864" s="229" t="s">
        <v>169</v>
      </c>
      <c r="E864" s="40"/>
      <c r="F864" s="230" t="s">
        <v>1098</v>
      </c>
      <c r="G864" s="40"/>
      <c r="H864" s="40"/>
      <c r="I864" s="231"/>
      <c r="J864" s="40"/>
      <c r="K864" s="40"/>
      <c r="L864" s="44"/>
      <c r="M864" s="232"/>
      <c r="N864" s="233"/>
      <c r="O864" s="91"/>
      <c r="P864" s="91"/>
      <c r="Q864" s="91"/>
      <c r="R864" s="91"/>
      <c r="S864" s="91"/>
      <c r="T864" s="92"/>
      <c r="U864" s="38"/>
      <c r="V864" s="38"/>
      <c r="W864" s="38"/>
      <c r="X864" s="38"/>
      <c r="Y864" s="38"/>
      <c r="Z864" s="38"/>
      <c r="AA864" s="38"/>
      <c r="AB864" s="38"/>
      <c r="AC864" s="38"/>
      <c r="AD864" s="38"/>
      <c r="AE864" s="38"/>
      <c r="AT864" s="17" t="s">
        <v>169</v>
      </c>
      <c r="AU864" s="17" t="s">
        <v>85</v>
      </c>
    </row>
    <row r="865" s="13" customFormat="1">
      <c r="A865" s="13"/>
      <c r="B865" s="234"/>
      <c r="C865" s="235"/>
      <c r="D865" s="229" t="s">
        <v>171</v>
      </c>
      <c r="E865" s="236" t="s">
        <v>1</v>
      </c>
      <c r="F865" s="237" t="s">
        <v>1083</v>
      </c>
      <c r="G865" s="235"/>
      <c r="H865" s="238">
        <v>16740</v>
      </c>
      <c r="I865" s="239"/>
      <c r="J865" s="235"/>
      <c r="K865" s="235"/>
      <c r="L865" s="240"/>
      <c r="M865" s="241"/>
      <c r="N865" s="242"/>
      <c r="O865" s="242"/>
      <c r="P865" s="242"/>
      <c r="Q865" s="242"/>
      <c r="R865" s="242"/>
      <c r="S865" s="242"/>
      <c r="T865" s="243"/>
      <c r="U865" s="13"/>
      <c r="V865" s="13"/>
      <c r="W865" s="13"/>
      <c r="X865" s="13"/>
      <c r="Y865" s="13"/>
      <c r="Z865" s="13"/>
      <c r="AA865" s="13"/>
      <c r="AB865" s="13"/>
      <c r="AC865" s="13"/>
      <c r="AD865" s="13"/>
      <c r="AE865" s="13"/>
      <c r="AT865" s="244" t="s">
        <v>171</v>
      </c>
      <c r="AU865" s="244" t="s">
        <v>85</v>
      </c>
      <c r="AV865" s="13" t="s">
        <v>85</v>
      </c>
      <c r="AW865" s="13" t="s">
        <v>32</v>
      </c>
      <c r="AX865" s="13" t="s">
        <v>83</v>
      </c>
      <c r="AY865" s="244" t="s">
        <v>161</v>
      </c>
    </row>
    <row r="866" s="2" customFormat="1" ht="21.75" customHeight="1">
      <c r="A866" s="38"/>
      <c r="B866" s="39"/>
      <c r="C866" s="215" t="s">
        <v>1099</v>
      </c>
      <c r="D866" s="215" t="s">
        <v>163</v>
      </c>
      <c r="E866" s="216" t="s">
        <v>1100</v>
      </c>
      <c r="F866" s="217" t="s">
        <v>1101</v>
      </c>
      <c r="G866" s="218" t="s">
        <v>206</v>
      </c>
      <c r="H866" s="219">
        <v>279</v>
      </c>
      <c r="I866" s="220"/>
      <c r="J866" s="221">
        <f>ROUND(I866*H866,2)</f>
        <v>0</v>
      </c>
      <c r="K866" s="222"/>
      <c r="L866" s="44"/>
      <c r="M866" s="223" t="s">
        <v>1</v>
      </c>
      <c r="N866" s="224" t="s">
        <v>40</v>
      </c>
      <c r="O866" s="91"/>
      <c r="P866" s="225">
        <f>O866*H866</f>
        <v>0</v>
      </c>
      <c r="Q866" s="225">
        <v>0</v>
      </c>
      <c r="R866" s="225">
        <f>Q866*H866</f>
        <v>0</v>
      </c>
      <c r="S866" s="225">
        <v>0</v>
      </c>
      <c r="T866" s="226">
        <f>S866*H866</f>
        <v>0</v>
      </c>
      <c r="U866" s="38"/>
      <c r="V866" s="38"/>
      <c r="W866" s="38"/>
      <c r="X866" s="38"/>
      <c r="Y866" s="38"/>
      <c r="Z866" s="38"/>
      <c r="AA866" s="38"/>
      <c r="AB866" s="38"/>
      <c r="AC866" s="38"/>
      <c r="AD866" s="38"/>
      <c r="AE866" s="38"/>
      <c r="AR866" s="227" t="s">
        <v>167</v>
      </c>
      <c r="AT866" s="227" t="s">
        <v>163</v>
      </c>
      <c r="AU866" s="227" t="s">
        <v>85</v>
      </c>
      <c r="AY866" s="17" t="s">
        <v>161</v>
      </c>
      <c r="BE866" s="228">
        <f>IF(N866="základní",J866,0)</f>
        <v>0</v>
      </c>
      <c r="BF866" s="228">
        <f>IF(N866="snížená",J866,0)</f>
        <v>0</v>
      </c>
      <c r="BG866" s="228">
        <f>IF(N866="zákl. přenesená",J866,0)</f>
        <v>0</v>
      </c>
      <c r="BH866" s="228">
        <f>IF(N866="sníž. přenesená",J866,0)</f>
        <v>0</v>
      </c>
      <c r="BI866" s="228">
        <f>IF(N866="nulová",J866,0)</f>
        <v>0</v>
      </c>
      <c r="BJ866" s="17" t="s">
        <v>83</v>
      </c>
      <c r="BK866" s="228">
        <f>ROUND(I866*H866,2)</f>
        <v>0</v>
      </c>
      <c r="BL866" s="17" t="s">
        <v>167</v>
      </c>
      <c r="BM866" s="227" t="s">
        <v>1102</v>
      </c>
    </row>
    <row r="867" s="2" customFormat="1">
      <c r="A867" s="38"/>
      <c r="B867" s="39"/>
      <c r="C867" s="40"/>
      <c r="D867" s="229" t="s">
        <v>169</v>
      </c>
      <c r="E867" s="40"/>
      <c r="F867" s="230" t="s">
        <v>1103</v>
      </c>
      <c r="G867" s="40"/>
      <c r="H867" s="40"/>
      <c r="I867" s="231"/>
      <c r="J867" s="40"/>
      <c r="K867" s="40"/>
      <c r="L867" s="44"/>
      <c r="M867" s="232"/>
      <c r="N867" s="233"/>
      <c r="O867" s="91"/>
      <c r="P867" s="91"/>
      <c r="Q867" s="91"/>
      <c r="R867" s="91"/>
      <c r="S867" s="91"/>
      <c r="T867" s="92"/>
      <c r="U867" s="38"/>
      <c r="V867" s="38"/>
      <c r="W867" s="38"/>
      <c r="X867" s="38"/>
      <c r="Y867" s="38"/>
      <c r="Z867" s="38"/>
      <c r="AA867" s="38"/>
      <c r="AB867" s="38"/>
      <c r="AC867" s="38"/>
      <c r="AD867" s="38"/>
      <c r="AE867" s="38"/>
      <c r="AT867" s="17" t="s">
        <v>169</v>
      </c>
      <c r="AU867" s="17" t="s">
        <v>85</v>
      </c>
    </row>
    <row r="868" s="2" customFormat="1" ht="33" customHeight="1">
      <c r="A868" s="38"/>
      <c r="B868" s="39"/>
      <c r="C868" s="215" t="s">
        <v>1104</v>
      </c>
      <c r="D868" s="215" t="s">
        <v>163</v>
      </c>
      <c r="E868" s="216" t="s">
        <v>1105</v>
      </c>
      <c r="F868" s="217" t="s">
        <v>1106</v>
      </c>
      <c r="G868" s="218" t="s">
        <v>206</v>
      </c>
      <c r="H868" s="219">
        <v>1096.5999999999999</v>
      </c>
      <c r="I868" s="220"/>
      <c r="J868" s="221">
        <f>ROUND(I868*H868,2)</f>
        <v>0</v>
      </c>
      <c r="K868" s="222"/>
      <c r="L868" s="44"/>
      <c r="M868" s="223" t="s">
        <v>1</v>
      </c>
      <c r="N868" s="224" t="s">
        <v>40</v>
      </c>
      <c r="O868" s="91"/>
      <c r="P868" s="225">
        <f>O868*H868</f>
        <v>0</v>
      </c>
      <c r="Q868" s="225">
        <v>0.00012999999999999999</v>
      </c>
      <c r="R868" s="225">
        <f>Q868*H868</f>
        <v>0.14255799999999996</v>
      </c>
      <c r="S868" s="225">
        <v>0</v>
      </c>
      <c r="T868" s="226">
        <f>S868*H868</f>
        <v>0</v>
      </c>
      <c r="U868" s="38"/>
      <c r="V868" s="38"/>
      <c r="W868" s="38"/>
      <c r="X868" s="38"/>
      <c r="Y868" s="38"/>
      <c r="Z868" s="38"/>
      <c r="AA868" s="38"/>
      <c r="AB868" s="38"/>
      <c r="AC868" s="38"/>
      <c r="AD868" s="38"/>
      <c r="AE868" s="38"/>
      <c r="AR868" s="227" t="s">
        <v>167</v>
      </c>
      <c r="AT868" s="227" t="s">
        <v>163</v>
      </c>
      <c r="AU868" s="227" t="s">
        <v>85</v>
      </c>
      <c r="AY868" s="17" t="s">
        <v>161</v>
      </c>
      <c r="BE868" s="228">
        <f>IF(N868="základní",J868,0)</f>
        <v>0</v>
      </c>
      <c r="BF868" s="228">
        <f>IF(N868="snížená",J868,0)</f>
        <v>0</v>
      </c>
      <c r="BG868" s="228">
        <f>IF(N868="zákl. přenesená",J868,0)</f>
        <v>0</v>
      </c>
      <c r="BH868" s="228">
        <f>IF(N868="sníž. přenesená",J868,0)</f>
        <v>0</v>
      </c>
      <c r="BI868" s="228">
        <f>IF(N868="nulová",J868,0)</f>
        <v>0</v>
      </c>
      <c r="BJ868" s="17" t="s">
        <v>83</v>
      </c>
      <c r="BK868" s="228">
        <f>ROUND(I868*H868,2)</f>
        <v>0</v>
      </c>
      <c r="BL868" s="17" t="s">
        <v>167</v>
      </c>
      <c r="BM868" s="227" t="s">
        <v>1107</v>
      </c>
    </row>
    <row r="869" s="2" customFormat="1">
      <c r="A869" s="38"/>
      <c r="B869" s="39"/>
      <c r="C869" s="40"/>
      <c r="D869" s="229" t="s">
        <v>169</v>
      </c>
      <c r="E869" s="40"/>
      <c r="F869" s="230" t="s">
        <v>1108</v>
      </c>
      <c r="G869" s="40"/>
      <c r="H869" s="40"/>
      <c r="I869" s="231"/>
      <c r="J869" s="40"/>
      <c r="K869" s="40"/>
      <c r="L869" s="44"/>
      <c r="M869" s="232"/>
      <c r="N869" s="233"/>
      <c r="O869" s="91"/>
      <c r="P869" s="91"/>
      <c r="Q869" s="91"/>
      <c r="R869" s="91"/>
      <c r="S869" s="91"/>
      <c r="T869" s="92"/>
      <c r="U869" s="38"/>
      <c r="V869" s="38"/>
      <c r="W869" s="38"/>
      <c r="X869" s="38"/>
      <c r="Y869" s="38"/>
      <c r="Z869" s="38"/>
      <c r="AA869" s="38"/>
      <c r="AB869" s="38"/>
      <c r="AC869" s="38"/>
      <c r="AD869" s="38"/>
      <c r="AE869" s="38"/>
      <c r="AT869" s="17" t="s">
        <v>169</v>
      </c>
      <c r="AU869" s="17" t="s">
        <v>85</v>
      </c>
    </row>
    <row r="870" s="13" customFormat="1">
      <c r="A870" s="13"/>
      <c r="B870" s="234"/>
      <c r="C870" s="235"/>
      <c r="D870" s="229" t="s">
        <v>171</v>
      </c>
      <c r="E870" s="236" t="s">
        <v>1</v>
      </c>
      <c r="F870" s="237" t="s">
        <v>1109</v>
      </c>
      <c r="G870" s="235"/>
      <c r="H870" s="238">
        <v>278.60000000000002</v>
      </c>
      <c r="I870" s="239"/>
      <c r="J870" s="235"/>
      <c r="K870" s="235"/>
      <c r="L870" s="240"/>
      <c r="M870" s="241"/>
      <c r="N870" s="242"/>
      <c r="O870" s="242"/>
      <c r="P870" s="242"/>
      <c r="Q870" s="242"/>
      <c r="R870" s="242"/>
      <c r="S870" s="242"/>
      <c r="T870" s="243"/>
      <c r="U870" s="13"/>
      <c r="V870" s="13"/>
      <c r="W870" s="13"/>
      <c r="X870" s="13"/>
      <c r="Y870" s="13"/>
      <c r="Z870" s="13"/>
      <c r="AA870" s="13"/>
      <c r="AB870" s="13"/>
      <c r="AC870" s="13"/>
      <c r="AD870" s="13"/>
      <c r="AE870" s="13"/>
      <c r="AT870" s="244" t="s">
        <v>171</v>
      </c>
      <c r="AU870" s="244" t="s">
        <v>85</v>
      </c>
      <c r="AV870" s="13" t="s">
        <v>85</v>
      </c>
      <c r="AW870" s="13" t="s">
        <v>32</v>
      </c>
      <c r="AX870" s="13" t="s">
        <v>75</v>
      </c>
      <c r="AY870" s="244" t="s">
        <v>161</v>
      </c>
    </row>
    <row r="871" s="13" customFormat="1">
      <c r="A871" s="13"/>
      <c r="B871" s="234"/>
      <c r="C871" s="235"/>
      <c r="D871" s="229" t="s">
        <v>171</v>
      </c>
      <c r="E871" s="236" t="s">
        <v>1</v>
      </c>
      <c r="F871" s="237" t="s">
        <v>1110</v>
      </c>
      <c r="G871" s="235"/>
      <c r="H871" s="238">
        <v>296.60000000000002</v>
      </c>
      <c r="I871" s="239"/>
      <c r="J871" s="235"/>
      <c r="K871" s="235"/>
      <c r="L871" s="240"/>
      <c r="M871" s="241"/>
      <c r="N871" s="242"/>
      <c r="O871" s="242"/>
      <c r="P871" s="242"/>
      <c r="Q871" s="242"/>
      <c r="R871" s="242"/>
      <c r="S871" s="242"/>
      <c r="T871" s="243"/>
      <c r="U871" s="13"/>
      <c r="V871" s="13"/>
      <c r="W871" s="13"/>
      <c r="X871" s="13"/>
      <c r="Y871" s="13"/>
      <c r="Z871" s="13"/>
      <c r="AA871" s="13"/>
      <c r="AB871" s="13"/>
      <c r="AC871" s="13"/>
      <c r="AD871" s="13"/>
      <c r="AE871" s="13"/>
      <c r="AT871" s="244" t="s">
        <v>171</v>
      </c>
      <c r="AU871" s="244" t="s">
        <v>85</v>
      </c>
      <c r="AV871" s="13" t="s">
        <v>85</v>
      </c>
      <c r="AW871" s="13" t="s">
        <v>32</v>
      </c>
      <c r="AX871" s="13" t="s">
        <v>75</v>
      </c>
      <c r="AY871" s="244" t="s">
        <v>161</v>
      </c>
    </row>
    <row r="872" s="13" customFormat="1">
      <c r="A872" s="13"/>
      <c r="B872" s="234"/>
      <c r="C872" s="235"/>
      <c r="D872" s="229" t="s">
        <v>171</v>
      </c>
      <c r="E872" s="236" t="s">
        <v>1</v>
      </c>
      <c r="F872" s="237" t="s">
        <v>1111</v>
      </c>
      <c r="G872" s="235"/>
      <c r="H872" s="238">
        <v>308.39999999999998</v>
      </c>
      <c r="I872" s="239"/>
      <c r="J872" s="235"/>
      <c r="K872" s="235"/>
      <c r="L872" s="240"/>
      <c r="M872" s="241"/>
      <c r="N872" s="242"/>
      <c r="O872" s="242"/>
      <c r="P872" s="242"/>
      <c r="Q872" s="242"/>
      <c r="R872" s="242"/>
      <c r="S872" s="242"/>
      <c r="T872" s="243"/>
      <c r="U872" s="13"/>
      <c r="V872" s="13"/>
      <c r="W872" s="13"/>
      <c r="X872" s="13"/>
      <c r="Y872" s="13"/>
      <c r="Z872" s="13"/>
      <c r="AA872" s="13"/>
      <c r="AB872" s="13"/>
      <c r="AC872" s="13"/>
      <c r="AD872" s="13"/>
      <c r="AE872" s="13"/>
      <c r="AT872" s="244" t="s">
        <v>171</v>
      </c>
      <c r="AU872" s="244" t="s">
        <v>85</v>
      </c>
      <c r="AV872" s="13" t="s">
        <v>85</v>
      </c>
      <c r="AW872" s="13" t="s">
        <v>32</v>
      </c>
      <c r="AX872" s="13" t="s">
        <v>75</v>
      </c>
      <c r="AY872" s="244" t="s">
        <v>161</v>
      </c>
    </row>
    <row r="873" s="13" customFormat="1">
      <c r="A873" s="13"/>
      <c r="B873" s="234"/>
      <c r="C873" s="235"/>
      <c r="D873" s="229" t="s">
        <v>171</v>
      </c>
      <c r="E873" s="236" t="s">
        <v>1</v>
      </c>
      <c r="F873" s="237" t="s">
        <v>1112</v>
      </c>
      <c r="G873" s="235"/>
      <c r="H873" s="238">
        <v>213</v>
      </c>
      <c r="I873" s="239"/>
      <c r="J873" s="235"/>
      <c r="K873" s="235"/>
      <c r="L873" s="240"/>
      <c r="M873" s="241"/>
      <c r="N873" s="242"/>
      <c r="O873" s="242"/>
      <c r="P873" s="242"/>
      <c r="Q873" s="242"/>
      <c r="R873" s="242"/>
      <c r="S873" s="242"/>
      <c r="T873" s="243"/>
      <c r="U873" s="13"/>
      <c r="V873" s="13"/>
      <c r="W873" s="13"/>
      <c r="X873" s="13"/>
      <c r="Y873" s="13"/>
      <c r="Z873" s="13"/>
      <c r="AA873" s="13"/>
      <c r="AB873" s="13"/>
      <c r="AC873" s="13"/>
      <c r="AD873" s="13"/>
      <c r="AE873" s="13"/>
      <c r="AT873" s="244" t="s">
        <v>171</v>
      </c>
      <c r="AU873" s="244" t="s">
        <v>85</v>
      </c>
      <c r="AV873" s="13" t="s">
        <v>85</v>
      </c>
      <c r="AW873" s="13" t="s">
        <v>32</v>
      </c>
      <c r="AX873" s="13" t="s">
        <v>75</v>
      </c>
      <c r="AY873" s="244" t="s">
        <v>161</v>
      </c>
    </row>
    <row r="874" s="14" customFormat="1">
      <c r="A874" s="14"/>
      <c r="B874" s="245"/>
      <c r="C874" s="246"/>
      <c r="D874" s="229" t="s">
        <v>171</v>
      </c>
      <c r="E874" s="247" t="s">
        <v>1</v>
      </c>
      <c r="F874" s="248" t="s">
        <v>185</v>
      </c>
      <c r="G874" s="246"/>
      <c r="H874" s="249">
        <v>1096.5999999999999</v>
      </c>
      <c r="I874" s="250"/>
      <c r="J874" s="246"/>
      <c r="K874" s="246"/>
      <c r="L874" s="251"/>
      <c r="M874" s="252"/>
      <c r="N874" s="253"/>
      <c r="O874" s="253"/>
      <c r="P874" s="253"/>
      <c r="Q874" s="253"/>
      <c r="R874" s="253"/>
      <c r="S874" s="253"/>
      <c r="T874" s="254"/>
      <c r="U874" s="14"/>
      <c r="V874" s="14"/>
      <c r="W874" s="14"/>
      <c r="X874" s="14"/>
      <c r="Y874" s="14"/>
      <c r="Z874" s="14"/>
      <c r="AA874" s="14"/>
      <c r="AB874" s="14"/>
      <c r="AC874" s="14"/>
      <c r="AD874" s="14"/>
      <c r="AE874" s="14"/>
      <c r="AT874" s="255" t="s">
        <v>171</v>
      </c>
      <c r="AU874" s="255" t="s">
        <v>85</v>
      </c>
      <c r="AV874" s="14" t="s">
        <v>167</v>
      </c>
      <c r="AW874" s="14" t="s">
        <v>32</v>
      </c>
      <c r="AX874" s="14" t="s">
        <v>83</v>
      </c>
      <c r="AY874" s="255" t="s">
        <v>161</v>
      </c>
    </row>
    <row r="875" s="12" customFormat="1" ht="22.8" customHeight="1">
      <c r="A875" s="12"/>
      <c r="B875" s="199"/>
      <c r="C875" s="200"/>
      <c r="D875" s="201" t="s">
        <v>74</v>
      </c>
      <c r="E875" s="213" t="s">
        <v>835</v>
      </c>
      <c r="F875" s="213" t="s">
        <v>1113</v>
      </c>
      <c r="G875" s="200"/>
      <c r="H875" s="200"/>
      <c r="I875" s="203"/>
      <c r="J875" s="214">
        <f>BK875</f>
        <v>0</v>
      </c>
      <c r="K875" s="200"/>
      <c r="L875" s="205"/>
      <c r="M875" s="206"/>
      <c r="N875" s="207"/>
      <c r="O875" s="207"/>
      <c r="P875" s="208">
        <f>SUM(P876:P906)</f>
        <v>0</v>
      </c>
      <c r="Q875" s="207"/>
      <c r="R875" s="208">
        <f>SUM(R876:R906)</f>
        <v>0.18599300000000002</v>
      </c>
      <c r="S875" s="207"/>
      <c r="T875" s="209">
        <f>SUM(T876:T906)</f>
        <v>0</v>
      </c>
      <c r="U875" s="12"/>
      <c r="V875" s="12"/>
      <c r="W875" s="12"/>
      <c r="X875" s="12"/>
      <c r="Y875" s="12"/>
      <c r="Z875" s="12"/>
      <c r="AA875" s="12"/>
      <c r="AB875" s="12"/>
      <c r="AC875" s="12"/>
      <c r="AD875" s="12"/>
      <c r="AE875" s="12"/>
      <c r="AR875" s="210" t="s">
        <v>83</v>
      </c>
      <c r="AT875" s="211" t="s">
        <v>74</v>
      </c>
      <c r="AU875" s="211" t="s">
        <v>83</v>
      </c>
      <c r="AY875" s="210" t="s">
        <v>161</v>
      </c>
      <c r="BK875" s="212">
        <f>SUM(BK876:BK906)</f>
        <v>0</v>
      </c>
    </row>
    <row r="876" s="2" customFormat="1" ht="24.15" customHeight="1">
      <c r="A876" s="38"/>
      <c r="B876" s="39"/>
      <c r="C876" s="215" t="s">
        <v>1114</v>
      </c>
      <c r="D876" s="215" t="s">
        <v>163</v>
      </c>
      <c r="E876" s="216" t="s">
        <v>1115</v>
      </c>
      <c r="F876" s="217" t="s">
        <v>1116</v>
      </c>
      <c r="G876" s="218" t="s">
        <v>206</v>
      </c>
      <c r="H876" s="219">
        <v>1829.7000000000001</v>
      </c>
      <c r="I876" s="220"/>
      <c r="J876" s="221">
        <f>ROUND(I876*H876,2)</f>
        <v>0</v>
      </c>
      <c r="K876" s="222"/>
      <c r="L876" s="44"/>
      <c r="M876" s="223" t="s">
        <v>1</v>
      </c>
      <c r="N876" s="224" t="s">
        <v>40</v>
      </c>
      <c r="O876" s="91"/>
      <c r="P876" s="225">
        <f>O876*H876</f>
        <v>0</v>
      </c>
      <c r="Q876" s="225">
        <v>4.0000000000000003E-05</v>
      </c>
      <c r="R876" s="225">
        <f>Q876*H876</f>
        <v>0.073188000000000003</v>
      </c>
      <c r="S876" s="225">
        <v>0</v>
      </c>
      <c r="T876" s="226">
        <f>S876*H876</f>
        <v>0</v>
      </c>
      <c r="U876" s="38"/>
      <c r="V876" s="38"/>
      <c r="W876" s="38"/>
      <c r="X876" s="38"/>
      <c r="Y876" s="38"/>
      <c r="Z876" s="38"/>
      <c r="AA876" s="38"/>
      <c r="AB876" s="38"/>
      <c r="AC876" s="38"/>
      <c r="AD876" s="38"/>
      <c r="AE876" s="38"/>
      <c r="AR876" s="227" t="s">
        <v>167</v>
      </c>
      <c r="AT876" s="227" t="s">
        <v>163</v>
      </c>
      <c r="AU876" s="227" t="s">
        <v>85</v>
      </c>
      <c r="AY876" s="17" t="s">
        <v>161</v>
      </c>
      <c r="BE876" s="228">
        <f>IF(N876="základní",J876,0)</f>
        <v>0</v>
      </c>
      <c r="BF876" s="228">
        <f>IF(N876="snížená",J876,0)</f>
        <v>0</v>
      </c>
      <c r="BG876" s="228">
        <f>IF(N876="zákl. přenesená",J876,0)</f>
        <v>0</v>
      </c>
      <c r="BH876" s="228">
        <f>IF(N876="sníž. přenesená",J876,0)</f>
        <v>0</v>
      </c>
      <c r="BI876" s="228">
        <f>IF(N876="nulová",J876,0)</f>
        <v>0</v>
      </c>
      <c r="BJ876" s="17" t="s">
        <v>83</v>
      </c>
      <c r="BK876" s="228">
        <f>ROUND(I876*H876,2)</f>
        <v>0</v>
      </c>
      <c r="BL876" s="17" t="s">
        <v>167</v>
      </c>
      <c r="BM876" s="227" t="s">
        <v>1117</v>
      </c>
    </row>
    <row r="877" s="2" customFormat="1">
      <c r="A877" s="38"/>
      <c r="B877" s="39"/>
      <c r="C877" s="40"/>
      <c r="D877" s="229" t="s">
        <v>169</v>
      </c>
      <c r="E877" s="40"/>
      <c r="F877" s="230" t="s">
        <v>1118</v>
      </c>
      <c r="G877" s="40"/>
      <c r="H877" s="40"/>
      <c r="I877" s="231"/>
      <c r="J877" s="40"/>
      <c r="K877" s="40"/>
      <c r="L877" s="44"/>
      <c r="M877" s="232"/>
      <c r="N877" s="233"/>
      <c r="O877" s="91"/>
      <c r="P877" s="91"/>
      <c r="Q877" s="91"/>
      <c r="R877" s="91"/>
      <c r="S877" s="91"/>
      <c r="T877" s="92"/>
      <c r="U877" s="38"/>
      <c r="V877" s="38"/>
      <c r="W877" s="38"/>
      <c r="X877" s="38"/>
      <c r="Y877" s="38"/>
      <c r="Z877" s="38"/>
      <c r="AA877" s="38"/>
      <c r="AB877" s="38"/>
      <c r="AC877" s="38"/>
      <c r="AD877" s="38"/>
      <c r="AE877" s="38"/>
      <c r="AT877" s="17" t="s">
        <v>169</v>
      </c>
      <c r="AU877" s="17" t="s">
        <v>85</v>
      </c>
    </row>
    <row r="878" s="13" customFormat="1">
      <c r="A878" s="13"/>
      <c r="B878" s="234"/>
      <c r="C878" s="235"/>
      <c r="D878" s="229" t="s">
        <v>171</v>
      </c>
      <c r="E878" s="236" t="s">
        <v>1</v>
      </c>
      <c r="F878" s="237" t="s">
        <v>1119</v>
      </c>
      <c r="G878" s="235"/>
      <c r="H878" s="238">
        <v>221.69999999999999</v>
      </c>
      <c r="I878" s="239"/>
      <c r="J878" s="235"/>
      <c r="K878" s="235"/>
      <c r="L878" s="240"/>
      <c r="M878" s="241"/>
      <c r="N878" s="242"/>
      <c r="O878" s="242"/>
      <c r="P878" s="242"/>
      <c r="Q878" s="242"/>
      <c r="R878" s="242"/>
      <c r="S878" s="242"/>
      <c r="T878" s="243"/>
      <c r="U878" s="13"/>
      <c r="V878" s="13"/>
      <c r="W878" s="13"/>
      <c r="X878" s="13"/>
      <c r="Y878" s="13"/>
      <c r="Z878" s="13"/>
      <c r="AA878" s="13"/>
      <c r="AB878" s="13"/>
      <c r="AC878" s="13"/>
      <c r="AD878" s="13"/>
      <c r="AE878" s="13"/>
      <c r="AT878" s="244" t="s">
        <v>171</v>
      </c>
      <c r="AU878" s="244" t="s">
        <v>85</v>
      </c>
      <c r="AV878" s="13" t="s">
        <v>85</v>
      </c>
      <c r="AW878" s="13" t="s">
        <v>32</v>
      </c>
      <c r="AX878" s="13" t="s">
        <v>75</v>
      </c>
      <c r="AY878" s="244" t="s">
        <v>161</v>
      </c>
    </row>
    <row r="879" s="13" customFormat="1">
      <c r="A879" s="13"/>
      <c r="B879" s="234"/>
      <c r="C879" s="235"/>
      <c r="D879" s="229" t="s">
        <v>171</v>
      </c>
      <c r="E879" s="236" t="s">
        <v>1</v>
      </c>
      <c r="F879" s="237" t="s">
        <v>1120</v>
      </c>
      <c r="G879" s="235"/>
      <c r="H879" s="238">
        <v>1608</v>
      </c>
      <c r="I879" s="239"/>
      <c r="J879" s="235"/>
      <c r="K879" s="235"/>
      <c r="L879" s="240"/>
      <c r="M879" s="241"/>
      <c r="N879" s="242"/>
      <c r="O879" s="242"/>
      <c r="P879" s="242"/>
      <c r="Q879" s="242"/>
      <c r="R879" s="242"/>
      <c r="S879" s="242"/>
      <c r="T879" s="243"/>
      <c r="U879" s="13"/>
      <c r="V879" s="13"/>
      <c r="W879" s="13"/>
      <c r="X879" s="13"/>
      <c r="Y879" s="13"/>
      <c r="Z879" s="13"/>
      <c r="AA879" s="13"/>
      <c r="AB879" s="13"/>
      <c r="AC879" s="13"/>
      <c r="AD879" s="13"/>
      <c r="AE879" s="13"/>
      <c r="AT879" s="244" t="s">
        <v>171</v>
      </c>
      <c r="AU879" s="244" t="s">
        <v>85</v>
      </c>
      <c r="AV879" s="13" t="s">
        <v>85</v>
      </c>
      <c r="AW879" s="13" t="s">
        <v>32</v>
      </c>
      <c r="AX879" s="13" t="s">
        <v>75</v>
      </c>
      <c r="AY879" s="244" t="s">
        <v>161</v>
      </c>
    </row>
    <row r="880" s="14" customFormat="1">
      <c r="A880" s="14"/>
      <c r="B880" s="245"/>
      <c r="C880" s="246"/>
      <c r="D880" s="229" t="s">
        <v>171</v>
      </c>
      <c r="E880" s="247" t="s">
        <v>1</v>
      </c>
      <c r="F880" s="248" t="s">
        <v>185</v>
      </c>
      <c r="G880" s="246"/>
      <c r="H880" s="249">
        <v>1829.7000000000001</v>
      </c>
      <c r="I880" s="250"/>
      <c r="J880" s="246"/>
      <c r="K880" s="246"/>
      <c r="L880" s="251"/>
      <c r="M880" s="252"/>
      <c r="N880" s="253"/>
      <c r="O880" s="253"/>
      <c r="P880" s="253"/>
      <c r="Q880" s="253"/>
      <c r="R880" s="253"/>
      <c r="S880" s="253"/>
      <c r="T880" s="254"/>
      <c r="U880" s="14"/>
      <c r="V880" s="14"/>
      <c r="W880" s="14"/>
      <c r="X880" s="14"/>
      <c r="Y880" s="14"/>
      <c r="Z880" s="14"/>
      <c r="AA880" s="14"/>
      <c r="AB880" s="14"/>
      <c r="AC880" s="14"/>
      <c r="AD880" s="14"/>
      <c r="AE880" s="14"/>
      <c r="AT880" s="255" t="s">
        <v>171</v>
      </c>
      <c r="AU880" s="255" t="s">
        <v>85</v>
      </c>
      <c r="AV880" s="14" t="s">
        <v>167</v>
      </c>
      <c r="AW880" s="14" t="s">
        <v>32</v>
      </c>
      <c r="AX880" s="14" t="s">
        <v>83</v>
      </c>
      <c r="AY880" s="255" t="s">
        <v>161</v>
      </c>
    </row>
    <row r="881" s="2" customFormat="1" ht="24.15" customHeight="1">
      <c r="A881" s="38"/>
      <c r="B881" s="39"/>
      <c r="C881" s="215" t="s">
        <v>1121</v>
      </c>
      <c r="D881" s="215" t="s">
        <v>163</v>
      </c>
      <c r="E881" s="216" t="s">
        <v>1122</v>
      </c>
      <c r="F881" s="217" t="s">
        <v>1123</v>
      </c>
      <c r="G881" s="218" t="s">
        <v>376</v>
      </c>
      <c r="H881" s="219">
        <v>1680.5</v>
      </c>
      <c r="I881" s="220"/>
      <c r="J881" s="221">
        <f>ROUND(I881*H881,2)</f>
        <v>0</v>
      </c>
      <c r="K881" s="222"/>
      <c r="L881" s="44"/>
      <c r="M881" s="223" t="s">
        <v>1</v>
      </c>
      <c r="N881" s="224" t="s">
        <v>40</v>
      </c>
      <c r="O881" s="91"/>
      <c r="P881" s="225">
        <f>O881*H881</f>
        <v>0</v>
      </c>
      <c r="Q881" s="225">
        <v>1.0000000000000001E-05</v>
      </c>
      <c r="R881" s="225">
        <f>Q881*H881</f>
        <v>0.016805</v>
      </c>
      <c r="S881" s="225">
        <v>0</v>
      </c>
      <c r="T881" s="226">
        <f>S881*H881</f>
        <v>0</v>
      </c>
      <c r="U881" s="38"/>
      <c r="V881" s="38"/>
      <c r="W881" s="38"/>
      <c r="X881" s="38"/>
      <c r="Y881" s="38"/>
      <c r="Z881" s="38"/>
      <c r="AA881" s="38"/>
      <c r="AB881" s="38"/>
      <c r="AC881" s="38"/>
      <c r="AD881" s="38"/>
      <c r="AE881" s="38"/>
      <c r="AR881" s="227" t="s">
        <v>167</v>
      </c>
      <c r="AT881" s="227" t="s">
        <v>163</v>
      </c>
      <c r="AU881" s="227" t="s">
        <v>85</v>
      </c>
      <c r="AY881" s="17" t="s">
        <v>161</v>
      </c>
      <c r="BE881" s="228">
        <f>IF(N881="základní",J881,0)</f>
        <v>0</v>
      </c>
      <c r="BF881" s="228">
        <f>IF(N881="snížená",J881,0)</f>
        <v>0</v>
      </c>
      <c r="BG881" s="228">
        <f>IF(N881="zákl. přenesená",J881,0)</f>
        <v>0</v>
      </c>
      <c r="BH881" s="228">
        <f>IF(N881="sníž. přenesená",J881,0)</f>
        <v>0</v>
      </c>
      <c r="BI881" s="228">
        <f>IF(N881="nulová",J881,0)</f>
        <v>0</v>
      </c>
      <c r="BJ881" s="17" t="s">
        <v>83</v>
      </c>
      <c r="BK881" s="228">
        <f>ROUND(I881*H881,2)</f>
        <v>0</v>
      </c>
      <c r="BL881" s="17" t="s">
        <v>167</v>
      </c>
      <c r="BM881" s="227" t="s">
        <v>1124</v>
      </c>
    </row>
    <row r="882" s="2" customFormat="1">
      <c r="A882" s="38"/>
      <c r="B882" s="39"/>
      <c r="C882" s="40"/>
      <c r="D882" s="229" t="s">
        <v>169</v>
      </c>
      <c r="E882" s="40"/>
      <c r="F882" s="230" t="s">
        <v>1125</v>
      </c>
      <c r="G882" s="40"/>
      <c r="H882" s="40"/>
      <c r="I882" s="231"/>
      <c r="J882" s="40"/>
      <c r="K882" s="40"/>
      <c r="L882" s="44"/>
      <c r="M882" s="232"/>
      <c r="N882" s="233"/>
      <c r="O882" s="91"/>
      <c r="P882" s="91"/>
      <c r="Q882" s="91"/>
      <c r="R882" s="91"/>
      <c r="S882" s="91"/>
      <c r="T882" s="92"/>
      <c r="U882" s="38"/>
      <c r="V882" s="38"/>
      <c r="W882" s="38"/>
      <c r="X882" s="38"/>
      <c r="Y882" s="38"/>
      <c r="Z882" s="38"/>
      <c r="AA882" s="38"/>
      <c r="AB882" s="38"/>
      <c r="AC882" s="38"/>
      <c r="AD882" s="38"/>
      <c r="AE882" s="38"/>
      <c r="AT882" s="17" t="s">
        <v>169</v>
      </c>
      <c r="AU882" s="17" t="s">
        <v>85</v>
      </c>
    </row>
    <row r="883" s="15" customFormat="1">
      <c r="A883" s="15"/>
      <c r="B883" s="267"/>
      <c r="C883" s="268"/>
      <c r="D883" s="229" t="s">
        <v>171</v>
      </c>
      <c r="E883" s="269" t="s">
        <v>1</v>
      </c>
      <c r="F883" s="270" t="s">
        <v>1126</v>
      </c>
      <c r="G883" s="268"/>
      <c r="H883" s="269" t="s">
        <v>1</v>
      </c>
      <c r="I883" s="271"/>
      <c r="J883" s="268"/>
      <c r="K883" s="268"/>
      <c r="L883" s="272"/>
      <c r="M883" s="273"/>
      <c r="N883" s="274"/>
      <c r="O883" s="274"/>
      <c r="P883" s="274"/>
      <c r="Q883" s="274"/>
      <c r="R883" s="274"/>
      <c r="S883" s="274"/>
      <c r="T883" s="275"/>
      <c r="U883" s="15"/>
      <c r="V883" s="15"/>
      <c r="W883" s="15"/>
      <c r="X883" s="15"/>
      <c r="Y883" s="15"/>
      <c r="Z883" s="15"/>
      <c r="AA883" s="15"/>
      <c r="AB883" s="15"/>
      <c r="AC883" s="15"/>
      <c r="AD883" s="15"/>
      <c r="AE883" s="15"/>
      <c r="AT883" s="276" t="s">
        <v>171</v>
      </c>
      <c r="AU883" s="276" t="s">
        <v>85</v>
      </c>
      <c r="AV883" s="15" t="s">
        <v>83</v>
      </c>
      <c r="AW883" s="15" t="s">
        <v>32</v>
      </c>
      <c r="AX883" s="15" t="s">
        <v>75</v>
      </c>
      <c r="AY883" s="276" t="s">
        <v>161</v>
      </c>
    </row>
    <row r="884" s="13" customFormat="1">
      <c r="A884" s="13"/>
      <c r="B884" s="234"/>
      <c r="C884" s="235"/>
      <c r="D884" s="229" t="s">
        <v>171</v>
      </c>
      <c r="E884" s="236" t="s">
        <v>1</v>
      </c>
      <c r="F884" s="237" t="s">
        <v>1127</v>
      </c>
      <c r="G884" s="235"/>
      <c r="H884" s="238">
        <v>148</v>
      </c>
      <c r="I884" s="239"/>
      <c r="J884" s="235"/>
      <c r="K884" s="235"/>
      <c r="L884" s="240"/>
      <c r="M884" s="241"/>
      <c r="N884" s="242"/>
      <c r="O884" s="242"/>
      <c r="P884" s="242"/>
      <c r="Q884" s="242"/>
      <c r="R884" s="242"/>
      <c r="S884" s="242"/>
      <c r="T884" s="243"/>
      <c r="U884" s="13"/>
      <c r="V884" s="13"/>
      <c r="W884" s="13"/>
      <c r="X884" s="13"/>
      <c r="Y884" s="13"/>
      <c r="Z884" s="13"/>
      <c r="AA884" s="13"/>
      <c r="AB884" s="13"/>
      <c r="AC884" s="13"/>
      <c r="AD884" s="13"/>
      <c r="AE884" s="13"/>
      <c r="AT884" s="244" t="s">
        <v>171</v>
      </c>
      <c r="AU884" s="244" t="s">
        <v>85</v>
      </c>
      <c r="AV884" s="13" t="s">
        <v>85</v>
      </c>
      <c r="AW884" s="13" t="s">
        <v>32</v>
      </c>
      <c r="AX884" s="13" t="s">
        <v>75</v>
      </c>
      <c r="AY884" s="244" t="s">
        <v>161</v>
      </c>
    </row>
    <row r="885" s="13" customFormat="1">
      <c r="A885" s="13"/>
      <c r="B885" s="234"/>
      <c r="C885" s="235"/>
      <c r="D885" s="229" t="s">
        <v>171</v>
      </c>
      <c r="E885" s="236" t="s">
        <v>1</v>
      </c>
      <c r="F885" s="237" t="s">
        <v>1128</v>
      </c>
      <c r="G885" s="235"/>
      <c r="H885" s="238">
        <v>129</v>
      </c>
      <c r="I885" s="239"/>
      <c r="J885" s="235"/>
      <c r="K885" s="235"/>
      <c r="L885" s="240"/>
      <c r="M885" s="241"/>
      <c r="N885" s="242"/>
      <c r="O885" s="242"/>
      <c r="P885" s="242"/>
      <c r="Q885" s="242"/>
      <c r="R885" s="242"/>
      <c r="S885" s="242"/>
      <c r="T885" s="243"/>
      <c r="U885" s="13"/>
      <c r="V885" s="13"/>
      <c r="W885" s="13"/>
      <c r="X885" s="13"/>
      <c r="Y885" s="13"/>
      <c r="Z885" s="13"/>
      <c r="AA885" s="13"/>
      <c r="AB885" s="13"/>
      <c r="AC885" s="13"/>
      <c r="AD885" s="13"/>
      <c r="AE885" s="13"/>
      <c r="AT885" s="244" t="s">
        <v>171</v>
      </c>
      <c r="AU885" s="244" t="s">
        <v>85</v>
      </c>
      <c r="AV885" s="13" t="s">
        <v>85</v>
      </c>
      <c r="AW885" s="13" t="s">
        <v>32</v>
      </c>
      <c r="AX885" s="13" t="s">
        <v>75</v>
      </c>
      <c r="AY885" s="244" t="s">
        <v>161</v>
      </c>
    </row>
    <row r="886" s="13" customFormat="1">
      <c r="A886" s="13"/>
      <c r="B886" s="234"/>
      <c r="C886" s="235"/>
      <c r="D886" s="229" t="s">
        <v>171</v>
      </c>
      <c r="E886" s="236" t="s">
        <v>1</v>
      </c>
      <c r="F886" s="237" t="s">
        <v>1129</v>
      </c>
      <c r="G886" s="235"/>
      <c r="H886" s="238">
        <v>158</v>
      </c>
      <c r="I886" s="239"/>
      <c r="J886" s="235"/>
      <c r="K886" s="235"/>
      <c r="L886" s="240"/>
      <c r="M886" s="241"/>
      <c r="N886" s="242"/>
      <c r="O886" s="242"/>
      <c r="P886" s="242"/>
      <c r="Q886" s="242"/>
      <c r="R886" s="242"/>
      <c r="S886" s="242"/>
      <c r="T886" s="243"/>
      <c r="U886" s="13"/>
      <c r="V886" s="13"/>
      <c r="W886" s="13"/>
      <c r="X886" s="13"/>
      <c r="Y886" s="13"/>
      <c r="Z886" s="13"/>
      <c r="AA886" s="13"/>
      <c r="AB886" s="13"/>
      <c r="AC886" s="13"/>
      <c r="AD886" s="13"/>
      <c r="AE886" s="13"/>
      <c r="AT886" s="244" t="s">
        <v>171</v>
      </c>
      <c r="AU886" s="244" t="s">
        <v>85</v>
      </c>
      <c r="AV886" s="13" t="s">
        <v>85</v>
      </c>
      <c r="AW886" s="13" t="s">
        <v>32</v>
      </c>
      <c r="AX886" s="13" t="s">
        <v>75</v>
      </c>
      <c r="AY886" s="244" t="s">
        <v>161</v>
      </c>
    </row>
    <row r="887" s="13" customFormat="1">
      <c r="A887" s="13"/>
      <c r="B887" s="234"/>
      <c r="C887" s="235"/>
      <c r="D887" s="229" t="s">
        <v>171</v>
      </c>
      <c r="E887" s="236" t="s">
        <v>1</v>
      </c>
      <c r="F887" s="237" t="s">
        <v>1130</v>
      </c>
      <c r="G887" s="235"/>
      <c r="H887" s="238">
        <v>129</v>
      </c>
      <c r="I887" s="239"/>
      <c r="J887" s="235"/>
      <c r="K887" s="235"/>
      <c r="L887" s="240"/>
      <c r="M887" s="241"/>
      <c r="N887" s="242"/>
      <c r="O887" s="242"/>
      <c r="P887" s="242"/>
      <c r="Q887" s="242"/>
      <c r="R887" s="242"/>
      <c r="S887" s="242"/>
      <c r="T887" s="243"/>
      <c r="U887" s="13"/>
      <c r="V887" s="13"/>
      <c r="W887" s="13"/>
      <c r="X887" s="13"/>
      <c r="Y887" s="13"/>
      <c r="Z887" s="13"/>
      <c r="AA887" s="13"/>
      <c r="AB887" s="13"/>
      <c r="AC887" s="13"/>
      <c r="AD887" s="13"/>
      <c r="AE887" s="13"/>
      <c r="AT887" s="244" t="s">
        <v>171</v>
      </c>
      <c r="AU887" s="244" t="s">
        <v>85</v>
      </c>
      <c r="AV887" s="13" t="s">
        <v>85</v>
      </c>
      <c r="AW887" s="13" t="s">
        <v>32</v>
      </c>
      <c r="AX887" s="13" t="s">
        <v>75</v>
      </c>
      <c r="AY887" s="244" t="s">
        <v>161</v>
      </c>
    </row>
    <row r="888" s="13" customFormat="1">
      <c r="A888" s="13"/>
      <c r="B888" s="234"/>
      <c r="C888" s="235"/>
      <c r="D888" s="229" t="s">
        <v>171</v>
      </c>
      <c r="E888" s="236" t="s">
        <v>1</v>
      </c>
      <c r="F888" s="237" t="s">
        <v>1131</v>
      </c>
      <c r="G888" s="235"/>
      <c r="H888" s="238">
        <v>142</v>
      </c>
      <c r="I888" s="239"/>
      <c r="J888" s="235"/>
      <c r="K888" s="235"/>
      <c r="L888" s="240"/>
      <c r="M888" s="241"/>
      <c r="N888" s="242"/>
      <c r="O888" s="242"/>
      <c r="P888" s="242"/>
      <c r="Q888" s="242"/>
      <c r="R888" s="242"/>
      <c r="S888" s="242"/>
      <c r="T888" s="243"/>
      <c r="U888" s="13"/>
      <c r="V888" s="13"/>
      <c r="W888" s="13"/>
      <c r="X888" s="13"/>
      <c r="Y888" s="13"/>
      <c r="Z888" s="13"/>
      <c r="AA888" s="13"/>
      <c r="AB888" s="13"/>
      <c r="AC888" s="13"/>
      <c r="AD888" s="13"/>
      <c r="AE888" s="13"/>
      <c r="AT888" s="244" t="s">
        <v>171</v>
      </c>
      <c r="AU888" s="244" t="s">
        <v>85</v>
      </c>
      <c r="AV888" s="13" t="s">
        <v>85</v>
      </c>
      <c r="AW888" s="13" t="s">
        <v>32</v>
      </c>
      <c r="AX888" s="13" t="s">
        <v>75</v>
      </c>
      <c r="AY888" s="244" t="s">
        <v>161</v>
      </c>
    </row>
    <row r="889" s="13" customFormat="1">
      <c r="A889" s="13"/>
      <c r="B889" s="234"/>
      <c r="C889" s="235"/>
      <c r="D889" s="229" t="s">
        <v>171</v>
      </c>
      <c r="E889" s="236" t="s">
        <v>1</v>
      </c>
      <c r="F889" s="237" t="s">
        <v>1132</v>
      </c>
      <c r="G889" s="235"/>
      <c r="H889" s="238">
        <v>129</v>
      </c>
      <c r="I889" s="239"/>
      <c r="J889" s="235"/>
      <c r="K889" s="235"/>
      <c r="L889" s="240"/>
      <c r="M889" s="241"/>
      <c r="N889" s="242"/>
      <c r="O889" s="242"/>
      <c r="P889" s="242"/>
      <c r="Q889" s="242"/>
      <c r="R889" s="242"/>
      <c r="S889" s="242"/>
      <c r="T889" s="243"/>
      <c r="U889" s="13"/>
      <c r="V889" s="13"/>
      <c r="W889" s="13"/>
      <c r="X889" s="13"/>
      <c r="Y889" s="13"/>
      <c r="Z889" s="13"/>
      <c r="AA889" s="13"/>
      <c r="AB889" s="13"/>
      <c r="AC889" s="13"/>
      <c r="AD889" s="13"/>
      <c r="AE889" s="13"/>
      <c r="AT889" s="244" t="s">
        <v>171</v>
      </c>
      <c r="AU889" s="244" t="s">
        <v>85</v>
      </c>
      <c r="AV889" s="13" t="s">
        <v>85</v>
      </c>
      <c r="AW889" s="13" t="s">
        <v>32</v>
      </c>
      <c r="AX889" s="13" t="s">
        <v>75</v>
      </c>
      <c r="AY889" s="244" t="s">
        <v>161</v>
      </c>
    </row>
    <row r="890" s="13" customFormat="1">
      <c r="A890" s="13"/>
      <c r="B890" s="234"/>
      <c r="C890" s="235"/>
      <c r="D890" s="229" t="s">
        <v>171</v>
      </c>
      <c r="E890" s="236" t="s">
        <v>1</v>
      </c>
      <c r="F890" s="237" t="s">
        <v>1133</v>
      </c>
      <c r="G890" s="235"/>
      <c r="H890" s="238">
        <v>151</v>
      </c>
      <c r="I890" s="239"/>
      <c r="J890" s="235"/>
      <c r="K890" s="235"/>
      <c r="L890" s="240"/>
      <c r="M890" s="241"/>
      <c r="N890" s="242"/>
      <c r="O890" s="242"/>
      <c r="P890" s="242"/>
      <c r="Q890" s="242"/>
      <c r="R890" s="242"/>
      <c r="S890" s="242"/>
      <c r="T890" s="243"/>
      <c r="U890" s="13"/>
      <c r="V890" s="13"/>
      <c r="W890" s="13"/>
      <c r="X890" s="13"/>
      <c r="Y890" s="13"/>
      <c r="Z890" s="13"/>
      <c r="AA890" s="13"/>
      <c r="AB890" s="13"/>
      <c r="AC890" s="13"/>
      <c r="AD890" s="13"/>
      <c r="AE890" s="13"/>
      <c r="AT890" s="244" t="s">
        <v>171</v>
      </c>
      <c r="AU890" s="244" t="s">
        <v>85</v>
      </c>
      <c r="AV890" s="13" t="s">
        <v>85</v>
      </c>
      <c r="AW890" s="13" t="s">
        <v>32</v>
      </c>
      <c r="AX890" s="13" t="s">
        <v>75</v>
      </c>
      <c r="AY890" s="244" t="s">
        <v>161</v>
      </c>
    </row>
    <row r="891" s="13" customFormat="1">
      <c r="A891" s="13"/>
      <c r="B891" s="234"/>
      <c r="C891" s="235"/>
      <c r="D891" s="229" t="s">
        <v>171</v>
      </c>
      <c r="E891" s="236" t="s">
        <v>1</v>
      </c>
      <c r="F891" s="237" t="s">
        <v>1134</v>
      </c>
      <c r="G891" s="235"/>
      <c r="H891" s="238">
        <v>96</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171</v>
      </c>
      <c r="AU891" s="244" t="s">
        <v>85</v>
      </c>
      <c r="AV891" s="13" t="s">
        <v>85</v>
      </c>
      <c r="AW891" s="13" t="s">
        <v>32</v>
      </c>
      <c r="AX891" s="13" t="s">
        <v>75</v>
      </c>
      <c r="AY891" s="244" t="s">
        <v>161</v>
      </c>
    </row>
    <row r="892" s="13" customFormat="1">
      <c r="A892" s="13"/>
      <c r="B892" s="234"/>
      <c r="C892" s="235"/>
      <c r="D892" s="229" t="s">
        <v>171</v>
      </c>
      <c r="E892" s="236" t="s">
        <v>1</v>
      </c>
      <c r="F892" s="237" t="s">
        <v>1135</v>
      </c>
      <c r="G892" s="235"/>
      <c r="H892" s="238">
        <v>161</v>
      </c>
      <c r="I892" s="239"/>
      <c r="J892" s="235"/>
      <c r="K892" s="235"/>
      <c r="L892" s="240"/>
      <c r="M892" s="241"/>
      <c r="N892" s="242"/>
      <c r="O892" s="242"/>
      <c r="P892" s="242"/>
      <c r="Q892" s="242"/>
      <c r="R892" s="242"/>
      <c r="S892" s="242"/>
      <c r="T892" s="243"/>
      <c r="U892" s="13"/>
      <c r="V892" s="13"/>
      <c r="W892" s="13"/>
      <c r="X892" s="13"/>
      <c r="Y892" s="13"/>
      <c r="Z892" s="13"/>
      <c r="AA892" s="13"/>
      <c r="AB892" s="13"/>
      <c r="AC892" s="13"/>
      <c r="AD892" s="13"/>
      <c r="AE892" s="13"/>
      <c r="AT892" s="244" t="s">
        <v>171</v>
      </c>
      <c r="AU892" s="244" t="s">
        <v>85</v>
      </c>
      <c r="AV892" s="13" t="s">
        <v>85</v>
      </c>
      <c r="AW892" s="13" t="s">
        <v>32</v>
      </c>
      <c r="AX892" s="13" t="s">
        <v>75</v>
      </c>
      <c r="AY892" s="244" t="s">
        <v>161</v>
      </c>
    </row>
    <row r="893" s="13" customFormat="1">
      <c r="A893" s="13"/>
      <c r="B893" s="234"/>
      <c r="C893" s="235"/>
      <c r="D893" s="229" t="s">
        <v>171</v>
      </c>
      <c r="E893" s="236" t="s">
        <v>1</v>
      </c>
      <c r="F893" s="237" t="s">
        <v>1136</v>
      </c>
      <c r="G893" s="235"/>
      <c r="H893" s="238">
        <v>77</v>
      </c>
      <c r="I893" s="239"/>
      <c r="J893" s="235"/>
      <c r="K893" s="235"/>
      <c r="L893" s="240"/>
      <c r="M893" s="241"/>
      <c r="N893" s="242"/>
      <c r="O893" s="242"/>
      <c r="P893" s="242"/>
      <c r="Q893" s="242"/>
      <c r="R893" s="242"/>
      <c r="S893" s="242"/>
      <c r="T893" s="243"/>
      <c r="U893" s="13"/>
      <c r="V893" s="13"/>
      <c r="W893" s="13"/>
      <c r="X893" s="13"/>
      <c r="Y893" s="13"/>
      <c r="Z893" s="13"/>
      <c r="AA893" s="13"/>
      <c r="AB893" s="13"/>
      <c r="AC893" s="13"/>
      <c r="AD893" s="13"/>
      <c r="AE893" s="13"/>
      <c r="AT893" s="244" t="s">
        <v>171</v>
      </c>
      <c r="AU893" s="244" t="s">
        <v>85</v>
      </c>
      <c r="AV893" s="13" t="s">
        <v>85</v>
      </c>
      <c r="AW893" s="13" t="s">
        <v>32</v>
      </c>
      <c r="AX893" s="13" t="s">
        <v>75</v>
      </c>
      <c r="AY893" s="244" t="s">
        <v>161</v>
      </c>
    </row>
    <row r="894" s="13" customFormat="1">
      <c r="A894" s="13"/>
      <c r="B894" s="234"/>
      <c r="C894" s="235"/>
      <c r="D894" s="229" t="s">
        <v>171</v>
      </c>
      <c r="E894" s="236" t="s">
        <v>1</v>
      </c>
      <c r="F894" s="237" t="s">
        <v>1137</v>
      </c>
      <c r="G894" s="235"/>
      <c r="H894" s="238">
        <v>135</v>
      </c>
      <c r="I894" s="239"/>
      <c r="J894" s="235"/>
      <c r="K894" s="235"/>
      <c r="L894" s="240"/>
      <c r="M894" s="241"/>
      <c r="N894" s="242"/>
      <c r="O894" s="242"/>
      <c r="P894" s="242"/>
      <c r="Q894" s="242"/>
      <c r="R894" s="242"/>
      <c r="S894" s="242"/>
      <c r="T894" s="243"/>
      <c r="U894" s="13"/>
      <c r="V894" s="13"/>
      <c r="W894" s="13"/>
      <c r="X894" s="13"/>
      <c r="Y894" s="13"/>
      <c r="Z894" s="13"/>
      <c r="AA894" s="13"/>
      <c r="AB894" s="13"/>
      <c r="AC894" s="13"/>
      <c r="AD894" s="13"/>
      <c r="AE894" s="13"/>
      <c r="AT894" s="244" t="s">
        <v>171</v>
      </c>
      <c r="AU894" s="244" t="s">
        <v>85</v>
      </c>
      <c r="AV894" s="13" t="s">
        <v>85</v>
      </c>
      <c r="AW894" s="13" t="s">
        <v>32</v>
      </c>
      <c r="AX894" s="13" t="s">
        <v>75</v>
      </c>
      <c r="AY894" s="244" t="s">
        <v>161</v>
      </c>
    </row>
    <row r="895" s="13" customFormat="1">
      <c r="A895" s="13"/>
      <c r="B895" s="234"/>
      <c r="C895" s="235"/>
      <c r="D895" s="229" t="s">
        <v>171</v>
      </c>
      <c r="E895" s="236" t="s">
        <v>1</v>
      </c>
      <c r="F895" s="237" t="s">
        <v>1138</v>
      </c>
      <c r="G895" s="235"/>
      <c r="H895" s="238">
        <v>60</v>
      </c>
      <c r="I895" s="239"/>
      <c r="J895" s="235"/>
      <c r="K895" s="235"/>
      <c r="L895" s="240"/>
      <c r="M895" s="241"/>
      <c r="N895" s="242"/>
      <c r="O895" s="242"/>
      <c r="P895" s="242"/>
      <c r="Q895" s="242"/>
      <c r="R895" s="242"/>
      <c r="S895" s="242"/>
      <c r="T895" s="243"/>
      <c r="U895" s="13"/>
      <c r="V895" s="13"/>
      <c r="W895" s="13"/>
      <c r="X895" s="13"/>
      <c r="Y895" s="13"/>
      <c r="Z895" s="13"/>
      <c r="AA895" s="13"/>
      <c r="AB895" s="13"/>
      <c r="AC895" s="13"/>
      <c r="AD895" s="13"/>
      <c r="AE895" s="13"/>
      <c r="AT895" s="244" t="s">
        <v>171</v>
      </c>
      <c r="AU895" s="244" t="s">
        <v>85</v>
      </c>
      <c r="AV895" s="13" t="s">
        <v>85</v>
      </c>
      <c r="AW895" s="13" t="s">
        <v>32</v>
      </c>
      <c r="AX895" s="13" t="s">
        <v>75</v>
      </c>
      <c r="AY895" s="244" t="s">
        <v>161</v>
      </c>
    </row>
    <row r="896" s="13" customFormat="1">
      <c r="A896" s="13"/>
      <c r="B896" s="234"/>
      <c r="C896" s="235"/>
      <c r="D896" s="229" t="s">
        <v>171</v>
      </c>
      <c r="E896" s="236" t="s">
        <v>1</v>
      </c>
      <c r="F896" s="237" t="s">
        <v>1139</v>
      </c>
      <c r="G896" s="235"/>
      <c r="H896" s="238">
        <v>97</v>
      </c>
      <c r="I896" s="239"/>
      <c r="J896" s="235"/>
      <c r="K896" s="235"/>
      <c r="L896" s="240"/>
      <c r="M896" s="241"/>
      <c r="N896" s="242"/>
      <c r="O896" s="242"/>
      <c r="P896" s="242"/>
      <c r="Q896" s="242"/>
      <c r="R896" s="242"/>
      <c r="S896" s="242"/>
      <c r="T896" s="243"/>
      <c r="U896" s="13"/>
      <c r="V896" s="13"/>
      <c r="W896" s="13"/>
      <c r="X896" s="13"/>
      <c r="Y896" s="13"/>
      <c r="Z896" s="13"/>
      <c r="AA896" s="13"/>
      <c r="AB896" s="13"/>
      <c r="AC896" s="13"/>
      <c r="AD896" s="13"/>
      <c r="AE896" s="13"/>
      <c r="AT896" s="244" t="s">
        <v>171</v>
      </c>
      <c r="AU896" s="244" t="s">
        <v>85</v>
      </c>
      <c r="AV896" s="13" t="s">
        <v>85</v>
      </c>
      <c r="AW896" s="13" t="s">
        <v>32</v>
      </c>
      <c r="AX896" s="13" t="s">
        <v>75</v>
      </c>
      <c r="AY896" s="244" t="s">
        <v>161</v>
      </c>
    </row>
    <row r="897" s="13" customFormat="1">
      <c r="A897" s="13"/>
      <c r="B897" s="234"/>
      <c r="C897" s="235"/>
      <c r="D897" s="229" t="s">
        <v>171</v>
      </c>
      <c r="E897" s="236" t="s">
        <v>1</v>
      </c>
      <c r="F897" s="237" t="s">
        <v>1140</v>
      </c>
      <c r="G897" s="235"/>
      <c r="H897" s="238">
        <v>68.5</v>
      </c>
      <c r="I897" s="239"/>
      <c r="J897" s="235"/>
      <c r="K897" s="235"/>
      <c r="L897" s="240"/>
      <c r="M897" s="241"/>
      <c r="N897" s="242"/>
      <c r="O897" s="242"/>
      <c r="P897" s="242"/>
      <c r="Q897" s="242"/>
      <c r="R897" s="242"/>
      <c r="S897" s="242"/>
      <c r="T897" s="243"/>
      <c r="U897" s="13"/>
      <c r="V897" s="13"/>
      <c r="W897" s="13"/>
      <c r="X897" s="13"/>
      <c r="Y897" s="13"/>
      <c r="Z897" s="13"/>
      <c r="AA897" s="13"/>
      <c r="AB897" s="13"/>
      <c r="AC897" s="13"/>
      <c r="AD897" s="13"/>
      <c r="AE897" s="13"/>
      <c r="AT897" s="244" t="s">
        <v>171</v>
      </c>
      <c r="AU897" s="244" t="s">
        <v>85</v>
      </c>
      <c r="AV897" s="13" t="s">
        <v>85</v>
      </c>
      <c r="AW897" s="13" t="s">
        <v>32</v>
      </c>
      <c r="AX897" s="13" t="s">
        <v>75</v>
      </c>
      <c r="AY897" s="244" t="s">
        <v>161</v>
      </c>
    </row>
    <row r="898" s="14" customFormat="1">
      <c r="A898" s="14"/>
      <c r="B898" s="245"/>
      <c r="C898" s="246"/>
      <c r="D898" s="229" t="s">
        <v>171</v>
      </c>
      <c r="E898" s="247" t="s">
        <v>1</v>
      </c>
      <c r="F898" s="248" t="s">
        <v>185</v>
      </c>
      <c r="G898" s="246"/>
      <c r="H898" s="249">
        <v>1680.5</v>
      </c>
      <c r="I898" s="250"/>
      <c r="J898" s="246"/>
      <c r="K898" s="246"/>
      <c r="L898" s="251"/>
      <c r="M898" s="252"/>
      <c r="N898" s="253"/>
      <c r="O898" s="253"/>
      <c r="P898" s="253"/>
      <c r="Q898" s="253"/>
      <c r="R898" s="253"/>
      <c r="S898" s="253"/>
      <c r="T898" s="254"/>
      <c r="U898" s="14"/>
      <c r="V898" s="14"/>
      <c r="W898" s="14"/>
      <c r="X898" s="14"/>
      <c r="Y898" s="14"/>
      <c r="Z898" s="14"/>
      <c r="AA898" s="14"/>
      <c r="AB898" s="14"/>
      <c r="AC898" s="14"/>
      <c r="AD898" s="14"/>
      <c r="AE898" s="14"/>
      <c r="AT898" s="255" t="s">
        <v>171</v>
      </c>
      <c r="AU898" s="255" t="s">
        <v>85</v>
      </c>
      <c r="AV898" s="14" t="s">
        <v>167</v>
      </c>
      <c r="AW898" s="14" t="s">
        <v>32</v>
      </c>
      <c r="AX898" s="14" t="s">
        <v>83</v>
      </c>
      <c r="AY898" s="255" t="s">
        <v>161</v>
      </c>
    </row>
    <row r="899" s="2" customFormat="1" ht="24.15" customHeight="1">
      <c r="A899" s="38"/>
      <c r="B899" s="39"/>
      <c r="C899" s="215" t="s">
        <v>1141</v>
      </c>
      <c r="D899" s="215" t="s">
        <v>163</v>
      </c>
      <c r="E899" s="216" t="s">
        <v>1142</v>
      </c>
      <c r="F899" s="217" t="s">
        <v>1143</v>
      </c>
      <c r="G899" s="218" t="s">
        <v>376</v>
      </c>
      <c r="H899" s="219">
        <v>40</v>
      </c>
      <c r="I899" s="220"/>
      <c r="J899" s="221">
        <f>ROUND(I899*H899,2)</f>
        <v>0</v>
      </c>
      <c r="K899" s="222"/>
      <c r="L899" s="44"/>
      <c r="M899" s="223" t="s">
        <v>1</v>
      </c>
      <c r="N899" s="224" t="s">
        <v>40</v>
      </c>
      <c r="O899" s="91"/>
      <c r="P899" s="225">
        <f>O899*H899</f>
        <v>0</v>
      </c>
      <c r="Q899" s="225">
        <v>0</v>
      </c>
      <c r="R899" s="225">
        <f>Q899*H899</f>
        <v>0</v>
      </c>
      <c r="S899" s="225">
        <v>0</v>
      </c>
      <c r="T899" s="226">
        <f>S899*H899</f>
        <v>0</v>
      </c>
      <c r="U899" s="38"/>
      <c r="V899" s="38"/>
      <c r="W899" s="38"/>
      <c r="X899" s="38"/>
      <c r="Y899" s="38"/>
      <c r="Z899" s="38"/>
      <c r="AA899" s="38"/>
      <c r="AB899" s="38"/>
      <c r="AC899" s="38"/>
      <c r="AD899" s="38"/>
      <c r="AE899" s="38"/>
      <c r="AR899" s="227" t="s">
        <v>167</v>
      </c>
      <c r="AT899" s="227" t="s">
        <v>163</v>
      </c>
      <c r="AU899" s="227" t="s">
        <v>85</v>
      </c>
      <c r="AY899" s="17" t="s">
        <v>161</v>
      </c>
      <c r="BE899" s="228">
        <f>IF(N899="základní",J899,0)</f>
        <v>0</v>
      </c>
      <c r="BF899" s="228">
        <f>IF(N899="snížená",J899,0)</f>
        <v>0</v>
      </c>
      <c r="BG899" s="228">
        <f>IF(N899="zákl. přenesená",J899,0)</f>
        <v>0</v>
      </c>
      <c r="BH899" s="228">
        <f>IF(N899="sníž. přenesená",J899,0)</f>
        <v>0</v>
      </c>
      <c r="BI899" s="228">
        <f>IF(N899="nulová",J899,0)</f>
        <v>0</v>
      </c>
      <c r="BJ899" s="17" t="s">
        <v>83</v>
      </c>
      <c r="BK899" s="228">
        <f>ROUND(I899*H899,2)</f>
        <v>0</v>
      </c>
      <c r="BL899" s="17" t="s">
        <v>167</v>
      </c>
      <c r="BM899" s="227" t="s">
        <v>1144</v>
      </c>
    </row>
    <row r="900" s="2" customFormat="1">
      <c r="A900" s="38"/>
      <c r="B900" s="39"/>
      <c r="C900" s="40"/>
      <c r="D900" s="229" t="s">
        <v>169</v>
      </c>
      <c r="E900" s="40"/>
      <c r="F900" s="230" t="s">
        <v>1143</v>
      </c>
      <c r="G900" s="40"/>
      <c r="H900" s="40"/>
      <c r="I900" s="231"/>
      <c r="J900" s="40"/>
      <c r="K900" s="40"/>
      <c r="L900" s="44"/>
      <c r="M900" s="232"/>
      <c r="N900" s="233"/>
      <c r="O900" s="91"/>
      <c r="P900" s="91"/>
      <c r="Q900" s="91"/>
      <c r="R900" s="91"/>
      <c r="S900" s="91"/>
      <c r="T900" s="92"/>
      <c r="U900" s="38"/>
      <c r="V900" s="38"/>
      <c r="W900" s="38"/>
      <c r="X900" s="38"/>
      <c r="Y900" s="38"/>
      <c r="Z900" s="38"/>
      <c r="AA900" s="38"/>
      <c r="AB900" s="38"/>
      <c r="AC900" s="38"/>
      <c r="AD900" s="38"/>
      <c r="AE900" s="38"/>
      <c r="AT900" s="17" t="s">
        <v>169</v>
      </c>
      <c r="AU900" s="17" t="s">
        <v>85</v>
      </c>
    </row>
    <row r="901" s="2" customFormat="1" ht="24.15" customHeight="1">
      <c r="A901" s="38"/>
      <c r="B901" s="39"/>
      <c r="C901" s="256" t="s">
        <v>1145</v>
      </c>
      <c r="D901" s="256" t="s">
        <v>639</v>
      </c>
      <c r="E901" s="257" t="s">
        <v>1146</v>
      </c>
      <c r="F901" s="258" t="s">
        <v>1147</v>
      </c>
      <c r="G901" s="259" t="s">
        <v>376</v>
      </c>
      <c r="H901" s="260">
        <v>30</v>
      </c>
      <c r="I901" s="261"/>
      <c r="J901" s="262">
        <f>ROUND(I901*H901,2)</f>
        <v>0</v>
      </c>
      <c r="K901" s="263"/>
      <c r="L901" s="264"/>
      <c r="M901" s="265" t="s">
        <v>1</v>
      </c>
      <c r="N901" s="266" t="s">
        <v>40</v>
      </c>
      <c r="O901" s="91"/>
      <c r="P901" s="225">
        <f>O901*H901</f>
        <v>0</v>
      </c>
      <c r="Q901" s="225">
        <v>0</v>
      </c>
      <c r="R901" s="225">
        <f>Q901*H901</f>
        <v>0</v>
      </c>
      <c r="S901" s="225">
        <v>0</v>
      </c>
      <c r="T901" s="226">
        <f>S901*H901</f>
        <v>0</v>
      </c>
      <c r="U901" s="38"/>
      <c r="V901" s="38"/>
      <c r="W901" s="38"/>
      <c r="X901" s="38"/>
      <c r="Y901" s="38"/>
      <c r="Z901" s="38"/>
      <c r="AA901" s="38"/>
      <c r="AB901" s="38"/>
      <c r="AC901" s="38"/>
      <c r="AD901" s="38"/>
      <c r="AE901" s="38"/>
      <c r="AR901" s="227" t="s">
        <v>210</v>
      </c>
      <c r="AT901" s="227" t="s">
        <v>639</v>
      </c>
      <c r="AU901" s="227" t="s">
        <v>85</v>
      </c>
      <c r="AY901" s="17" t="s">
        <v>161</v>
      </c>
      <c r="BE901" s="228">
        <f>IF(N901="základní",J901,0)</f>
        <v>0</v>
      </c>
      <c r="BF901" s="228">
        <f>IF(N901="snížená",J901,0)</f>
        <v>0</v>
      </c>
      <c r="BG901" s="228">
        <f>IF(N901="zákl. přenesená",J901,0)</f>
        <v>0</v>
      </c>
      <c r="BH901" s="228">
        <f>IF(N901="sníž. přenesená",J901,0)</f>
        <v>0</v>
      </c>
      <c r="BI901" s="228">
        <f>IF(N901="nulová",J901,0)</f>
        <v>0</v>
      </c>
      <c r="BJ901" s="17" t="s">
        <v>83</v>
      </c>
      <c r="BK901" s="228">
        <f>ROUND(I901*H901,2)</f>
        <v>0</v>
      </c>
      <c r="BL901" s="17" t="s">
        <v>167</v>
      </c>
      <c r="BM901" s="227" t="s">
        <v>1148</v>
      </c>
    </row>
    <row r="902" s="2" customFormat="1">
      <c r="A902" s="38"/>
      <c r="B902" s="39"/>
      <c r="C902" s="40"/>
      <c r="D902" s="229" t="s">
        <v>169</v>
      </c>
      <c r="E902" s="40"/>
      <c r="F902" s="230" t="s">
        <v>1147</v>
      </c>
      <c r="G902" s="40"/>
      <c r="H902" s="40"/>
      <c r="I902" s="231"/>
      <c r="J902" s="40"/>
      <c r="K902" s="40"/>
      <c r="L902" s="44"/>
      <c r="M902" s="232"/>
      <c r="N902" s="233"/>
      <c r="O902" s="91"/>
      <c r="P902" s="91"/>
      <c r="Q902" s="91"/>
      <c r="R902" s="91"/>
      <c r="S902" s="91"/>
      <c r="T902" s="92"/>
      <c r="U902" s="38"/>
      <c r="V902" s="38"/>
      <c r="W902" s="38"/>
      <c r="X902" s="38"/>
      <c r="Y902" s="38"/>
      <c r="Z902" s="38"/>
      <c r="AA902" s="38"/>
      <c r="AB902" s="38"/>
      <c r="AC902" s="38"/>
      <c r="AD902" s="38"/>
      <c r="AE902" s="38"/>
      <c r="AT902" s="17" t="s">
        <v>169</v>
      </c>
      <c r="AU902" s="17" t="s">
        <v>85</v>
      </c>
    </row>
    <row r="903" s="2" customFormat="1" ht="24.15" customHeight="1">
      <c r="A903" s="38"/>
      <c r="B903" s="39"/>
      <c r="C903" s="256" t="s">
        <v>1149</v>
      </c>
      <c r="D903" s="256" t="s">
        <v>639</v>
      </c>
      <c r="E903" s="257" t="s">
        <v>1150</v>
      </c>
      <c r="F903" s="258" t="s">
        <v>1151</v>
      </c>
      <c r="G903" s="259" t="s">
        <v>376</v>
      </c>
      <c r="H903" s="260">
        <v>10</v>
      </c>
      <c r="I903" s="261"/>
      <c r="J903" s="262">
        <f>ROUND(I903*H903,2)</f>
        <v>0</v>
      </c>
      <c r="K903" s="263"/>
      <c r="L903" s="264"/>
      <c r="M903" s="265" t="s">
        <v>1</v>
      </c>
      <c r="N903" s="266" t="s">
        <v>40</v>
      </c>
      <c r="O903" s="91"/>
      <c r="P903" s="225">
        <f>O903*H903</f>
        <v>0</v>
      </c>
      <c r="Q903" s="225">
        <v>0</v>
      </c>
      <c r="R903" s="225">
        <f>Q903*H903</f>
        <v>0</v>
      </c>
      <c r="S903" s="225">
        <v>0</v>
      </c>
      <c r="T903" s="226">
        <f>S903*H903</f>
        <v>0</v>
      </c>
      <c r="U903" s="38"/>
      <c r="V903" s="38"/>
      <c r="W903" s="38"/>
      <c r="X903" s="38"/>
      <c r="Y903" s="38"/>
      <c r="Z903" s="38"/>
      <c r="AA903" s="38"/>
      <c r="AB903" s="38"/>
      <c r="AC903" s="38"/>
      <c r="AD903" s="38"/>
      <c r="AE903" s="38"/>
      <c r="AR903" s="227" t="s">
        <v>642</v>
      </c>
      <c r="AT903" s="227" t="s">
        <v>639</v>
      </c>
      <c r="AU903" s="227" t="s">
        <v>85</v>
      </c>
      <c r="AY903" s="17" t="s">
        <v>161</v>
      </c>
      <c r="BE903" s="228">
        <f>IF(N903="základní",J903,0)</f>
        <v>0</v>
      </c>
      <c r="BF903" s="228">
        <f>IF(N903="snížená",J903,0)</f>
        <v>0</v>
      </c>
      <c r="BG903" s="228">
        <f>IF(N903="zákl. přenesená",J903,0)</f>
        <v>0</v>
      </c>
      <c r="BH903" s="228">
        <f>IF(N903="sníž. přenesená",J903,0)</f>
        <v>0</v>
      </c>
      <c r="BI903" s="228">
        <f>IF(N903="nulová",J903,0)</f>
        <v>0</v>
      </c>
      <c r="BJ903" s="17" t="s">
        <v>83</v>
      </c>
      <c r="BK903" s="228">
        <f>ROUND(I903*H903,2)</f>
        <v>0</v>
      </c>
      <c r="BL903" s="17" t="s">
        <v>642</v>
      </c>
      <c r="BM903" s="227" t="s">
        <v>1152</v>
      </c>
    </row>
    <row r="904" s="2" customFormat="1">
      <c r="A904" s="38"/>
      <c r="B904" s="39"/>
      <c r="C904" s="40"/>
      <c r="D904" s="229" t="s">
        <v>169</v>
      </c>
      <c r="E904" s="40"/>
      <c r="F904" s="230" t="s">
        <v>1151</v>
      </c>
      <c r="G904" s="40"/>
      <c r="H904" s="40"/>
      <c r="I904" s="231"/>
      <c r="J904" s="40"/>
      <c r="K904" s="40"/>
      <c r="L904" s="44"/>
      <c r="M904" s="232"/>
      <c r="N904" s="233"/>
      <c r="O904" s="91"/>
      <c r="P904" s="91"/>
      <c r="Q904" s="91"/>
      <c r="R904" s="91"/>
      <c r="S904" s="91"/>
      <c r="T904" s="92"/>
      <c r="U904" s="38"/>
      <c r="V904" s="38"/>
      <c r="W904" s="38"/>
      <c r="X904" s="38"/>
      <c r="Y904" s="38"/>
      <c r="Z904" s="38"/>
      <c r="AA904" s="38"/>
      <c r="AB904" s="38"/>
      <c r="AC904" s="38"/>
      <c r="AD904" s="38"/>
      <c r="AE904" s="38"/>
      <c r="AT904" s="17" t="s">
        <v>169</v>
      </c>
      <c r="AU904" s="17" t="s">
        <v>85</v>
      </c>
    </row>
    <row r="905" s="2" customFormat="1" ht="16.5" customHeight="1">
      <c r="A905" s="38"/>
      <c r="B905" s="39"/>
      <c r="C905" s="256" t="s">
        <v>1153</v>
      </c>
      <c r="D905" s="256" t="s">
        <v>639</v>
      </c>
      <c r="E905" s="257" t="s">
        <v>1154</v>
      </c>
      <c r="F905" s="258" t="s">
        <v>1155</v>
      </c>
      <c r="G905" s="259" t="s">
        <v>376</v>
      </c>
      <c r="H905" s="260">
        <v>8</v>
      </c>
      <c r="I905" s="261"/>
      <c r="J905" s="262">
        <f>ROUND(I905*H905,2)</f>
        <v>0</v>
      </c>
      <c r="K905" s="263"/>
      <c r="L905" s="264"/>
      <c r="M905" s="265" t="s">
        <v>1</v>
      </c>
      <c r="N905" s="266" t="s">
        <v>40</v>
      </c>
      <c r="O905" s="91"/>
      <c r="P905" s="225">
        <f>O905*H905</f>
        <v>0</v>
      </c>
      <c r="Q905" s="225">
        <v>0.012</v>
      </c>
      <c r="R905" s="225">
        <f>Q905*H905</f>
        <v>0.096000000000000002</v>
      </c>
      <c r="S905" s="225">
        <v>0</v>
      </c>
      <c r="T905" s="226">
        <f>S905*H905</f>
        <v>0</v>
      </c>
      <c r="U905" s="38"/>
      <c r="V905" s="38"/>
      <c r="W905" s="38"/>
      <c r="X905" s="38"/>
      <c r="Y905" s="38"/>
      <c r="Z905" s="38"/>
      <c r="AA905" s="38"/>
      <c r="AB905" s="38"/>
      <c r="AC905" s="38"/>
      <c r="AD905" s="38"/>
      <c r="AE905" s="38"/>
      <c r="AR905" s="227" t="s">
        <v>642</v>
      </c>
      <c r="AT905" s="227" t="s">
        <v>639</v>
      </c>
      <c r="AU905" s="227" t="s">
        <v>85</v>
      </c>
      <c r="AY905" s="17" t="s">
        <v>161</v>
      </c>
      <c r="BE905" s="228">
        <f>IF(N905="základní",J905,0)</f>
        <v>0</v>
      </c>
      <c r="BF905" s="228">
        <f>IF(N905="snížená",J905,0)</f>
        <v>0</v>
      </c>
      <c r="BG905" s="228">
        <f>IF(N905="zákl. přenesená",J905,0)</f>
        <v>0</v>
      </c>
      <c r="BH905" s="228">
        <f>IF(N905="sníž. přenesená",J905,0)</f>
        <v>0</v>
      </c>
      <c r="BI905" s="228">
        <f>IF(N905="nulová",J905,0)</f>
        <v>0</v>
      </c>
      <c r="BJ905" s="17" t="s">
        <v>83</v>
      </c>
      <c r="BK905" s="228">
        <f>ROUND(I905*H905,2)</f>
        <v>0</v>
      </c>
      <c r="BL905" s="17" t="s">
        <v>642</v>
      </c>
      <c r="BM905" s="227" t="s">
        <v>1156</v>
      </c>
    </row>
    <row r="906" s="2" customFormat="1">
      <c r="A906" s="38"/>
      <c r="B906" s="39"/>
      <c r="C906" s="40"/>
      <c r="D906" s="229" t="s">
        <v>169</v>
      </c>
      <c r="E906" s="40"/>
      <c r="F906" s="230" t="s">
        <v>1155</v>
      </c>
      <c r="G906" s="40"/>
      <c r="H906" s="40"/>
      <c r="I906" s="231"/>
      <c r="J906" s="40"/>
      <c r="K906" s="40"/>
      <c r="L906" s="44"/>
      <c r="M906" s="232"/>
      <c r="N906" s="233"/>
      <c r="O906" s="91"/>
      <c r="P906" s="91"/>
      <c r="Q906" s="91"/>
      <c r="R906" s="91"/>
      <c r="S906" s="91"/>
      <c r="T906" s="92"/>
      <c r="U906" s="38"/>
      <c r="V906" s="38"/>
      <c r="W906" s="38"/>
      <c r="X906" s="38"/>
      <c r="Y906" s="38"/>
      <c r="Z906" s="38"/>
      <c r="AA906" s="38"/>
      <c r="AB906" s="38"/>
      <c r="AC906" s="38"/>
      <c r="AD906" s="38"/>
      <c r="AE906" s="38"/>
      <c r="AT906" s="17" t="s">
        <v>169</v>
      </c>
      <c r="AU906" s="17" t="s">
        <v>85</v>
      </c>
    </row>
    <row r="907" s="12" customFormat="1" ht="22.8" customHeight="1">
      <c r="A907" s="12"/>
      <c r="B907" s="199"/>
      <c r="C907" s="200"/>
      <c r="D907" s="201" t="s">
        <v>74</v>
      </c>
      <c r="E907" s="213" t="s">
        <v>840</v>
      </c>
      <c r="F907" s="213" t="s">
        <v>1157</v>
      </c>
      <c r="G907" s="200"/>
      <c r="H907" s="200"/>
      <c r="I907" s="203"/>
      <c r="J907" s="214">
        <f>BK907</f>
        <v>0</v>
      </c>
      <c r="K907" s="200"/>
      <c r="L907" s="205"/>
      <c r="M907" s="206"/>
      <c r="N907" s="207"/>
      <c r="O907" s="207"/>
      <c r="P907" s="208">
        <f>SUM(P908:P1136)</f>
        <v>0</v>
      </c>
      <c r="Q907" s="207"/>
      <c r="R907" s="208">
        <f>SUM(R908:R1136)</f>
        <v>0.21601700000000002</v>
      </c>
      <c r="S907" s="207"/>
      <c r="T907" s="209">
        <f>SUM(T908:T1136)</f>
        <v>956.61587700000007</v>
      </c>
      <c r="U907" s="12"/>
      <c r="V907" s="12"/>
      <c r="W907" s="12"/>
      <c r="X907" s="12"/>
      <c r="Y907" s="12"/>
      <c r="Z907" s="12"/>
      <c r="AA907" s="12"/>
      <c r="AB907" s="12"/>
      <c r="AC907" s="12"/>
      <c r="AD907" s="12"/>
      <c r="AE907" s="12"/>
      <c r="AR907" s="210" t="s">
        <v>83</v>
      </c>
      <c r="AT907" s="211" t="s">
        <v>74</v>
      </c>
      <c r="AU907" s="211" t="s">
        <v>83</v>
      </c>
      <c r="AY907" s="210" t="s">
        <v>161</v>
      </c>
      <c r="BK907" s="212">
        <f>SUM(BK908:BK1136)</f>
        <v>0</v>
      </c>
    </row>
    <row r="908" s="2" customFormat="1" ht="24.15" customHeight="1">
      <c r="A908" s="38"/>
      <c r="B908" s="39"/>
      <c r="C908" s="215" t="s">
        <v>1158</v>
      </c>
      <c r="D908" s="215" t="s">
        <v>163</v>
      </c>
      <c r="E908" s="216" t="s">
        <v>1159</v>
      </c>
      <c r="F908" s="217" t="s">
        <v>1160</v>
      </c>
      <c r="G908" s="218" t="s">
        <v>166</v>
      </c>
      <c r="H908" s="219">
        <v>1.7549999999999999</v>
      </c>
      <c r="I908" s="220"/>
      <c r="J908" s="221">
        <f>ROUND(I908*H908,2)</f>
        <v>0</v>
      </c>
      <c r="K908" s="222"/>
      <c r="L908" s="44"/>
      <c r="M908" s="223" t="s">
        <v>1</v>
      </c>
      <c r="N908" s="224" t="s">
        <v>40</v>
      </c>
      <c r="O908" s="91"/>
      <c r="P908" s="225">
        <f>O908*H908</f>
        <v>0</v>
      </c>
      <c r="Q908" s="225">
        <v>0</v>
      </c>
      <c r="R908" s="225">
        <f>Q908*H908</f>
        <v>0</v>
      </c>
      <c r="S908" s="225">
        <v>1.76</v>
      </c>
      <c r="T908" s="226">
        <f>S908*H908</f>
        <v>3.0888</v>
      </c>
      <c r="U908" s="38"/>
      <c r="V908" s="38"/>
      <c r="W908" s="38"/>
      <c r="X908" s="38"/>
      <c r="Y908" s="38"/>
      <c r="Z908" s="38"/>
      <c r="AA908" s="38"/>
      <c r="AB908" s="38"/>
      <c r="AC908" s="38"/>
      <c r="AD908" s="38"/>
      <c r="AE908" s="38"/>
      <c r="AR908" s="227" t="s">
        <v>167</v>
      </c>
      <c r="AT908" s="227" t="s">
        <v>163</v>
      </c>
      <c r="AU908" s="227" t="s">
        <v>85</v>
      </c>
      <c r="AY908" s="17" t="s">
        <v>161</v>
      </c>
      <c r="BE908" s="228">
        <f>IF(N908="základní",J908,0)</f>
        <v>0</v>
      </c>
      <c r="BF908" s="228">
        <f>IF(N908="snížená",J908,0)</f>
        <v>0</v>
      </c>
      <c r="BG908" s="228">
        <f>IF(N908="zákl. přenesená",J908,0)</f>
        <v>0</v>
      </c>
      <c r="BH908" s="228">
        <f>IF(N908="sníž. přenesená",J908,0)</f>
        <v>0</v>
      </c>
      <c r="BI908" s="228">
        <f>IF(N908="nulová",J908,0)</f>
        <v>0</v>
      </c>
      <c r="BJ908" s="17" t="s">
        <v>83</v>
      </c>
      <c r="BK908" s="228">
        <f>ROUND(I908*H908,2)</f>
        <v>0</v>
      </c>
      <c r="BL908" s="17" t="s">
        <v>167</v>
      </c>
      <c r="BM908" s="227" t="s">
        <v>1161</v>
      </c>
    </row>
    <row r="909" s="2" customFormat="1">
      <c r="A909" s="38"/>
      <c r="B909" s="39"/>
      <c r="C909" s="40"/>
      <c r="D909" s="229" t="s">
        <v>169</v>
      </c>
      <c r="E909" s="40"/>
      <c r="F909" s="230" t="s">
        <v>1162</v>
      </c>
      <c r="G909" s="40"/>
      <c r="H909" s="40"/>
      <c r="I909" s="231"/>
      <c r="J909" s="40"/>
      <c r="K909" s="40"/>
      <c r="L909" s="44"/>
      <c r="M909" s="232"/>
      <c r="N909" s="233"/>
      <c r="O909" s="91"/>
      <c r="P909" s="91"/>
      <c r="Q909" s="91"/>
      <c r="R909" s="91"/>
      <c r="S909" s="91"/>
      <c r="T909" s="92"/>
      <c r="U909" s="38"/>
      <c r="V909" s="38"/>
      <c r="W909" s="38"/>
      <c r="X909" s="38"/>
      <c r="Y909" s="38"/>
      <c r="Z909" s="38"/>
      <c r="AA909" s="38"/>
      <c r="AB909" s="38"/>
      <c r="AC909" s="38"/>
      <c r="AD909" s="38"/>
      <c r="AE909" s="38"/>
      <c r="AT909" s="17" t="s">
        <v>169</v>
      </c>
      <c r="AU909" s="17" t="s">
        <v>85</v>
      </c>
    </row>
    <row r="910" s="13" customFormat="1">
      <c r="A910" s="13"/>
      <c r="B910" s="234"/>
      <c r="C910" s="235"/>
      <c r="D910" s="229" t="s">
        <v>171</v>
      </c>
      <c r="E910" s="236" t="s">
        <v>1</v>
      </c>
      <c r="F910" s="237" t="s">
        <v>1066</v>
      </c>
      <c r="G910" s="235"/>
      <c r="H910" s="238">
        <v>1.7549999999999999</v>
      </c>
      <c r="I910" s="239"/>
      <c r="J910" s="235"/>
      <c r="K910" s="235"/>
      <c r="L910" s="240"/>
      <c r="M910" s="241"/>
      <c r="N910" s="242"/>
      <c r="O910" s="242"/>
      <c r="P910" s="242"/>
      <c r="Q910" s="242"/>
      <c r="R910" s="242"/>
      <c r="S910" s="242"/>
      <c r="T910" s="243"/>
      <c r="U910" s="13"/>
      <c r="V910" s="13"/>
      <c r="W910" s="13"/>
      <c r="X910" s="13"/>
      <c r="Y910" s="13"/>
      <c r="Z910" s="13"/>
      <c r="AA910" s="13"/>
      <c r="AB910" s="13"/>
      <c r="AC910" s="13"/>
      <c r="AD910" s="13"/>
      <c r="AE910" s="13"/>
      <c r="AT910" s="244" t="s">
        <v>171</v>
      </c>
      <c r="AU910" s="244" t="s">
        <v>85</v>
      </c>
      <c r="AV910" s="13" t="s">
        <v>85</v>
      </c>
      <c r="AW910" s="13" t="s">
        <v>32</v>
      </c>
      <c r="AX910" s="13" t="s">
        <v>83</v>
      </c>
      <c r="AY910" s="244" t="s">
        <v>161</v>
      </c>
    </row>
    <row r="911" s="2" customFormat="1" ht="16.5" customHeight="1">
      <c r="A911" s="38"/>
      <c r="B911" s="39"/>
      <c r="C911" s="215" t="s">
        <v>1163</v>
      </c>
      <c r="D911" s="215" t="s">
        <v>163</v>
      </c>
      <c r="E911" s="216" t="s">
        <v>1164</v>
      </c>
      <c r="F911" s="217" t="s">
        <v>1165</v>
      </c>
      <c r="G911" s="218" t="s">
        <v>166</v>
      </c>
      <c r="H911" s="219">
        <v>12.42</v>
      </c>
      <c r="I911" s="220"/>
      <c r="J911" s="221">
        <f>ROUND(I911*H911,2)</f>
        <v>0</v>
      </c>
      <c r="K911" s="222"/>
      <c r="L911" s="44"/>
      <c r="M911" s="223" t="s">
        <v>1</v>
      </c>
      <c r="N911" s="224" t="s">
        <v>40</v>
      </c>
      <c r="O911" s="91"/>
      <c r="P911" s="225">
        <f>O911*H911</f>
        <v>0</v>
      </c>
      <c r="Q911" s="225">
        <v>0</v>
      </c>
      <c r="R911" s="225">
        <f>Q911*H911</f>
        <v>0</v>
      </c>
      <c r="S911" s="225">
        <v>2</v>
      </c>
      <c r="T911" s="226">
        <f>S911*H911</f>
        <v>24.84</v>
      </c>
      <c r="U911" s="38"/>
      <c r="V911" s="38"/>
      <c r="W911" s="38"/>
      <c r="X911" s="38"/>
      <c r="Y911" s="38"/>
      <c r="Z911" s="38"/>
      <c r="AA911" s="38"/>
      <c r="AB911" s="38"/>
      <c r="AC911" s="38"/>
      <c r="AD911" s="38"/>
      <c r="AE911" s="38"/>
      <c r="AR911" s="227" t="s">
        <v>167</v>
      </c>
      <c r="AT911" s="227" t="s">
        <v>163</v>
      </c>
      <c r="AU911" s="227" t="s">
        <v>85</v>
      </c>
      <c r="AY911" s="17" t="s">
        <v>161</v>
      </c>
      <c r="BE911" s="228">
        <f>IF(N911="základní",J911,0)</f>
        <v>0</v>
      </c>
      <c r="BF911" s="228">
        <f>IF(N911="snížená",J911,0)</f>
        <v>0</v>
      </c>
      <c r="BG911" s="228">
        <f>IF(N911="zákl. přenesená",J911,0)</f>
        <v>0</v>
      </c>
      <c r="BH911" s="228">
        <f>IF(N911="sníž. přenesená",J911,0)</f>
        <v>0</v>
      </c>
      <c r="BI911" s="228">
        <f>IF(N911="nulová",J911,0)</f>
        <v>0</v>
      </c>
      <c r="BJ911" s="17" t="s">
        <v>83</v>
      </c>
      <c r="BK911" s="228">
        <f>ROUND(I911*H911,2)</f>
        <v>0</v>
      </c>
      <c r="BL911" s="17" t="s">
        <v>167</v>
      </c>
      <c r="BM911" s="227" t="s">
        <v>1166</v>
      </c>
    </row>
    <row r="912" s="2" customFormat="1">
      <c r="A912" s="38"/>
      <c r="B912" s="39"/>
      <c r="C912" s="40"/>
      <c r="D912" s="229" t="s">
        <v>169</v>
      </c>
      <c r="E912" s="40"/>
      <c r="F912" s="230" t="s">
        <v>1167</v>
      </c>
      <c r="G912" s="40"/>
      <c r="H912" s="40"/>
      <c r="I912" s="231"/>
      <c r="J912" s="40"/>
      <c r="K912" s="40"/>
      <c r="L912" s="44"/>
      <c r="M912" s="232"/>
      <c r="N912" s="233"/>
      <c r="O912" s="91"/>
      <c r="P912" s="91"/>
      <c r="Q912" s="91"/>
      <c r="R912" s="91"/>
      <c r="S912" s="91"/>
      <c r="T912" s="92"/>
      <c r="U912" s="38"/>
      <c r="V912" s="38"/>
      <c r="W912" s="38"/>
      <c r="X912" s="38"/>
      <c r="Y912" s="38"/>
      <c r="Z912" s="38"/>
      <c r="AA912" s="38"/>
      <c r="AB912" s="38"/>
      <c r="AC912" s="38"/>
      <c r="AD912" s="38"/>
      <c r="AE912" s="38"/>
      <c r="AT912" s="17" t="s">
        <v>169</v>
      </c>
      <c r="AU912" s="17" t="s">
        <v>85</v>
      </c>
    </row>
    <row r="913" s="13" customFormat="1">
      <c r="A913" s="13"/>
      <c r="B913" s="234"/>
      <c r="C913" s="235"/>
      <c r="D913" s="229" t="s">
        <v>171</v>
      </c>
      <c r="E913" s="236" t="s">
        <v>1</v>
      </c>
      <c r="F913" s="237" t="s">
        <v>1168</v>
      </c>
      <c r="G913" s="235"/>
      <c r="H913" s="238">
        <v>4.9199999999999999</v>
      </c>
      <c r="I913" s="239"/>
      <c r="J913" s="235"/>
      <c r="K913" s="235"/>
      <c r="L913" s="240"/>
      <c r="M913" s="241"/>
      <c r="N913" s="242"/>
      <c r="O913" s="242"/>
      <c r="P913" s="242"/>
      <c r="Q913" s="242"/>
      <c r="R913" s="242"/>
      <c r="S913" s="242"/>
      <c r="T913" s="243"/>
      <c r="U913" s="13"/>
      <c r="V913" s="13"/>
      <c r="W913" s="13"/>
      <c r="X913" s="13"/>
      <c r="Y913" s="13"/>
      <c r="Z913" s="13"/>
      <c r="AA913" s="13"/>
      <c r="AB913" s="13"/>
      <c r="AC913" s="13"/>
      <c r="AD913" s="13"/>
      <c r="AE913" s="13"/>
      <c r="AT913" s="244" t="s">
        <v>171</v>
      </c>
      <c r="AU913" s="244" t="s">
        <v>85</v>
      </c>
      <c r="AV913" s="13" t="s">
        <v>85</v>
      </c>
      <c r="AW913" s="13" t="s">
        <v>32</v>
      </c>
      <c r="AX913" s="13" t="s">
        <v>75</v>
      </c>
      <c r="AY913" s="244" t="s">
        <v>161</v>
      </c>
    </row>
    <row r="914" s="13" customFormat="1">
      <c r="A914" s="13"/>
      <c r="B914" s="234"/>
      <c r="C914" s="235"/>
      <c r="D914" s="229" t="s">
        <v>171</v>
      </c>
      <c r="E914" s="236" t="s">
        <v>1</v>
      </c>
      <c r="F914" s="237" t="s">
        <v>1169</v>
      </c>
      <c r="G914" s="235"/>
      <c r="H914" s="238">
        <v>7.5</v>
      </c>
      <c r="I914" s="239"/>
      <c r="J914" s="235"/>
      <c r="K914" s="235"/>
      <c r="L914" s="240"/>
      <c r="M914" s="241"/>
      <c r="N914" s="242"/>
      <c r="O914" s="242"/>
      <c r="P914" s="242"/>
      <c r="Q914" s="242"/>
      <c r="R914" s="242"/>
      <c r="S914" s="242"/>
      <c r="T914" s="243"/>
      <c r="U914" s="13"/>
      <c r="V914" s="13"/>
      <c r="W914" s="13"/>
      <c r="X914" s="13"/>
      <c r="Y914" s="13"/>
      <c r="Z914" s="13"/>
      <c r="AA914" s="13"/>
      <c r="AB914" s="13"/>
      <c r="AC914" s="13"/>
      <c r="AD914" s="13"/>
      <c r="AE914" s="13"/>
      <c r="AT914" s="244" t="s">
        <v>171</v>
      </c>
      <c r="AU914" s="244" t="s">
        <v>85</v>
      </c>
      <c r="AV914" s="13" t="s">
        <v>85</v>
      </c>
      <c r="AW914" s="13" t="s">
        <v>32</v>
      </c>
      <c r="AX914" s="13" t="s">
        <v>75</v>
      </c>
      <c r="AY914" s="244" t="s">
        <v>161</v>
      </c>
    </row>
    <row r="915" s="14" customFormat="1">
      <c r="A915" s="14"/>
      <c r="B915" s="245"/>
      <c r="C915" s="246"/>
      <c r="D915" s="229" t="s">
        <v>171</v>
      </c>
      <c r="E915" s="247" t="s">
        <v>1</v>
      </c>
      <c r="F915" s="248" t="s">
        <v>185</v>
      </c>
      <c r="G915" s="246"/>
      <c r="H915" s="249">
        <v>12.42</v>
      </c>
      <c r="I915" s="250"/>
      <c r="J915" s="246"/>
      <c r="K915" s="246"/>
      <c r="L915" s="251"/>
      <c r="M915" s="252"/>
      <c r="N915" s="253"/>
      <c r="O915" s="253"/>
      <c r="P915" s="253"/>
      <c r="Q915" s="253"/>
      <c r="R915" s="253"/>
      <c r="S915" s="253"/>
      <c r="T915" s="254"/>
      <c r="U915" s="14"/>
      <c r="V915" s="14"/>
      <c r="W915" s="14"/>
      <c r="X915" s="14"/>
      <c r="Y915" s="14"/>
      <c r="Z915" s="14"/>
      <c r="AA915" s="14"/>
      <c r="AB915" s="14"/>
      <c r="AC915" s="14"/>
      <c r="AD915" s="14"/>
      <c r="AE915" s="14"/>
      <c r="AT915" s="255" t="s">
        <v>171</v>
      </c>
      <c r="AU915" s="255" t="s">
        <v>85</v>
      </c>
      <c r="AV915" s="14" t="s">
        <v>167</v>
      </c>
      <c r="AW915" s="14" t="s">
        <v>32</v>
      </c>
      <c r="AX915" s="14" t="s">
        <v>83</v>
      </c>
      <c r="AY915" s="255" t="s">
        <v>161</v>
      </c>
    </row>
    <row r="916" s="2" customFormat="1" ht="21.75" customHeight="1">
      <c r="A916" s="38"/>
      <c r="B916" s="39"/>
      <c r="C916" s="215" t="s">
        <v>1170</v>
      </c>
      <c r="D916" s="215" t="s">
        <v>163</v>
      </c>
      <c r="E916" s="216" t="s">
        <v>1171</v>
      </c>
      <c r="F916" s="217" t="s">
        <v>1172</v>
      </c>
      <c r="G916" s="218" t="s">
        <v>206</v>
      </c>
      <c r="H916" s="219">
        <v>62.859999999999999</v>
      </c>
      <c r="I916" s="220"/>
      <c r="J916" s="221">
        <f>ROUND(I916*H916,2)</f>
        <v>0</v>
      </c>
      <c r="K916" s="222"/>
      <c r="L916" s="44"/>
      <c r="M916" s="223" t="s">
        <v>1</v>
      </c>
      <c r="N916" s="224" t="s">
        <v>40</v>
      </c>
      <c r="O916" s="91"/>
      <c r="P916" s="225">
        <f>O916*H916</f>
        <v>0</v>
      </c>
      <c r="Q916" s="225">
        <v>0</v>
      </c>
      <c r="R916" s="225">
        <f>Q916*H916</f>
        <v>0</v>
      </c>
      <c r="S916" s="225">
        <v>0.13100000000000001</v>
      </c>
      <c r="T916" s="226">
        <f>S916*H916</f>
        <v>8.2346599999999999</v>
      </c>
      <c r="U916" s="38"/>
      <c r="V916" s="38"/>
      <c r="W916" s="38"/>
      <c r="X916" s="38"/>
      <c r="Y916" s="38"/>
      <c r="Z916" s="38"/>
      <c r="AA916" s="38"/>
      <c r="AB916" s="38"/>
      <c r="AC916" s="38"/>
      <c r="AD916" s="38"/>
      <c r="AE916" s="38"/>
      <c r="AR916" s="227" t="s">
        <v>167</v>
      </c>
      <c r="AT916" s="227" t="s">
        <v>163</v>
      </c>
      <c r="AU916" s="227" t="s">
        <v>85</v>
      </c>
      <c r="AY916" s="17" t="s">
        <v>161</v>
      </c>
      <c r="BE916" s="228">
        <f>IF(N916="základní",J916,0)</f>
        <v>0</v>
      </c>
      <c r="BF916" s="228">
        <f>IF(N916="snížená",J916,0)</f>
        <v>0</v>
      </c>
      <c r="BG916" s="228">
        <f>IF(N916="zákl. přenesená",J916,0)</f>
        <v>0</v>
      </c>
      <c r="BH916" s="228">
        <f>IF(N916="sníž. přenesená",J916,0)</f>
        <v>0</v>
      </c>
      <c r="BI916" s="228">
        <f>IF(N916="nulová",J916,0)</f>
        <v>0</v>
      </c>
      <c r="BJ916" s="17" t="s">
        <v>83</v>
      </c>
      <c r="BK916" s="228">
        <f>ROUND(I916*H916,2)</f>
        <v>0</v>
      </c>
      <c r="BL916" s="17" t="s">
        <v>167</v>
      </c>
      <c r="BM916" s="227" t="s">
        <v>1173</v>
      </c>
    </row>
    <row r="917" s="2" customFormat="1">
      <c r="A917" s="38"/>
      <c r="B917" s="39"/>
      <c r="C917" s="40"/>
      <c r="D917" s="229" t="s">
        <v>169</v>
      </c>
      <c r="E917" s="40"/>
      <c r="F917" s="230" t="s">
        <v>1174</v>
      </c>
      <c r="G917" s="40"/>
      <c r="H917" s="40"/>
      <c r="I917" s="231"/>
      <c r="J917" s="40"/>
      <c r="K917" s="40"/>
      <c r="L917" s="44"/>
      <c r="M917" s="232"/>
      <c r="N917" s="233"/>
      <c r="O917" s="91"/>
      <c r="P917" s="91"/>
      <c r="Q917" s="91"/>
      <c r="R917" s="91"/>
      <c r="S917" s="91"/>
      <c r="T917" s="92"/>
      <c r="U917" s="38"/>
      <c r="V917" s="38"/>
      <c r="W917" s="38"/>
      <c r="X917" s="38"/>
      <c r="Y917" s="38"/>
      <c r="Z917" s="38"/>
      <c r="AA917" s="38"/>
      <c r="AB917" s="38"/>
      <c r="AC917" s="38"/>
      <c r="AD917" s="38"/>
      <c r="AE917" s="38"/>
      <c r="AT917" s="17" t="s">
        <v>169</v>
      </c>
      <c r="AU917" s="17" t="s">
        <v>85</v>
      </c>
    </row>
    <row r="918" s="13" customFormat="1">
      <c r="A918" s="13"/>
      <c r="B918" s="234"/>
      <c r="C918" s="235"/>
      <c r="D918" s="229" t="s">
        <v>171</v>
      </c>
      <c r="E918" s="236" t="s">
        <v>1</v>
      </c>
      <c r="F918" s="237" t="s">
        <v>1175</v>
      </c>
      <c r="G918" s="235"/>
      <c r="H918" s="238">
        <v>45.479999999999997</v>
      </c>
      <c r="I918" s="239"/>
      <c r="J918" s="235"/>
      <c r="K918" s="235"/>
      <c r="L918" s="240"/>
      <c r="M918" s="241"/>
      <c r="N918" s="242"/>
      <c r="O918" s="242"/>
      <c r="P918" s="242"/>
      <c r="Q918" s="242"/>
      <c r="R918" s="242"/>
      <c r="S918" s="242"/>
      <c r="T918" s="243"/>
      <c r="U918" s="13"/>
      <c r="V918" s="13"/>
      <c r="W918" s="13"/>
      <c r="X918" s="13"/>
      <c r="Y918" s="13"/>
      <c r="Z918" s="13"/>
      <c r="AA918" s="13"/>
      <c r="AB918" s="13"/>
      <c r="AC918" s="13"/>
      <c r="AD918" s="13"/>
      <c r="AE918" s="13"/>
      <c r="AT918" s="244" t="s">
        <v>171</v>
      </c>
      <c r="AU918" s="244" t="s">
        <v>85</v>
      </c>
      <c r="AV918" s="13" t="s">
        <v>85</v>
      </c>
      <c r="AW918" s="13" t="s">
        <v>32</v>
      </c>
      <c r="AX918" s="13" t="s">
        <v>75</v>
      </c>
      <c r="AY918" s="244" t="s">
        <v>161</v>
      </c>
    </row>
    <row r="919" s="13" customFormat="1">
      <c r="A919" s="13"/>
      <c r="B919" s="234"/>
      <c r="C919" s="235"/>
      <c r="D919" s="229" t="s">
        <v>171</v>
      </c>
      <c r="E919" s="236" t="s">
        <v>1</v>
      </c>
      <c r="F919" s="237" t="s">
        <v>1176</v>
      </c>
      <c r="G919" s="235"/>
      <c r="H919" s="238">
        <v>14.52</v>
      </c>
      <c r="I919" s="239"/>
      <c r="J919" s="235"/>
      <c r="K919" s="235"/>
      <c r="L919" s="240"/>
      <c r="M919" s="241"/>
      <c r="N919" s="242"/>
      <c r="O919" s="242"/>
      <c r="P919" s="242"/>
      <c r="Q919" s="242"/>
      <c r="R919" s="242"/>
      <c r="S919" s="242"/>
      <c r="T919" s="243"/>
      <c r="U919" s="13"/>
      <c r="V919" s="13"/>
      <c r="W919" s="13"/>
      <c r="X919" s="13"/>
      <c r="Y919" s="13"/>
      <c r="Z919" s="13"/>
      <c r="AA919" s="13"/>
      <c r="AB919" s="13"/>
      <c r="AC919" s="13"/>
      <c r="AD919" s="13"/>
      <c r="AE919" s="13"/>
      <c r="AT919" s="244" t="s">
        <v>171</v>
      </c>
      <c r="AU919" s="244" t="s">
        <v>85</v>
      </c>
      <c r="AV919" s="13" t="s">
        <v>85</v>
      </c>
      <c r="AW919" s="13" t="s">
        <v>32</v>
      </c>
      <c r="AX919" s="13" t="s">
        <v>75</v>
      </c>
      <c r="AY919" s="244" t="s">
        <v>161</v>
      </c>
    </row>
    <row r="920" s="13" customFormat="1">
      <c r="A920" s="13"/>
      <c r="B920" s="234"/>
      <c r="C920" s="235"/>
      <c r="D920" s="229" t="s">
        <v>171</v>
      </c>
      <c r="E920" s="236" t="s">
        <v>1</v>
      </c>
      <c r="F920" s="237" t="s">
        <v>1177</v>
      </c>
      <c r="G920" s="235"/>
      <c r="H920" s="238">
        <v>2.8599999999999999</v>
      </c>
      <c r="I920" s="239"/>
      <c r="J920" s="235"/>
      <c r="K920" s="235"/>
      <c r="L920" s="240"/>
      <c r="M920" s="241"/>
      <c r="N920" s="242"/>
      <c r="O920" s="242"/>
      <c r="P920" s="242"/>
      <c r="Q920" s="242"/>
      <c r="R920" s="242"/>
      <c r="S920" s="242"/>
      <c r="T920" s="243"/>
      <c r="U920" s="13"/>
      <c r="V920" s="13"/>
      <c r="W920" s="13"/>
      <c r="X920" s="13"/>
      <c r="Y920" s="13"/>
      <c r="Z920" s="13"/>
      <c r="AA920" s="13"/>
      <c r="AB920" s="13"/>
      <c r="AC920" s="13"/>
      <c r="AD920" s="13"/>
      <c r="AE920" s="13"/>
      <c r="AT920" s="244" t="s">
        <v>171</v>
      </c>
      <c r="AU920" s="244" t="s">
        <v>85</v>
      </c>
      <c r="AV920" s="13" t="s">
        <v>85</v>
      </c>
      <c r="AW920" s="13" t="s">
        <v>32</v>
      </c>
      <c r="AX920" s="13" t="s">
        <v>75</v>
      </c>
      <c r="AY920" s="244" t="s">
        <v>161</v>
      </c>
    </row>
    <row r="921" s="14" customFormat="1">
      <c r="A921" s="14"/>
      <c r="B921" s="245"/>
      <c r="C921" s="246"/>
      <c r="D921" s="229" t="s">
        <v>171</v>
      </c>
      <c r="E921" s="247" t="s">
        <v>1</v>
      </c>
      <c r="F921" s="248" t="s">
        <v>185</v>
      </c>
      <c r="G921" s="246"/>
      <c r="H921" s="249">
        <v>62.859999999999999</v>
      </c>
      <c r="I921" s="250"/>
      <c r="J921" s="246"/>
      <c r="K921" s="246"/>
      <c r="L921" s="251"/>
      <c r="M921" s="252"/>
      <c r="N921" s="253"/>
      <c r="O921" s="253"/>
      <c r="P921" s="253"/>
      <c r="Q921" s="253"/>
      <c r="R921" s="253"/>
      <c r="S921" s="253"/>
      <c r="T921" s="254"/>
      <c r="U921" s="14"/>
      <c r="V921" s="14"/>
      <c r="W921" s="14"/>
      <c r="X921" s="14"/>
      <c r="Y921" s="14"/>
      <c r="Z921" s="14"/>
      <c r="AA921" s="14"/>
      <c r="AB921" s="14"/>
      <c r="AC921" s="14"/>
      <c r="AD921" s="14"/>
      <c r="AE921" s="14"/>
      <c r="AT921" s="255" t="s">
        <v>171</v>
      </c>
      <c r="AU921" s="255" t="s">
        <v>85</v>
      </c>
      <c r="AV921" s="14" t="s">
        <v>167</v>
      </c>
      <c r="AW921" s="14" t="s">
        <v>32</v>
      </c>
      <c r="AX921" s="14" t="s">
        <v>83</v>
      </c>
      <c r="AY921" s="255" t="s">
        <v>161</v>
      </c>
    </row>
    <row r="922" s="2" customFormat="1" ht="24.15" customHeight="1">
      <c r="A922" s="38"/>
      <c r="B922" s="39"/>
      <c r="C922" s="215" t="s">
        <v>1178</v>
      </c>
      <c r="D922" s="215" t="s">
        <v>163</v>
      </c>
      <c r="E922" s="216" t="s">
        <v>1179</v>
      </c>
      <c r="F922" s="217" t="s">
        <v>1180</v>
      </c>
      <c r="G922" s="218" t="s">
        <v>166</v>
      </c>
      <c r="H922" s="219">
        <v>37.246000000000002</v>
      </c>
      <c r="I922" s="220"/>
      <c r="J922" s="221">
        <f>ROUND(I922*H922,2)</f>
        <v>0</v>
      </c>
      <c r="K922" s="222"/>
      <c r="L922" s="44"/>
      <c r="M922" s="223" t="s">
        <v>1</v>
      </c>
      <c r="N922" s="224" t="s">
        <v>40</v>
      </c>
      <c r="O922" s="91"/>
      <c r="P922" s="225">
        <f>O922*H922</f>
        <v>0</v>
      </c>
      <c r="Q922" s="225">
        <v>0</v>
      </c>
      <c r="R922" s="225">
        <f>Q922*H922</f>
        <v>0</v>
      </c>
      <c r="S922" s="225">
        <v>1.8</v>
      </c>
      <c r="T922" s="226">
        <f>S922*H922</f>
        <v>67.0428</v>
      </c>
      <c r="U922" s="38"/>
      <c r="V922" s="38"/>
      <c r="W922" s="38"/>
      <c r="X922" s="38"/>
      <c r="Y922" s="38"/>
      <c r="Z922" s="38"/>
      <c r="AA922" s="38"/>
      <c r="AB922" s="38"/>
      <c r="AC922" s="38"/>
      <c r="AD922" s="38"/>
      <c r="AE922" s="38"/>
      <c r="AR922" s="227" t="s">
        <v>167</v>
      </c>
      <c r="AT922" s="227" t="s">
        <v>163</v>
      </c>
      <c r="AU922" s="227" t="s">
        <v>85</v>
      </c>
      <c r="AY922" s="17" t="s">
        <v>161</v>
      </c>
      <c r="BE922" s="228">
        <f>IF(N922="základní",J922,0)</f>
        <v>0</v>
      </c>
      <c r="BF922" s="228">
        <f>IF(N922="snížená",J922,0)</f>
        <v>0</v>
      </c>
      <c r="BG922" s="228">
        <f>IF(N922="zákl. přenesená",J922,0)</f>
        <v>0</v>
      </c>
      <c r="BH922" s="228">
        <f>IF(N922="sníž. přenesená",J922,0)</f>
        <v>0</v>
      </c>
      <c r="BI922" s="228">
        <f>IF(N922="nulová",J922,0)</f>
        <v>0</v>
      </c>
      <c r="BJ922" s="17" t="s">
        <v>83</v>
      </c>
      <c r="BK922" s="228">
        <f>ROUND(I922*H922,2)</f>
        <v>0</v>
      </c>
      <c r="BL922" s="17" t="s">
        <v>167</v>
      </c>
      <c r="BM922" s="227" t="s">
        <v>1181</v>
      </c>
    </row>
    <row r="923" s="2" customFormat="1">
      <c r="A923" s="38"/>
      <c r="B923" s="39"/>
      <c r="C923" s="40"/>
      <c r="D923" s="229" t="s">
        <v>169</v>
      </c>
      <c r="E923" s="40"/>
      <c r="F923" s="230" t="s">
        <v>1182</v>
      </c>
      <c r="G923" s="40"/>
      <c r="H923" s="40"/>
      <c r="I923" s="231"/>
      <c r="J923" s="40"/>
      <c r="K923" s="40"/>
      <c r="L923" s="44"/>
      <c r="M923" s="232"/>
      <c r="N923" s="233"/>
      <c r="O923" s="91"/>
      <c r="P923" s="91"/>
      <c r="Q923" s="91"/>
      <c r="R923" s="91"/>
      <c r="S923" s="91"/>
      <c r="T923" s="92"/>
      <c r="U923" s="38"/>
      <c r="V923" s="38"/>
      <c r="W923" s="38"/>
      <c r="X923" s="38"/>
      <c r="Y923" s="38"/>
      <c r="Z923" s="38"/>
      <c r="AA923" s="38"/>
      <c r="AB923" s="38"/>
      <c r="AC923" s="38"/>
      <c r="AD923" s="38"/>
      <c r="AE923" s="38"/>
      <c r="AT923" s="17" t="s">
        <v>169</v>
      </c>
      <c r="AU923" s="17" t="s">
        <v>85</v>
      </c>
    </row>
    <row r="924" s="13" customFormat="1">
      <c r="A924" s="13"/>
      <c r="B924" s="234"/>
      <c r="C924" s="235"/>
      <c r="D924" s="229" t="s">
        <v>171</v>
      </c>
      <c r="E924" s="236" t="s">
        <v>1</v>
      </c>
      <c r="F924" s="237" t="s">
        <v>1183</v>
      </c>
      <c r="G924" s="235"/>
      <c r="H924" s="238">
        <v>25.527999999999999</v>
      </c>
      <c r="I924" s="239"/>
      <c r="J924" s="235"/>
      <c r="K924" s="235"/>
      <c r="L924" s="240"/>
      <c r="M924" s="241"/>
      <c r="N924" s="242"/>
      <c r="O924" s="242"/>
      <c r="P924" s="242"/>
      <c r="Q924" s="242"/>
      <c r="R924" s="242"/>
      <c r="S924" s="242"/>
      <c r="T924" s="243"/>
      <c r="U924" s="13"/>
      <c r="V924" s="13"/>
      <c r="W924" s="13"/>
      <c r="X924" s="13"/>
      <c r="Y924" s="13"/>
      <c r="Z924" s="13"/>
      <c r="AA924" s="13"/>
      <c r="AB924" s="13"/>
      <c r="AC924" s="13"/>
      <c r="AD924" s="13"/>
      <c r="AE924" s="13"/>
      <c r="AT924" s="244" t="s">
        <v>171</v>
      </c>
      <c r="AU924" s="244" t="s">
        <v>85</v>
      </c>
      <c r="AV924" s="13" t="s">
        <v>85</v>
      </c>
      <c r="AW924" s="13" t="s">
        <v>32</v>
      </c>
      <c r="AX924" s="13" t="s">
        <v>75</v>
      </c>
      <c r="AY924" s="244" t="s">
        <v>161</v>
      </c>
    </row>
    <row r="925" s="13" customFormat="1">
      <c r="A925" s="13"/>
      <c r="B925" s="234"/>
      <c r="C925" s="235"/>
      <c r="D925" s="229" t="s">
        <v>171</v>
      </c>
      <c r="E925" s="236" t="s">
        <v>1</v>
      </c>
      <c r="F925" s="237" t="s">
        <v>1184</v>
      </c>
      <c r="G925" s="235"/>
      <c r="H925" s="238">
        <v>6.0060000000000002</v>
      </c>
      <c r="I925" s="239"/>
      <c r="J925" s="235"/>
      <c r="K925" s="235"/>
      <c r="L925" s="240"/>
      <c r="M925" s="241"/>
      <c r="N925" s="242"/>
      <c r="O925" s="242"/>
      <c r="P925" s="242"/>
      <c r="Q925" s="242"/>
      <c r="R925" s="242"/>
      <c r="S925" s="242"/>
      <c r="T925" s="243"/>
      <c r="U925" s="13"/>
      <c r="V925" s="13"/>
      <c r="W925" s="13"/>
      <c r="X925" s="13"/>
      <c r="Y925" s="13"/>
      <c r="Z925" s="13"/>
      <c r="AA925" s="13"/>
      <c r="AB925" s="13"/>
      <c r="AC925" s="13"/>
      <c r="AD925" s="13"/>
      <c r="AE925" s="13"/>
      <c r="AT925" s="244" t="s">
        <v>171</v>
      </c>
      <c r="AU925" s="244" t="s">
        <v>85</v>
      </c>
      <c r="AV925" s="13" t="s">
        <v>85</v>
      </c>
      <c r="AW925" s="13" t="s">
        <v>32</v>
      </c>
      <c r="AX925" s="13" t="s">
        <v>75</v>
      </c>
      <c r="AY925" s="244" t="s">
        <v>161</v>
      </c>
    </row>
    <row r="926" s="13" customFormat="1">
      <c r="A926" s="13"/>
      <c r="B926" s="234"/>
      <c r="C926" s="235"/>
      <c r="D926" s="229" t="s">
        <v>171</v>
      </c>
      <c r="E926" s="236" t="s">
        <v>1</v>
      </c>
      <c r="F926" s="237" t="s">
        <v>1185</v>
      </c>
      <c r="G926" s="235"/>
      <c r="H926" s="238">
        <v>5.7119999999999997</v>
      </c>
      <c r="I926" s="239"/>
      <c r="J926" s="235"/>
      <c r="K926" s="235"/>
      <c r="L926" s="240"/>
      <c r="M926" s="241"/>
      <c r="N926" s="242"/>
      <c r="O926" s="242"/>
      <c r="P926" s="242"/>
      <c r="Q926" s="242"/>
      <c r="R926" s="242"/>
      <c r="S926" s="242"/>
      <c r="T926" s="243"/>
      <c r="U926" s="13"/>
      <c r="V926" s="13"/>
      <c r="W926" s="13"/>
      <c r="X926" s="13"/>
      <c r="Y926" s="13"/>
      <c r="Z926" s="13"/>
      <c r="AA926" s="13"/>
      <c r="AB926" s="13"/>
      <c r="AC926" s="13"/>
      <c r="AD926" s="13"/>
      <c r="AE926" s="13"/>
      <c r="AT926" s="244" t="s">
        <v>171</v>
      </c>
      <c r="AU926" s="244" t="s">
        <v>85</v>
      </c>
      <c r="AV926" s="13" t="s">
        <v>85</v>
      </c>
      <c r="AW926" s="13" t="s">
        <v>32</v>
      </c>
      <c r="AX926" s="13" t="s">
        <v>75</v>
      </c>
      <c r="AY926" s="244" t="s">
        <v>161</v>
      </c>
    </row>
    <row r="927" s="14" customFormat="1">
      <c r="A927" s="14"/>
      <c r="B927" s="245"/>
      <c r="C927" s="246"/>
      <c r="D927" s="229" t="s">
        <v>171</v>
      </c>
      <c r="E927" s="247" t="s">
        <v>1</v>
      </c>
      <c r="F927" s="248" t="s">
        <v>185</v>
      </c>
      <c r="G927" s="246"/>
      <c r="H927" s="249">
        <v>37.245999999999995</v>
      </c>
      <c r="I927" s="250"/>
      <c r="J927" s="246"/>
      <c r="K927" s="246"/>
      <c r="L927" s="251"/>
      <c r="M927" s="252"/>
      <c r="N927" s="253"/>
      <c r="O927" s="253"/>
      <c r="P927" s="253"/>
      <c r="Q927" s="253"/>
      <c r="R927" s="253"/>
      <c r="S927" s="253"/>
      <c r="T927" s="254"/>
      <c r="U927" s="14"/>
      <c r="V927" s="14"/>
      <c r="W927" s="14"/>
      <c r="X927" s="14"/>
      <c r="Y927" s="14"/>
      <c r="Z927" s="14"/>
      <c r="AA927" s="14"/>
      <c r="AB927" s="14"/>
      <c r="AC927" s="14"/>
      <c r="AD927" s="14"/>
      <c r="AE927" s="14"/>
      <c r="AT927" s="255" t="s">
        <v>171</v>
      </c>
      <c r="AU927" s="255" t="s">
        <v>85</v>
      </c>
      <c r="AV927" s="14" t="s">
        <v>167</v>
      </c>
      <c r="AW927" s="14" t="s">
        <v>32</v>
      </c>
      <c r="AX927" s="14" t="s">
        <v>83</v>
      </c>
      <c r="AY927" s="255" t="s">
        <v>161</v>
      </c>
    </row>
    <row r="928" s="2" customFormat="1" ht="16.5" customHeight="1">
      <c r="A928" s="38"/>
      <c r="B928" s="39"/>
      <c r="C928" s="215" t="s">
        <v>1186</v>
      </c>
      <c r="D928" s="215" t="s">
        <v>163</v>
      </c>
      <c r="E928" s="216" t="s">
        <v>1187</v>
      </c>
      <c r="F928" s="217" t="s">
        <v>1188</v>
      </c>
      <c r="G928" s="218" t="s">
        <v>166</v>
      </c>
      <c r="H928" s="219">
        <v>4.1399999999999997</v>
      </c>
      <c r="I928" s="220"/>
      <c r="J928" s="221">
        <f>ROUND(I928*H928,2)</f>
        <v>0</v>
      </c>
      <c r="K928" s="222"/>
      <c r="L928" s="44"/>
      <c r="M928" s="223" t="s">
        <v>1</v>
      </c>
      <c r="N928" s="224" t="s">
        <v>40</v>
      </c>
      <c r="O928" s="91"/>
      <c r="P928" s="225">
        <f>O928*H928</f>
        <v>0</v>
      </c>
      <c r="Q928" s="225">
        <v>0</v>
      </c>
      <c r="R928" s="225">
        <f>Q928*H928</f>
        <v>0</v>
      </c>
      <c r="S928" s="225">
        <v>1.7</v>
      </c>
      <c r="T928" s="226">
        <f>S928*H928</f>
        <v>7.0379999999999994</v>
      </c>
      <c r="U928" s="38"/>
      <c r="V928" s="38"/>
      <c r="W928" s="38"/>
      <c r="X928" s="38"/>
      <c r="Y928" s="38"/>
      <c r="Z928" s="38"/>
      <c r="AA928" s="38"/>
      <c r="AB928" s="38"/>
      <c r="AC928" s="38"/>
      <c r="AD928" s="38"/>
      <c r="AE928" s="38"/>
      <c r="AR928" s="227" t="s">
        <v>167</v>
      </c>
      <c r="AT928" s="227" t="s">
        <v>163</v>
      </c>
      <c r="AU928" s="227" t="s">
        <v>85</v>
      </c>
      <c r="AY928" s="17" t="s">
        <v>161</v>
      </c>
      <c r="BE928" s="228">
        <f>IF(N928="základní",J928,0)</f>
        <v>0</v>
      </c>
      <c r="BF928" s="228">
        <f>IF(N928="snížená",J928,0)</f>
        <v>0</v>
      </c>
      <c r="BG928" s="228">
        <f>IF(N928="zákl. přenesená",J928,0)</f>
        <v>0</v>
      </c>
      <c r="BH928" s="228">
        <f>IF(N928="sníž. přenesená",J928,0)</f>
        <v>0</v>
      </c>
      <c r="BI928" s="228">
        <f>IF(N928="nulová",J928,0)</f>
        <v>0</v>
      </c>
      <c r="BJ928" s="17" t="s">
        <v>83</v>
      </c>
      <c r="BK928" s="228">
        <f>ROUND(I928*H928,2)</f>
        <v>0</v>
      </c>
      <c r="BL928" s="17" t="s">
        <v>167</v>
      </c>
      <c r="BM928" s="227" t="s">
        <v>1189</v>
      </c>
    </row>
    <row r="929" s="2" customFormat="1">
      <c r="A929" s="38"/>
      <c r="B929" s="39"/>
      <c r="C929" s="40"/>
      <c r="D929" s="229" t="s">
        <v>169</v>
      </c>
      <c r="E929" s="40"/>
      <c r="F929" s="230" t="s">
        <v>1190</v>
      </c>
      <c r="G929" s="40"/>
      <c r="H929" s="40"/>
      <c r="I929" s="231"/>
      <c r="J929" s="40"/>
      <c r="K929" s="40"/>
      <c r="L929" s="44"/>
      <c r="M929" s="232"/>
      <c r="N929" s="233"/>
      <c r="O929" s="91"/>
      <c r="P929" s="91"/>
      <c r="Q929" s="91"/>
      <c r="R929" s="91"/>
      <c r="S929" s="91"/>
      <c r="T929" s="92"/>
      <c r="U929" s="38"/>
      <c r="V929" s="38"/>
      <c r="W929" s="38"/>
      <c r="X929" s="38"/>
      <c r="Y929" s="38"/>
      <c r="Z929" s="38"/>
      <c r="AA929" s="38"/>
      <c r="AB929" s="38"/>
      <c r="AC929" s="38"/>
      <c r="AD929" s="38"/>
      <c r="AE929" s="38"/>
      <c r="AT929" s="17" t="s">
        <v>169</v>
      </c>
      <c r="AU929" s="17" t="s">
        <v>85</v>
      </c>
    </row>
    <row r="930" s="15" customFormat="1">
      <c r="A930" s="15"/>
      <c r="B930" s="267"/>
      <c r="C930" s="268"/>
      <c r="D930" s="229" t="s">
        <v>171</v>
      </c>
      <c r="E930" s="269" t="s">
        <v>1</v>
      </c>
      <c r="F930" s="270" t="s">
        <v>1191</v>
      </c>
      <c r="G930" s="268"/>
      <c r="H930" s="269" t="s">
        <v>1</v>
      </c>
      <c r="I930" s="271"/>
      <c r="J930" s="268"/>
      <c r="K930" s="268"/>
      <c r="L930" s="272"/>
      <c r="M930" s="273"/>
      <c r="N930" s="274"/>
      <c r="O930" s="274"/>
      <c r="P930" s="274"/>
      <c r="Q930" s="274"/>
      <c r="R930" s="274"/>
      <c r="S930" s="274"/>
      <c r="T930" s="275"/>
      <c r="U930" s="15"/>
      <c r="V930" s="15"/>
      <c r="W930" s="15"/>
      <c r="X930" s="15"/>
      <c r="Y930" s="15"/>
      <c r="Z930" s="15"/>
      <c r="AA930" s="15"/>
      <c r="AB930" s="15"/>
      <c r="AC930" s="15"/>
      <c r="AD930" s="15"/>
      <c r="AE930" s="15"/>
      <c r="AT930" s="276" t="s">
        <v>171</v>
      </c>
      <c r="AU930" s="276" t="s">
        <v>85</v>
      </c>
      <c r="AV930" s="15" t="s">
        <v>83</v>
      </c>
      <c r="AW930" s="15" t="s">
        <v>32</v>
      </c>
      <c r="AX930" s="15" t="s">
        <v>75</v>
      </c>
      <c r="AY930" s="276" t="s">
        <v>161</v>
      </c>
    </row>
    <row r="931" s="13" customFormat="1">
      <c r="A931" s="13"/>
      <c r="B931" s="234"/>
      <c r="C931" s="235"/>
      <c r="D931" s="229" t="s">
        <v>171</v>
      </c>
      <c r="E931" s="236" t="s">
        <v>1</v>
      </c>
      <c r="F931" s="237" t="s">
        <v>1192</v>
      </c>
      <c r="G931" s="235"/>
      <c r="H931" s="238">
        <v>1.8360000000000001</v>
      </c>
      <c r="I931" s="239"/>
      <c r="J931" s="235"/>
      <c r="K931" s="235"/>
      <c r="L931" s="240"/>
      <c r="M931" s="241"/>
      <c r="N931" s="242"/>
      <c r="O931" s="242"/>
      <c r="P931" s="242"/>
      <c r="Q931" s="242"/>
      <c r="R931" s="242"/>
      <c r="S931" s="242"/>
      <c r="T931" s="243"/>
      <c r="U931" s="13"/>
      <c r="V931" s="13"/>
      <c r="W931" s="13"/>
      <c r="X931" s="13"/>
      <c r="Y931" s="13"/>
      <c r="Z931" s="13"/>
      <c r="AA931" s="13"/>
      <c r="AB931" s="13"/>
      <c r="AC931" s="13"/>
      <c r="AD931" s="13"/>
      <c r="AE931" s="13"/>
      <c r="AT931" s="244" t="s">
        <v>171</v>
      </c>
      <c r="AU931" s="244" t="s">
        <v>85</v>
      </c>
      <c r="AV931" s="13" t="s">
        <v>85</v>
      </c>
      <c r="AW931" s="13" t="s">
        <v>32</v>
      </c>
      <c r="AX931" s="13" t="s">
        <v>75</v>
      </c>
      <c r="AY931" s="244" t="s">
        <v>161</v>
      </c>
    </row>
    <row r="932" s="13" customFormat="1">
      <c r="A932" s="13"/>
      <c r="B932" s="234"/>
      <c r="C932" s="235"/>
      <c r="D932" s="229" t="s">
        <v>171</v>
      </c>
      <c r="E932" s="236" t="s">
        <v>1</v>
      </c>
      <c r="F932" s="237" t="s">
        <v>1193</v>
      </c>
      <c r="G932" s="235"/>
      <c r="H932" s="238">
        <v>2.3039999999999998</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171</v>
      </c>
      <c r="AU932" s="244" t="s">
        <v>85</v>
      </c>
      <c r="AV932" s="13" t="s">
        <v>85</v>
      </c>
      <c r="AW932" s="13" t="s">
        <v>32</v>
      </c>
      <c r="AX932" s="13" t="s">
        <v>75</v>
      </c>
      <c r="AY932" s="244" t="s">
        <v>161</v>
      </c>
    </row>
    <row r="933" s="14" customFormat="1">
      <c r="A933" s="14"/>
      <c r="B933" s="245"/>
      <c r="C933" s="246"/>
      <c r="D933" s="229" t="s">
        <v>171</v>
      </c>
      <c r="E933" s="247" t="s">
        <v>1</v>
      </c>
      <c r="F933" s="248" t="s">
        <v>185</v>
      </c>
      <c r="G933" s="246"/>
      <c r="H933" s="249">
        <v>4.1399999999999997</v>
      </c>
      <c r="I933" s="250"/>
      <c r="J933" s="246"/>
      <c r="K933" s="246"/>
      <c r="L933" s="251"/>
      <c r="M933" s="252"/>
      <c r="N933" s="253"/>
      <c r="O933" s="253"/>
      <c r="P933" s="253"/>
      <c r="Q933" s="253"/>
      <c r="R933" s="253"/>
      <c r="S933" s="253"/>
      <c r="T933" s="254"/>
      <c r="U933" s="14"/>
      <c r="V933" s="14"/>
      <c r="W933" s="14"/>
      <c r="X933" s="14"/>
      <c r="Y933" s="14"/>
      <c r="Z933" s="14"/>
      <c r="AA933" s="14"/>
      <c r="AB933" s="14"/>
      <c r="AC933" s="14"/>
      <c r="AD933" s="14"/>
      <c r="AE933" s="14"/>
      <c r="AT933" s="255" t="s">
        <v>171</v>
      </c>
      <c r="AU933" s="255" t="s">
        <v>85</v>
      </c>
      <c r="AV933" s="14" t="s">
        <v>167</v>
      </c>
      <c r="AW933" s="14" t="s">
        <v>32</v>
      </c>
      <c r="AX933" s="14" t="s">
        <v>83</v>
      </c>
      <c r="AY933" s="255" t="s">
        <v>161</v>
      </c>
    </row>
    <row r="934" s="2" customFormat="1" ht="24.15" customHeight="1">
      <c r="A934" s="38"/>
      <c r="B934" s="39"/>
      <c r="C934" s="215" t="s">
        <v>1194</v>
      </c>
      <c r="D934" s="215" t="s">
        <v>163</v>
      </c>
      <c r="E934" s="216" t="s">
        <v>1195</v>
      </c>
      <c r="F934" s="217" t="s">
        <v>1196</v>
      </c>
      <c r="G934" s="218" t="s">
        <v>206</v>
      </c>
      <c r="H934" s="219">
        <v>30.719999999999999</v>
      </c>
      <c r="I934" s="220"/>
      <c r="J934" s="221">
        <f>ROUND(I934*H934,2)</f>
        <v>0</v>
      </c>
      <c r="K934" s="222"/>
      <c r="L934" s="44"/>
      <c r="M934" s="223" t="s">
        <v>1</v>
      </c>
      <c r="N934" s="224" t="s">
        <v>40</v>
      </c>
      <c r="O934" s="91"/>
      <c r="P934" s="225">
        <f>O934*H934</f>
        <v>0</v>
      </c>
      <c r="Q934" s="225">
        <v>0</v>
      </c>
      <c r="R934" s="225">
        <f>Q934*H934</f>
        <v>0</v>
      </c>
      <c r="S934" s="225">
        <v>0.27900000000000003</v>
      </c>
      <c r="T934" s="226">
        <f>S934*H934</f>
        <v>8.5708800000000007</v>
      </c>
      <c r="U934" s="38"/>
      <c r="V934" s="38"/>
      <c r="W934" s="38"/>
      <c r="X934" s="38"/>
      <c r="Y934" s="38"/>
      <c r="Z934" s="38"/>
      <c r="AA934" s="38"/>
      <c r="AB934" s="38"/>
      <c r="AC934" s="38"/>
      <c r="AD934" s="38"/>
      <c r="AE934" s="38"/>
      <c r="AR934" s="227" t="s">
        <v>167</v>
      </c>
      <c r="AT934" s="227" t="s">
        <v>163</v>
      </c>
      <c r="AU934" s="227" t="s">
        <v>85</v>
      </c>
      <c r="AY934" s="17" t="s">
        <v>161</v>
      </c>
      <c r="BE934" s="228">
        <f>IF(N934="základní",J934,0)</f>
        <v>0</v>
      </c>
      <c r="BF934" s="228">
        <f>IF(N934="snížená",J934,0)</f>
        <v>0</v>
      </c>
      <c r="BG934" s="228">
        <f>IF(N934="zákl. přenesená",J934,0)</f>
        <v>0</v>
      </c>
      <c r="BH934" s="228">
        <f>IF(N934="sníž. přenesená",J934,0)</f>
        <v>0</v>
      </c>
      <c r="BI934" s="228">
        <f>IF(N934="nulová",J934,0)</f>
        <v>0</v>
      </c>
      <c r="BJ934" s="17" t="s">
        <v>83</v>
      </c>
      <c r="BK934" s="228">
        <f>ROUND(I934*H934,2)</f>
        <v>0</v>
      </c>
      <c r="BL934" s="17" t="s">
        <v>167</v>
      </c>
      <c r="BM934" s="227" t="s">
        <v>1197</v>
      </c>
    </row>
    <row r="935" s="2" customFormat="1">
      <c r="A935" s="38"/>
      <c r="B935" s="39"/>
      <c r="C935" s="40"/>
      <c r="D935" s="229" t="s">
        <v>169</v>
      </c>
      <c r="E935" s="40"/>
      <c r="F935" s="230" t="s">
        <v>1198</v>
      </c>
      <c r="G935" s="40"/>
      <c r="H935" s="40"/>
      <c r="I935" s="231"/>
      <c r="J935" s="40"/>
      <c r="K935" s="40"/>
      <c r="L935" s="44"/>
      <c r="M935" s="232"/>
      <c r="N935" s="233"/>
      <c r="O935" s="91"/>
      <c r="P935" s="91"/>
      <c r="Q935" s="91"/>
      <c r="R935" s="91"/>
      <c r="S935" s="91"/>
      <c r="T935" s="92"/>
      <c r="U935" s="38"/>
      <c r="V935" s="38"/>
      <c r="W935" s="38"/>
      <c r="X935" s="38"/>
      <c r="Y935" s="38"/>
      <c r="Z935" s="38"/>
      <c r="AA935" s="38"/>
      <c r="AB935" s="38"/>
      <c r="AC935" s="38"/>
      <c r="AD935" s="38"/>
      <c r="AE935" s="38"/>
      <c r="AT935" s="17" t="s">
        <v>169</v>
      </c>
      <c r="AU935" s="17" t="s">
        <v>85</v>
      </c>
    </row>
    <row r="936" s="13" customFormat="1">
      <c r="A936" s="13"/>
      <c r="B936" s="234"/>
      <c r="C936" s="235"/>
      <c r="D936" s="229" t="s">
        <v>171</v>
      </c>
      <c r="E936" s="236" t="s">
        <v>1</v>
      </c>
      <c r="F936" s="237" t="s">
        <v>1199</v>
      </c>
      <c r="G936" s="235"/>
      <c r="H936" s="238">
        <v>16</v>
      </c>
      <c r="I936" s="239"/>
      <c r="J936" s="235"/>
      <c r="K936" s="235"/>
      <c r="L936" s="240"/>
      <c r="M936" s="241"/>
      <c r="N936" s="242"/>
      <c r="O936" s="242"/>
      <c r="P936" s="242"/>
      <c r="Q936" s="242"/>
      <c r="R936" s="242"/>
      <c r="S936" s="242"/>
      <c r="T936" s="243"/>
      <c r="U936" s="13"/>
      <c r="V936" s="13"/>
      <c r="W936" s="13"/>
      <c r="X936" s="13"/>
      <c r="Y936" s="13"/>
      <c r="Z936" s="13"/>
      <c r="AA936" s="13"/>
      <c r="AB936" s="13"/>
      <c r="AC936" s="13"/>
      <c r="AD936" s="13"/>
      <c r="AE936" s="13"/>
      <c r="AT936" s="244" t="s">
        <v>171</v>
      </c>
      <c r="AU936" s="244" t="s">
        <v>85</v>
      </c>
      <c r="AV936" s="13" t="s">
        <v>85</v>
      </c>
      <c r="AW936" s="13" t="s">
        <v>32</v>
      </c>
      <c r="AX936" s="13" t="s">
        <v>75</v>
      </c>
      <c r="AY936" s="244" t="s">
        <v>161</v>
      </c>
    </row>
    <row r="937" s="13" customFormat="1">
      <c r="A937" s="13"/>
      <c r="B937" s="234"/>
      <c r="C937" s="235"/>
      <c r="D937" s="229" t="s">
        <v>171</v>
      </c>
      <c r="E937" s="236" t="s">
        <v>1</v>
      </c>
      <c r="F937" s="237" t="s">
        <v>1200</v>
      </c>
      <c r="G937" s="235"/>
      <c r="H937" s="238">
        <v>14.720000000000001</v>
      </c>
      <c r="I937" s="239"/>
      <c r="J937" s="235"/>
      <c r="K937" s="235"/>
      <c r="L937" s="240"/>
      <c r="M937" s="241"/>
      <c r="N937" s="242"/>
      <c r="O937" s="242"/>
      <c r="P937" s="242"/>
      <c r="Q937" s="242"/>
      <c r="R937" s="242"/>
      <c r="S937" s="242"/>
      <c r="T937" s="243"/>
      <c r="U937" s="13"/>
      <c r="V937" s="13"/>
      <c r="W937" s="13"/>
      <c r="X937" s="13"/>
      <c r="Y937" s="13"/>
      <c r="Z937" s="13"/>
      <c r="AA937" s="13"/>
      <c r="AB937" s="13"/>
      <c r="AC937" s="13"/>
      <c r="AD937" s="13"/>
      <c r="AE937" s="13"/>
      <c r="AT937" s="244" t="s">
        <v>171</v>
      </c>
      <c r="AU937" s="244" t="s">
        <v>85</v>
      </c>
      <c r="AV937" s="13" t="s">
        <v>85</v>
      </c>
      <c r="AW937" s="13" t="s">
        <v>32</v>
      </c>
      <c r="AX937" s="13" t="s">
        <v>75</v>
      </c>
      <c r="AY937" s="244" t="s">
        <v>161</v>
      </c>
    </row>
    <row r="938" s="14" customFormat="1">
      <c r="A938" s="14"/>
      <c r="B938" s="245"/>
      <c r="C938" s="246"/>
      <c r="D938" s="229" t="s">
        <v>171</v>
      </c>
      <c r="E938" s="247" t="s">
        <v>1</v>
      </c>
      <c r="F938" s="248" t="s">
        <v>185</v>
      </c>
      <c r="G938" s="246"/>
      <c r="H938" s="249">
        <v>30.719999999999999</v>
      </c>
      <c r="I938" s="250"/>
      <c r="J938" s="246"/>
      <c r="K938" s="246"/>
      <c r="L938" s="251"/>
      <c r="M938" s="252"/>
      <c r="N938" s="253"/>
      <c r="O938" s="253"/>
      <c r="P938" s="253"/>
      <c r="Q938" s="253"/>
      <c r="R938" s="253"/>
      <c r="S938" s="253"/>
      <c r="T938" s="254"/>
      <c r="U938" s="14"/>
      <c r="V938" s="14"/>
      <c r="W938" s="14"/>
      <c r="X938" s="14"/>
      <c r="Y938" s="14"/>
      <c r="Z938" s="14"/>
      <c r="AA938" s="14"/>
      <c r="AB938" s="14"/>
      <c r="AC938" s="14"/>
      <c r="AD938" s="14"/>
      <c r="AE938" s="14"/>
      <c r="AT938" s="255" t="s">
        <v>171</v>
      </c>
      <c r="AU938" s="255" t="s">
        <v>85</v>
      </c>
      <c r="AV938" s="14" t="s">
        <v>167</v>
      </c>
      <c r="AW938" s="14" t="s">
        <v>32</v>
      </c>
      <c r="AX938" s="14" t="s">
        <v>83</v>
      </c>
      <c r="AY938" s="255" t="s">
        <v>161</v>
      </c>
    </row>
    <row r="939" s="2" customFormat="1" ht="24.15" customHeight="1">
      <c r="A939" s="38"/>
      <c r="B939" s="39"/>
      <c r="C939" s="215" t="s">
        <v>1201</v>
      </c>
      <c r="D939" s="215" t="s">
        <v>163</v>
      </c>
      <c r="E939" s="216" t="s">
        <v>1202</v>
      </c>
      <c r="F939" s="217" t="s">
        <v>1203</v>
      </c>
      <c r="G939" s="218" t="s">
        <v>240</v>
      </c>
      <c r="H939" s="219">
        <v>1.3600000000000001</v>
      </c>
      <c r="I939" s="220"/>
      <c r="J939" s="221">
        <f>ROUND(I939*H939,2)</f>
        <v>0</v>
      </c>
      <c r="K939" s="222"/>
      <c r="L939" s="44"/>
      <c r="M939" s="223" t="s">
        <v>1</v>
      </c>
      <c r="N939" s="224" t="s">
        <v>40</v>
      </c>
      <c r="O939" s="91"/>
      <c r="P939" s="225">
        <f>O939*H939</f>
        <v>0</v>
      </c>
      <c r="Q939" s="225">
        <v>0</v>
      </c>
      <c r="R939" s="225">
        <f>Q939*H939</f>
        <v>0</v>
      </c>
      <c r="S939" s="225">
        <v>1.258</v>
      </c>
      <c r="T939" s="226">
        <f>S939*H939</f>
        <v>1.7108800000000002</v>
      </c>
      <c r="U939" s="38"/>
      <c r="V939" s="38"/>
      <c r="W939" s="38"/>
      <c r="X939" s="38"/>
      <c r="Y939" s="38"/>
      <c r="Z939" s="38"/>
      <c r="AA939" s="38"/>
      <c r="AB939" s="38"/>
      <c r="AC939" s="38"/>
      <c r="AD939" s="38"/>
      <c r="AE939" s="38"/>
      <c r="AR939" s="227" t="s">
        <v>167</v>
      </c>
      <c r="AT939" s="227" t="s">
        <v>163</v>
      </c>
      <c r="AU939" s="227" t="s">
        <v>85</v>
      </c>
      <c r="AY939" s="17" t="s">
        <v>161</v>
      </c>
      <c r="BE939" s="228">
        <f>IF(N939="základní",J939,0)</f>
        <v>0</v>
      </c>
      <c r="BF939" s="228">
        <f>IF(N939="snížená",J939,0)</f>
        <v>0</v>
      </c>
      <c r="BG939" s="228">
        <f>IF(N939="zákl. přenesená",J939,0)</f>
        <v>0</v>
      </c>
      <c r="BH939" s="228">
        <f>IF(N939="sníž. přenesená",J939,0)</f>
        <v>0</v>
      </c>
      <c r="BI939" s="228">
        <f>IF(N939="nulová",J939,0)</f>
        <v>0</v>
      </c>
      <c r="BJ939" s="17" t="s">
        <v>83</v>
      </c>
      <c r="BK939" s="228">
        <f>ROUND(I939*H939,2)</f>
        <v>0</v>
      </c>
      <c r="BL939" s="17" t="s">
        <v>167</v>
      </c>
      <c r="BM939" s="227" t="s">
        <v>1204</v>
      </c>
    </row>
    <row r="940" s="2" customFormat="1">
      <c r="A940" s="38"/>
      <c r="B940" s="39"/>
      <c r="C940" s="40"/>
      <c r="D940" s="229" t="s">
        <v>169</v>
      </c>
      <c r="E940" s="40"/>
      <c r="F940" s="230" t="s">
        <v>1205</v>
      </c>
      <c r="G940" s="40"/>
      <c r="H940" s="40"/>
      <c r="I940" s="231"/>
      <c r="J940" s="40"/>
      <c r="K940" s="40"/>
      <c r="L940" s="44"/>
      <c r="M940" s="232"/>
      <c r="N940" s="233"/>
      <c r="O940" s="91"/>
      <c r="P940" s="91"/>
      <c r="Q940" s="91"/>
      <c r="R940" s="91"/>
      <c r="S940" s="91"/>
      <c r="T940" s="92"/>
      <c r="U940" s="38"/>
      <c r="V940" s="38"/>
      <c r="W940" s="38"/>
      <c r="X940" s="38"/>
      <c r="Y940" s="38"/>
      <c r="Z940" s="38"/>
      <c r="AA940" s="38"/>
      <c r="AB940" s="38"/>
      <c r="AC940" s="38"/>
      <c r="AD940" s="38"/>
      <c r="AE940" s="38"/>
      <c r="AT940" s="17" t="s">
        <v>169</v>
      </c>
      <c r="AU940" s="17" t="s">
        <v>85</v>
      </c>
    </row>
    <row r="941" s="13" customFormat="1">
      <c r="A941" s="13"/>
      <c r="B941" s="234"/>
      <c r="C941" s="235"/>
      <c r="D941" s="229" t="s">
        <v>171</v>
      </c>
      <c r="E941" s="236" t="s">
        <v>1</v>
      </c>
      <c r="F941" s="237" t="s">
        <v>1206</v>
      </c>
      <c r="G941" s="235"/>
      <c r="H941" s="238">
        <v>0.372</v>
      </c>
      <c r="I941" s="239"/>
      <c r="J941" s="235"/>
      <c r="K941" s="235"/>
      <c r="L941" s="240"/>
      <c r="M941" s="241"/>
      <c r="N941" s="242"/>
      <c r="O941" s="242"/>
      <c r="P941" s="242"/>
      <c r="Q941" s="242"/>
      <c r="R941" s="242"/>
      <c r="S941" s="242"/>
      <c r="T941" s="243"/>
      <c r="U941" s="13"/>
      <c r="V941" s="13"/>
      <c r="W941" s="13"/>
      <c r="X941" s="13"/>
      <c r="Y941" s="13"/>
      <c r="Z941" s="13"/>
      <c r="AA941" s="13"/>
      <c r="AB941" s="13"/>
      <c r="AC941" s="13"/>
      <c r="AD941" s="13"/>
      <c r="AE941" s="13"/>
      <c r="AT941" s="244" t="s">
        <v>171</v>
      </c>
      <c r="AU941" s="244" t="s">
        <v>85</v>
      </c>
      <c r="AV941" s="13" t="s">
        <v>85</v>
      </c>
      <c r="AW941" s="13" t="s">
        <v>32</v>
      </c>
      <c r="AX941" s="13" t="s">
        <v>75</v>
      </c>
      <c r="AY941" s="244" t="s">
        <v>161</v>
      </c>
    </row>
    <row r="942" s="13" customFormat="1">
      <c r="A942" s="13"/>
      <c r="B942" s="234"/>
      <c r="C942" s="235"/>
      <c r="D942" s="229" t="s">
        <v>171</v>
      </c>
      <c r="E942" s="236" t="s">
        <v>1</v>
      </c>
      <c r="F942" s="237" t="s">
        <v>1207</v>
      </c>
      <c r="G942" s="235"/>
      <c r="H942" s="238">
        <v>0.69999999999999996</v>
      </c>
      <c r="I942" s="239"/>
      <c r="J942" s="235"/>
      <c r="K942" s="235"/>
      <c r="L942" s="240"/>
      <c r="M942" s="241"/>
      <c r="N942" s="242"/>
      <c r="O942" s="242"/>
      <c r="P942" s="242"/>
      <c r="Q942" s="242"/>
      <c r="R942" s="242"/>
      <c r="S942" s="242"/>
      <c r="T942" s="243"/>
      <c r="U942" s="13"/>
      <c r="V942" s="13"/>
      <c r="W942" s="13"/>
      <c r="X942" s="13"/>
      <c r="Y942" s="13"/>
      <c r="Z942" s="13"/>
      <c r="AA942" s="13"/>
      <c r="AB942" s="13"/>
      <c r="AC942" s="13"/>
      <c r="AD942" s="13"/>
      <c r="AE942" s="13"/>
      <c r="AT942" s="244" t="s">
        <v>171</v>
      </c>
      <c r="AU942" s="244" t="s">
        <v>85</v>
      </c>
      <c r="AV942" s="13" t="s">
        <v>85</v>
      </c>
      <c r="AW942" s="13" t="s">
        <v>32</v>
      </c>
      <c r="AX942" s="13" t="s">
        <v>75</v>
      </c>
      <c r="AY942" s="244" t="s">
        <v>161</v>
      </c>
    </row>
    <row r="943" s="13" customFormat="1">
      <c r="A943" s="13"/>
      <c r="B943" s="234"/>
      <c r="C943" s="235"/>
      <c r="D943" s="229" t="s">
        <v>171</v>
      </c>
      <c r="E943" s="236" t="s">
        <v>1</v>
      </c>
      <c r="F943" s="237" t="s">
        <v>1208</v>
      </c>
      <c r="G943" s="235"/>
      <c r="H943" s="238">
        <v>0.28799999999999998</v>
      </c>
      <c r="I943" s="239"/>
      <c r="J943" s="235"/>
      <c r="K943" s="235"/>
      <c r="L943" s="240"/>
      <c r="M943" s="241"/>
      <c r="N943" s="242"/>
      <c r="O943" s="242"/>
      <c r="P943" s="242"/>
      <c r="Q943" s="242"/>
      <c r="R943" s="242"/>
      <c r="S943" s="242"/>
      <c r="T943" s="243"/>
      <c r="U943" s="13"/>
      <c r="V943" s="13"/>
      <c r="W943" s="13"/>
      <c r="X943" s="13"/>
      <c r="Y943" s="13"/>
      <c r="Z943" s="13"/>
      <c r="AA943" s="13"/>
      <c r="AB943" s="13"/>
      <c r="AC943" s="13"/>
      <c r="AD943" s="13"/>
      <c r="AE943" s="13"/>
      <c r="AT943" s="244" t="s">
        <v>171</v>
      </c>
      <c r="AU943" s="244" t="s">
        <v>85</v>
      </c>
      <c r="AV943" s="13" t="s">
        <v>85</v>
      </c>
      <c r="AW943" s="13" t="s">
        <v>32</v>
      </c>
      <c r="AX943" s="13" t="s">
        <v>75</v>
      </c>
      <c r="AY943" s="244" t="s">
        <v>161</v>
      </c>
    </row>
    <row r="944" s="14" customFormat="1">
      <c r="A944" s="14"/>
      <c r="B944" s="245"/>
      <c r="C944" s="246"/>
      <c r="D944" s="229" t="s">
        <v>171</v>
      </c>
      <c r="E944" s="247" t="s">
        <v>1</v>
      </c>
      <c r="F944" s="248" t="s">
        <v>185</v>
      </c>
      <c r="G944" s="246"/>
      <c r="H944" s="249">
        <v>1.3600000000000001</v>
      </c>
      <c r="I944" s="250"/>
      <c r="J944" s="246"/>
      <c r="K944" s="246"/>
      <c r="L944" s="251"/>
      <c r="M944" s="252"/>
      <c r="N944" s="253"/>
      <c r="O944" s="253"/>
      <c r="P944" s="253"/>
      <c r="Q944" s="253"/>
      <c r="R944" s="253"/>
      <c r="S944" s="253"/>
      <c r="T944" s="254"/>
      <c r="U944" s="14"/>
      <c r="V944" s="14"/>
      <c r="W944" s="14"/>
      <c r="X944" s="14"/>
      <c r="Y944" s="14"/>
      <c r="Z944" s="14"/>
      <c r="AA944" s="14"/>
      <c r="AB944" s="14"/>
      <c r="AC944" s="14"/>
      <c r="AD944" s="14"/>
      <c r="AE944" s="14"/>
      <c r="AT944" s="255" t="s">
        <v>171</v>
      </c>
      <c r="AU944" s="255" t="s">
        <v>85</v>
      </c>
      <c r="AV944" s="14" t="s">
        <v>167</v>
      </c>
      <c r="AW944" s="14" t="s">
        <v>32</v>
      </c>
      <c r="AX944" s="14" t="s">
        <v>83</v>
      </c>
      <c r="AY944" s="255" t="s">
        <v>161</v>
      </c>
    </row>
    <row r="945" s="2" customFormat="1" ht="37.8" customHeight="1">
      <c r="A945" s="38"/>
      <c r="B945" s="39"/>
      <c r="C945" s="215" t="s">
        <v>1209</v>
      </c>
      <c r="D945" s="215" t="s">
        <v>163</v>
      </c>
      <c r="E945" s="216" t="s">
        <v>1210</v>
      </c>
      <c r="F945" s="217" t="s">
        <v>1211</v>
      </c>
      <c r="G945" s="218" t="s">
        <v>166</v>
      </c>
      <c r="H945" s="219">
        <v>1.8360000000000001</v>
      </c>
      <c r="I945" s="220"/>
      <c r="J945" s="221">
        <f>ROUND(I945*H945,2)</f>
        <v>0</v>
      </c>
      <c r="K945" s="222"/>
      <c r="L945" s="44"/>
      <c r="M945" s="223" t="s">
        <v>1</v>
      </c>
      <c r="N945" s="224" t="s">
        <v>40</v>
      </c>
      <c r="O945" s="91"/>
      <c r="P945" s="225">
        <f>O945*H945</f>
        <v>0</v>
      </c>
      <c r="Q945" s="225">
        <v>0</v>
      </c>
      <c r="R945" s="225">
        <f>Q945*H945</f>
        <v>0</v>
      </c>
      <c r="S945" s="225">
        <v>2.2000000000000002</v>
      </c>
      <c r="T945" s="226">
        <f>S945*H945</f>
        <v>4.0392000000000001</v>
      </c>
      <c r="U945" s="38"/>
      <c r="V945" s="38"/>
      <c r="W945" s="38"/>
      <c r="X945" s="38"/>
      <c r="Y945" s="38"/>
      <c r="Z945" s="38"/>
      <c r="AA945" s="38"/>
      <c r="AB945" s="38"/>
      <c r="AC945" s="38"/>
      <c r="AD945" s="38"/>
      <c r="AE945" s="38"/>
      <c r="AR945" s="227" t="s">
        <v>167</v>
      </c>
      <c r="AT945" s="227" t="s">
        <v>163</v>
      </c>
      <c r="AU945" s="227" t="s">
        <v>85</v>
      </c>
      <c r="AY945" s="17" t="s">
        <v>161</v>
      </c>
      <c r="BE945" s="228">
        <f>IF(N945="základní",J945,0)</f>
        <v>0</v>
      </c>
      <c r="BF945" s="228">
        <f>IF(N945="snížená",J945,0)</f>
        <v>0</v>
      </c>
      <c r="BG945" s="228">
        <f>IF(N945="zákl. přenesená",J945,0)</f>
        <v>0</v>
      </c>
      <c r="BH945" s="228">
        <f>IF(N945="sníž. přenesená",J945,0)</f>
        <v>0</v>
      </c>
      <c r="BI945" s="228">
        <f>IF(N945="nulová",J945,0)</f>
        <v>0</v>
      </c>
      <c r="BJ945" s="17" t="s">
        <v>83</v>
      </c>
      <c r="BK945" s="228">
        <f>ROUND(I945*H945,2)</f>
        <v>0</v>
      </c>
      <c r="BL945" s="17" t="s">
        <v>167</v>
      </c>
      <c r="BM945" s="227" t="s">
        <v>1212</v>
      </c>
    </row>
    <row r="946" s="2" customFormat="1">
      <c r="A946" s="38"/>
      <c r="B946" s="39"/>
      <c r="C946" s="40"/>
      <c r="D946" s="229" t="s">
        <v>169</v>
      </c>
      <c r="E946" s="40"/>
      <c r="F946" s="230" t="s">
        <v>1213</v>
      </c>
      <c r="G946" s="40"/>
      <c r="H946" s="40"/>
      <c r="I946" s="231"/>
      <c r="J946" s="40"/>
      <c r="K946" s="40"/>
      <c r="L946" s="44"/>
      <c r="M946" s="232"/>
      <c r="N946" s="233"/>
      <c r="O946" s="91"/>
      <c r="P946" s="91"/>
      <c r="Q946" s="91"/>
      <c r="R946" s="91"/>
      <c r="S946" s="91"/>
      <c r="T946" s="92"/>
      <c r="U946" s="38"/>
      <c r="V946" s="38"/>
      <c r="W946" s="38"/>
      <c r="X946" s="38"/>
      <c r="Y946" s="38"/>
      <c r="Z946" s="38"/>
      <c r="AA946" s="38"/>
      <c r="AB946" s="38"/>
      <c r="AC946" s="38"/>
      <c r="AD946" s="38"/>
      <c r="AE946" s="38"/>
      <c r="AT946" s="17" t="s">
        <v>169</v>
      </c>
      <c r="AU946" s="17" t="s">
        <v>85</v>
      </c>
    </row>
    <row r="947" s="13" customFormat="1">
      <c r="A947" s="13"/>
      <c r="B947" s="234"/>
      <c r="C947" s="235"/>
      <c r="D947" s="229" t="s">
        <v>171</v>
      </c>
      <c r="E947" s="236" t="s">
        <v>1</v>
      </c>
      <c r="F947" s="237" t="s">
        <v>1192</v>
      </c>
      <c r="G947" s="235"/>
      <c r="H947" s="238">
        <v>1.8360000000000001</v>
      </c>
      <c r="I947" s="239"/>
      <c r="J947" s="235"/>
      <c r="K947" s="235"/>
      <c r="L947" s="240"/>
      <c r="M947" s="241"/>
      <c r="N947" s="242"/>
      <c r="O947" s="242"/>
      <c r="P947" s="242"/>
      <c r="Q947" s="242"/>
      <c r="R947" s="242"/>
      <c r="S947" s="242"/>
      <c r="T947" s="243"/>
      <c r="U947" s="13"/>
      <c r="V947" s="13"/>
      <c r="W947" s="13"/>
      <c r="X947" s="13"/>
      <c r="Y947" s="13"/>
      <c r="Z947" s="13"/>
      <c r="AA947" s="13"/>
      <c r="AB947" s="13"/>
      <c r="AC947" s="13"/>
      <c r="AD947" s="13"/>
      <c r="AE947" s="13"/>
      <c r="AT947" s="244" t="s">
        <v>171</v>
      </c>
      <c r="AU947" s="244" t="s">
        <v>85</v>
      </c>
      <c r="AV947" s="13" t="s">
        <v>85</v>
      </c>
      <c r="AW947" s="13" t="s">
        <v>32</v>
      </c>
      <c r="AX947" s="13" t="s">
        <v>83</v>
      </c>
      <c r="AY947" s="244" t="s">
        <v>161</v>
      </c>
    </row>
    <row r="948" s="2" customFormat="1" ht="37.8" customHeight="1">
      <c r="A948" s="38"/>
      <c r="B948" s="39"/>
      <c r="C948" s="215" t="s">
        <v>1214</v>
      </c>
      <c r="D948" s="215" t="s">
        <v>163</v>
      </c>
      <c r="E948" s="216" t="s">
        <v>1215</v>
      </c>
      <c r="F948" s="217" t="s">
        <v>1216</v>
      </c>
      <c r="G948" s="218" t="s">
        <v>166</v>
      </c>
      <c r="H948" s="219">
        <v>1.0640000000000001</v>
      </c>
      <c r="I948" s="220"/>
      <c r="J948" s="221">
        <f>ROUND(I948*H948,2)</f>
        <v>0</v>
      </c>
      <c r="K948" s="222"/>
      <c r="L948" s="44"/>
      <c r="M948" s="223" t="s">
        <v>1</v>
      </c>
      <c r="N948" s="224" t="s">
        <v>40</v>
      </c>
      <c r="O948" s="91"/>
      <c r="P948" s="225">
        <f>O948*H948</f>
        <v>0</v>
      </c>
      <c r="Q948" s="225">
        <v>0</v>
      </c>
      <c r="R948" s="225">
        <f>Q948*H948</f>
        <v>0</v>
      </c>
      <c r="S948" s="225">
        <v>2.2000000000000002</v>
      </c>
      <c r="T948" s="226">
        <f>S948*H948</f>
        <v>2.3408000000000002</v>
      </c>
      <c r="U948" s="38"/>
      <c r="V948" s="38"/>
      <c r="W948" s="38"/>
      <c r="X948" s="38"/>
      <c r="Y948" s="38"/>
      <c r="Z948" s="38"/>
      <c r="AA948" s="38"/>
      <c r="AB948" s="38"/>
      <c r="AC948" s="38"/>
      <c r="AD948" s="38"/>
      <c r="AE948" s="38"/>
      <c r="AR948" s="227" t="s">
        <v>167</v>
      </c>
      <c r="AT948" s="227" t="s">
        <v>163</v>
      </c>
      <c r="AU948" s="227" t="s">
        <v>85</v>
      </c>
      <c r="AY948" s="17" t="s">
        <v>161</v>
      </c>
      <c r="BE948" s="228">
        <f>IF(N948="základní",J948,0)</f>
        <v>0</v>
      </c>
      <c r="BF948" s="228">
        <f>IF(N948="snížená",J948,0)</f>
        <v>0</v>
      </c>
      <c r="BG948" s="228">
        <f>IF(N948="zákl. přenesená",J948,0)</f>
        <v>0</v>
      </c>
      <c r="BH948" s="228">
        <f>IF(N948="sníž. přenesená",J948,0)</f>
        <v>0</v>
      </c>
      <c r="BI948" s="228">
        <f>IF(N948="nulová",J948,0)</f>
        <v>0</v>
      </c>
      <c r="BJ948" s="17" t="s">
        <v>83</v>
      </c>
      <c r="BK948" s="228">
        <f>ROUND(I948*H948,2)</f>
        <v>0</v>
      </c>
      <c r="BL948" s="17" t="s">
        <v>167</v>
      </c>
      <c r="BM948" s="227" t="s">
        <v>1217</v>
      </c>
    </row>
    <row r="949" s="2" customFormat="1">
      <c r="A949" s="38"/>
      <c r="B949" s="39"/>
      <c r="C949" s="40"/>
      <c r="D949" s="229" t="s">
        <v>169</v>
      </c>
      <c r="E949" s="40"/>
      <c r="F949" s="230" t="s">
        <v>1218</v>
      </c>
      <c r="G949" s="40"/>
      <c r="H949" s="40"/>
      <c r="I949" s="231"/>
      <c r="J949" s="40"/>
      <c r="K949" s="40"/>
      <c r="L949" s="44"/>
      <c r="M949" s="232"/>
      <c r="N949" s="233"/>
      <c r="O949" s="91"/>
      <c r="P949" s="91"/>
      <c r="Q949" s="91"/>
      <c r="R949" s="91"/>
      <c r="S949" s="91"/>
      <c r="T949" s="92"/>
      <c r="U949" s="38"/>
      <c r="V949" s="38"/>
      <c r="W949" s="38"/>
      <c r="X949" s="38"/>
      <c r="Y949" s="38"/>
      <c r="Z949" s="38"/>
      <c r="AA949" s="38"/>
      <c r="AB949" s="38"/>
      <c r="AC949" s="38"/>
      <c r="AD949" s="38"/>
      <c r="AE949" s="38"/>
      <c r="AT949" s="17" t="s">
        <v>169</v>
      </c>
      <c r="AU949" s="17" t="s">
        <v>85</v>
      </c>
    </row>
    <row r="950" s="13" customFormat="1">
      <c r="A950" s="13"/>
      <c r="B950" s="234"/>
      <c r="C950" s="235"/>
      <c r="D950" s="229" t="s">
        <v>171</v>
      </c>
      <c r="E950" s="236" t="s">
        <v>1</v>
      </c>
      <c r="F950" s="237" t="s">
        <v>1219</v>
      </c>
      <c r="G950" s="235"/>
      <c r="H950" s="238">
        <v>0.65100000000000002</v>
      </c>
      <c r="I950" s="239"/>
      <c r="J950" s="235"/>
      <c r="K950" s="235"/>
      <c r="L950" s="240"/>
      <c r="M950" s="241"/>
      <c r="N950" s="242"/>
      <c r="O950" s="242"/>
      <c r="P950" s="242"/>
      <c r="Q950" s="242"/>
      <c r="R950" s="242"/>
      <c r="S950" s="242"/>
      <c r="T950" s="243"/>
      <c r="U950" s="13"/>
      <c r="V950" s="13"/>
      <c r="W950" s="13"/>
      <c r="X950" s="13"/>
      <c r="Y950" s="13"/>
      <c r="Z950" s="13"/>
      <c r="AA950" s="13"/>
      <c r="AB950" s="13"/>
      <c r="AC950" s="13"/>
      <c r="AD950" s="13"/>
      <c r="AE950" s="13"/>
      <c r="AT950" s="244" t="s">
        <v>171</v>
      </c>
      <c r="AU950" s="244" t="s">
        <v>85</v>
      </c>
      <c r="AV950" s="13" t="s">
        <v>85</v>
      </c>
      <c r="AW950" s="13" t="s">
        <v>32</v>
      </c>
      <c r="AX950" s="13" t="s">
        <v>75</v>
      </c>
      <c r="AY950" s="244" t="s">
        <v>161</v>
      </c>
    </row>
    <row r="951" s="13" customFormat="1">
      <c r="A951" s="13"/>
      <c r="B951" s="234"/>
      <c r="C951" s="235"/>
      <c r="D951" s="229" t="s">
        <v>171</v>
      </c>
      <c r="E951" s="236" t="s">
        <v>1</v>
      </c>
      <c r="F951" s="237" t="s">
        <v>1220</v>
      </c>
      <c r="G951" s="235"/>
      <c r="H951" s="238">
        <v>0.41299999999999998</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171</v>
      </c>
      <c r="AU951" s="244" t="s">
        <v>85</v>
      </c>
      <c r="AV951" s="13" t="s">
        <v>85</v>
      </c>
      <c r="AW951" s="13" t="s">
        <v>32</v>
      </c>
      <c r="AX951" s="13" t="s">
        <v>75</v>
      </c>
      <c r="AY951" s="244" t="s">
        <v>161</v>
      </c>
    </row>
    <row r="952" s="14" customFormat="1">
      <c r="A952" s="14"/>
      <c r="B952" s="245"/>
      <c r="C952" s="246"/>
      <c r="D952" s="229" t="s">
        <v>171</v>
      </c>
      <c r="E952" s="247" t="s">
        <v>1</v>
      </c>
      <c r="F952" s="248" t="s">
        <v>185</v>
      </c>
      <c r="G952" s="246"/>
      <c r="H952" s="249">
        <v>1.0640000000000001</v>
      </c>
      <c r="I952" s="250"/>
      <c r="J952" s="246"/>
      <c r="K952" s="246"/>
      <c r="L952" s="251"/>
      <c r="M952" s="252"/>
      <c r="N952" s="253"/>
      <c r="O952" s="253"/>
      <c r="P952" s="253"/>
      <c r="Q952" s="253"/>
      <c r="R952" s="253"/>
      <c r="S952" s="253"/>
      <c r="T952" s="254"/>
      <c r="U952" s="14"/>
      <c r="V952" s="14"/>
      <c r="W952" s="14"/>
      <c r="X952" s="14"/>
      <c r="Y952" s="14"/>
      <c r="Z952" s="14"/>
      <c r="AA952" s="14"/>
      <c r="AB952" s="14"/>
      <c r="AC952" s="14"/>
      <c r="AD952" s="14"/>
      <c r="AE952" s="14"/>
      <c r="AT952" s="255" t="s">
        <v>171</v>
      </c>
      <c r="AU952" s="255" t="s">
        <v>85</v>
      </c>
      <c r="AV952" s="14" t="s">
        <v>167</v>
      </c>
      <c r="AW952" s="14" t="s">
        <v>32</v>
      </c>
      <c r="AX952" s="14" t="s">
        <v>83</v>
      </c>
      <c r="AY952" s="255" t="s">
        <v>161</v>
      </c>
    </row>
    <row r="953" s="2" customFormat="1" ht="37.8" customHeight="1">
      <c r="A953" s="38"/>
      <c r="B953" s="39"/>
      <c r="C953" s="215" t="s">
        <v>1221</v>
      </c>
      <c r="D953" s="215" t="s">
        <v>163</v>
      </c>
      <c r="E953" s="216" t="s">
        <v>1222</v>
      </c>
      <c r="F953" s="217" t="s">
        <v>1223</v>
      </c>
      <c r="G953" s="218" t="s">
        <v>166</v>
      </c>
      <c r="H953" s="219">
        <v>76.004999999999995</v>
      </c>
      <c r="I953" s="220"/>
      <c r="J953" s="221">
        <f>ROUND(I953*H953,2)</f>
        <v>0</v>
      </c>
      <c r="K953" s="222"/>
      <c r="L953" s="44"/>
      <c r="M953" s="223" t="s">
        <v>1</v>
      </c>
      <c r="N953" s="224" t="s">
        <v>40</v>
      </c>
      <c r="O953" s="91"/>
      <c r="P953" s="225">
        <f>O953*H953</f>
        <v>0</v>
      </c>
      <c r="Q953" s="225">
        <v>0</v>
      </c>
      <c r="R953" s="225">
        <f>Q953*H953</f>
        <v>0</v>
      </c>
      <c r="S953" s="225">
        <v>2.2000000000000002</v>
      </c>
      <c r="T953" s="226">
        <f>S953*H953</f>
        <v>167.21100000000001</v>
      </c>
      <c r="U953" s="38"/>
      <c r="V953" s="38"/>
      <c r="W953" s="38"/>
      <c r="X953" s="38"/>
      <c r="Y953" s="38"/>
      <c r="Z953" s="38"/>
      <c r="AA953" s="38"/>
      <c r="AB953" s="38"/>
      <c r="AC953" s="38"/>
      <c r="AD953" s="38"/>
      <c r="AE953" s="38"/>
      <c r="AR953" s="227" t="s">
        <v>167</v>
      </c>
      <c r="AT953" s="227" t="s">
        <v>163</v>
      </c>
      <c r="AU953" s="227" t="s">
        <v>85</v>
      </c>
      <c r="AY953" s="17" t="s">
        <v>161</v>
      </c>
      <c r="BE953" s="228">
        <f>IF(N953="základní",J953,0)</f>
        <v>0</v>
      </c>
      <c r="BF953" s="228">
        <f>IF(N953="snížená",J953,0)</f>
        <v>0</v>
      </c>
      <c r="BG953" s="228">
        <f>IF(N953="zákl. přenesená",J953,0)</f>
        <v>0</v>
      </c>
      <c r="BH953" s="228">
        <f>IF(N953="sníž. přenesená",J953,0)</f>
        <v>0</v>
      </c>
      <c r="BI953" s="228">
        <f>IF(N953="nulová",J953,0)</f>
        <v>0</v>
      </c>
      <c r="BJ953" s="17" t="s">
        <v>83</v>
      </c>
      <c r="BK953" s="228">
        <f>ROUND(I953*H953,2)</f>
        <v>0</v>
      </c>
      <c r="BL953" s="17" t="s">
        <v>167</v>
      </c>
      <c r="BM953" s="227" t="s">
        <v>1224</v>
      </c>
    </row>
    <row r="954" s="2" customFormat="1">
      <c r="A954" s="38"/>
      <c r="B954" s="39"/>
      <c r="C954" s="40"/>
      <c r="D954" s="229" t="s">
        <v>169</v>
      </c>
      <c r="E954" s="40"/>
      <c r="F954" s="230" t="s">
        <v>1225</v>
      </c>
      <c r="G954" s="40"/>
      <c r="H954" s="40"/>
      <c r="I954" s="231"/>
      <c r="J954" s="40"/>
      <c r="K954" s="40"/>
      <c r="L954" s="44"/>
      <c r="M954" s="232"/>
      <c r="N954" s="233"/>
      <c r="O954" s="91"/>
      <c r="P954" s="91"/>
      <c r="Q954" s="91"/>
      <c r="R954" s="91"/>
      <c r="S954" s="91"/>
      <c r="T954" s="92"/>
      <c r="U954" s="38"/>
      <c r="V954" s="38"/>
      <c r="W954" s="38"/>
      <c r="X954" s="38"/>
      <c r="Y954" s="38"/>
      <c r="Z954" s="38"/>
      <c r="AA954" s="38"/>
      <c r="AB954" s="38"/>
      <c r="AC954" s="38"/>
      <c r="AD954" s="38"/>
      <c r="AE954" s="38"/>
      <c r="AT954" s="17" t="s">
        <v>169</v>
      </c>
      <c r="AU954" s="17" t="s">
        <v>85</v>
      </c>
    </row>
    <row r="955" s="13" customFormat="1">
      <c r="A955" s="13"/>
      <c r="B955" s="234"/>
      <c r="C955" s="235"/>
      <c r="D955" s="229" t="s">
        <v>171</v>
      </c>
      <c r="E955" s="236" t="s">
        <v>1</v>
      </c>
      <c r="F955" s="237" t="s">
        <v>1226</v>
      </c>
      <c r="G955" s="235"/>
      <c r="H955" s="238">
        <v>34.890000000000001</v>
      </c>
      <c r="I955" s="239"/>
      <c r="J955" s="235"/>
      <c r="K955" s="235"/>
      <c r="L955" s="240"/>
      <c r="M955" s="241"/>
      <c r="N955" s="242"/>
      <c r="O955" s="242"/>
      <c r="P955" s="242"/>
      <c r="Q955" s="242"/>
      <c r="R955" s="242"/>
      <c r="S955" s="242"/>
      <c r="T955" s="243"/>
      <c r="U955" s="13"/>
      <c r="V955" s="13"/>
      <c r="W955" s="13"/>
      <c r="X955" s="13"/>
      <c r="Y955" s="13"/>
      <c r="Z955" s="13"/>
      <c r="AA955" s="13"/>
      <c r="AB955" s="13"/>
      <c r="AC955" s="13"/>
      <c r="AD955" s="13"/>
      <c r="AE955" s="13"/>
      <c r="AT955" s="244" t="s">
        <v>171</v>
      </c>
      <c r="AU955" s="244" t="s">
        <v>85</v>
      </c>
      <c r="AV955" s="13" t="s">
        <v>85</v>
      </c>
      <c r="AW955" s="13" t="s">
        <v>32</v>
      </c>
      <c r="AX955" s="13" t="s">
        <v>75</v>
      </c>
      <c r="AY955" s="244" t="s">
        <v>161</v>
      </c>
    </row>
    <row r="956" s="13" customFormat="1">
      <c r="A956" s="13"/>
      <c r="B956" s="234"/>
      <c r="C956" s="235"/>
      <c r="D956" s="229" t="s">
        <v>171</v>
      </c>
      <c r="E956" s="236" t="s">
        <v>1</v>
      </c>
      <c r="F956" s="237" t="s">
        <v>1227</v>
      </c>
      <c r="G956" s="235"/>
      <c r="H956" s="238">
        <v>41.115000000000002</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171</v>
      </c>
      <c r="AU956" s="244" t="s">
        <v>85</v>
      </c>
      <c r="AV956" s="13" t="s">
        <v>85</v>
      </c>
      <c r="AW956" s="13" t="s">
        <v>32</v>
      </c>
      <c r="AX956" s="13" t="s">
        <v>75</v>
      </c>
      <c r="AY956" s="244" t="s">
        <v>161</v>
      </c>
    </row>
    <row r="957" s="14" customFormat="1">
      <c r="A957" s="14"/>
      <c r="B957" s="245"/>
      <c r="C957" s="246"/>
      <c r="D957" s="229" t="s">
        <v>171</v>
      </c>
      <c r="E957" s="247" t="s">
        <v>1</v>
      </c>
      <c r="F957" s="248" t="s">
        <v>185</v>
      </c>
      <c r="G957" s="246"/>
      <c r="H957" s="249">
        <v>76.004999999999995</v>
      </c>
      <c r="I957" s="250"/>
      <c r="J957" s="246"/>
      <c r="K957" s="246"/>
      <c r="L957" s="251"/>
      <c r="M957" s="252"/>
      <c r="N957" s="253"/>
      <c r="O957" s="253"/>
      <c r="P957" s="253"/>
      <c r="Q957" s="253"/>
      <c r="R957" s="253"/>
      <c r="S957" s="253"/>
      <c r="T957" s="254"/>
      <c r="U957" s="14"/>
      <c r="V957" s="14"/>
      <c r="W957" s="14"/>
      <c r="X957" s="14"/>
      <c r="Y957" s="14"/>
      <c r="Z957" s="14"/>
      <c r="AA957" s="14"/>
      <c r="AB957" s="14"/>
      <c r="AC957" s="14"/>
      <c r="AD957" s="14"/>
      <c r="AE957" s="14"/>
      <c r="AT957" s="255" t="s">
        <v>171</v>
      </c>
      <c r="AU957" s="255" t="s">
        <v>85</v>
      </c>
      <c r="AV957" s="14" t="s">
        <v>167</v>
      </c>
      <c r="AW957" s="14" t="s">
        <v>32</v>
      </c>
      <c r="AX957" s="14" t="s">
        <v>83</v>
      </c>
      <c r="AY957" s="255" t="s">
        <v>161</v>
      </c>
    </row>
    <row r="958" s="2" customFormat="1" ht="33" customHeight="1">
      <c r="A958" s="38"/>
      <c r="B958" s="39"/>
      <c r="C958" s="215" t="s">
        <v>1228</v>
      </c>
      <c r="D958" s="215" t="s">
        <v>163</v>
      </c>
      <c r="E958" s="216" t="s">
        <v>1229</v>
      </c>
      <c r="F958" s="217" t="s">
        <v>1230</v>
      </c>
      <c r="G958" s="218" t="s">
        <v>166</v>
      </c>
      <c r="H958" s="219">
        <v>76.004999999999995</v>
      </c>
      <c r="I958" s="220"/>
      <c r="J958" s="221">
        <f>ROUND(I958*H958,2)</f>
        <v>0</v>
      </c>
      <c r="K958" s="222"/>
      <c r="L958" s="44"/>
      <c r="M958" s="223" t="s">
        <v>1</v>
      </c>
      <c r="N958" s="224" t="s">
        <v>40</v>
      </c>
      <c r="O958" s="91"/>
      <c r="P958" s="225">
        <f>O958*H958</f>
        <v>0</v>
      </c>
      <c r="Q958" s="225">
        <v>0</v>
      </c>
      <c r="R958" s="225">
        <f>Q958*H958</f>
        <v>0</v>
      </c>
      <c r="S958" s="225">
        <v>0.029000000000000001</v>
      </c>
      <c r="T958" s="226">
        <f>S958*H958</f>
        <v>2.204145</v>
      </c>
      <c r="U958" s="38"/>
      <c r="V958" s="38"/>
      <c r="W958" s="38"/>
      <c r="X958" s="38"/>
      <c r="Y958" s="38"/>
      <c r="Z958" s="38"/>
      <c r="AA958" s="38"/>
      <c r="AB958" s="38"/>
      <c r="AC958" s="38"/>
      <c r="AD958" s="38"/>
      <c r="AE958" s="38"/>
      <c r="AR958" s="227" t="s">
        <v>167</v>
      </c>
      <c r="AT958" s="227" t="s">
        <v>163</v>
      </c>
      <c r="AU958" s="227" t="s">
        <v>85</v>
      </c>
      <c r="AY958" s="17" t="s">
        <v>161</v>
      </c>
      <c r="BE958" s="228">
        <f>IF(N958="základní",J958,0)</f>
        <v>0</v>
      </c>
      <c r="BF958" s="228">
        <f>IF(N958="snížená",J958,0)</f>
        <v>0</v>
      </c>
      <c r="BG958" s="228">
        <f>IF(N958="zákl. přenesená",J958,0)</f>
        <v>0</v>
      </c>
      <c r="BH958" s="228">
        <f>IF(N958="sníž. přenesená",J958,0)</f>
        <v>0</v>
      </c>
      <c r="BI958" s="228">
        <f>IF(N958="nulová",J958,0)</f>
        <v>0</v>
      </c>
      <c r="BJ958" s="17" t="s">
        <v>83</v>
      </c>
      <c r="BK958" s="228">
        <f>ROUND(I958*H958,2)</f>
        <v>0</v>
      </c>
      <c r="BL958" s="17" t="s">
        <v>167</v>
      </c>
      <c r="BM958" s="227" t="s">
        <v>1231</v>
      </c>
    </row>
    <row r="959" s="2" customFormat="1">
      <c r="A959" s="38"/>
      <c r="B959" s="39"/>
      <c r="C959" s="40"/>
      <c r="D959" s="229" t="s">
        <v>169</v>
      </c>
      <c r="E959" s="40"/>
      <c r="F959" s="230" t="s">
        <v>1232</v>
      </c>
      <c r="G959" s="40"/>
      <c r="H959" s="40"/>
      <c r="I959" s="231"/>
      <c r="J959" s="40"/>
      <c r="K959" s="40"/>
      <c r="L959" s="44"/>
      <c r="M959" s="232"/>
      <c r="N959" s="233"/>
      <c r="O959" s="91"/>
      <c r="P959" s="91"/>
      <c r="Q959" s="91"/>
      <c r="R959" s="91"/>
      <c r="S959" s="91"/>
      <c r="T959" s="92"/>
      <c r="U959" s="38"/>
      <c r="V959" s="38"/>
      <c r="W959" s="38"/>
      <c r="X959" s="38"/>
      <c r="Y959" s="38"/>
      <c r="Z959" s="38"/>
      <c r="AA959" s="38"/>
      <c r="AB959" s="38"/>
      <c r="AC959" s="38"/>
      <c r="AD959" s="38"/>
      <c r="AE959" s="38"/>
      <c r="AT959" s="17" t="s">
        <v>169</v>
      </c>
      <c r="AU959" s="17" t="s">
        <v>85</v>
      </c>
    </row>
    <row r="960" s="13" customFormat="1">
      <c r="A960" s="13"/>
      <c r="B960" s="234"/>
      <c r="C960" s="235"/>
      <c r="D960" s="229" t="s">
        <v>171</v>
      </c>
      <c r="E960" s="236" t="s">
        <v>1</v>
      </c>
      <c r="F960" s="237" t="s">
        <v>1226</v>
      </c>
      <c r="G960" s="235"/>
      <c r="H960" s="238">
        <v>34.890000000000001</v>
      </c>
      <c r="I960" s="239"/>
      <c r="J960" s="235"/>
      <c r="K960" s="235"/>
      <c r="L960" s="240"/>
      <c r="M960" s="241"/>
      <c r="N960" s="242"/>
      <c r="O960" s="242"/>
      <c r="P960" s="242"/>
      <c r="Q960" s="242"/>
      <c r="R960" s="242"/>
      <c r="S960" s="242"/>
      <c r="T960" s="243"/>
      <c r="U960" s="13"/>
      <c r="V960" s="13"/>
      <c r="W960" s="13"/>
      <c r="X960" s="13"/>
      <c r="Y960" s="13"/>
      <c r="Z960" s="13"/>
      <c r="AA960" s="13"/>
      <c r="AB960" s="13"/>
      <c r="AC960" s="13"/>
      <c r="AD960" s="13"/>
      <c r="AE960" s="13"/>
      <c r="AT960" s="244" t="s">
        <v>171</v>
      </c>
      <c r="AU960" s="244" t="s">
        <v>85</v>
      </c>
      <c r="AV960" s="13" t="s">
        <v>85</v>
      </c>
      <c r="AW960" s="13" t="s">
        <v>32</v>
      </c>
      <c r="AX960" s="13" t="s">
        <v>75</v>
      </c>
      <c r="AY960" s="244" t="s">
        <v>161</v>
      </c>
    </row>
    <row r="961" s="13" customFormat="1">
      <c r="A961" s="13"/>
      <c r="B961" s="234"/>
      <c r="C961" s="235"/>
      <c r="D961" s="229" t="s">
        <v>171</v>
      </c>
      <c r="E961" s="236" t="s">
        <v>1</v>
      </c>
      <c r="F961" s="237" t="s">
        <v>1227</v>
      </c>
      <c r="G961" s="235"/>
      <c r="H961" s="238">
        <v>41.115000000000002</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171</v>
      </c>
      <c r="AU961" s="244" t="s">
        <v>85</v>
      </c>
      <c r="AV961" s="13" t="s">
        <v>85</v>
      </c>
      <c r="AW961" s="13" t="s">
        <v>32</v>
      </c>
      <c r="AX961" s="13" t="s">
        <v>75</v>
      </c>
      <c r="AY961" s="244" t="s">
        <v>161</v>
      </c>
    </row>
    <row r="962" s="14" customFormat="1">
      <c r="A962" s="14"/>
      <c r="B962" s="245"/>
      <c r="C962" s="246"/>
      <c r="D962" s="229" t="s">
        <v>171</v>
      </c>
      <c r="E962" s="247" t="s">
        <v>1</v>
      </c>
      <c r="F962" s="248" t="s">
        <v>185</v>
      </c>
      <c r="G962" s="246"/>
      <c r="H962" s="249">
        <v>76.004999999999995</v>
      </c>
      <c r="I962" s="250"/>
      <c r="J962" s="246"/>
      <c r="K962" s="246"/>
      <c r="L962" s="251"/>
      <c r="M962" s="252"/>
      <c r="N962" s="253"/>
      <c r="O962" s="253"/>
      <c r="P962" s="253"/>
      <c r="Q962" s="253"/>
      <c r="R962" s="253"/>
      <c r="S962" s="253"/>
      <c r="T962" s="254"/>
      <c r="U962" s="14"/>
      <c r="V962" s="14"/>
      <c r="W962" s="14"/>
      <c r="X962" s="14"/>
      <c r="Y962" s="14"/>
      <c r="Z962" s="14"/>
      <c r="AA962" s="14"/>
      <c r="AB962" s="14"/>
      <c r="AC962" s="14"/>
      <c r="AD962" s="14"/>
      <c r="AE962" s="14"/>
      <c r="AT962" s="255" t="s">
        <v>171</v>
      </c>
      <c r="AU962" s="255" t="s">
        <v>85</v>
      </c>
      <c r="AV962" s="14" t="s">
        <v>167</v>
      </c>
      <c r="AW962" s="14" t="s">
        <v>32</v>
      </c>
      <c r="AX962" s="14" t="s">
        <v>83</v>
      </c>
      <c r="AY962" s="255" t="s">
        <v>161</v>
      </c>
    </row>
    <row r="963" s="2" customFormat="1" ht="24.15" customHeight="1">
      <c r="A963" s="38"/>
      <c r="B963" s="39"/>
      <c r="C963" s="215" t="s">
        <v>1233</v>
      </c>
      <c r="D963" s="215" t="s">
        <v>163</v>
      </c>
      <c r="E963" s="216" t="s">
        <v>1234</v>
      </c>
      <c r="F963" s="217" t="s">
        <v>1235</v>
      </c>
      <c r="G963" s="218" t="s">
        <v>206</v>
      </c>
      <c r="H963" s="219">
        <v>817.89999999999998</v>
      </c>
      <c r="I963" s="220"/>
      <c r="J963" s="221">
        <f>ROUND(I963*H963,2)</f>
        <v>0</v>
      </c>
      <c r="K963" s="222"/>
      <c r="L963" s="44"/>
      <c r="M963" s="223" t="s">
        <v>1</v>
      </c>
      <c r="N963" s="224" t="s">
        <v>40</v>
      </c>
      <c r="O963" s="91"/>
      <c r="P963" s="225">
        <f>O963*H963</f>
        <v>0</v>
      </c>
      <c r="Q963" s="225">
        <v>0</v>
      </c>
      <c r="R963" s="225">
        <f>Q963*H963</f>
        <v>0</v>
      </c>
      <c r="S963" s="225">
        <v>0.057000000000000002</v>
      </c>
      <c r="T963" s="226">
        <f>S963*H963</f>
        <v>46.6203</v>
      </c>
      <c r="U963" s="38"/>
      <c r="V963" s="38"/>
      <c r="W963" s="38"/>
      <c r="X963" s="38"/>
      <c r="Y963" s="38"/>
      <c r="Z963" s="38"/>
      <c r="AA963" s="38"/>
      <c r="AB963" s="38"/>
      <c r="AC963" s="38"/>
      <c r="AD963" s="38"/>
      <c r="AE963" s="38"/>
      <c r="AR963" s="227" t="s">
        <v>167</v>
      </c>
      <c r="AT963" s="227" t="s">
        <v>163</v>
      </c>
      <c r="AU963" s="227" t="s">
        <v>85</v>
      </c>
      <c r="AY963" s="17" t="s">
        <v>161</v>
      </c>
      <c r="BE963" s="228">
        <f>IF(N963="základní",J963,0)</f>
        <v>0</v>
      </c>
      <c r="BF963" s="228">
        <f>IF(N963="snížená",J963,0)</f>
        <v>0</v>
      </c>
      <c r="BG963" s="228">
        <f>IF(N963="zákl. přenesená",J963,0)</f>
        <v>0</v>
      </c>
      <c r="BH963" s="228">
        <f>IF(N963="sníž. přenesená",J963,0)</f>
        <v>0</v>
      </c>
      <c r="BI963" s="228">
        <f>IF(N963="nulová",J963,0)</f>
        <v>0</v>
      </c>
      <c r="BJ963" s="17" t="s">
        <v>83</v>
      </c>
      <c r="BK963" s="228">
        <f>ROUND(I963*H963,2)</f>
        <v>0</v>
      </c>
      <c r="BL963" s="17" t="s">
        <v>167</v>
      </c>
      <c r="BM963" s="227" t="s">
        <v>1236</v>
      </c>
    </row>
    <row r="964" s="2" customFormat="1">
      <c r="A964" s="38"/>
      <c r="B964" s="39"/>
      <c r="C964" s="40"/>
      <c r="D964" s="229" t="s">
        <v>169</v>
      </c>
      <c r="E964" s="40"/>
      <c r="F964" s="230" t="s">
        <v>1237</v>
      </c>
      <c r="G964" s="40"/>
      <c r="H964" s="40"/>
      <c r="I964" s="231"/>
      <c r="J964" s="40"/>
      <c r="K964" s="40"/>
      <c r="L964" s="44"/>
      <c r="M964" s="232"/>
      <c r="N964" s="233"/>
      <c r="O964" s="91"/>
      <c r="P964" s="91"/>
      <c r="Q964" s="91"/>
      <c r="R964" s="91"/>
      <c r="S964" s="91"/>
      <c r="T964" s="92"/>
      <c r="U964" s="38"/>
      <c r="V964" s="38"/>
      <c r="W964" s="38"/>
      <c r="X964" s="38"/>
      <c r="Y964" s="38"/>
      <c r="Z964" s="38"/>
      <c r="AA964" s="38"/>
      <c r="AB964" s="38"/>
      <c r="AC964" s="38"/>
      <c r="AD964" s="38"/>
      <c r="AE964" s="38"/>
      <c r="AT964" s="17" t="s">
        <v>169</v>
      </c>
      <c r="AU964" s="17" t="s">
        <v>85</v>
      </c>
    </row>
    <row r="965" s="13" customFormat="1">
      <c r="A965" s="13"/>
      <c r="B965" s="234"/>
      <c r="C965" s="235"/>
      <c r="D965" s="229" t="s">
        <v>171</v>
      </c>
      <c r="E965" s="236" t="s">
        <v>1</v>
      </c>
      <c r="F965" s="237" t="s">
        <v>1238</v>
      </c>
      <c r="G965" s="235"/>
      <c r="H965" s="238">
        <v>260.80000000000001</v>
      </c>
      <c r="I965" s="239"/>
      <c r="J965" s="235"/>
      <c r="K965" s="235"/>
      <c r="L965" s="240"/>
      <c r="M965" s="241"/>
      <c r="N965" s="242"/>
      <c r="O965" s="242"/>
      <c r="P965" s="242"/>
      <c r="Q965" s="242"/>
      <c r="R965" s="242"/>
      <c r="S965" s="242"/>
      <c r="T965" s="243"/>
      <c r="U965" s="13"/>
      <c r="V965" s="13"/>
      <c r="W965" s="13"/>
      <c r="X965" s="13"/>
      <c r="Y965" s="13"/>
      <c r="Z965" s="13"/>
      <c r="AA965" s="13"/>
      <c r="AB965" s="13"/>
      <c r="AC965" s="13"/>
      <c r="AD965" s="13"/>
      <c r="AE965" s="13"/>
      <c r="AT965" s="244" t="s">
        <v>171</v>
      </c>
      <c r="AU965" s="244" t="s">
        <v>85</v>
      </c>
      <c r="AV965" s="13" t="s">
        <v>85</v>
      </c>
      <c r="AW965" s="13" t="s">
        <v>32</v>
      </c>
      <c r="AX965" s="13" t="s">
        <v>75</v>
      </c>
      <c r="AY965" s="244" t="s">
        <v>161</v>
      </c>
    </row>
    <row r="966" s="13" customFormat="1">
      <c r="A966" s="13"/>
      <c r="B966" s="234"/>
      <c r="C966" s="235"/>
      <c r="D966" s="229" t="s">
        <v>171</v>
      </c>
      <c r="E966" s="236" t="s">
        <v>1</v>
      </c>
      <c r="F966" s="237" t="s">
        <v>1239</v>
      </c>
      <c r="G966" s="235"/>
      <c r="H966" s="238">
        <v>274.10000000000002</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171</v>
      </c>
      <c r="AU966" s="244" t="s">
        <v>85</v>
      </c>
      <c r="AV966" s="13" t="s">
        <v>85</v>
      </c>
      <c r="AW966" s="13" t="s">
        <v>32</v>
      </c>
      <c r="AX966" s="13" t="s">
        <v>75</v>
      </c>
      <c r="AY966" s="244" t="s">
        <v>161</v>
      </c>
    </row>
    <row r="967" s="13" customFormat="1">
      <c r="A967" s="13"/>
      <c r="B967" s="234"/>
      <c r="C967" s="235"/>
      <c r="D967" s="229" t="s">
        <v>171</v>
      </c>
      <c r="E967" s="236" t="s">
        <v>1</v>
      </c>
      <c r="F967" s="237" t="s">
        <v>1240</v>
      </c>
      <c r="G967" s="235"/>
      <c r="H967" s="238">
        <v>283</v>
      </c>
      <c r="I967" s="239"/>
      <c r="J967" s="235"/>
      <c r="K967" s="235"/>
      <c r="L967" s="240"/>
      <c r="M967" s="241"/>
      <c r="N967" s="242"/>
      <c r="O967" s="242"/>
      <c r="P967" s="242"/>
      <c r="Q967" s="242"/>
      <c r="R967" s="242"/>
      <c r="S967" s="242"/>
      <c r="T967" s="243"/>
      <c r="U967" s="13"/>
      <c r="V967" s="13"/>
      <c r="W967" s="13"/>
      <c r="X967" s="13"/>
      <c r="Y967" s="13"/>
      <c r="Z967" s="13"/>
      <c r="AA967" s="13"/>
      <c r="AB967" s="13"/>
      <c r="AC967" s="13"/>
      <c r="AD967" s="13"/>
      <c r="AE967" s="13"/>
      <c r="AT967" s="244" t="s">
        <v>171</v>
      </c>
      <c r="AU967" s="244" t="s">
        <v>85</v>
      </c>
      <c r="AV967" s="13" t="s">
        <v>85</v>
      </c>
      <c r="AW967" s="13" t="s">
        <v>32</v>
      </c>
      <c r="AX967" s="13" t="s">
        <v>75</v>
      </c>
      <c r="AY967" s="244" t="s">
        <v>161</v>
      </c>
    </row>
    <row r="968" s="14" customFormat="1">
      <c r="A968" s="14"/>
      <c r="B968" s="245"/>
      <c r="C968" s="246"/>
      <c r="D968" s="229" t="s">
        <v>171</v>
      </c>
      <c r="E968" s="247" t="s">
        <v>1</v>
      </c>
      <c r="F968" s="248" t="s">
        <v>185</v>
      </c>
      <c r="G968" s="246"/>
      <c r="H968" s="249">
        <v>817.90000000000009</v>
      </c>
      <c r="I968" s="250"/>
      <c r="J968" s="246"/>
      <c r="K968" s="246"/>
      <c r="L968" s="251"/>
      <c r="M968" s="252"/>
      <c r="N968" s="253"/>
      <c r="O968" s="253"/>
      <c r="P968" s="253"/>
      <c r="Q968" s="253"/>
      <c r="R968" s="253"/>
      <c r="S968" s="253"/>
      <c r="T968" s="254"/>
      <c r="U968" s="14"/>
      <c r="V968" s="14"/>
      <c r="W968" s="14"/>
      <c r="X968" s="14"/>
      <c r="Y968" s="14"/>
      <c r="Z968" s="14"/>
      <c r="AA968" s="14"/>
      <c r="AB968" s="14"/>
      <c r="AC968" s="14"/>
      <c r="AD968" s="14"/>
      <c r="AE968" s="14"/>
      <c r="AT968" s="255" t="s">
        <v>171</v>
      </c>
      <c r="AU968" s="255" t="s">
        <v>85</v>
      </c>
      <c r="AV968" s="14" t="s">
        <v>167</v>
      </c>
      <c r="AW968" s="14" t="s">
        <v>32</v>
      </c>
      <c r="AX968" s="14" t="s">
        <v>83</v>
      </c>
      <c r="AY968" s="255" t="s">
        <v>161</v>
      </c>
    </row>
    <row r="969" s="2" customFormat="1" ht="24.15" customHeight="1">
      <c r="A969" s="38"/>
      <c r="B969" s="39"/>
      <c r="C969" s="215" t="s">
        <v>1241</v>
      </c>
      <c r="D969" s="215" t="s">
        <v>163</v>
      </c>
      <c r="E969" s="216" t="s">
        <v>1242</v>
      </c>
      <c r="F969" s="217" t="s">
        <v>1243</v>
      </c>
      <c r="G969" s="218" t="s">
        <v>166</v>
      </c>
      <c r="H969" s="219">
        <v>1.8360000000000001</v>
      </c>
      <c r="I969" s="220"/>
      <c r="J969" s="221">
        <f>ROUND(I969*H969,2)</f>
        <v>0</v>
      </c>
      <c r="K969" s="222"/>
      <c r="L969" s="44"/>
      <c r="M969" s="223" t="s">
        <v>1</v>
      </c>
      <c r="N969" s="224" t="s">
        <v>40</v>
      </c>
      <c r="O969" s="91"/>
      <c r="P969" s="225">
        <f>O969*H969</f>
        <v>0</v>
      </c>
      <c r="Q969" s="225">
        <v>0</v>
      </c>
      <c r="R969" s="225">
        <f>Q969*H969</f>
        <v>0</v>
      </c>
      <c r="S969" s="225">
        <v>1.3999999999999999</v>
      </c>
      <c r="T969" s="226">
        <f>S969*H969</f>
        <v>2.5703999999999998</v>
      </c>
      <c r="U969" s="38"/>
      <c r="V969" s="38"/>
      <c r="W969" s="38"/>
      <c r="X969" s="38"/>
      <c r="Y969" s="38"/>
      <c r="Z969" s="38"/>
      <c r="AA969" s="38"/>
      <c r="AB969" s="38"/>
      <c r="AC969" s="38"/>
      <c r="AD969" s="38"/>
      <c r="AE969" s="38"/>
      <c r="AR969" s="227" t="s">
        <v>167</v>
      </c>
      <c r="AT969" s="227" t="s">
        <v>163</v>
      </c>
      <c r="AU969" s="227" t="s">
        <v>85</v>
      </c>
      <c r="AY969" s="17" t="s">
        <v>161</v>
      </c>
      <c r="BE969" s="228">
        <f>IF(N969="základní",J969,0)</f>
        <v>0</v>
      </c>
      <c r="BF969" s="228">
        <f>IF(N969="snížená",J969,0)</f>
        <v>0</v>
      </c>
      <c r="BG969" s="228">
        <f>IF(N969="zákl. přenesená",J969,0)</f>
        <v>0</v>
      </c>
      <c r="BH969" s="228">
        <f>IF(N969="sníž. přenesená",J969,0)</f>
        <v>0</v>
      </c>
      <c r="BI969" s="228">
        <f>IF(N969="nulová",J969,0)</f>
        <v>0</v>
      </c>
      <c r="BJ969" s="17" t="s">
        <v>83</v>
      </c>
      <c r="BK969" s="228">
        <f>ROUND(I969*H969,2)</f>
        <v>0</v>
      </c>
      <c r="BL969" s="17" t="s">
        <v>167</v>
      </c>
      <c r="BM969" s="227" t="s">
        <v>1244</v>
      </c>
    </row>
    <row r="970" s="2" customFormat="1">
      <c r="A970" s="38"/>
      <c r="B970" s="39"/>
      <c r="C970" s="40"/>
      <c r="D970" s="229" t="s">
        <v>169</v>
      </c>
      <c r="E970" s="40"/>
      <c r="F970" s="230" t="s">
        <v>1245</v>
      </c>
      <c r="G970" s="40"/>
      <c r="H970" s="40"/>
      <c r="I970" s="231"/>
      <c r="J970" s="40"/>
      <c r="K970" s="40"/>
      <c r="L970" s="44"/>
      <c r="M970" s="232"/>
      <c r="N970" s="233"/>
      <c r="O970" s="91"/>
      <c r="P970" s="91"/>
      <c r="Q970" s="91"/>
      <c r="R970" s="91"/>
      <c r="S970" s="91"/>
      <c r="T970" s="92"/>
      <c r="U970" s="38"/>
      <c r="V970" s="38"/>
      <c r="W970" s="38"/>
      <c r="X970" s="38"/>
      <c r="Y970" s="38"/>
      <c r="Z970" s="38"/>
      <c r="AA970" s="38"/>
      <c r="AB970" s="38"/>
      <c r="AC970" s="38"/>
      <c r="AD970" s="38"/>
      <c r="AE970" s="38"/>
      <c r="AT970" s="17" t="s">
        <v>169</v>
      </c>
      <c r="AU970" s="17" t="s">
        <v>85</v>
      </c>
    </row>
    <row r="971" s="13" customFormat="1">
      <c r="A971" s="13"/>
      <c r="B971" s="234"/>
      <c r="C971" s="235"/>
      <c r="D971" s="229" t="s">
        <v>171</v>
      </c>
      <c r="E971" s="236" t="s">
        <v>1</v>
      </c>
      <c r="F971" s="237" t="s">
        <v>1192</v>
      </c>
      <c r="G971" s="235"/>
      <c r="H971" s="238">
        <v>1.8360000000000001</v>
      </c>
      <c r="I971" s="239"/>
      <c r="J971" s="235"/>
      <c r="K971" s="235"/>
      <c r="L971" s="240"/>
      <c r="M971" s="241"/>
      <c r="N971" s="242"/>
      <c r="O971" s="242"/>
      <c r="P971" s="242"/>
      <c r="Q971" s="242"/>
      <c r="R971" s="242"/>
      <c r="S971" s="242"/>
      <c r="T971" s="243"/>
      <c r="U971" s="13"/>
      <c r="V971" s="13"/>
      <c r="W971" s="13"/>
      <c r="X971" s="13"/>
      <c r="Y971" s="13"/>
      <c r="Z971" s="13"/>
      <c r="AA971" s="13"/>
      <c r="AB971" s="13"/>
      <c r="AC971" s="13"/>
      <c r="AD971" s="13"/>
      <c r="AE971" s="13"/>
      <c r="AT971" s="244" t="s">
        <v>171</v>
      </c>
      <c r="AU971" s="244" t="s">
        <v>85</v>
      </c>
      <c r="AV971" s="13" t="s">
        <v>85</v>
      </c>
      <c r="AW971" s="13" t="s">
        <v>32</v>
      </c>
      <c r="AX971" s="13" t="s">
        <v>83</v>
      </c>
      <c r="AY971" s="244" t="s">
        <v>161</v>
      </c>
    </row>
    <row r="972" s="2" customFormat="1" ht="21.75" customHeight="1">
      <c r="A972" s="38"/>
      <c r="B972" s="39"/>
      <c r="C972" s="215" t="s">
        <v>1246</v>
      </c>
      <c r="D972" s="215" t="s">
        <v>163</v>
      </c>
      <c r="E972" s="216" t="s">
        <v>1247</v>
      </c>
      <c r="F972" s="217" t="s">
        <v>1248</v>
      </c>
      <c r="G972" s="218" t="s">
        <v>166</v>
      </c>
      <c r="H972" s="219">
        <v>329.35500000000002</v>
      </c>
      <c r="I972" s="220"/>
      <c r="J972" s="221">
        <f>ROUND(I972*H972,2)</f>
        <v>0</v>
      </c>
      <c r="K972" s="222"/>
      <c r="L972" s="44"/>
      <c r="M972" s="223" t="s">
        <v>1</v>
      </c>
      <c r="N972" s="224" t="s">
        <v>40</v>
      </c>
      <c r="O972" s="91"/>
      <c r="P972" s="225">
        <f>O972*H972</f>
        <v>0</v>
      </c>
      <c r="Q972" s="225">
        <v>0</v>
      </c>
      <c r="R972" s="225">
        <f>Q972*H972</f>
        <v>0</v>
      </c>
      <c r="S972" s="225">
        <v>1.3999999999999999</v>
      </c>
      <c r="T972" s="226">
        <f>S972*H972</f>
        <v>461.09699999999998</v>
      </c>
      <c r="U972" s="38"/>
      <c r="V972" s="38"/>
      <c r="W972" s="38"/>
      <c r="X972" s="38"/>
      <c r="Y972" s="38"/>
      <c r="Z972" s="38"/>
      <c r="AA972" s="38"/>
      <c r="AB972" s="38"/>
      <c r="AC972" s="38"/>
      <c r="AD972" s="38"/>
      <c r="AE972" s="38"/>
      <c r="AR972" s="227" t="s">
        <v>167</v>
      </c>
      <c r="AT972" s="227" t="s">
        <v>163</v>
      </c>
      <c r="AU972" s="227" t="s">
        <v>85</v>
      </c>
      <c r="AY972" s="17" t="s">
        <v>161</v>
      </c>
      <c r="BE972" s="228">
        <f>IF(N972="základní",J972,0)</f>
        <v>0</v>
      </c>
      <c r="BF972" s="228">
        <f>IF(N972="snížená",J972,0)</f>
        <v>0</v>
      </c>
      <c r="BG972" s="228">
        <f>IF(N972="zákl. přenesená",J972,0)</f>
        <v>0</v>
      </c>
      <c r="BH972" s="228">
        <f>IF(N972="sníž. přenesená",J972,0)</f>
        <v>0</v>
      </c>
      <c r="BI972" s="228">
        <f>IF(N972="nulová",J972,0)</f>
        <v>0</v>
      </c>
      <c r="BJ972" s="17" t="s">
        <v>83</v>
      </c>
      <c r="BK972" s="228">
        <f>ROUND(I972*H972,2)</f>
        <v>0</v>
      </c>
      <c r="BL972" s="17" t="s">
        <v>167</v>
      </c>
      <c r="BM972" s="227" t="s">
        <v>1249</v>
      </c>
    </row>
    <row r="973" s="2" customFormat="1">
      <c r="A973" s="38"/>
      <c r="B973" s="39"/>
      <c r="C973" s="40"/>
      <c r="D973" s="229" t="s">
        <v>169</v>
      </c>
      <c r="E973" s="40"/>
      <c r="F973" s="230" t="s">
        <v>1250</v>
      </c>
      <c r="G973" s="40"/>
      <c r="H973" s="40"/>
      <c r="I973" s="231"/>
      <c r="J973" s="40"/>
      <c r="K973" s="40"/>
      <c r="L973" s="44"/>
      <c r="M973" s="232"/>
      <c r="N973" s="233"/>
      <c r="O973" s="91"/>
      <c r="P973" s="91"/>
      <c r="Q973" s="91"/>
      <c r="R973" s="91"/>
      <c r="S973" s="91"/>
      <c r="T973" s="92"/>
      <c r="U973" s="38"/>
      <c r="V973" s="38"/>
      <c r="W973" s="38"/>
      <c r="X973" s="38"/>
      <c r="Y973" s="38"/>
      <c r="Z973" s="38"/>
      <c r="AA973" s="38"/>
      <c r="AB973" s="38"/>
      <c r="AC973" s="38"/>
      <c r="AD973" s="38"/>
      <c r="AE973" s="38"/>
      <c r="AT973" s="17" t="s">
        <v>169</v>
      </c>
      <c r="AU973" s="17" t="s">
        <v>85</v>
      </c>
    </row>
    <row r="974" s="13" customFormat="1">
      <c r="A974" s="13"/>
      <c r="B974" s="234"/>
      <c r="C974" s="235"/>
      <c r="D974" s="229" t="s">
        <v>171</v>
      </c>
      <c r="E974" s="236" t="s">
        <v>1</v>
      </c>
      <c r="F974" s="237" t="s">
        <v>1251</v>
      </c>
      <c r="G974" s="235"/>
      <c r="H974" s="238">
        <v>151.19</v>
      </c>
      <c r="I974" s="239"/>
      <c r="J974" s="235"/>
      <c r="K974" s="235"/>
      <c r="L974" s="240"/>
      <c r="M974" s="241"/>
      <c r="N974" s="242"/>
      <c r="O974" s="242"/>
      <c r="P974" s="242"/>
      <c r="Q974" s="242"/>
      <c r="R974" s="242"/>
      <c r="S974" s="242"/>
      <c r="T974" s="243"/>
      <c r="U974" s="13"/>
      <c r="V974" s="13"/>
      <c r="W974" s="13"/>
      <c r="X974" s="13"/>
      <c r="Y974" s="13"/>
      <c r="Z974" s="13"/>
      <c r="AA974" s="13"/>
      <c r="AB974" s="13"/>
      <c r="AC974" s="13"/>
      <c r="AD974" s="13"/>
      <c r="AE974" s="13"/>
      <c r="AT974" s="244" t="s">
        <v>171</v>
      </c>
      <c r="AU974" s="244" t="s">
        <v>85</v>
      </c>
      <c r="AV974" s="13" t="s">
        <v>85</v>
      </c>
      <c r="AW974" s="13" t="s">
        <v>32</v>
      </c>
      <c r="AX974" s="13" t="s">
        <v>75</v>
      </c>
      <c r="AY974" s="244" t="s">
        <v>161</v>
      </c>
    </row>
    <row r="975" s="13" customFormat="1">
      <c r="A975" s="13"/>
      <c r="B975" s="234"/>
      <c r="C975" s="235"/>
      <c r="D975" s="229" t="s">
        <v>171</v>
      </c>
      <c r="E975" s="236" t="s">
        <v>1</v>
      </c>
      <c r="F975" s="237" t="s">
        <v>1252</v>
      </c>
      <c r="G975" s="235"/>
      <c r="H975" s="238">
        <v>178.16499999999999</v>
      </c>
      <c r="I975" s="239"/>
      <c r="J975" s="235"/>
      <c r="K975" s="235"/>
      <c r="L975" s="240"/>
      <c r="M975" s="241"/>
      <c r="N975" s="242"/>
      <c r="O975" s="242"/>
      <c r="P975" s="242"/>
      <c r="Q975" s="242"/>
      <c r="R975" s="242"/>
      <c r="S975" s="242"/>
      <c r="T975" s="243"/>
      <c r="U975" s="13"/>
      <c r="V975" s="13"/>
      <c r="W975" s="13"/>
      <c r="X975" s="13"/>
      <c r="Y975" s="13"/>
      <c r="Z975" s="13"/>
      <c r="AA975" s="13"/>
      <c r="AB975" s="13"/>
      <c r="AC975" s="13"/>
      <c r="AD975" s="13"/>
      <c r="AE975" s="13"/>
      <c r="AT975" s="244" t="s">
        <v>171</v>
      </c>
      <c r="AU975" s="244" t="s">
        <v>85</v>
      </c>
      <c r="AV975" s="13" t="s">
        <v>85</v>
      </c>
      <c r="AW975" s="13" t="s">
        <v>32</v>
      </c>
      <c r="AX975" s="13" t="s">
        <v>75</v>
      </c>
      <c r="AY975" s="244" t="s">
        <v>161</v>
      </c>
    </row>
    <row r="976" s="14" customFormat="1">
      <c r="A976" s="14"/>
      <c r="B976" s="245"/>
      <c r="C976" s="246"/>
      <c r="D976" s="229" t="s">
        <v>171</v>
      </c>
      <c r="E976" s="247" t="s">
        <v>1</v>
      </c>
      <c r="F976" s="248" t="s">
        <v>185</v>
      </c>
      <c r="G976" s="246"/>
      <c r="H976" s="249">
        <v>329.35500000000002</v>
      </c>
      <c r="I976" s="250"/>
      <c r="J976" s="246"/>
      <c r="K976" s="246"/>
      <c r="L976" s="251"/>
      <c r="M976" s="252"/>
      <c r="N976" s="253"/>
      <c r="O976" s="253"/>
      <c r="P976" s="253"/>
      <c r="Q976" s="253"/>
      <c r="R976" s="253"/>
      <c r="S976" s="253"/>
      <c r="T976" s="254"/>
      <c r="U976" s="14"/>
      <c r="V976" s="14"/>
      <c r="W976" s="14"/>
      <c r="X976" s="14"/>
      <c r="Y976" s="14"/>
      <c r="Z976" s="14"/>
      <c r="AA976" s="14"/>
      <c r="AB976" s="14"/>
      <c r="AC976" s="14"/>
      <c r="AD976" s="14"/>
      <c r="AE976" s="14"/>
      <c r="AT976" s="255" t="s">
        <v>171</v>
      </c>
      <c r="AU976" s="255" t="s">
        <v>85</v>
      </c>
      <c r="AV976" s="14" t="s">
        <v>167</v>
      </c>
      <c r="AW976" s="14" t="s">
        <v>32</v>
      </c>
      <c r="AX976" s="14" t="s">
        <v>83</v>
      </c>
      <c r="AY976" s="255" t="s">
        <v>161</v>
      </c>
    </row>
    <row r="977" s="2" customFormat="1" ht="24.15" customHeight="1">
      <c r="A977" s="38"/>
      <c r="B977" s="39"/>
      <c r="C977" s="215" t="s">
        <v>1253</v>
      </c>
      <c r="D977" s="215" t="s">
        <v>163</v>
      </c>
      <c r="E977" s="216" t="s">
        <v>1254</v>
      </c>
      <c r="F977" s="217" t="s">
        <v>1255</v>
      </c>
      <c r="G977" s="218" t="s">
        <v>206</v>
      </c>
      <c r="H977" s="219">
        <v>3.52</v>
      </c>
      <c r="I977" s="220"/>
      <c r="J977" s="221">
        <f>ROUND(I977*H977,2)</f>
        <v>0</v>
      </c>
      <c r="K977" s="222"/>
      <c r="L977" s="44"/>
      <c r="M977" s="223" t="s">
        <v>1</v>
      </c>
      <c r="N977" s="224" t="s">
        <v>40</v>
      </c>
      <c r="O977" s="91"/>
      <c r="P977" s="225">
        <f>O977*H977</f>
        <v>0</v>
      </c>
      <c r="Q977" s="225">
        <v>0</v>
      </c>
      <c r="R977" s="225">
        <f>Q977*H977</f>
        <v>0</v>
      </c>
      <c r="S977" s="225">
        <v>0.074999999999999997</v>
      </c>
      <c r="T977" s="226">
        <f>S977*H977</f>
        <v>0.26400000000000001</v>
      </c>
      <c r="U977" s="38"/>
      <c r="V977" s="38"/>
      <c r="W977" s="38"/>
      <c r="X977" s="38"/>
      <c r="Y977" s="38"/>
      <c r="Z977" s="38"/>
      <c r="AA977" s="38"/>
      <c r="AB977" s="38"/>
      <c r="AC977" s="38"/>
      <c r="AD977" s="38"/>
      <c r="AE977" s="38"/>
      <c r="AR977" s="227" t="s">
        <v>167</v>
      </c>
      <c r="AT977" s="227" t="s">
        <v>163</v>
      </c>
      <c r="AU977" s="227" t="s">
        <v>85</v>
      </c>
      <c r="AY977" s="17" t="s">
        <v>161</v>
      </c>
      <c r="BE977" s="228">
        <f>IF(N977="základní",J977,0)</f>
        <v>0</v>
      </c>
      <c r="BF977" s="228">
        <f>IF(N977="snížená",J977,0)</f>
        <v>0</v>
      </c>
      <c r="BG977" s="228">
        <f>IF(N977="zákl. přenesená",J977,0)</f>
        <v>0</v>
      </c>
      <c r="BH977" s="228">
        <f>IF(N977="sníž. přenesená",J977,0)</f>
        <v>0</v>
      </c>
      <c r="BI977" s="228">
        <f>IF(N977="nulová",J977,0)</f>
        <v>0</v>
      </c>
      <c r="BJ977" s="17" t="s">
        <v>83</v>
      </c>
      <c r="BK977" s="228">
        <f>ROUND(I977*H977,2)</f>
        <v>0</v>
      </c>
      <c r="BL977" s="17" t="s">
        <v>167</v>
      </c>
      <c r="BM977" s="227" t="s">
        <v>1256</v>
      </c>
    </row>
    <row r="978" s="2" customFormat="1">
      <c r="A978" s="38"/>
      <c r="B978" s="39"/>
      <c r="C978" s="40"/>
      <c r="D978" s="229" t="s">
        <v>169</v>
      </c>
      <c r="E978" s="40"/>
      <c r="F978" s="230" t="s">
        <v>1257</v>
      </c>
      <c r="G978" s="40"/>
      <c r="H978" s="40"/>
      <c r="I978" s="231"/>
      <c r="J978" s="40"/>
      <c r="K978" s="40"/>
      <c r="L978" s="44"/>
      <c r="M978" s="232"/>
      <c r="N978" s="233"/>
      <c r="O978" s="91"/>
      <c r="P978" s="91"/>
      <c r="Q978" s="91"/>
      <c r="R978" s="91"/>
      <c r="S978" s="91"/>
      <c r="T978" s="92"/>
      <c r="U978" s="38"/>
      <c r="V978" s="38"/>
      <c r="W978" s="38"/>
      <c r="X978" s="38"/>
      <c r="Y978" s="38"/>
      <c r="Z978" s="38"/>
      <c r="AA978" s="38"/>
      <c r="AB978" s="38"/>
      <c r="AC978" s="38"/>
      <c r="AD978" s="38"/>
      <c r="AE978" s="38"/>
      <c r="AT978" s="17" t="s">
        <v>169</v>
      </c>
      <c r="AU978" s="17" t="s">
        <v>85</v>
      </c>
    </row>
    <row r="979" s="13" customFormat="1">
      <c r="A979" s="13"/>
      <c r="B979" s="234"/>
      <c r="C979" s="235"/>
      <c r="D979" s="229" t="s">
        <v>171</v>
      </c>
      <c r="E979" s="236" t="s">
        <v>1</v>
      </c>
      <c r="F979" s="237" t="s">
        <v>1258</v>
      </c>
      <c r="G979" s="235"/>
      <c r="H979" s="238">
        <v>3.52</v>
      </c>
      <c r="I979" s="239"/>
      <c r="J979" s="235"/>
      <c r="K979" s="235"/>
      <c r="L979" s="240"/>
      <c r="M979" s="241"/>
      <c r="N979" s="242"/>
      <c r="O979" s="242"/>
      <c r="P979" s="242"/>
      <c r="Q979" s="242"/>
      <c r="R979" s="242"/>
      <c r="S979" s="242"/>
      <c r="T979" s="243"/>
      <c r="U979" s="13"/>
      <c r="V979" s="13"/>
      <c r="W979" s="13"/>
      <c r="X979" s="13"/>
      <c r="Y979" s="13"/>
      <c r="Z979" s="13"/>
      <c r="AA979" s="13"/>
      <c r="AB979" s="13"/>
      <c r="AC979" s="13"/>
      <c r="AD979" s="13"/>
      <c r="AE979" s="13"/>
      <c r="AT979" s="244" t="s">
        <v>171</v>
      </c>
      <c r="AU979" s="244" t="s">
        <v>85</v>
      </c>
      <c r="AV979" s="13" t="s">
        <v>85</v>
      </c>
      <c r="AW979" s="13" t="s">
        <v>32</v>
      </c>
      <c r="AX979" s="13" t="s">
        <v>83</v>
      </c>
      <c r="AY979" s="244" t="s">
        <v>161</v>
      </c>
    </row>
    <row r="980" s="2" customFormat="1" ht="21.75" customHeight="1">
      <c r="A980" s="38"/>
      <c r="B980" s="39"/>
      <c r="C980" s="215" t="s">
        <v>1259</v>
      </c>
      <c r="D980" s="215" t="s">
        <v>163</v>
      </c>
      <c r="E980" s="216" t="s">
        <v>1260</v>
      </c>
      <c r="F980" s="217" t="s">
        <v>1261</v>
      </c>
      <c r="G980" s="218" t="s">
        <v>206</v>
      </c>
      <c r="H980" s="219">
        <v>12.800000000000001</v>
      </c>
      <c r="I980" s="220"/>
      <c r="J980" s="221">
        <f>ROUND(I980*H980,2)</f>
        <v>0</v>
      </c>
      <c r="K980" s="222"/>
      <c r="L980" s="44"/>
      <c r="M980" s="223" t="s">
        <v>1</v>
      </c>
      <c r="N980" s="224" t="s">
        <v>40</v>
      </c>
      <c r="O980" s="91"/>
      <c r="P980" s="225">
        <f>O980*H980</f>
        <v>0</v>
      </c>
      <c r="Q980" s="225">
        <v>0</v>
      </c>
      <c r="R980" s="225">
        <f>Q980*H980</f>
        <v>0</v>
      </c>
      <c r="S980" s="225">
        <v>0.075999999999999998</v>
      </c>
      <c r="T980" s="226">
        <f>S980*H980</f>
        <v>0.9728</v>
      </c>
      <c r="U980" s="38"/>
      <c r="V980" s="38"/>
      <c r="W980" s="38"/>
      <c r="X980" s="38"/>
      <c r="Y980" s="38"/>
      <c r="Z980" s="38"/>
      <c r="AA980" s="38"/>
      <c r="AB980" s="38"/>
      <c r="AC980" s="38"/>
      <c r="AD980" s="38"/>
      <c r="AE980" s="38"/>
      <c r="AR980" s="227" t="s">
        <v>167</v>
      </c>
      <c r="AT980" s="227" t="s">
        <v>163</v>
      </c>
      <c r="AU980" s="227" t="s">
        <v>85</v>
      </c>
      <c r="AY980" s="17" t="s">
        <v>161</v>
      </c>
      <c r="BE980" s="228">
        <f>IF(N980="základní",J980,0)</f>
        <v>0</v>
      </c>
      <c r="BF980" s="228">
        <f>IF(N980="snížená",J980,0)</f>
        <v>0</v>
      </c>
      <c r="BG980" s="228">
        <f>IF(N980="zákl. přenesená",J980,0)</f>
        <v>0</v>
      </c>
      <c r="BH980" s="228">
        <f>IF(N980="sníž. přenesená",J980,0)</f>
        <v>0</v>
      </c>
      <c r="BI980" s="228">
        <f>IF(N980="nulová",J980,0)</f>
        <v>0</v>
      </c>
      <c r="BJ980" s="17" t="s">
        <v>83</v>
      </c>
      <c r="BK980" s="228">
        <f>ROUND(I980*H980,2)</f>
        <v>0</v>
      </c>
      <c r="BL980" s="17" t="s">
        <v>167</v>
      </c>
      <c r="BM980" s="227" t="s">
        <v>1262</v>
      </c>
    </row>
    <row r="981" s="2" customFormat="1">
      <c r="A981" s="38"/>
      <c r="B981" s="39"/>
      <c r="C981" s="40"/>
      <c r="D981" s="229" t="s">
        <v>169</v>
      </c>
      <c r="E981" s="40"/>
      <c r="F981" s="230" t="s">
        <v>1263</v>
      </c>
      <c r="G981" s="40"/>
      <c r="H981" s="40"/>
      <c r="I981" s="231"/>
      <c r="J981" s="40"/>
      <c r="K981" s="40"/>
      <c r="L981" s="44"/>
      <c r="M981" s="232"/>
      <c r="N981" s="233"/>
      <c r="O981" s="91"/>
      <c r="P981" s="91"/>
      <c r="Q981" s="91"/>
      <c r="R981" s="91"/>
      <c r="S981" s="91"/>
      <c r="T981" s="92"/>
      <c r="U981" s="38"/>
      <c r="V981" s="38"/>
      <c r="W981" s="38"/>
      <c r="X981" s="38"/>
      <c r="Y981" s="38"/>
      <c r="Z981" s="38"/>
      <c r="AA981" s="38"/>
      <c r="AB981" s="38"/>
      <c r="AC981" s="38"/>
      <c r="AD981" s="38"/>
      <c r="AE981" s="38"/>
      <c r="AT981" s="17" t="s">
        <v>169</v>
      </c>
      <c r="AU981" s="17" t="s">
        <v>85</v>
      </c>
    </row>
    <row r="982" s="13" customFormat="1">
      <c r="A982" s="13"/>
      <c r="B982" s="234"/>
      <c r="C982" s="235"/>
      <c r="D982" s="229" t="s">
        <v>171</v>
      </c>
      <c r="E982" s="236" t="s">
        <v>1</v>
      </c>
      <c r="F982" s="237" t="s">
        <v>1264</v>
      </c>
      <c r="G982" s="235"/>
      <c r="H982" s="238">
        <v>4</v>
      </c>
      <c r="I982" s="239"/>
      <c r="J982" s="235"/>
      <c r="K982" s="235"/>
      <c r="L982" s="240"/>
      <c r="M982" s="241"/>
      <c r="N982" s="242"/>
      <c r="O982" s="242"/>
      <c r="P982" s="242"/>
      <c r="Q982" s="242"/>
      <c r="R982" s="242"/>
      <c r="S982" s="242"/>
      <c r="T982" s="243"/>
      <c r="U982" s="13"/>
      <c r="V982" s="13"/>
      <c r="W982" s="13"/>
      <c r="X982" s="13"/>
      <c r="Y982" s="13"/>
      <c r="Z982" s="13"/>
      <c r="AA982" s="13"/>
      <c r="AB982" s="13"/>
      <c r="AC982" s="13"/>
      <c r="AD982" s="13"/>
      <c r="AE982" s="13"/>
      <c r="AT982" s="244" t="s">
        <v>171</v>
      </c>
      <c r="AU982" s="244" t="s">
        <v>85</v>
      </c>
      <c r="AV982" s="13" t="s">
        <v>85</v>
      </c>
      <c r="AW982" s="13" t="s">
        <v>32</v>
      </c>
      <c r="AX982" s="13" t="s">
        <v>75</v>
      </c>
      <c r="AY982" s="244" t="s">
        <v>161</v>
      </c>
    </row>
    <row r="983" s="13" customFormat="1">
      <c r="A983" s="13"/>
      <c r="B983" s="234"/>
      <c r="C983" s="235"/>
      <c r="D983" s="229" t="s">
        <v>171</v>
      </c>
      <c r="E983" s="236" t="s">
        <v>1</v>
      </c>
      <c r="F983" s="237" t="s">
        <v>1265</v>
      </c>
      <c r="G983" s="235"/>
      <c r="H983" s="238">
        <v>8.8000000000000007</v>
      </c>
      <c r="I983" s="239"/>
      <c r="J983" s="235"/>
      <c r="K983" s="235"/>
      <c r="L983" s="240"/>
      <c r="M983" s="241"/>
      <c r="N983" s="242"/>
      <c r="O983" s="242"/>
      <c r="P983" s="242"/>
      <c r="Q983" s="242"/>
      <c r="R983" s="242"/>
      <c r="S983" s="242"/>
      <c r="T983" s="243"/>
      <c r="U983" s="13"/>
      <c r="V983" s="13"/>
      <c r="W983" s="13"/>
      <c r="X983" s="13"/>
      <c r="Y983" s="13"/>
      <c r="Z983" s="13"/>
      <c r="AA983" s="13"/>
      <c r="AB983" s="13"/>
      <c r="AC983" s="13"/>
      <c r="AD983" s="13"/>
      <c r="AE983" s="13"/>
      <c r="AT983" s="244" t="s">
        <v>171</v>
      </c>
      <c r="AU983" s="244" t="s">
        <v>85</v>
      </c>
      <c r="AV983" s="13" t="s">
        <v>85</v>
      </c>
      <c r="AW983" s="13" t="s">
        <v>32</v>
      </c>
      <c r="AX983" s="13" t="s">
        <v>75</v>
      </c>
      <c r="AY983" s="244" t="s">
        <v>161</v>
      </c>
    </row>
    <row r="984" s="14" customFormat="1">
      <c r="A984" s="14"/>
      <c r="B984" s="245"/>
      <c r="C984" s="246"/>
      <c r="D984" s="229" t="s">
        <v>171</v>
      </c>
      <c r="E984" s="247" t="s">
        <v>1</v>
      </c>
      <c r="F984" s="248" t="s">
        <v>185</v>
      </c>
      <c r="G984" s="246"/>
      <c r="H984" s="249">
        <v>12.800000000000001</v>
      </c>
      <c r="I984" s="250"/>
      <c r="J984" s="246"/>
      <c r="K984" s="246"/>
      <c r="L984" s="251"/>
      <c r="M984" s="252"/>
      <c r="N984" s="253"/>
      <c r="O984" s="253"/>
      <c r="P984" s="253"/>
      <c r="Q984" s="253"/>
      <c r="R984" s="253"/>
      <c r="S984" s="253"/>
      <c r="T984" s="254"/>
      <c r="U984" s="14"/>
      <c r="V984" s="14"/>
      <c r="W984" s="14"/>
      <c r="X984" s="14"/>
      <c r="Y984" s="14"/>
      <c r="Z984" s="14"/>
      <c r="AA984" s="14"/>
      <c r="AB984" s="14"/>
      <c r="AC984" s="14"/>
      <c r="AD984" s="14"/>
      <c r="AE984" s="14"/>
      <c r="AT984" s="255" t="s">
        <v>171</v>
      </c>
      <c r="AU984" s="255" t="s">
        <v>85</v>
      </c>
      <c r="AV984" s="14" t="s">
        <v>167</v>
      </c>
      <c r="AW984" s="14" t="s">
        <v>32</v>
      </c>
      <c r="AX984" s="14" t="s">
        <v>83</v>
      </c>
      <c r="AY984" s="255" t="s">
        <v>161</v>
      </c>
    </row>
    <row r="985" s="2" customFormat="1" ht="21.75" customHeight="1">
      <c r="A985" s="38"/>
      <c r="B985" s="39"/>
      <c r="C985" s="215" t="s">
        <v>1266</v>
      </c>
      <c r="D985" s="215" t="s">
        <v>163</v>
      </c>
      <c r="E985" s="216" t="s">
        <v>1267</v>
      </c>
      <c r="F985" s="217" t="s">
        <v>1268</v>
      </c>
      <c r="G985" s="218" t="s">
        <v>206</v>
      </c>
      <c r="H985" s="219">
        <v>29</v>
      </c>
      <c r="I985" s="220"/>
      <c r="J985" s="221">
        <f>ROUND(I985*H985,2)</f>
        <v>0</v>
      </c>
      <c r="K985" s="222"/>
      <c r="L985" s="44"/>
      <c r="M985" s="223" t="s">
        <v>1</v>
      </c>
      <c r="N985" s="224" t="s">
        <v>40</v>
      </c>
      <c r="O985" s="91"/>
      <c r="P985" s="225">
        <f>O985*H985</f>
        <v>0</v>
      </c>
      <c r="Q985" s="225">
        <v>0</v>
      </c>
      <c r="R985" s="225">
        <f>Q985*H985</f>
        <v>0</v>
      </c>
      <c r="S985" s="225">
        <v>0.063</v>
      </c>
      <c r="T985" s="226">
        <f>S985*H985</f>
        <v>1.827</v>
      </c>
      <c r="U985" s="38"/>
      <c r="V985" s="38"/>
      <c r="W985" s="38"/>
      <c r="X985" s="38"/>
      <c r="Y985" s="38"/>
      <c r="Z985" s="38"/>
      <c r="AA985" s="38"/>
      <c r="AB985" s="38"/>
      <c r="AC985" s="38"/>
      <c r="AD985" s="38"/>
      <c r="AE985" s="38"/>
      <c r="AR985" s="227" t="s">
        <v>167</v>
      </c>
      <c r="AT985" s="227" t="s">
        <v>163</v>
      </c>
      <c r="AU985" s="227" t="s">
        <v>85</v>
      </c>
      <c r="AY985" s="17" t="s">
        <v>161</v>
      </c>
      <c r="BE985" s="228">
        <f>IF(N985="základní",J985,0)</f>
        <v>0</v>
      </c>
      <c r="BF985" s="228">
        <f>IF(N985="snížená",J985,0)</f>
        <v>0</v>
      </c>
      <c r="BG985" s="228">
        <f>IF(N985="zákl. přenesená",J985,0)</f>
        <v>0</v>
      </c>
      <c r="BH985" s="228">
        <f>IF(N985="sníž. přenesená",J985,0)</f>
        <v>0</v>
      </c>
      <c r="BI985" s="228">
        <f>IF(N985="nulová",J985,0)</f>
        <v>0</v>
      </c>
      <c r="BJ985" s="17" t="s">
        <v>83</v>
      </c>
      <c r="BK985" s="228">
        <f>ROUND(I985*H985,2)</f>
        <v>0</v>
      </c>
      <c r="BL985" s="17" t="s">
        <v>167</v>
      </c>
      <c r="BM985" s="227" t="s">
        <v>1269</v>
      </c>
    </row>
    <row r="986" s="2" customFormat="1">
      <c r="A986" s="38"/>
      <c r="B986" s="39"/>
      <c r="C986" s="40"/>
      <c r="D986" s="229" t="s">
        <v>169</v>
      </c>
      <c r="E986" s="40"/>
      <c r="F986" s="230" t="s">
        <v>1270</v>
      </c>
      <c r="G986" s="40"/>
      <c r="H986" s="40"/>
      <c r="I986" s="231"/>
      <c r="J986" s="40"/>
      <c r="K986" s="40"/>
      <c r="L986" s="44"/>
      <c r="M986" s="232"/>
      <c r="N986" s="233"/>
      <c r="O986" s="91"/>
      <c r="P986" s="91"/>
      <c r="Q986" s="91"/>
      <c r="R986" s="91"/>
      <c r="S986" s="91"/>
      <c r="T986" s="92"/>
      <c r="U986" s="38"/>
      <c r="V986" s="38"/>
      <c r="W986" s="38"/>
      <c r="X986" s="38"/>
      <c r="Y986" s="38"/>
      <c r="Z986" s="38"/>
      <c r="AA986" s="38"/>
      <c r="AB986" s="38"/>
      <c r="AC986" s="38"/>
      <c r="AD986" s="38"/>
      <c r="AE986" s="38"/>
      <c r="AT986" s="17" t="s">
        <v>169</v>
      </c>
      <c r="AU986" s="17" t="s">
        <v>85</v>
      </c>
    </row>
    <row r="987" s="13" customFormat="1">
      <c r="A987" s="13"/>
      <c r="B987" s="234"/>
      <c r="C987" s="235"/>
      <c r="D987" s="229" t="s">
        <v>171</v>
      </c>
      <c r="E987" s="236" t="s">
        <v>1</v>
      </c>
      <c r="F987" s="237" t="s">
        <v>1271</v>
      </c>
      <c r="G987" s="235"/>
      <c r="H987" s="238">
        <v>16</v>
      </c>
      <c r="I987" s="239"/>
      <c r="J987" s="235"/>
      <c r="K987" s="235"/>
      <c r="L987" s="240"/>
      <c r="M987" s="241"/>
      <c r="N987" s="242"/>
      <c r="O987" s="242"/>
      <c r="P987" s="242"/>
      <c r="Q987" s="242"/>
      <c r="R987" s="242"/>
      <c r="S987" s="242"/>
      <c r="T987" s="243"/>
      <c r="U987" s="13"/>
      <c r="V987" s="13"/>
      <c r="W987" s="13"/>
      <c r="X987" s="13"/>
      <c r="Y987" s="13"/>
      <c r="Z987" s="13"/>
      <c r="AA987" s="13"/>
      <c r="AB987" s="13"/>
      <c r="AC987" s="13"/>
      <c r="AD987" s="13"/>
      <c r="AE987" s="13"/>
      <c r="AT987" s="244" t="s">
        <v>171</v>
      </c>
      <c r="AU987" s="244" t="s">
        <v>85</v>
      </c>
      <c r="AV987" s="13" t="s">
        <v>85</v>
      </c>
      <c r="AW987" s="13" t="s">
        <v>32</v>
      </c>
      <c r="AX987" s="13" t="s">
        <v>75</v>
      </c>
      <c r="AY987" s="244" t="s">
        <v>161</v>
      </c>
    </row>
    <row r="988" s="13" customFormat="1">
      <c r="A988" s="13"/>
      <c r="B988" s="234"/>
      <c r="C988" s="235"/>
      <c r="D988" s="229" t="s">
        <v>171</v>
      </c>
      <c r="E988" s="236" t="s">
        <v>1</v>
      </c>
      <c r="F988" s="237" t="s">
        <v>1272</v>
      </c>
      <c r="G988" s="235"/>
      <c r="H988" s="238">
        <v>5.2000000000000002</v>
      </c>
      <c r="I988" s="239"/>
      <c r="J988" s="235"/>
      <c r="K988" s="235"/>
      <c r="L988" s="240"/>
      <c r="M988" s="241"/>
      <c r="N988" s="242"/>
      <c r="O988" s="242"/>
      <c r="P988" s="242"/>
      <c r="Q988" s="242"/>
      <c r="R988" s="242"/>
      <c r="S988" s="242"/>
      <c r="T988" s="243"/>
      <c r="U988" s="13"/>
      <c r="V988" s="13"/>
      <c r="W988" s="13"/>
      <c r="X988" s="13"/>
      <c r="Y988" s="13"/>
      <c r="Z988" s="13"/>
      <c r="AA988" s="13"/>
      <c r="AB988" s="13"/>
      <c r="AC988" s="13"/>
      <c r="AD988" s="13"/>
      <c r="AE988" s="13"/>
      <c r="AT988" s="244" t="s">
        <v>171</v>
      </c>
      <c r="AU988" s="244" t="s">
        <v>85</v>
      </c>
      <c r="AV988" s="13" t="s">
        <v>85</v>
      </c>
      <c r="AW988" s="13" t="s">
        <v>32</v>
      </c>
      <c r="AX988" s="13" t="s">
        <v>75</v>
      </c>
      <c r="AY988" s="244" t="s">
        <v>161</v>
      </c>
    </row>
    <row r="989" s="13" customFormat="1">
      <c r="A989" s="13"/>
      <c r="B989" s="234"/>
      <c r="C989" s="235"/>
      <c r="D989" s="229" t="s">
        <v>171</v>
      </c>
      <c r="E989" s="236" t="s">
        <v>1</v>
      </c>
      <c r="F989" s="237" t="s">
        <v>1273</v>
      </c>
      <c r="G989" s="235"/>
      <c r="H989" s="238">
        <v>7.7999999999999998</v>
      </c>
      <c r="I989" s="239"/>
      <c r="J989" s="235"/>
      <c r="K989" s="235"/>
      <c r="L989" s="240"/>
      <c r="M989" s="241"/>
      <c r="N989" s="242"/>
      <c r="O989" s="242"/>
      <c r="P989" s="242"/>
      <c r="Q989" s="242"/>
      <c r="R989" s="242"/>
      <c r="S989" s="242"/>
      <c r="T989" s="243"/>
      <c r="U989" s="13"/>
      <c r="V989" s="13"/>
      <c r="W989" s="13"/>
      <c r="X989" s="13"/>
      <c r="Y989" s="13"/>
      <c r="Z989" s="13"/>
      <c r="AA989" s="13"/>
      <c r="AB989" s="13"/>
      <c r="AC989" s="13"/>
      <c r="AD989" s="13"/>
      <c r="AE989" s="13"/>
      <c r="AT989" s="244" t="s">
        <v>171</v>
      </c>
      <c r="AU989" s="244" t="s">
        <v>85</v>
      </c>
      <c r="AV989" s="13" t="s">
        <v>85</v>
      </c>
      <c r="AW989" s="13" t="s">
        <v>32</v>
      </c>
      <c r="AX989" s="13" t="s">
        <v>75</v>
      </c>
      <c r="AY989" s="244" t="s">
        <v>161</v>
      </c>
    </row>
    <row r="990" s="14" customFormat="1">
      <c r="A990" s="14"/>
      <c r="B990" s="245"/>
      <c r="C990" s="246"/>
      <c r="D990" s="229" t="s">
        <v>171</v>
      </c>
      <c r="E990" s="247" t="s">
        <v>1</v>
      </c>
      <c r="F990" s="248" t="s">
        <v>185</v>
      </c>
      <c r="G990" s="246"/>
      <c r="H990" s="249">
        <v>29</v>
      </c>
      <c r="I990" s="250"/>
      <c r="J990" s="246"/>
      <c r="K990" s="246"/>
      <c r="L990" s="251"/>
      <c r="M990" s="252"/>
      <c r="N990" s="253"/>
      <c r="O990" s="253"/>
      <c r="P990" s="253"/>
      <c r="Q990" s="253"/>
      <c r="R990" s="253"/>
      <c r="S990" s="253"/>
      <c r="T990" s="254"/>
      <c r="U990" s="14"/>
      <c r="V990" s="14"/>
      <c r="W990" s="14"/>
      <c r="X990" s="14"/>
      <c r="Y990" s="14"/>
      <c r="Z990" s="14"/>
      <c r="AA990" s="14"/>
      <c r="AB990" s="14"/>
      <c r="AC990" s="14"/>
      <c r="AD990" s="14"/>
      <c r="AE990" s="14"/>
      <c r="AT990" s="255" t="s">
        <v>171</v>
      </c>
      <c r="AU990" s="255" t="s">
        <v>85</v>
      </c>
      <c r="AV990" s="14" t="s">
        <v>167</v>
      </c>
      <c r="AW990" s="14" t="s">
        <v>32</v>
      </c>
      <c r="AX990" s="14" t="s">
        <v>83</v>
      </c>
      <c r="AY990" s="255" t="s">
        <v>161</v>
      </c>
    </row>
    <row r="991" s="2" customFormat="1" ht="24.15" customHeight="1">
      <c r="A991" s="38"/>
      <c r="B991" s="39"/>
      <c r="C991" s="215" t="s">
        <v>1274</v>
      </c>
      <c r="D991" s="215" t="s">
        <v>163</v>
      </c>
      <c r="E991" s="216" t="s">
        <v>1275</v>
      </c>
      <c r="F991" s="217" t="s">
        <v>1276</v>
      </c>
      <c r="G991" s="218" t="s">
        <v>166</v>
      </c>
      <c r="H991" s="219">
        <v>4.0439999999999996</v>
      </c>
      <c r="I991" s="220"/>
      <c r="J991" s="221">
        <f>ROUND(I991*H991,2)</f>
        <v>0</v>
      </c>
      <c r="K991" s="222"/>
      <c r="L991" s="44"/>
      <c r="M991" s="223" t="s">
        <v>1</v>
      </c>
      <c r="N991" s="224" t="s">
        <v>40</v>
      </c>
      <c r="O991" s="91"/>
      <c r="P991" s="225">
        <f>O991*H991</f>
        <v>0</v>
      </c>
      <c r="Q991" s="225">
        <v>0</v>
      </c>
      <c r="R991" s="225">
        <f>Q991*H991</f>
        <v>0</v>
      </c>
      <c r="S991" s="225">
        <v>2.5</v>
      </c>
      <c r="T991" s="226">
        <f>S991*H991</f>
        <v>10.109999999999999</v>
      </c>
      <c r="U991" s="38"/>
      <c r="V991" s="38"/>
      <c r="W991" s="38"/>
      <c r="X991" s="38"/>
      <c r="Y991" s="38"/>
      <c r="Z991" s="38"/>
      <c r="AA991" s="38"/>
      <c r="AB991" s="38"/>
      <c r="AC991" s="38"/>
      <c r="AD991" s="38"/>
      <c r="AE991" s="38"/>
      <c r="AR991" s="227" t="s">
        <v>167</v>
      </c>
      <c r="AT991" s="227" t="s">
        <v>163</v>
      </c>
      <c r="AU991" s="227" t="s">
        <v>85</v>
      </c>
      <c r="AY991" s="17" t="s">
        <v>161</v>
      </c>
      <c r="BE991" s="228">
        <f>IF(N991="základní",J991,0)</f>
        <v>0</v>
      </c>
      <c r="BF991" s="228">
        <f>IF(N991="snížená",J991,0)</f>
        <v>0</v>
      </c>
      <c r="BG991" s="228">
        <f>IF(N991="zákl. přenesená",J991,0)</f>
        <v>0</v>
      </c>
      <c r="BH991" s="228">
        <f>IF(N991="sníž. přenesená",J991,0)</f>
        <v>0</v>
      </c>
      <c r="BI991" s="228">
        <f>IF(N991="nulová",J991,0)</f>
        <v>0</v>
      </c>
      <c r="BJ991" s="17" t="s">
        <v>83</v>
      </c>
      <c r="BK991" s="228">
        <f>ROUND(I991*H991,2)</f>
        <v>0</v>
      </c>
      <c r="BL991" s="17" t="s">
        <v>167</v>
      </c>
      <c r="BM991" s="227" t="s">
        <v>1277</v>
      </c>
    </row>
    <row r="992" s="2" customFormat="1">
      <c r="A992" s="38"/>
      <c r="B992" s="39"/>
      <c r="C992" s="40"/>
      <c r="D992" s="229" t="s">
        <v>169</v>
      </c>
      <c r="E992" s="40"/>
      <c r="F992" s="230" t="s">
        <v>1278</v>
      </c>
      <c r="G992" s="40"/>
      <c r="H992" s="40"/>
      <c r="I992" s="231"/>
      <c r="J992" s="40"/>
      <c r="K992" s="40"/>
      <c r="L992" s="44"/>
      <c r="M992" s="232"/>
      <c r="N992" s="233"/>
      <c r="O992" s="91"/>
      <c r="P992" s="91"/>
      <c r="Q992" s="91"/>
      <c r="R992" s="91"/>
      <c r="S992" s="91"/>
      <c r="T992" s="92"/>
      <c r="U992" s="38"/>
      <c r="V992" s="38"/>
      <c r="W992" s="38"/>
      <c r="X992" s="38"/>
      <c r="Y992" s="38"/>
      <c r="Z992" s="38"/>
      <c r="AA992" s="38"/>
      <c r="AB992" s="38"/>
      <c r="AC992" s="38"/>
      <c r="AD992" s="38"/>
      <c r="AE992" s="38"/>
      <c r="AT992" s="17" t="s">
        <v>169</v>
      </c>
      <c r="AU992" s="17" t="s">
        <v>85</v>
      </c>
    </row>
    <row r="993" s="13" customFormat="1">
      <c r="A993" s="13"/>
      <c r="B993" s="234"/>
      <c r="C993" s="235"/>
      <c r="D993" s="229" t="s">
        <v>171</v>
      </c>
      <c r="E993" s="236" t="s">
        <v>1</v>
      </c>
      <c r="F993" s="237" t="s">
        <v>1279</v>
      </c>
      <c r="G993" s="235"/>
      <c r="H993" s="238">
        <v>1.0720000000000001</v>
      </c>
      <c r="I993" s="239"/>
      <c r="J993" s="235"/>
      <c r="K993" s="235"/>
      <c r="L993" s="240"/>
      <c r="M993" s="241"/>
      <c r="N993" s="242"/>
      <c r="O993" s="242"/>
      <c r="P993" s="242"/>
      <c r="Q993" s="242"/>
      <c r="R993" s="242"/>
      <c r="S993" s="242"/>
      <c r="T993" s="243"/>
      <c r="U993" s="13"/>
      <c r="V993" s="13"/>
      <c r="W993" s="13"/>
      <c r="X993" s="13"/>
      <c r="Y993" s="13"/>
      <c r="Z993" s="13"/>
      <c r="AA993" s="13"/>
      <c r="AB993" s="13"/>
      <c r="AC993" s="13"/>
      <c r="AD993" s="13"/>
      <c r="AE993" s="13"/>
      <c r="AT993" s="244" t="s">
        <v>171</v>
      </c>
      <c r="AU993" s="244" t="s">
        <v>85</v>
      </c>
      <c r="AV993" s="13" t="s">
        <v>85</v>
      </c>
      <c r="AW993" s="13" t="s">
        <v>32</v>
      </c>
      <c r="AX993" s="13" t="s">
        <v>75</v>
      </c>
      <c r="AY993" s="244" t="s">
        <v>161</v>
      </c>
    </row>
    <row r="994" s="13" customFormat="1">
      <c r="A994" s="13"/>
      <c r="B994" s="234"/>
      <c r="C994" s="235"/>
      <c r="D994" s="229" t="s">
        <v>171</v>
      </c>
      <c r="E994" s="236" t="s">
        <v>1</v>
      </c>
      <c r="F994" s="237" t="s">
        <v>1280</v>
      </c>
      <c r="G994" s="235"/>
      <c r="H994" s="238">
        <v>0.66000000000000003</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171</v>
      </c>
      <c r="AU994" s="244" t="s">
        <v>85</v>
      </c>
      <c r="AV994" s="13" t="s">
        <v>85</v>
      </c>
      <c r="AW994" s="13" t="s">
        <v>32</v>
      </c>
      <c r="AX994" s="13" t="s">
        <v>75</v>
      </c>
      <c r="AY994" s="244" t="s">
        <v>161</v>
      </c>
    </row>
    <row r="995" s="13" customFormat="1">
      <c r="A995" s="13"/>
      <c r="B995" s="234"/>
      <c r="C995" s="235"/>
      <c r="D995" s="229" t="s">
        <v>171</v>
      </c>
      <c r="E995" s="236" t="s">
        <v>1</v>
      </c>
      <c r="F995" s="237" t="s">
        <v>1281</v>
      </c>
      <c r="G995" s="235"/>
      <c r="H995" s="238">
        <v>2.3119999999999998</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171</v>
      </c>
      <c r="AU995" s="244" t="s">
        <v>85</v>
      </c>
      <c r="AV995" s="13" t="s">
        <v>85</v>
      </c>
      <c r="AW995" s="13" t="s">
        <v>32</v>
      </c>
      <c r="AX995" s="13" t="s">
        <v>75</v>
      </c>
      <c r="AY995" s="244" t="s">
        <v>161</v>
      </c>
    </row>
    <row r="996" s="14" customFormat="1">
      <c r="A996" s="14"/>
      <c r="B996" s="245"/>
      <c r="C996" s="246"/>
      <c r="D996" s="229" t="s">
        <v>171</v>
      </c>
      <c r="E996" s="247" t="s">
        <v>1</v>
      </c>
      <c r="F996" s="248" t="s">
        <v>185</v>
      </c>
      <c r="G996" s="246"/>
      <c r="H996" s="249">
        <v>4.0440000000000005</v>
      </c>
      <c r="I996" s="250"/>
      <c r="J996" s="246"/>
      <c r="K996" s="246"/>
      <c r="L996" s="251"/>
      <c r="M996" s="252"/>
      <c r="N996" s="253"/>
      <c r="O996" s="253"/>
      <c r="P996" s="253"/>
      <c r="Q996" s="253"/>
      <c r="R996" s="253"/>
      <c r="S996" s="253"/>
      <c r="T996" s="254"/>
      <c r="U996" s="14"/>
      <c r="V996" s="14"/>
      <c r="W996" s="14"/>
      <c r="X996" s="14"/>
      <c r="Y996" s="14"/>
      <c r="Z996" s="14"/>
      <c r="AA996" s="14"/>
      <c r="AB996" s="14"/>
      <c r="AC996" s="14"/>
      <c r="AD996" s="14"/>
      <c r="AE996" s="14"/>
      <c r="AT996" s="255" t="s">
        <v>171</v>
      </c>
      <c r="AU996" s="255" t="s">
        <v>85</v>
      </c>
      <c r="AV996" s="14" t="s">
        <v>167</v>
      </c>
      <c r="AW996" s="14" t="s">
        <v>32</v>
      </c>
      <c r="AX996" s="14" t="s">
        <v>83</v>
      </c>
      <c r="AY996" s="255" t="s">
        <v>161</v>
      </c>
    </row>
    <row r="997" s="2" customFormat="1" ht="24.15" customHeight="1">
      <c r="A997" s="38"/>
      <c r="B997" s="39"/>
      <c r="C997" s="215" t="s">
        <v>1282</v>
      </c>
      <c r="D997" s="215" t="s">
        <v>163</v>
      </c>
      <c r="E997" s="216" t="s">
        <v>1283</v>
      </c>
      <c r="F997" s="217" t="s">
        <v>1284</v>
      </c>
      <c r="G997" s="218" t="s">
        <v>166</v>
      </c>
      <c r="H997" s="219">
        <v>16.655999999999999</v>
      </c>
      <c r="I997" s="220"/>
      <c r="J997" s="221">
        <f>ROUND(I997*H997,2)</f>
        <v>0</v>
      </c>
      <c r="K997" s="222"/>
      <c r="L997" s="44"/>
      <c r="M997" s="223" t="s">
        <v>1</v>
      </c>
      <c r="N997" s="224" t="s">
        <v>40</v>
      </c>
      <c r="O997" s="91"/>
      <c r="P997" s="225">
        <f>O997*H997</f>
        <v>0</v>
      </c>
      <c r="Q997" s="225">
        <v>0</v>
      </c>
      <c r="R997" s="225">
        <f>Q997*H997</f>
        <v>0</v>
      </c>
      <c r="S997" s="225">
        <v>2.5</v>
      </c>
      <c r="T997" s="226">
        <f>S997*H997</f>
        <v>41.640000000000001</v>
      </c>
      <c r="U997" s="38"/>
      <c r="V997" s="38"/>
      <c r="W997" s="38"/>
      <c r="X997" s="38"/>
      <c r="Y997" s="38"/>
      <c r="Z997" s="38"/>
      <c r="AA997" s="38"/>
      <c r="AB997" s="38"/>
      <c r="AC997" s="38"/>
      <c r="AD997" s="38"/>
      <c r="AE997" s="38"/>
      <c r="AR997" s="227" t="s">
        <v>167</v>
      </c>
      <c r="AT997" s="227" t="s">
        <v>163</v>
      </c>
      <c r="AU997" s="227" t="s">
        <v>85</v>
      </c>
      <c r="AY997" s="17" t="s">
        <v>161</v>
      </c>
      <c r="BE997" s="228">
        <f>IF(N997="základní",J997,0)</f>
        <v>0</v>
      </c>
      <c r="BF997" s="228">
        <f>IF(N997="snížená",J997,0)</f>
        <v>0</v>
      </c>
      <c r="BG997" s="228">
        <f>IF(N997="zákl. přenesená",J997,0)</f>
        <v>0</v>
      </c>
      <c r="BH997" s="228">
        <f>IF(N997="sníž. přenesená",J997,0)</f>
        <v>0</v>
      </c>
      <c r="BI997" s="228">
        <f>IF(N997="nulová",J997,0)</f>
        <v>0</v>
      </c>
      <c r="BJ997" s="17" t="s">
        <v>83</v>
      </c>
      <c r="BK997" s="228">
        <f>ROUND(I997*H997,2)</f>
        <v>0</v>
      </c>
      <c r="BL997" s="17" t="s">
        <v>167</v>
      </c>
      <c r="BM997" s="227" t="s">
        <v>1285</v>
      </c>
    </row>
    <row r="998" s="2" customFormat="1">
      <c r="A998" s="38"/>
      <c r="B998" s="39"/>
      <c r="C998" s="40"/>
      <c r="D998" s="229" t="s">
        <v>169</v>
      </c>
      <c r="E998" s="40"/>
      <c r="F998" s="230" t="s">
        <v>1286</v>
      </c>
      <c r="G998" s="40"/>
      <c r="H998" s="40"/>
      <c r="I998" s="231"/>
      <c r="J998" s="40"/>
      <c r="K998" s="40"/>
      <c r="L998" s="44"/>
      <c r="M998" s="232"/>
      <c r="N998" s="233"/>
      <c r="O998" s="91"/>
      <c r="P998" s="91"/>
      <c r="Q998" s="91"/>
      <c r="R998" s="91"/>
      <c r="S998" s="91"/>
      <c r="T998" s="92"/>
      <c r="U998" s="38"/>
      <c r="V998" s="38"/>
      <c r="W998" s="38"/>
      <c r="X998" s="38"/>
      <c r="Y998" s="38"/>
      <c r="Z998" s="38"/>
      <c r="AA998" s="38"/>
      <c r="AB998" s="38"/>
      <c r="AC998" s="38"/>
      <c r="AD998" s="38"/>
      <c r="AE998" s="38"/>
      <c r="AT998" s="17" t="s">
        <v>169</v>
      </c>
      <c r="AU998" s="17" t="s">
        <v>85</v>
      </c>
    </row>
    <row r="999" s="13" customFormat="1">
      <c r="A999" s="13"/>
      <c r="B999" s="234"/>
      <c r="C999" s="235"/>
      <c r="D999" s="229" t="s">
        <v>171</v>
      </c>
      <c r="E999" s="236" t="s">
        <v>1</v>
      </c>
      <c r="F999" s="237" t="s">
        <v>1287</v>
      </c>
      <c r="G999" s="235"/>
      <c r="H999" s="238">
        <v>8.2080000000000002</v>
      </c>
      <c r="I999" s="239"/>
      <c r="J999" s="235"/>
      <c r="K999" s="235"/>
      <c r="L999" s="240"/>
      <c r="M999" s="241"/>
      <c r="N999" s="242"/>
      <c r="O999" s="242"/>
      <c r="P999" s="242"/>
      <c r="Q999" s="242"/>
      <c r="R999" s="242"/>
      <c r="S999" s="242"/>
      <c r="T999" s="243"/>
      <c r="U999" s="13"/>
      <c r="V999" s="13"/>
      <c r="W999" s="13"/>
      <c r="X999" s="13"/>
      <c r="Y999" s="13"/>
      <c r="Z999" s="13"/>
      <c r="AA999" s="13"/>
      <c r="AB999" s="13"/>
      <c r="AC999" s="13"/>
      <c r="AD999" s="13"/>
      <c r="AE999" s="13"/>
      <c r="AT999" s="244" t="s">
        <v>171</v>
      </c>
      <c r="AU999" s="244" t="s">
        <v>85</v>
      </c>
      <c r="AV999" s="13" t="s">
        <v>85</v>
      </c>
      <c r="AW999" s="13" t="s">
        <v>32</v>
      </c>
      <c r="AX999" s="13" t="s">
        <v>75</v>
      </c>
      <c r="AY999" s="244" t="s">
        <v>161</v>
      </c>
    </row>
    <row r="1000" s="13" customFormat="1">
      <c r="A1000" s="13"/>
      <c r="B1000" s="234"/>
      <c r="C1000" s="235"/>
      <c r="D1000" s="229" t="s">
        <v>171</v>
      </c>
      <c r="E1000" s="236" t="s">
        <v>1</v>
      </c>
      <c r="F1000" s="237" t="s">
        <v>1288</v>
      </c>
      <c r="G1000" s="235"/>
      <c r="H1000" s="238">
        <v>3.3599999999999999</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171</v>
      </c>
      <c r="AU1000" s="244" t="s">
        <v>85</v>
      </c>
      <c r="AV1000" s="13" t="s">
        <v>85</v>
      </c>
      <c r="AW1000" s="13" t="s">
        <v>32</v>
      </c>
      <c r="AX1000" s="13" t="s">
        <v>75</v>
      </c>
      <c r="AY1000" s="244" t="s">
        <v>161</v>
      </c>
    </row>
    <row r="1001" s="13" customFormat="1">
      <c r="A1001" s="13"/>
      <c r="B1001" s="234"/>
      <c r="C1001" s="235"/>
      <c r="D1001" s="229" t="s">
        <v>171</v>
      </c>
      <c r="E1001" s="236" t="s">
        <v>1</v>
      </c>
      <c r="F1001" s="237" t="s">
        <v>1289</v>
      </c>
      <c r="G1001" s="235"/>
      <c r="H1001" s="238">
        <v>5.0880000000000001</v>
      </c>
      <c r="I1001" s="239"/>
      <c r="J1001" s="235"/>
      <c r="K1001" s="235"/>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171</v>
      </c>
      <c r="AU1001" s="244" t="s">
        <v>85</v>
      </c>
      <c r="AV1001" s="13" t="s">
        <v>85</v>
      </c>
      <c r="AW1001" s="13" t="s">
        <v>32</v>
      </c>
      <c r="AX1001" s="13" t="s">
        <v>75</v>
      </c>
      <c r="AY1001" s="244" t="s">
        <v>161</v>
      </c>
    </row>
    <row r="1002" s="14" customFormat="1">
      <c r="A1002" s="14"/>
      <c r="B1002" s="245"/>
      <c r="C1002" s="246"/>
      <c r="D1002" s="229" t="s">
        <v>171</v>
      </c>
      <c r="E1002" s="247" t="s">
        <v>1</v>
      </c>
      <c r="F1002" s="248" t="s">
        <v>185</v>
      </c>
      <c r="G1002" s="246"/>
      <c r="H1002" s="249">
        <v>16.655999999999999</v>
      </c>
      <c r="I1002" s="250"/>
      <c r="J1002" s="246"/>
      <c r="K1002" s="246"/>
      <c r="L1002" s="251"/>
      <c r="M1002" s="252"/>
      <c r="N1002" s="253"/>
      <c r="O1002" s="253"/>
      <c r="P1002" s="253"/>
      <c r="Q1002" s="253"/>
      <c r="R1002" s="253"/>
      <c r="S1002" s="253"/>
      <c r="T1002" s="254"/>
      <c r="U1002" s="14"/>
      <c r="V1002" s="14"/>
      <c r="W1002" s="14"/>
      <c r="X1002" s="14"/>
      <c r="Y1002" s="14"/>
      <c r="Z1002" s="14"/>
      <c r="AA1002" s="14"/>
      <c r="AB1002" s="14"/>
      <c r="AC1002" s="14"/>
      <c r="AD1002" s="14"/>
      <c r="AE1002" s="14"/>
      <c r="AT1002" s="255" t="s">
        <v>171</v>
      </c>
      <c r="AU1002" s="255" t="s">
        <v>85</v>
      </c>
      <c r="AV1002" s="14" t="s">
        <v>167</v>
      </c>
      <c r="AW1002" s="14" t="s">
        <v>32</v>
      </c>
      <c r="AX1002" s="14" t="s">
        <v>83</v>
      </c>
      <c r="AY1002" s="255" t="s">
        <v>161</v>
      </c>
    </row>
    <row r="1003" s="2" customFormat="1" ht="24.15" customHeight="1">
      <c r="A1003" s="38"/>
      <c r="B1003" s="39"/>
      <c r="C1003" s="215" t="s">
        <v>1290</v>
      </c>
      <c r="D1003" s="215" t="s">
        <v>163</v>
      </c>
      <c r="E1003" s="216" t="s">
        <v>1291</v>
      </c>
      <c r="F1003" s="217" t="s">
        <v>1292</v>
      </c>
      <c r="G1003" s="218" t="s">
        <v>166</v>
      </c>
      <c r="H1003" s="219">
        <v>1.1879999999999999</v>
      </c>
      <c r="I1003" s="220"/>
      <c r="J1003" s="221">
        <f>ROUND(I1003*H1003,2)</f>
        <v>0</v>
      </c>
      <c r="K1003" s="222"/>
      <c r="L1003" s="44"/>
      <c r="M1003" s="223" t="s">
        <v>1</v>
      </c>
      <c r="N1003" s="224" t="s">
        <v>40</v>
      </c>
      <c r="O1003" s="91"/>
      <c r="P1003" s="225">
        <f>O1003*H1003</f>
        <v>0</v>
      </c>
      <c r="Q1003" s="225">
        <v>0</v>
      </c>
      <c r="R1003" s="225">
        <f>Q1003*H1003</f>
        <v>0</v>
      </c>
      <c r="S1003" s="225">
        <v>1.8</v>
      </c>
      <c r="T1003" s="226">
        <f>S1003*H1003</f>
        <v>2.1383999999999999</v>
      </c>
      <c r="U1003" s="38"/>
      <c r="V1003" s="38"/>
      <c r="W1003" s="38"/>
      <c r="X1003" s="38"/>
      <c r="Y1003" s="38"/>
      <c r="Z1003" s="38"/>
      <c r="AA1003" s="38"/>
      <c r="AB1003" s="38"/>
      <c r="AC1003" s="38"/>
      <c r="AD1003" s="38"/>
      <c r="AE1003" s="38"/>
      <c r="AR1003" s="227" t="s">
        <v>167</v>
      </c>
      <c r="AT1003" s="227" t="s">
        <v>163</v>
      </c>
      <c r="AU1003" s="227" t="s">
        <v>85</v>
      </c>
      <c r="AY1003" s="17" t="s">
        <v>161</v>
      </c>
      <c r="BE1003" s="228">
        <f>IF(N1003="základní",J1003,0)</f>
        <v>0</v>
      </c>
      <c r="BF1003" s="228">
        <f>IF(N1003="snížená",J1003,0)</f>
        <v>0</v>
      </c>
      <c r="BG1003" s="228">
        <f>IF(N1003="zákl. přenesená",J1003,0)</f>
        <v>0</v>
      </c>
      <c r="BH1003" s="228">
        <f>IF(N1003="sníž. přenesená",J1003,0)</f>
        <v>0</v>
      </c>
      <c r="BI1003" s="228">
        <f>IF(N1003="nulová",J1003,0)</f>
        <v>0</v>
      </c>
      <c r="BJ1003" s="17" t="s">
        <v>83</v>
      </c>
      <c r="BK1003" s="228">
        <f>ROUND(I1003*H1003,2)</f>
        <v>0</v>
      </c>
      <c r="BL1003" s="17" t="s">
        <v>167</v>
      </c>
      <c r="BM1003" s="227" t="s">
        <v>1293</v>
      </c>
    </row>
    <row r="1004" s="2" customFormat="1">
      <c r="A1004" s="38"/>
      <c r="B1004" s="39"/>
      <c r="C1004" s="40"/>
      <c r="D1004" s="229" t="s">
        <v>169</v>
      </c>
      <c r="E1004" s="40"/>
      <c r="F1004" s="230" t="s">
        <v>1294</v>
      </c>
      <c r="G1004" s="40"/>
      <c r="H1004" s="40"/>
      <c r="I1004" s="231"/>
      <c r="J1004" s="40"/>
      <c r="K1004" s="40"/>
      <c r="L1004" s="44"/>
      <c r="M1004" s="232"/>
      <c r="N1004" s="233"/>
      <c r="O1004" s="91"/>
      <c r="P1004" s="91"/>
      <c r="Q1004" s="91"/>
      <c r="R1004" s="91"/>
      <c r="S1004" s="91"/>
      <c r="T1004" s="92"/>
      <c r="U1004" s="38"/>
      <c r="V1004" s="38"/>
      <c r="W1004" s="38"/>
      <c r="X1004" s="38"/>
      <c r="Y1004" s="38"/>
      <c r="Z1004" s="38"/>
      <c r="AA1004" s="38"/>
      <c r="AB1004" s="38"/>
      <c r="AC1004" s="38"/>
      <c r="AD1004" s="38"/>
      <c r="AE1004" s="38"/>
      <c r="AT1004" s="17" t="s">
        <v>169</v>
      </c>
      <c r="AU1004" s="17" t="s">
        <v>85</v>
      </c>
    </row>
    <row r="1005" s="13" customFormat="1">
      <c r="A1005" s="13"/>
      <c r="B1005" s="234"/>
      <c r="C1005" s="235"/>
      <c r="D1005" s="229" t="s">
        <v>171</v>
      </c>
      <c r="E1005" s="236" t="s">
        <v>1</v>
      </c>
      <c r="F1005" s="237" t="s">
        <v>1295</v>
      </c>
      <c r="G1005" s="235"/>
      <c r="H1005" s="238">
        <v>1.1879999999999999</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171</v>
      </c>
      <c r="AU1005" s="244" t="s">
        <v>85</v>
      </c>
      <c r="AV1005" s="13" t="s">
        <v>85</v>
      </c>
      <c r="AW1005" s="13" t="s">
        <v>32</v>
      </c>
      <c r="AX1005" s="13" t="s">
        <v>83</v>
      </c>
      <c r="AY1005" s="244" t="s">
        <v>161</v>
      </c>
    </row>
    <row r="1006" s="2" customFormat="1" ht="24.15" customHeight="1">
      <c r="A1006" s="38"/>
      <c r="B1006" s="39"/>
      <c r="C1006" s="215" t="s">
        <v>1296</v>
      </c>
      <c r="D1006" s="215" t="s">
        <v>163</v>
      </c>
      <c r="E1006" s="216" t="s">
        <v>1297</v>
      </c>
      <c r="F1006" s="217" t="s">
        <v>1298</v>
      </c>
      <c r="G1006" s="218" t="s">
        <v>166</v>
      </c>
      <c r="H1006" s="219">
        <v>0.51300000000000001</v>
      </c>
      <c r="I1006" s="220"/>
      <c r="J1006" s="221">
        <f>ROUND(I1006*H1006,2)</f>
        <v>0</v>
      </c>
      <c r="K1006" s="222"/>
      <c r="L1006" s="44"/>
      <c r="M1006" s="223" t="s">
        <v>1</v>
      </c>
      <c r="N1006" s="224" t="s">
        <v>40</v>
      </c>
      <c r="O1006" s="91"/>
      <c r="P1006" s="225">
        <f>O1006*H1006</f>
        <v>0</v>
      </c>
      <c r="Q1006" s="225">
        <v>0</v>
      </c>
      <c r="R1006" s="225">
        <f>Q1006*H1006</f>
        <v>0</v>
      </c>
      <c r="S1006" s="225">
        <v>1.8</v>
      </c>
      <c r="T1006" s="226">
        <f>S1006*H1006</f>
        <v>0.9234</v>
      </c>
      <c r="U1006" s="38"/>
      <c r="V1006" s="38"/>
      <c r="W1006" s="38"/>
      <c r="X1006" s="38"/>
      <c r="Y1006" s="38"/>
      <c r="Z1006" s="38"/>
      <c r="AA1006" s="38"/>
      <c r="AB1006" s="38"/>
      <c r="AC1006" s="38"/>
      <c r="AD1006" s="38"/>
      <c r="AE1006" s="38"/>
      <c r="AR1006" s="227" t="s">
        <v>167</v>
      </c>
      <c r="AT1006" s="227" t="s">
        <v>163</v>
      </c>
      <c r="AU1006" s="227" t="s">
        <v>85</v>
      </c>
      <c r="AY1006" s="17" t="s">
        <v>161</v>
      </c>
      <c r="BE1006" s="228">
        <f>IF(N1006="základní",J1006,0)</f>
        <v>0</v>
      </c>
      <c r="BF1006" s="228">
        <f>IF(N1006="snížená",J1006,0)</f>
        <v>0</v>
      </c>
      <c r="BG1006" s="228">
        <f>IF(N1006="zákl. přenesená",J1006,0)</f>
        <v>0</v>
      </c>
      <c r="BH1006" s="228">
        <f>IF(N1006="sníž. přenesená",J1006,0)</f>
        <v>0</v>
      </c>
      <c r="BI1006" s="228">
        <f>IF(N1006="nulová",J1006,0)</f>
        <v>0</v>
      </c>
      <c r="BJ1006" s="17" t="s">
        <v>83</v>
      </c>
      <c r="BK1006" s="228">
        <f>ROUND(I1006*H1006,2)</f>
        <v>0</v>
      </c>
      <c r="BL1006" s="17" t="s">
        <v>167</v>
      </c>
      <c r="BM1006" s="227" t="s">
        <v>1299</v>
      </c>
    </row>
    <row r="1007" s="2" customFormat="1">
      <c r="A1007" s="38"/>
      <c r="B1007" s="39"/>
      <c r="C1007" s="40"/>
      <c r="D1007" s="229" t="s">
        <v>169</v>
      </c>
      <c r="E1007" s="40"/>
      <c r="F1007" s="230" t="s">
        <v>1300</v>
      </c>
      <c r="G1007" s="40"/>
      <c r="H1007" s="40"/>
      <c r="I1007" s="231"/>
      <c r="J1007" s="40"/>
      <c r="K1007" s="40"/>
      <c r="L1007" s="44"/>
      <c r="M1007" s="232"/>
      <c r="N1007" s="233"/>
      <c r="O1007" s="91"/>
      <c r="P1007" s="91"/>
      <c r="Q1007" s="91"/>
      <c r="R1007" s="91"/>
      <c r="S1007" s="91"/>
      <c r="T1007" s="92"/>
      <c r="U1007" s="38"/>
      <c r="V1007" s="38"/>
      <c r="W1007" s="38"/>
      <c r="X1007" s="38"/>
      <c r="Y1007" s="38"/>
      <c r="Z1007" s="38"/>
      <c r="AA1007" s="38"/>
      <c r="AB1007" s="38"/>
      <c r="AC1007" s="38"/>
      <c r="AD1007" s="38"/>
      <c r="AE1007" s="38"/>
      <c r="AT1007" s="17" t="s">
        <v>169</v>
      </c>
      <c r="AU1007" s="17" t="s">
        <v>85</v>
      </c>
    </row>
    <row r="1008" s="13" customFormat="1">
      <c r="A1008" s="13"/>
      <c r="B1008" s="234"/>
      <c r="C1008" s="235"/>
      <c r="D1008" s="229" t="s">
        <v>171</v>
      </c>
      <c r="E1008" s="236" t="s">
        <v>1</v>
      </c>
      <c r="F1008" s="237" t="s">
        <v>1301</v>
      </c>
      <c r="G1008" s="235"/>
      <c r="H1008" s="238">
        <v>0.51300000000000001</v>
      </c>
      <c r="I1008" s="239"/>
      <c r="J1008" s="235"/>
      <c r="K1008" s="235"/>
      <c r="L1008" s="240"/>
      <c r="M1008" s="241"/>
      <c r="N1008" s="242"/>
      <c r="O1008" s="242"/>
      <c r="P1008" s="242"/>
      <c r="Q1008" s="242"/>
      <c r="R1008" s="242"/>
      <c r="S1008" s="242"/>
      <c r="T1008" s="243"/>
      <c r="U1008" s="13"/>
      <c r="V1008" s="13"/>
      <c r="W1008" s="13"/>
      <c r="X1008" s="13"/>
      <c r="Y1008" s="13"/>
      <c r="Z1008" s="13"/>
      <c r="AA1008" s="13"/>
      <c r="AB1008" s="13"/>
      <c r="AC1008" s="13"/>
      <c r="AD1008" s="13"/>
      <c r="AE1008" s="13"/>
      <c r="AT1008" s="244" t="s">
        <v>171</v>
      </c>
      <c r="AU1008" s="244" t="s">
        <v>85</v>
      </c>
      <c r="AV1008" s="13" t="s">
        <v>85</v>
      </c>
      <c r="AW1008" s="13" t="s">
        <v>32</v>
      </c>
      <c r="AX1008" s="13" t="s">
        <v>83</v>
      </c>
      <c r="AY1008" s="244" t="s">
        <v>161</v>
      </c>
    </row>
    <row r="1009" s="2" customFormat="1" ht="24.15" customHeight="1">
      <c r="A1009" s="38"/>
      <c r="B1009" s="39"/>
      <c r="C1009" s="215" t="s">
        <v>1302</v>
      </c>
      <c r="D1009" s="215" t="s">
        <v>163</v>
      </c>
      <c r="E1009" s="216" t="s">
        <v>1303</v>
      </c>
      <c r="F1009" s="217" t="s">
        <v>1304</v>
      </c>
      <c r="G1009" s="218" t="s">
        <v>166</v>
      </c>
      <c r="H1009" s="219">
        <v>0.93600000000000005</v>
      </c>
      <c r="I1009" s="220"/>
      <c r="J1009" s="221">
        <f>ROUND(I1009*H1009,2)</f>
        <v>0</v>
      </c>
      <c r="K1009" s="222"/>
      <c r="L1009" s="44"/>
      <c r="M1009" s="223" t="s">
        <v>1</v>
      </c>
      <c r="N1009" s="224" t="s">
        <v>40</v>
      </c>
      <c r="O1009" s="91"/>
      <c r="P1009" s="225">
        <f>O1009*H1009</f>
        <v>0</v>
      </c>
      <c r="Q1009" s="225">
        <v>0</v>
      </c>
      <c r="R1009" s="225">
        <f>Q1009*H1009</f>
        <v>0</v>
      </c>
      <c r="S1009" s="225">
        <v>1.8</v>
      </c>
      <c r="T1009" s="226">
        <f>S1009*H1009</f>
        <v>1.6848000000000001</v>
      </c>
      <c r="U1009" s="38"/>
      <c r="V1009" s="38"/>
      <c r="W1009" s="38"/>
      <c r="X1009" s="38"/>
      <c r="Y1009" s="38"/>
      <c r="Z1009" s="38"/>
      <c r="AA1009" s="38"/>
      <c r="AB1009" s="38"/>
      <c r="AC1009" s="38"/>
      <c r="AD1009" s="38"/>
      <c r="AE1009" s="38"/>
      <c r="AR1009" s="227" t="s">
        <v>167</v>
      </c>
      <c r="AT1009" s="227" t="s">
        <v>163</v>
      </c>
      <c r="AU1009" s="227" t="s">
        <v>85</v>
      </c>
      <c r="AY1009" s="17" t="s">
        <v>161</v>
      </c>
      <c r="BE1009" s="228">
        <f>IF(N1009="základní",J1009,0)</f>
        <v>0</v>
      </c>
      <c r="BF1009" s="228">
        <f>IF(N1009="snížená",J1009,0)</f>
        <v>0</v>
      </c>
      <c r="BG1009" s="228">
        <f>IF(N1009="zákl. přenesená",J1009,0)</f>
        <v>0</v>
      </c>
      <c r="BH1009" s="228">
        <f>IF(N1009="sníž. přenesená",J1009,0)</f>
        <v>0</v>
      </c>
      <c r="BI1009" s="228">
        <f>IF(N1009="nulová",J1009,0)</f>
        <v>0</v>
      </c>
      <c r="BJ1009" s="17" t="s">
        <v>83</v>
      </c>
      <c r="BK1009" s="228">
        <f>ROUND(I1009*H1009,2)</f>
        <v>0</v>
      </c>
      <c r="BL1009" s="17" t="s">
        <v>167</v>
      </c>
      <c r="BM1009" s="227" t="s">
        <v>1305</v>
      </c>
    </row>
    <row r="1010" s="2" customFormat="1">
      <c r="A1010" s="38"/>
      <c r="B1010" s="39"/>
      <c r="C1010" s="40"/>
      <c r="D1010" s="229" t="s">
        <v>169</v>
      </c>
      <c r="E1010" s="40"/>
      <c r="F1010" s="230" t="s">
        <v>1306</v>
      </c>
      <c r="G1010" s="40"/>
      <c r="H1010" s="40"/>
      <c r="I1010" s="231"/>
      <c r="J1010" s="40"/>
      <c r="K1010" s="40"/>
      <c r="L1010" s="44"/>
      <c r="M1010" s="232"/>
      <c r="N1010" s="233"/>
      <c r="O1010" s="91"/>
      <c r="P1010" s="91"/>
      <c r="Q1010" s="91"/>
      <c r="R1010" s="91"/>
      <c r="S1010" s="91"/>
      <c r="T1010" s="92"/>
      <c r="U1010" s="38"/>
      <c r="V1010" s="38"/>
      <c r="W1010" s="38"/>
      <c r="X1010" s="38"/>
      <c r="Y1010" s="38"/>
      <c r="Z1010" s="38"/>
      <c r="AA1010" s="38"/>
      <c r="AB1010" s="38"/>
      <c r="AC1010" s="38"/>
      <c r="AD1010" s="38"/>
      <c r="AE1010" s="38"/>
      <c r="AT1010" s="17" t="s">
        <v>169</v>
      </c>
      <c r="AU1010" s="17" t="s">
        <v>85</v>
      </c>
    </row>
    <row r="1011" s="13" customFormat="1">
      <c r="A1011" s="13"/>
      <c r="B1011" s="234"/>
      <c r="C1011" s="235"/>
      <c r="D1011" s="229" t="s">
        <v>171</v>
      </c>
      <c r="E1011" s="236" t="s">
        <v>1</v>
      </c>
      <c r="F1011" s="237" t="s">
        <v>1307</v>
      </c>
      <c r="G1011" s="235"/>
      <c r="H1011" s="238">
        <v>0.93600000000000005</v>
      </c>
      <c r="I1011" s="239"/>
      <c r="J1011" s="235"/>
      <c r="K1011" s="235"/>
      <c r="L1011" s="240"/>
      <c r="M1011" s="241"/>
      <c r="N1011" s="242"/>
      <c r="O1011" s="242"/>
      <c r="P1011" s="242"/>
      <c r="Q1011" s="242"/>
      <c r="R1011" s="242"/>
      <c r="S1011" s="242"/>
      <c r="T1011" s="243"/>
      <c r="U1011" s="13"/>
      <c r="V1011" s="13"/>
      <c r="W1011" s="13"/>
      <c r="X1011" s="13"/>
      <c r="Y1011" s="13"/>
      <c r="Z1011" s="13"/>
      <c r="AA1011" s="13"/>
      <c r="AB1011" s="13"/>
      <c r="AC1011" s="13"/>
      <c r="AD1011" s="13"/>
      <c r="AE1011" s="13"/>
      <c r="AT1011" s="244" t="s">
        <v>171</v>
      </c>
      <c r="AU1011" s="244" t="s">
        <v>85</v>
      </c>
      <c r="AV1011" s="13" t="s">
        <v>85</v>
      </c>
      <c r="AW1011" s="13" t="s">
        <v>32</v>
      </c>
      <c r="AX1011" s="13" t="s">
        <v>83</v>
      </c>
      <c r="AY1011" s="244" t="s">
        <v>161</v>
      </c>
    </row>
    <row r="1012" s="2" customFormat="1" ht="24.15" customHeight="1">
      <c r="A1012" s="38"/>
      <c r="B1012" s="39"/>
      <c r="C1012" s="215" t="s">
        <v>1308</v>
      </c>
      <c r="D1012" s="215" t="s">
        <v>163</v>
      </c>
      <c r="E1012" s="216" t="s">
        <v>1309</v>
      </c>
      <c r="F1012" s="217" t="s">
        <v>1310</v>
      </c>
      <c r="G1012" s="218" t="s">
        <v>166</v>
      </c>
      <c r="H1012" s="219">
        <v>0.20999999999999999</v>
      </c>
      <c r="I1012" s="220"/>
      <c r="J1012" s="221">
        <f>ROUND(I1012*H1012,2)</f>
        <v>0</v>
      </c>
      <c r="K1012" s="222"/>
      <c r="L1012" s="44"/>
      <c r="M1012" s="223" t="s">
        <v>1</v>
      </c>
      <c r="N1012" s="224" t="s">
        <v>40</v>
      </c>
      <c r="O1012" s="91"/>
      <c r="P1012" s="225">
        <f>O1012*H1012</f>
        <v>0</v>
      </c>
      <c r="Q1012" s="225">
        <v>0</v>
      </c>
      <c r="R1012" s="225">
        <f>Q1012*H1012</f>
        <v>0</v>
      </c>
      <c r="S1012" s="225">
        <v>1.7</v>
      </c>
      <c r="T1012" s="226">
        <f>S1012*H1012</f>
        <v>0.35699999999999998</v>
      </c>
      <c r="U1012" s="38"/>
      <c r="V1012" s="38"/>
      <c r="W1012" s="38"/>
      <c r="X1012" s="38"/>
      <c r="Y1012" s="38"/>
      <c r="Z1012" s="38"/>
      <c r="AA1012" s="38"/>
      <c r="AB1012" s="38"/>
      <c r="AC1012" s="38"/>
      <c r="AD1012" s="38"/>
      <c r="AE1012" s="38"/>
      <c r="AR1012" s="227" t="s">
        <v>167</v>
      </c>
      <c r="AT1012" s="227" t="s">
        <v>163</v>
      </c>
      <c r="AU1012" s="227" t="s">
        <v>85</v>
      </c>
      <c r="AY1012" s="17" t="s">
        <v>161</v>
      </c>
      <c r="BE1012" s="228">
        <f>IF(N1012="základní",J1012,0)</f>
        <v>0</v>
      </c>
      <c r="BF1012" s="228">
        <f>IF(N1012="snížená",J1012,0)</f>
        <v>0</v>
      </c>
      <c r="BG1012" s="228">
        <f>IF(N1012="zákl. přenesená",J1012,0)</f>
        <v>0</v>
      </c>
      <c r="BH1012" s="228">
        <f>IF(N1012="sníž. přenesená",J1012,0)</f>
        <v>0</v>
      </c>
      <c r="BI1012" s="228">
        <f>IF(N1012="nulová",J1012,0)</f>
        <v>0</v>
      </c>
      <c r="BJ1012" s="17" t="s">
        <v>83</v>
      </c>
      <c r="BK1012" s="228">
        <f>ROUND(I1012*H1012,2)</f>
        <v>0</v>
      </c>
      <c r="BL1012" s="17" t="s">
        <v>167</v>
      </c>
      <c r="BM1012" s="227" t="s">
        <v>1311</v>
      </c>
    </row>
    <row r="1013" s="2" customFormat="1">
      <c r="A1013" s="38"/>
      <c r="B1013" s="39"/>
      <c r="C1013" s="40"/>
      <c r="D1013" s="229" t="s">
        <v>169</v>
      </c>
      <c r="E1013" s="40"/>
      <c r="F1013" s="230" t="s">
        <v>1312</v>
      </c>
      <c r="G1013" s="40"/>
      <c r="H1013" s="40"/>
      <c r="I1013" s="231"/>
      <c r="J1013" s="40"/>
      <c r="K1013" s="40"/>
      <c r="L1013" s="44"/>
      <c r="M1013" s="232"/>
      <c r="N1013" s="233"/>
      <c r="O1013" s="91"/>
      <c r="P1013" s="91"/>
      <c r="Q1013" s="91"/>
      <c r="R1013" s="91"/>
      <c r="S1013" s="91"/>
      <c r="T1013" s="92"/>
      <c r="U1013" s="38"/>
      <c r="V1013" s="38"/>
      <c r="W1013" s="38"/>
      <c r="X1013" s="38"/>
      <c r="Y1013" s="38"/>
      <c r="Z1013" s="38"/>
      <c r="AA1013" s="38"/>
      <c r="AB1013" s="38"/>
      <c r="AC1013" s="38"/>
      <c r="AD1013" s="38"/>
      <c r="AE1013" s="38"/>
      <c r="AT1013" s="17" t="s">
        <v>169</v>
      </c>
      <c r="AU1013" s="17" t="s">
        <v>85</v>
      </c>
    </row>
    <row r="1014" s="13" customFormat="1">
      <c r="A1014" s="13"/>
      <c r="B1014" s="234"/>
      <c r="C1014" s="235"/>
      <c r="D1014" s="229" t="s">
        <v>171</v>
      </c>
      <c r="E1014" s="236" t="s">
        <v>1</v>
      </c>
      <c r="F1014" s="237" t="s">
        <v>1313</v>
      </c>
      <c r="G1014" s="235"/>
      <c r="H1014" s="238">
        <v>0.20999999999999999</v>
      </c>
      <c r="I1014" s="239"/>
      <c r="J1014" s="235"/>
      <c r="K1014" s="235"/>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171</v>
      </c>
      <c r="AU1014" s="244" t="s">
        <v>85</v>
      </c>
      <c r="AV1014" s="13" t="s">
        <v>85</v>
      </c>
      <c r="AW1014" s="13" t="s">
        <v>32</v>
      </c>
      <c r="AX1014" s="13" t="s">
        <v>83</v>
      </c>
      <c r="AY1014" s="244" t="s">
        <v>161</v>
      </c>
    </row>
    <row r="1015" s="2" customFormat="1" ht="21.75" customHeight="1">
      <c r="A1015" s="38"/>
      <c r="B1015" s="39"/>
      <c r="C1015" s="215" t="s">
        <v>1314</v>
      </c>
      <c r="D1015" s="215" t="s">
        <v>163</v>
      </c>
      <c r="E1015" s="216" t="s">
        <v>1315</v>
      </c>
      <c r="F1015" s="217" t="s">
        <v>1316</v>
      </c>
      <c r="G1015" s="218" t="s">
        <v>166</v>
      </c>
      <c r="H1015" s="219">
        <v>1.266</v>
      </c>
      <c r="I1015" s="220"/>
      <c r="J1015" s="221">
        <f>ROUND(I1015*H1015,2)</f>
        <v>0</v>
      </c>
      <c r="K1015" s="222"/>
      <c r="L1015" s="44"/>
      <c r="M1015" s="223" t="s">
        <v>1</v>
      </c>
      <c r="N1015" s="224" t="s">
        <v>40</v>
      </c>
      <c r="O1015" s="91"/>
      <c r="P1015" s="225">
        <f>O1015*H1015</f>
        <v>0</v>
      </c>
      <c r="Q1015" s="225">
        <v>0</v>
      </c>
      <c r="R1015" s="225">
        <f>Q1015*H1015</f>
        <v>0</v>
      </c>
      <c r="S1015" s="225">
        <v>2.5</v>
      </c>
      <c r="T1015" s="226">
        <f>S1015*H1015</f>
        <v>3.165</v>
      </c>
      <c r="U1015" s="38"/>
      <c r="V1015" s="38"/>
      <c r="W1015" s="38"/>
      <c r="X1015" s="38"/>
      <c r="Y1015" s="38"/>
      <c r="Z1015" s="38"/>
      <c r="AA1015" s="38"/>
      <c r="AB1015" s="38"/>
      <c r="AC1015" s="38"/>
      <c r="AD1015" s="38"/>
      <c r="AE1015" s="38"/>
      <c r="AR1015" s="227" t="s">
        <v>167</v>
      </c>
      <c r="AT1015" s="227" t="s">
        <v>163</v>
      </c>
      <c r="AU1015" s="227" t="s">
        <v>85</v>
      </c>
      <c r="AY1015" s="17" t="s">
        <v>161</v>
      </c>
      <c r="BE1015" s="228">
        <f>IF(N1015="základní",J1015,0)</f>
        <v>0</v>
      </c>
      <c r="BF1015" s="228">
        <f>IF(N1015="snížená",J1015,0)</f>
        <v>0</v>
      </c>
      <c r="BG1015" s="228">
        <f>IF(N1015="zákl. přenesená",J1015,0)</f>
        <v>0</v>
      </c>
      <c r="BH1015" s="228">
        <f>IF(N1015="sníž. přenesená",J1015,0)</f>
        <v>0</v>
      </c>
      <c r="BI1015" s="228">
        <f>IF(N1015="nulová",J1015,0)</f>
        <v>0</v>
      </c>
      <c r="BJ1015" s="17" t="s">
        <v>83</v>
      </c>
      <c r="BK1015" s="228">
        <f>ROUND(I1015*H1015,2)</f>
        <v>0</v>
      </c>
      <c r="BL1015" s="17" t="s">
        <v>167</v>
      </c>
      <c r="BM1015" s="227" t="s">
        <v>1317</v>
      </c>
    </row>
    <row r="1016" s="2" customFormat="1">
      <c r="A1016" s="38"/>
      <c r="B1016" s="39"/>
      <c r="C1016" s="40"/>
      <c r="D1016" s="229" t="s">
        <v>169</v>
      </c>
      <c r="E1016" s="40"/>
      <c r="F1016" s="230" t="s">
        <v>1318</v>
      </c>
      <c r="G1016" s="40"/>
      <c r="H1016" s="40"/>
      <c r="I1016" s="231"/>
      <c r="J1016" s="40"/>
      <c r="K1016" s="40"/>
      <c r="L1016" s="44"/>
      <c r="M1016" s="232"/>
      <c r="N1016" s="233"/>
      <c r="O1016" s="91"/>
      <c r="P1016" s="91"/>
      <c r="Q1016" s="91"/>
      <c r="R1016" s="91"/>
      <c r="S1016" s="91"/>
      <c r="T1016" s="92"/>
      <c r="U1016" s="38"/>
      <c r="V1016" s="38"/>
      <c r="W1016" s="38"/>
      <c r="X1016" s="38"/>
      <c r="Y1016" s="38"/>
      <c r="Z1016" s="38"/>
      <c r="AA1016" s="38"/>
      <c r="AB1016" s="38"/>
      <c r="AC1016" s="38"/>
      <c r="AD1016" s="38"/>
      <c r="AE1016" s="38"/>
      <c r="AT1016" s="17" t="s">
        <v>169</v>
      </c>
      <c r="AU1016" s="17" t="s">
        <v>85</v>
      </c>
    </row>
    <row r="1017" s="13" customFormat="1">
      <c r="A1017" s="13"/>
      <c r="B1017" s="234"/>
      <c r="C1017" s="235"/>
      <c r="D1017" s="229" t="s">
        <v>171</v>
      </c>
      <c r="E1017" s="236" t="s">
        <v>1</v>
      </c>
      <c r="F1017" s="237" t="s">
        <v>1319</v>
      </c>
      <c r="G1017" s="235"/>
      <c r="H1017" s="238">
        <v>0.71999999999999997</v>
      </c>
      <c r="I1017" s="239"/>
      <c r="J1017" s="235"/>
      <c r="K1017" s="235"/>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171</v>
      </c>
      <c r="AU1017" s="244" t="s">
        <v>85</v>
      </c>
      <c r="AV1017" s="13" t="s">
        <v>85</v>
      </c>
      <c r="AW1017" s="13" t="s">
        <v>32</v>
      </c>
      <c r="AX1017" s="13" t="s">
        <v>75</v>
      </c>
      <c r="AY1017" s="244" t="s">
        <v>161</v>
      </c>
    </row>
    <row r="1018" s="13" customFormat="1">
      <c r="A1018" s="13"/>
      <c r="B1018" s="234"/>
      <c r="C1018" s="235"/>
      <c r="D1018" s="229" t="s">
        <v>171</v>
      </c>
      <c r="E1018" s="236" t="s">
        <v>1</v>
      </c>
      <c r="F1018" s="237" t="s">
        <v>1320</v>
      </c>
      <c r="G1018" s="235"/>
      <c r="H1018" s="238">
        <v>0.16200000000000001</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171</v>
      </c>
      <c r="AU1018" s="244" t="s">
        <v>85</v>
      </c>
      <c r="AV1018" s="13" t="s">
        <v>85</v>
      </c>
      <c r="AW1018" s="13" t="s">
        <v>32</v>
      </c>
      <c r="AX1018" s="13" t="s">
        <v>75</v>
      </c>
      <c r="AY1018" s="244" t="s">
        <v>161</v>
      </c>
    </row>
    <row r="1019" s="13" customFormat="1">
      <c r="A1019" s="13"/>
      <c r="B1019" s="234"/>
      <c r="C1019" s="235"/>
      <c r="D1019" s="229" t="s">
        <v>171</v>
      </c>
      <c r="E1019" s="236" t="s">
        <v>1</v>
      </c>
      <c r="F1019" s="237" t="s">
        <v>1321</v>
      </c>
      <c r="G1019" s="235"/>
      <c r="H1019" s="238">
        <v>0.38400000000000001</v>
      </c>
      <c r="I1019" s="239"/>
      <c r="J1019" s="235"/>
      <c r="K1019" s="235"/>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171</v>
      </c>
      <c r="AU1019" s="244" t="s">
        <v>85</v>
      </c>
      <c r="AV1019" s="13" t="s">
        <v>85</v>
      </c>
      <c r="AW1019" s="13" t="s">
        <v>32</v>
      </c>
      <c r="AX1019" s="13" t="s">
        <v>75</v>
      </c>
      <c r="AY1019" s="244" t="s">
        <v>161</v>
      </c>
    </row>
    <row r="1020" s="14" customFormat="1">
      <c r="A1020" s="14"/>
      <c r="B1020" s="245"/>
      <c r="C1020" s="246"/>
      <c r="D1020" s="229" t="s">
        <v>171</v>
      </c>
      <c r="E1020" s="247" t="s">
        <v>1</v>
      </c>
      <c r="F1020" s="248" t="s">
        <v>185</v>
      </c>
      <c r="G1020" s="246"/>
      <c r="H1020" s="249">
        <v>1.266</v>
      </c>
      <c r="I1020" s="250"/>
      <c r="J1020" s="246"/>
      <c r="K1020" s="246"/>
      <c r="L1020" s="251"/>
      <c r="M1020" s="252"/>
      <c r="N1020" s="253"/>
      <c r="O1020" s="253"/>
      <c r="P1020" s="253"/>
      <c r="Q1020" s="253"/>
      <c r="R1020" s="253"/>
      <c r="S1020" s="253"/>
      <c r="T1020" s="254"/>
      <c r="U1020" s="14"/>
      <c r="V1020" s="14"/>
      <c r="W1020" s="14"/>
      <c r="X1020" s="14"/>
      <c r="Y1020" s="14"/>
      <c r="Z1020" s="14"/>
      <c r="AA1020" s="14"/>
      <c r="AB1020" s="14"/>
      <c r="AC1020" s="14"/>
      <c r="AD1020" s="14"/>
      <c r="AE1020" s="14"/>
      <c r="AT1020" s="255" t="s">
        <v>171</v>
      </c>
      <c r="AU1020" s="255" t="s">
        <v>85</v>
      </c>
      <c r="AV1020" s="14" t="s">
        <v>167</v>
      </c>
      <c r="AW1020" s="14" t="s">
        <v>32</v>
      </c>
      <c r="AX1020" s="14" t="s">
        <v>83</v>
      </c>
      <c r="AY1020" s="255" t="s">
        <v>161</v>
      </c>
    </row>
    <row r="1021" s="2" customFormat="1" ht="24.15" customHeight="1">
      <c r="A1021" s="38"/>
      <c r="B1021" s="39"/>
      <c r="C1021" s="215" t="s">
        <v>1322</v>
      </c>
      <c r="D1021" s="215" t="s">
        <v>163</v>
      </c>
      <c r="E1021" s="216" t="s">
        <v>1323</v>
      </c>
      <c r="F1021" s="217" t="s">
        <v>1324</v>
      </c>
      <c r="G1021" s="218" t="s">
        <v>451</v>
      </c>
      <c r="H1021" s="219">
        <v>25.199999999999999</v>
      </c>
      <c r="I1021" s="220"/>
      <c r="J1021" s="221">
        <f>ROUND(I1021*H1021,2)</f>
        <v>0</v>
      </c>
      <c r="K1021" s="222"/>
      <c r="L1021" s="44"/>
      <c r="M1021" s="223" t="s">
        <v>1</v>
      </c>
      <c r="N1021" s="224" t="s">
        <v>40</v>
      </c>
      <c r="O1021" s="91"/>
      <c r="P1021" s="225">
        <f>O1021*H1021</f>
        <v>0</v>
      </c>
      <c r="Q1021" s="225">
        <v>0</v>
      </c>
      <c r="R1021" s="225">
        <f>Q1021*H1021</f>
        <v>0</v>
      </c>
      <c r="S1021" s="225">
        <v>0.0089999999999999993</v>
      </c>
      <c r="T1021" s="226">
        <f>S1021*H1021</f>
        <v>0.22679999999999997</v>
      </c>
      <c r="U1021" s="38"/>
      <c r="V1021" s="38"/>
      <c r="W1021" s="38"/>
      <c r="X1021" s="38"/>
      <c r="Y1021" s="38"/>
      <c r="Z1021" s="38"/>
      <c r="AA1021" s="38"/>
      <c r="AB1021" s="38"/>
      <c r="AC1021" s="38"/>
      <c r="AD1021" s="38"/>
      <c r="AE1021" s="38"/>
      <c r="AR1021" s="227" t="s">
        <v>167</v>
      </c>
      <c r="AT1021" s="227" t="s">
        <v>163</v>
      </c>
      <c r="AU1021" s="227" t="s">
        <v>85</v>
      </c>
      <c r="AY1021" s="17" t="s">
        <v>161</v>
      </c>
      <c r="BE1021" s="228">
        <f>IF(N1021="základní",J1021,0)</f>
        <v>0</v>
      </c>
      <c r="BF1021" s="228">
        <f>IF(N1021="snížená",J1021,0)</f>
        <v>0</v>
      </c>
      <c r="BG1021" s="228">
        <f>IF(N1021="zákl. přenesená",J1021,0)</f>
        <v>0</v>
      </c>
      <c r="BH1021" s="228">
        <f>IF(N1021="sníž. přenesená",J1021,0)</f>
        <v>0</v>
      </c>
      <c r="BI1021" s="228">
        <f>IF(N1021="nulová",J1021,0)</f>
        <v>0</v>
      </c>
      <c r="BJ1021" s="17" t="s">
        <v>83</v>
      </c>
      <c r="BK1021" s="228">
        <f>ROUND(I1021*H1021,2)</f>
        <v>0</v>
      </c>
      <c r="BL1021" s="17" t="s">
        <v>167</v>
      </c>
      <c r="BM1021" s="227" t="s">
        <v>1325</v>
      </c>
    </row>
    <row r="1022" s="2" customFormat="1">
      <c r="A1022" s="38"/>
      <c r="B1022" s="39"/>
      <c r="C1022" s="40"/>
      <c r="D1022" s="229" t="s">
        <v>169</v>
      </c>
      <c r="E1022" s="40"/>
      <c r="F1022" s="230" t="s">
        <v>1326</v>
      </c>
      <c r="G1022" s="40"/>
      <c r="H1022" s="40"/>
      <c r="I1022" s="231"/>
      <c r="J1022" s="40"/>
      <c r="K1022" s="40"/>
      <c r="L1022" s="44"/>
      <c r="M1022" s="232"/>
      <c r="N1022" s="233"/>
      <c r="O1022" s="91"/>
      <c r="P1022" s="91"/>
      <c r="Q1022" s="91"/>
      <c r="R1022" s="91"/>
      <c r="S1022" s="91"/>
      <c r="T1022" s="92"/>
      <c r="U1022" s="38"/>
      <c r="V1022" s="38"/>
      <c r="W1022" s="38"/>
      <c r="X1022" s="38"/>
      <c r="Y1022" s="38"/>
      <c r="Z1022" s="38"/>
      <c r="AA1022" s="38"/>
      <c r="AB1022" s="38"/>
      <c r="AC1022" s="38"/>
      <c r="AD1022" s="38"/>
      <c r="AE1022" s="38"/>
      <c r="AT1022" s="17" t="s">
        <v>169</v>
      </c>
      <c r="AU1022" s="17" t="s">
        <v>85</v>
      </c>
    </row>
    <row r="1023" s="13" customFormat="1">
      <c r="A1023" s="13"/>
      <c r="B1023" s="234"/>
      <c r="C1023" s="235"/>
      <c r="D1023" s="229" t="s">
        <v>171</v>
      </c>
      <c r="E1023" s="236" t="s">
        <v>1</v>
      </c>
      <c r="F1023" s="237" t="s">
        <v>1327</v>
      </c>
      <c r="G1023" s="235"/>
      <c r="H1023" s="238">
        <v>25.199999999999999</v>
      </c>
      <c r="I1023" s="239"/>
      <c r="J1023" s="235"/>
      <c r="K1023" s="235"/>
      <c r="L1023" s="240"/>
      <c r="M1023" s="241"/>
      <c r="N1023" s="242"/>
      <c r="O1023" s="242"/>
      <c r="P1023" s="242"/>
      <c r="Q1023" s="242"/>
      <c r="R1023" s="242"/>
      <c r="S1023" s="242"/>
      <c r="T1023" s="243"/>
      <c r="U1023" s="13"/>
      <c r="V1023" s="13"/>
      <c r="W1023" s="13"/>
      <c r="X1023" s="13"/>
      <c r="Y1023" s="13"/>
      <c r="Z1023" s="13"/>
      <c r="AA1023" s="13"/>
      <c r="AB1023" s="13"/>
      <c r="AC1023" s="13"/>
      <c r="AD1023" s="13"/>
      <c r="AE1023" s="13"/>
      <c r="AT1023" s="244" t="s">
        <v>171</v>
      </c>
      <c r="AU1023" s="244" t="s">
        <v>85</v>
      </c>
      <c r="AV1023" s="13" t="s">
        <v>85</v>
      </c>
      <c r="AW1023" s="13" t="s">
        <v>32</v>
      </c>
      <c r="AX1023" s="13" t="s">
        <v>83</v>
      </c>
      <c r="AY1023" s="244" t="s">
        <v>161</v>
      </c>
    </row>
    <row r="1024" s="2" customFormat="1" ht="24.15" customHeight="1">
      <c r="A1024" s="38"/>
      <c r="B1024" s="39"/>
      <c r="C1024" s="215" t="s">
        <v>1328</v>
      </c>
      <c r="D1024" s="215" t="s">
        <v>163</v>
      </c>
      <c r="E1024" s="216" t="s">
        <v>1329</v>
      </c>
      <c r="F1024" s="217" t="s">
        <v>1330</v>
      </c>
      <c r="G1024" s="218" t="s">
        <v>451</v>
      </c>
      <c r="H1024" s="219">
        <v>14</v>
      </c>
      <c r="I1024" s="220"/>
      <c r="J1024" s="221">
        <f>ROUND(I1024*H1024,2)</f>
        <v>0</v>
      </c>
      <c r="K1024" s="222"/>
      <c r="L1024" s="44"/>
      <c r="M1024" s="223" t="s">
        <v>1</v>
      </c>
      <c r="N1024" s="224" t="s">
        <v>40</v>
      </c>
      <c r="O1024" s="91"/>
      <c r="P1024" s="225">
        <f>O1024*H1024</f>
        <v>0</v>
      </c>
      <c r="Q1024" s="225">
        <v>0</v>
      </c>
      <c r="R1024" s="225">
        <f>Q1024*H1024</f>
        <v>0</v>
      </c>
      <c r="S1024" s="225">
        <v>0.010999999999999999</v>
      </c>
      <c r="T1024" s="226">
        <f>S1024*H1024</f>
        <v>0.154</v>
      </c>
      <c r="U1024" s="38"/>
      <c r="V1024" s="38"/>
      <c r="W1024" s="38"/>
      <c r="X1024" s="38"/>
      <c r="Y1024" s="38"/>
      <c r="Z1024" s="38"/>
      <c r="AA1024" s="38"/>
      <c r="AB1024" s="38"/>
      <c r="AC1024" s="38"/>
      <c r="AD1024" s="38"/>
      <c r="AE1024" s="38"/>
      <c r="AR1024" s="227" t="s">
        <v>167</v>
      </c>
      <c r="AT1024" s="227" t="s">
        <v>163</v>
      </c>
      <c r="AU1024" s="227" t="s">
        <v>85</v>
      </c>
      <c r="AY1024" s="17" t="s">
        <v>161</v>
      </c>
      <c r="BE1024" s="228">
        <f>IF(N1024="základní",J1024,0)</f>
        <v>0</v>
      </c>
      <c r="BF1024" s="228">
        <f>IF(N1024="snížená",J1024,0)</f>
        <v>0</v>
      </c>
      <c r="BG1024" s="228">
        <f>IF(N1024="zákl. přenesená",J1024,0)</f>
        <v>0</v>
      </c>
      <c r="BH1024" s="228">
        <f>IF(N1024="sníž. přenesená",J1024,0)</f>
        <v>0</v>
      </c>
      <c r="BI1024" s="228">
        <f>IF(N1024="nulová",J1024,0)</f>
        <v>0</v>
      </c>
      <c r="BJ1024" s="17" t="s">
        <v>83</v>
      </c>
      <c r="BK1024" s="228">
        <f>ROUND(I1024*H1024,2)</f>
        <v>0</v>
      </c>
      <c r="BL1024" s="17" t="s">
        <v>167</v>
      </c>
      <c r="BM1024" s="227" t="s">
        <v>1331</v>
      </c>
    </row>
    <row r="1025" s="2" customFormat="1">
      <c r="A1025" s="38"/>
      <c r="B1025" s="39"/>
      <c r="C1025" s="40"/>
      <c r="D1025" s="229" t="s">
        <v>169</v>
      </c>
      <c r="E1025" s="40"/>
      <c r="F1025" s="230" t="s">
        <v>1332</v>
      </c>
      <c r="G1025" s="40"/>
      <c r="H1025" s="40"/>
      <c r="I1025" s="231"/>
      <c r="J1025" s="40"/>
      <c r="K1025" s="40"/>
      <c r="L1025" s="44"/>
      <c r="M1025" s="232"/>
      <c r="N1025" s="233"/>
      <c r="O1025" s="91"/>
      <c r="P1025" s="91"/>
      <c r="Q1025" s="91"/>
      <c r="R1025" s="91"/>
      <c r="S1025" s="91"/>
      <c r="T1025" s="92"/>
      <c r="U1025" s="38"/>
      <c r="V1025" s="38"/>
      <c r="W1025" s="38"/>
      <c r="X1025" s="38"/>
      <c r="Y1025" s="38"/>
      <c r="Z1025" s="38"/>
      <c r="AA1025" s="38"/>
      <c r="AB1025" s="38"/>
      <c r="AC1025" s="38"/>
      <c r="AD1025" s="38"/>
      <c r="AE1025" s="38"/>
      <c r="AT1025" s="17" t="s">
        <v>169</v>
      </c>
      <c r="AU1025" s="17" t="s">
        <v>85</v>
      </c>
    </row>
    <row r="1026" s="13" customFormat="1">
      <c r="A1026" s="13"/>
      <c r="B1026" s="234"/>
      <c r="C1026" s="235"/>
      <c r="D1026" s="229" t="s">
        <v>171</v>
      </c>
      <c r="E1026" s="236" t="s">
        <v>1</v>
      </c>
      <c r="F1026" s="237" t="s">
        <v>1333</v>
      </c>
      <c r="G1026" s="235"/>
      <c r="H1026" s="238">
        <v>14</v>
      </c>
      <c r="I1026" s="239"/>
      <c r="J1026" s="235"/>
      <c r="K1026" s="235"/>
      <c r="L1026" s="240"/>
      <c r="M1026" s="241"/>
      <c r="N1026" s="242"/>
      <c r="O1026" s="242"/>
      <c r="P1026" s="242"/>
      <c r="Q1026" s="242"/>
      <c r="R1026" s="242"/>
      <c r="S1026" s="242"/>
      <c r="T1026" s="243"/>
      <c r="U1026" s="13"/>
      <c r="V1026" s="13"/>
      <c r="W1026" s="13"/>
      <c r="X1026" s="13"/>
      <c r="Y1026" s="13"/>
      <c r="Z1026" s="13"/>
      <c r="AA1026" s="13"/>
      <c r="AB1026" s="13"/>
      <c r="AC1026" s="13"/>
      <c r="AD1026" s="13"/>
      <c r="AE1026" s="13"/>
      <c r="AT1026" s="244" t="s">
        <v>171</v>
      </c>
      <c r="AU1026" s="244" t="s">
        <v>85</v>
      </c>
      <c r="AV1026" s="13" t="s">
        <v>85</v>
      </c>
      <c r="AW1026" s="13" t="s">
        <v>32</v>
      </c>
      <c r="AX1026" s="13" t="s">
        <v>83</v>
      </c>
      <c r="AY1026" s="244" t="s">
        <v>161</v>
      </c>
    </row>
    <row r="1027" s="2" customFormat="1" ht="24.15" customHeight="1">
      <c r="A1027" s="38"/>
      <c r="B1027" s="39"/>
      <c r="C1027" s="215" t="s">
        <v>1334</v>
      </c>
      <c r="D1027" s="215" t="s">
        <v>163</v>
      </c>
      <c r="E1027" s="216" t="s">
        <v>1335</v>
      </c>
      <c r="F1027" s="217" t="s">
        <v>1336</v>
      </c>
      <c r="G1027" s="218" t="s">
        <v>451</v>
      </c>
      <c r="H1027" s="219">
        <v>30</v>
      </c>
      <c r="I1027" s="220"/>
      <c r="J1027" s="221">
        <f>ROUND(I1027*H1027,2)</f>
        <v>0</v>
      </c>
      <c r="K1027" s="222"/>
      <c r="L1027" s="44"/>
      <c r="M1027" s="223" t="s">
        <v>1</v>
      </c>
      <c r="N1027" s="224" t="s">
        <v>40</v>
      </c>
      <c r="O1027" s="91"/>
      <c r="P1027" s="225">
        <f>O1027*H1027</f>
        <v>0</v>
      </c>
      <c r="Q1027" s="225">
        <v>0</v>
      </c>
      <c r="R1027" s="225">
        <f>Q1027*H1027</f>
        <v>0</v>
      </c>
      <c r="S1027" s="225">
        <v>0.012999999999999999</v>
      </c>
      <c r="T1027" s="226">
        <f>S1027*H1027</f>
        <v>0.38999999999999996</v>
      </c>
      <c r="U1027" s="38"/>
      <c r="V1027" s="38"/>
      <c r="W1027" s="38"/>
      <c r="X1027" s="38"/>
      <c r="Y1027" s="38"/>
      <c r="Z1027" s="38"/>
      <c r="AA1027" s="38"/>
      <c r="AB1027" s="38"/>
      <c r="AC1027" s="38"/>
      <c r="AD1027" s="38"/>
      <c r="AE1027" s="38"/>
      <c r="AR1027" s="227" t="s">
        <v>167</v>
      </c>
      <c r="AT1027" s="227" t="s">
        <v>163</v>
      </c>
      <c r="AU1027" s="227" t="s">
        <v>85</v>
      </c>
      <c r="AY1027" s="17" t="s">
        <v>161</v>
      </c>
      <c r="BE1027" s="228">
        <f>IF(N1027="základní",J1027,0)</f>
        <v>0</v>
      </c>
      <c r="BF1027" s="228">
        <f>IF(N1027="snížená",J1027,0)</f>
        <v>0</v>
      </c>
      <c r="BG1027" s="228">
        <f>IF(N1027="zákl. přenesená",J1027,0)</f>
        <v>0</v>
      </c>
      <c r="BH1027" s="228">
        <f>IF(N1027="sníž. přenesená",J1027,0)</f>
        <v>0</v>
      </c>
      <c r="BI1027" s="228">
        <f>IF(N1027="nulová",J1027,0)</f>
        <v>0</v>
      </c>
      <c r="BJ1027" s="17" t="s">
        <v>83</v>
      </c>
      <c r="BK1027" s="228">
        <f>ROUND(I1027*H1027,2)</f>
        <v>0</v>
      </c>
      <c r="BL1027" s="17" t="s">
        <v>167</v>
      </c>
      <c r="BM1027" s="227" t="s">
        <v>1337</v>
      </c>
    </row>
    <row r="1028" s="2" customFormat="1">
      <c r="A1028" s="38"/>
      <c r="B1028" s="39"/>
      <c r="C1028" s="40"/>
      <c r="D1028" s="229" t="s">
        <v>169</v>
      </c>
      <c r="E1028" s="40"/>
      <c r="F1028" s="230" t="s">
        <v>1338</v>
      </c>
      <c r="G1028" s="40"/>
      <c r="H1028" s="40"/>
      <c r="I1028" s="231"/>
      <c r="J1028" s="40"/>
      <c r="K1028" s="40"/>
      <c r="L1028" s="44"/>
      <c r="M1028" s="232"/>
      <c r="N1028" s="233"/>
      <c r="O1028" s="91"/>
      <c r="P1028" s="91"/>
      <c r="Q1028" s="91"/>
      <c r="R1028" s="91"/>
      <c r="S1028" s="91"/>
      <c r="T1028" s="92"/>
      <c r="U1028" s="38"/>
      <c r="V1028" s="38"/>
      <c r="W1028" s="38"/>
      <c r="X1028" s="38"/>
      <c r="Y1028" s="38"/>
      <c r="Z1028" s="38"/>
      <c r="AA1028" s="38"/>
      <c r="AB1028" s="38"/>
      <c r="AC1028" s="38"/>
      <c r="AD1028" s="38"/>
      <c r="AE1028" s="38"/>
      <c r="AT1028" s="17" t="s">
        <v>169</v>
      </c>
      <c r="AU1028" s="17" t="s">
        <v>85</v>
      </c>
    </row>
    <row r="1029" s="13" customFormat="1">
      <c r="A1029" s="13"/>
      <c r="B1029" s="234"/>
      <c r="C1029" s="235"/>
      <c r="D1029" s="229" t="s">
        <v>171</v>
      </c>
      <c r="E1029" s="236" t="s">
        <v>1</v>
      </c>
      <c r="F1029" s="237" t="s">
        <v>1339</v>
      </c>
      <c r="G1029" s="235"/>
      <c r="H1029" s="238">
        <v>30</v>
      </c>
      <c r="I1029" s="239"/>
      <c r="J1029" s="235"/>
      <c r="K1029" s="235"/>
      <c r="L1029" s="240"/>
      <c r="M1029" s="241"/>
      <c r="N1029" s="242"/>
      <c r="O1029" s="242"/>
      <c r="P1029" s="242"/>
      <c r="Q1029" s="242"/>
      <c r="R1029" s="242"/>
      <c r="S1029" s="242"/>
      <c r="T1029" s="243"/>
      <c r="U1029" s="13"/>
      <c r="V1029" s="13"/>
      <c r="W1029" s="13"/>
      <c r="X1029" s="13"/>
      <c r="Y1029" s="13"/>
      <c r="Z1029" s="13"/>
      <c r="AA1029" s="13"/>
      <c r="AB1029" s="13"/>
      <c r="AC1029" s="13"/>
      <c r="AD1029" s="13"/>
      <c r="AE1029" s="13"/>
      <c r="AT1029" s="244" t="s">
        <v>171</v>
      </c>
      <c r="AU1029" s="244" t="s">
        <v>85</v>
      </c>
      <c r="AV1029" s="13" t="s">
        <v>85</v>
      </c>
      <c r="AW1029" s="13" t="s">
        <v>32</v>
      </c>
      <c r="AX1029" s="13" t="s">
        <v>83</v>
      </c>
      <c r="AY1029" s="244" t="s">
        <v>161</v>
      </c>
    </row>
    <row r="1030" s="2" customFormat="1" ht="24.15" customHeight="1">
      <c r="A1030" s="38"/>
      <c r="B1030" s="39"/>
      <c r="C1030" s="215" t="s">
        <v>1340</v>
      </c>
      <c r="D1030" s="215" t="s">
        <v>163</v>
      </c>
      <c r="E1030" s="216" t="s">
        <v>1341</v>
      </c>
      <c r="F1030" s="217" t="s">
        <v>1342</v>
      </c>
      <c r="G1030" s="218" t="s">
        <v>451</v>
      </c>
      <c r="H1030" s="219">
        <v>54</v>
      </c>
      <c r="I1030" s="220"/>
      <c r="J1030" s="221">
        <f>ROUND(I1030*H1030,2)</f>
        <v>0</v>
      </c>
      <c r="K1030" s="222"/>
      <c r="L1030" s="44"/>
      <c r="M1030" s="223" t="s">
        <v>1</v>
      </c>
      <c r="N1030" s="224" t="s">
        <v>40</v>
      </c>
      <c r="O1030" s="91"/>
      <c r="P1030" s="225">
        <f>O1030*H1030</f>
        <v>0</v>
      </c>
      <c r="Q1030" s="225">
        <v>0</v>
      </c>
      <c r="R1030" s="225">
        <f>Q1030*H1030</f>
        <v>0</v>
      </c>
      <c r="S1030" s="225">
        <v>0.025999999999999999</v>
      </c>
      <c r="T1030" s="226">
        <f>S1030*H1030</f>
        <v>1.4039999999999999</v>
      </c>
      <c r="U1030" s="38"/>
      <c r="V1030" s="38"/>
      <c r="W1030" s="38"/>
      <c r="X1030" s="38"/>
      <c r="Y1030" s="38"/>
      <c r="Z1030" s="38"/>
      <c r="AA1030" s="38"/>
      <c r="AB1030" s="38"/>
      <c r="AC1030" s="38"/>
      <c r="AD1030" s="38"/>
      <c r="AE1030" s="38"/>
      <c r="AR1030" s="227" t="s">
        <v>167</v>
      </c>
      <c r="AT1030" s="227" t="s">
        <v>163</v>
      </c>
      <c r="AU1030" s="227" t="s">
        <v>85</v>
      </c>
      <c r="AY1030" s="17" t="s">
        <v>161</v>
      </c>
      <c r="BE1030" s="228">
        <f>IF(N1030="základní",J1030,0)</f>
        <v>0</v>
      </c>
      <c r="BF1030" s="228">
        <f>IF(N1030="snížená",J1030,0)</f>
        <v>0</v>
      </c>
      <c r="BG1030" s="228">
        <f>IF(N1030="zákl. přenesená",J1030,0)</f>
        <v>0</v>
      </c>
      <c r="BH1030" s="228">
        <f>IF(N1030="sníž. přenesená",J1030,0)</f>
        <v>0</v>
      </c>
      <c r="BI1030" s="228">
        <f>IF(N1030="nulová",J1030,0)</f>
        <v>0</v>
      </c>
      <c r="BJ1030" s="17" t="s">
        <v>83</v>
      </c>
      <c r="BK1030" s="228">
        <f>ROUND(I1030*H1030,2)</f>
        <v>0</v>
      </c>
      <c r="BL1030" s="17" t="s">
        <v>167</v>
      </c>
      <c r="BM1030" s="227" t="s">
        <v>1343</v>
      </c>
    </row>
    <row r="1031" s="2" customFormat="1">
      <c r="A1031" s="38"/>
      <c r="B1031" s="39"/>
      <c r="C1031" s="40"/>
      <c r="D1031" s="229" t="s">
        <v>169</v>
      </c>
      <c r="E1031" s="40"/>
      <c r="F1031" s="230" t="s">
        <v>1344</v>
      </c>
      <c r="G1031" s="40"/>
      <c r="H1031" s="40"/>
      <c r="I1031" s="231"/>
      <c r="J1031" s="40"/>
      <c r="K1031" s="40"/>
      <c r="L1031" s="44"/>
      <c r="M1031" s="232"/>
      <c r="N1031" s="233"/>
      <c r="O1031" s="91"/>
      <c r="P1031" s="91"/>
      <c r="Q1031" s="91"/>
      <c r="R1031" s="91"/>
      <c r="S1031" s="91"/>
      <c r="T1031" s="92"/>
      <c r="U1031" s="38"/>
      <c r="V1031" s="38"/>
      <c r="W1031" s="38"/>
      <c r="X1031" s="38"/>
      <c r="Y1031" s="38"/>
      <c r="Z1031" s="38"/>
      <c r="AA1031" s="38"/>
      <c r="AB1031" s="38"/>
      <c r="AC1031" s="38"/>
      <c r="AD1031" s="38"/>
      <c r="AE1031" s="38"/>
      <c r="AT1031" s="17" t="s">
        <v>169</v>
      </c>
      <c r="AU1031" s="17" t="s">
        <v>85</v>
      </c>
    </row>
    <row r="1032" s="13" customFormat="1">
      <c r="A1032" s="13"/>
      <c r="B1032" s="234"/>
      <c r="C1032" s="235"/>
      <c r="D1032" s="229" t="s">
        <v>171</v>
      </c>
      <c r="E1032" s="236" t="s">
        <v>1</v>
      </c>
      <c r="F1032" s="237" t="s">
        <v>1345</v>
      </c>
      <c r="G1032" s="235"/>
      <c r="H1032" s="238">
        <v>54</v>
      </c>
      <c r="I1032" s="239"/>
      <c r="J1032" s="235"/>
      <c r="K1032" s="235"/>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171</v>
      </c>
      <c r="AU1032" s="244" t="s">
        <v>85</v>
      </c>
      <c r="AV1032" s="13" t="s">
        <v>85</v>
      </c>
      <c r="AW1032" s="13" t="s">
        <v>32</v>
      </c>
      <c r="AX1032" s="13" t="s">
        <v>83</v>
      </c>
      <c r="AY1032" s="244" t="s">
        <v>161</v>
      </c>
    </row>
    <row r="1033" s="2" customFormat="1" ht="24.15" customHeight="1">
      <c r="A1033" s="38"/>
      <c r="B1033" s="39"/>
      <c r="C1033" s="215" t="s">
        <v>1346</v>
      </c>
      <c r="D1033" s="215" t="s">
        <v>163</v>
      </c>
      <c r="E1033" s="216" t="s">
        <v>1347</v>
      </c>
      <c r="F1033" s="217" t="s">
        <v>1348</v>
      </c>
      <c r="G1033" s="218" t="s">
        <v>451</v>
      </c>
      <c r="H1033" s="219">
        <v>150.40000000000001</v>
      </c>
      <c r="I1033" s="220"/>
      <c r="J1033" s="221">
        <f>ROUND(I1033*H1033,2)</f>
        <v>0</v>
      </c>
      <c r="K1033" s="222"/>
      <c r="L1033" s="44"/>
      <c r="M1033" s="223" t="s">
        <v>1</v>
      </c>
      <c r="N1033" s="224" t="s">
        <v>40</v>
      </c>
      <c r="O1033" s="91"/>
      <c r="P1033" s="225">
        <f>O1033*H1033</f>
        <v>0</v>
      </c>
      <c r="Q1033" s="225">
        <v>0</v>
      </c>
      <c r="R1033" s="225">
        <f>Q1033*H1033</f>
        <v>0</v>
      </c>
      <c r="S1033" s="225">
        <v>0.051999999999999998</v>
      </c>
      <c r="T1033" s="226">
        <f>S1033*H1033</f>
        <v>7.8208000000000002</v>
      </c>
      <c r="U1033" s="38"/>
      <c r="V1033" s="38"/>
      <c r="W1033" s="38"/>
      <c r="X1033" s="38"/>
      <c r="Y1033" s="38"/>
      <c r="Z1033" s="38"/>
      <c r="AA1033" s="38"/>
      <c r="AB1033" s="38"/>
      <c r="AC1033" s="38"/>
      <c r="AD1033" s="38"/>
      <c r="AE1033" s="38"/>
      <c r="AR1033" s="227" t="s">
        <v>167</v>
      </c>
      <c r="AT1033" s="227" t="s">
        <v>163</v>
      </c>
      <c r="AU1033" s="227" t="s">
        <v>85</v>
      </c>
      <c r="AY1033" s="17" t="s">
        <v>161</v>
      </c>
      <c r="BE1033" s="228">
        <f>IF(N1033="základní",J1033,0)</f>
        <v>0</v>
      </c>
      <c r="BF1033" s="228">
        <f>IF(N1033="snížená",J1033,0)</f>
        <v>0</v>
      </c>
      <c r="BG1033" s="228">
        <f>IF(N1033="zákl. přenesená",J1033,0)</f>
        <v>0</v>
      </c>
      <c r="BH1033" s="228">
        <f>IF(N1033="sníž. přenesená",J1033,0)</f>
        <v>0</v>
      </c>
      <c r="BI1033" s="228">
        <f>IF(N1033="nulová",J1033,0)</f>
        <v>0</v>
      </c>
      <c r="BJ1033" s="17" t="s">
        <v>83</v>
      </c>
      <c r="BK1033" s="228">
        <f>ROUND(I1033*H1033,2)</f>
        <v>0</v>
      </c>
      <c r="BL1033" s="17" t="s">
        <v>167</v>
      </c>
      <c r="BM1033" s="227" t="s">
        <v>1349</v>
      </c>
    </row>
    <row r="1034" s="2" customFormat="1">
      <c r="A1034" s="38"/>
      <c r="B1034" s="39"/>
      <c r="C1034" s="40"/>
      <c r="D1034" s="229" t="s">
        <v>169</v>
      </c>
      <c r="E1034" s="40"/>
      <c r="F1034" s="230" t="s">
        <v>1350</v>
      </c>
      <c r="G1034" s="40"/>
      <c r="H1034" s="40"/>
      <c r="I1034" s="231"/>
      <c r="J1034" s="40"/>
      <c r="K1034" s="40"/>
      <c r="L1034" s="44"/>
      <c r="M1034" s="232"/>
      <c r="N1034" s="233"/>
      <c r="O1034" s="91"/>
      <c r="P1034" s="91"/>
      <c r="Q1034" s="91"/>
      <c r="R1034" s="91"/>
      <c r="S1034" s="91"/>
      <c r="T1034" s="92"/>
      <c r="U1034" s="38"/>
      <c r="V1034" s="38"/>
      <c r="W1034" s="38"/>
      <c r="X1034" s="38"/>
      <c r="Y1034" s="38"/>
      <c r="Z1034" s="38"/>
      <c r="AA1034" s="38"/>
      <c r="AB1034" s="38"/>
      <c r="AC1034" s="38"/>
      <c r="AD1034" s="38"/>
      <c r="AE1034" s="38"/>
      <c r="AT1034" s="17" t="s">
        <v>169</v>
      </c>
      <c r="AU1034" s="17" t="s">
        <v>85</v>
      </c>
    </row>
    <row r="1035" s="13" customFormat="1">
      <c r="A1035" s="13"/>
      <c r="B1035" s="234"/>
      <c r="C1035" s="235"/>
      <c r="D1035" s="229" t="s">
        <v>171</v>
      </c>
      <c r="E1035" s="236" t="s">
        <v>1</v>
      </c>
      <c r="F1035" s="237" t="s">
        <v>1351</v>
      </c>
      <c r="G1035" s="235"/>
      <c r="H1035" s="238">
        <v>12.4</v>
      </c>
      <c r="I1035" s="239"/>
      <c r="J1035" s="235"/>
      <c r="K1035" s="235"/>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171</v>
      </c>
      <c r="AU1035" s="244" t="s">
        <v>85</v>
      </c>
      <c r="AV1035" s="13" t="s">
        <v>85</v>
      </c>
      <c r="AW1035" s="13" t="s">
        <v>32</v>
      </c>
      <c r="AX1035" s="13" t="s">
        <v>75</v>
      </c>
      <c r="AY1035" s="244" t="s">
        <v>161</v>
      </c>
    </row>
    <row r="1036" s="13" customFormat="1">
      <c r="A1036" s="13"/>
      <c r="B1036" s="234"/>
      <c r="C1036" s="235"/>
      <c r="D1036" s="229" t="s">
        <v>171</v>
      </c>
      <c r="E1036" s="236" t="s">
        <v>1</v>
      </c>
      <c r="F1036" s="237" t="s">
        <v>1352</v>
      </c>
      <c r="G1036" s="235"/>
      <c r="H1036" s="238">
        <v>27.800000000000001</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171</v>
      </c>
      <c r="AU1036" s="244" t="s">
        <v>85</v>
      </c>
      <c r="AV1036" s="13" t="s">
        <v>85</v>
      </c>
      <c r="AW1036" s="13" t="s">
        <v>32</v>
      </c>
      <c r="AX1036" s="13" t="s">
        <v>75</v>
      </c>
      <c r="AY1036" s="244" t="s">
        <v>161</v>
      </c>
    </row>
    <row r="1037" s="13" customFormat="1">
      <c r="A1037" s="13"/>
      <c r="B1037" s="234"/>
      <c r="C1037" s="235"/>
      <c r="D1037" s="229" t="s">
        <v>171</v>
      </c>
      <c r="E1037" s="236" t="s">
        <v>1</v>
      </c>
      <c r="F1037" s="237" t="s">
        <v>1353</v>
      </c>
      <c r="G1037" s="235"/>
      <c r="H1037" s="238">
        <v>26.800000000000001</v>
      </c>
      <c r="I1037" s="239"/>
      <c r="J1037" s="235"/>
      <c r="K1037" s="235"/>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171</v>
      </c>
      <c r="AU1037" s="244" t="s">
        <v>85</v>
      </c>
      <c r="AV1037" s="13" t="s">
        <v>85</v>
      </c>
      <c r="AW1037" s="13" t="s">
        <v>32</v>
      </c>
      <c r="AX1037" s="13" t="s">
        <v>75</v>
      </c>
      <c r="AY1037" s="244" t="s">
        <v>161</v>
      </c>
    </row>
    <row r="1038" s="13" customFormat="1">
      <c r="A1038" s="13"/>
      <c r="B1038" s="234"/>
      <c r="C1038" s="235"/>
      <c r="D1038" s="229" t="s">
        <v>171</v>
      </c>
      <c r="E1038" s="236" t="s">
        <v>1</v>
      </c>
      <c r="F1038" s="237" t="s">
        <v>1354</v>
      </c>
      <c r="G1038" s="235"/>
      <c r="H1038" s="238">
        <v>27.399999999999999</v>
      </c>
      <c r="I1038" s="239"/>
      <c r="J1038" s="235"/>
      <c r="K1038" s="235"/>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171</v>
      </c>
      <c r="AU1038" s="244" t="s">
        <v>85</v>
      </c>
      <c r="AV1038" s="13" t="s">
        <v>85</v>
      </c>
      <c r="AW1038" s="13" t="s">
        <v>32</v>
      </c>
      <c r="AX1038" s="13" t="s">
        <v>75</v>
      </c>
      <c r="AY1038" s="244" t="s">
        <v>161</v>
      </c>
    </row>
    <row r="1039" s="13" customFormat="1">
      <c r="A1039" s="13"/>
      <c r="B1039" s="234"/>
      <c r="C1039" s="235"/>
      <c r="D1039" s="229" t="s">
        <v>171</v>
      </c>
      <c r="E1039" s="236" t="s">
        <v>1</v>
      </c>
      <c r="F1039" s="237" t="s">
        <v>1355</v>
      </c>
      <c r="G1039" s="235"/>
      <c r="H1039" s="238">
        <v>56</v>
      </c>
      <c r="I1039" s="239"/>
      <c r="J1039" s="235"/>
      <c r="K1039" s="235"/>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171</v>
      </c>
      <c r="AU1039" s="244" t="s">
        <v>85</v>
      </c>
      <c r="AV1039" s="13" t="s">
        <v>85</v>
      </c>
      <c r="AW1039" s="13" t="s">
        <v>32</v>
      </c>
      <c r="AX1039" s="13" t="s">
        <v>75</v>
      </c>
      <c r="AY1039" s="244" t="s">
        <v>161</v>
      </c>
    </row>
    <row r="1040" s="14" customFormat="1">
      <c r="A1040" s="14"/>
      <c r="B1040" s="245"/>
      <c r="C1040" s="246"/>
      <c r="D1040" s="229" t="s">
        <v>171</v>
      </c>
      <c r="E1040" s="247" t="s">
        <v>1</v>
      </c>
      <c r="F1040" s="248" t="s">
        <v>185</v>
      </c>
      <c r="G1040" s="246"/>
      <c r="H1040" s="249">
        <v>150.40000000000001</v>
      </c>
      <c r="I1040" s="250"/>
      <c r="J1040" s="246"/>
      <c r="K1040" s="246"/>
      <c r="L1040" s="251"/>
      <c r="M1040" s="252"/>
      <c r="N1040" s="253"/>
      <c r="O1040" s="253"/>
      <c r="P1040" s="253"/>
      <c r="Q1040" s="253"/>
      <c r="R1040" s="253"/>
      <c r="S1040" s="253"/>
      <c r="T1040" s="254"/>
      <c r="U1040" s="14"/>
      <c r="V1040" s="14"/>
      <c r="W1040" s="14"/>
      <c r="X1040" s="14"/>
      <c r="Y1040" s="14"/>
      <c r="Z1040" s="14"/>
      <c r="AA1040" s="14"/>
      <c r="AB1040" s="14"/>
      <c r="AC1040" s="14"/>
      <c r="AD1040" s="14"/>
      <c r="AE1040" s="14"/>
      <c r="AT1040" s="255" t="s">
        <v>171</v>
      </c>
      <c r="AU1040" s="255" t="s">
        <v>85</v>
      </c>
      <c r="AV1040" s="14" t="s">
        <v>167</v>
      </c>
      <c r="AW1040" s="14" t="s">
        <v>32</v>
      </c>
      <c r="AX1040" s="14" t="s">
        <v>83</v>
      </c>
      <c r="AY1040" s="255" t="s">
        <v>161</v>
      </c>
    </row>
    <row r="1041" s="2" customFormat="1" ht="24.15" customHeight="1">
      <c r="A1041" s="38"/>
      <c r="B1041" s="39"/>
      <c r="C1041" s="215" t="s">
        <v>1356</v>
      </c>
      <c r="D1041" s="215" t="s">
        <v>163</v>
      </c>
      <c r="E1041" s="216" t="s">
        <v>1357</v>
      </c>
      <c r="F1041" s="217" t="s">
        <v>1358</v>
      </c>
      <c r="G1041" s="218" t="s">
        <v>451</v>
      </c>
      <c r="H1041" s="219">
        <v>19.5</v>
      </c>
      <c r="I1041" s="220"/>
      <c r="J1041" s="221">
        <f>ROUND(I1041*H1041,2)</f>
        <v>0</v>
      </c>
      <c r="K1041" s="222"/>
      <c r="L1041" s="44"/>
      <c r="M1041" s="223" t="s">
        <v>1</v>
      </c>
      <c r="N1041" s="224" t="s">
        <v>40</v>
      </c>
      <c r="O1041" s="91"/>
      <c r="P1041" s="225">
        <f>O1041*H1041</f>
        <v>0</v>
      </c>
      <c r="Q1041" s="225">
        <v>0</v>
      </c>
      <c r="R1041" s="225">
        <f>Q1041*H1041</f>
        <v>0</v>
      </c>
      <c r="S1041" s="225">
        <v>0.13100000000000001</v>
      </c>
      <c r="T1041" s="226">
        <f>S1041*H1041</f>
        <v>2.5545</v>
      </c>
      <c r="U1041" s="38"/>
      <c r="V1041" s="38"/>
      <c r="W1041" s="38"/>
      <c r="X1041" s="38"/>
      <c r="Y1041" s="38"/>
      <c r="Z1041" s="38"/>
      <c r="AA1041" s="38"/>
      <c r="AB1041" s="38"/>
      <c r="AC1041" s="38"/>
      <c r="AD1041" s="38"/>
      <c r="AE1041" s="38"/>
      <c r="AR1041" s="227" t="s">
        <v>167</v>
      </c>
      <c r="AT1041" s="227" t="s">
        <v>163</v>
      </c>
      <c r="AU1041" s="227" t="s">
        <v>85</v>
      </c>
      <c r="AY1041" s="17" t="s">
        <v>161</v>
      </c>
      <c r="BE1041" s="228">
        <f>IF(N1041="základní",J1041,0)</f>
        <v>0</v>
      </c>
      <c r="BF1041" s="228">
        <f>IF(N1041="snížená",J1041,0)</f>
        <v>0</v>
      </c>
      <c r="BG1041" s="228">
        <f>IF(N1041="zákl. přenesená",J1041,0)</f>
        <v>0</v>
      </c>
      <c r="BH1041" s="228">
        <f>IF(N1041="sníž. přenesená",J1041,0)</f>
        <v>0</v>
      </c>
      <c r="BI1041" s="228">
        <f>IF(N1041="nulová",J1041,0)</f>
        <v>0</v>
      </c>
      <c r="BJ1041" s="17" t="s">
        <v>83</v>
      </c>
      <c r="BK1041" s="228">
        <f>ROUND(I1041*H1041,2)</f>
        <v>0</v>
      </c>
      <c r="BL1041" s="17" t="s">
        <v>167</v>
      </c>
      <c r="BM1041" s="227" t="s">
        <v>1359</v>
      </c>
    </row>
    <row r="1042" s="2" customFormat="1">
      <c r="A1042" s="38"/>
      <c r="B1042" s="39"/>
      <c r="C1042" s="40"/>
      <c r="D1042" s="229" t="s">
        <v>169</v>
      </c>
      <c r="E1042" s="40"/>
      <c r="F1042" s="230" t="s">
        <v>1360</v>
      </c>
      <c r="G1042" s="40"/>
      <c r="H1042" s="40"/>
      <c r="I1042" s="231"/>
      <c r="J1042" s="40"/>
      <c r="K1042" s="40"/>
      <c r="L1042" s="44"/>
      <c r="M1042" s="232"/>
      <c r="N1042" s="233"/>
      <c r="O1042" s="91"/>
      <c r="P1042" s="91"/>
      <c r="Q1042" s="91"/>
      <c r="R1042" s="91"/>
      <c r="S1042" s="91"/>
      <c r="T1042" s="92"/>
      <c r="U1042" s="38"/>
      <c r="V1042" s="38"/>
      <c r="W1042" s="38"/>
      <c r="X1042" s="38"/>
      <c r="Y1042" s="38"/>
      <c r="Z1042" s="38"/>
      <c r="AA1042" s="38"/>
      <c r="AB1042" s="38"/>
      <c r="AC1042" s="38"/>
      <c r="AD1042" s="38"/>
      <c r="AE1042" s="38"/>
      <c r="AT1042" s="17" t="s">
        <v>169</v>
      </c>
      <c r="AU1042" s="17" t="s">
        <v>85</v>
      </c>
    </row>
    <row r="1043" s="13" customFormat="1">
      <c r="A1043" s="13"/>
      <c r="B1043" s="234"/>
      <c r="C1043" s="235"/>
      <c r="D1043" s="229" t="s">
        <v>171</v>
      </c>
      <c r="E1043" s="236" t="s">
        <v>1</v>
      </c>
      <c r="F1043" s="237" t="s">
        <v>1361</v>
      </c>
      <c r="G1043" s="235"/>
      <c r="H1043" s="238">
        <v>19.5</v>
      </c>
      <c r="I1043" s="239"/>
      <c r="J1043" s="235"/>
      <c r="K1043" s="235"/>
      <c r="L1043" s="240"/>
      <c r="M1043" s="241"/>
      <c r="N1043" s="242"/>
      <c r="O1043" s="242"/>
      <c r="P1043" s="242"/>
      <c r="Q1043" s="242"/>
      <c r="R1043" s="242"/>
      <c r="S1043" s="242"/>
      <c r="T1043" s="243"/>
      <c r="U1043" s="13"/>
      <c r="V1043" s="13"/>
      <c r="W1043" s="13"/>
      <c r="X1043" s="13"/>
      <c r="Y1043" s="13"/>
      <c r="Z1043" s="13"/>
      <c r="AA1043" s="13"/>
      <c r="AB1043" s="13"/>
      <c r="AC1043" s="13"/>
      <c r="AD1043" s="13"/>
      <c r="AE1043" s="13"/>
      <c r="AT1043" s="244" t="s">
        <v>171</v>
      </c>
      <c r="AU1043" s="244" t="s">
        <v>85</v>
      </c>
      <c r="AV1043" s="13" t="s">
        <v>85</v>
      </c>
      <c r="AW1043" s="13" t="s">
        <v>32</v>
      </c>
      <c r="AX1043" s="13" t="s">
        <v>83</v>
      </c>
      <c r="AY1043" s="244" t="s">
        <v>161</v>
      </c>
    </row>
    <row r="1044" s="2" customFormat="1" ht="33" customHeight="1">
      <c r="A1044" s="38"/>
      <c r="B1044" s="39"/>
      <c r="C1044" s="215" t="s">
        <v>1362</v>
      </c>
      <c r="D1044" s="215" t="s">
        <v>163</v>
      </c>
      <c r="E1044" s="216" t="s">
        <v>1363</v>
      </c>
      <c r="F1044" s="217" t="s">
        <v>1364</v>
      </c>
      <c r="G1044" s="218" t="s">
        <v>451</v>
      </c>
      <c r="H1044" s="219">
        <v>3.2999999999999998</v>
      </c>
      <c r="I1044" s="220"/>
      <c r="J1044" s="221">
        <f>ROUND(I1044*H1044,2)</f>
        <v>0</v>
      </c>
      <c r="K1044" s="222"/>
      <c r="L1044" s="44"/>
      <c r="M1044" s="223" t="s">
        <v>1</v>
      </c>
      <c r="N1044" s="224" t="s">
        <v>40</v>
      </c>
      <c r="O1044" s="91"/>
      <c r="P1044" s="225">
        <f>O1044*H1044</f>
        <v>0</v>
      </c>
      <c r="Q1044" s="225">
        <v>0</v>
      </c>
      <c r="R1044" s="225">
        <f>Q1044*H1044</f>
        <v>0</v>
      </c>
      <c r="S1044" s="225">
        <v>0.25600000000000001</v>
      </c>
      <c r="T1044" s="226">
        <f>S1044*H1044</f>
        <v>0.8448</v>
      </c>
      <c r="U1044" s="38"/>
      <c r="V1044" s="38"/>
      <c r="W1044" s="38"/>
      <c r="X1044" s="38"/>
      <c r="Y1044" s="38"/>
      <c r="Z1044" s="38"/>
      <c r="AA1044" s="38"/>
      <c r="AB1044" s="38"/>
      <c r="AC1044" s="38"/>
      <c r="AD1044" s="38"/>
      <c r="AE1044" s="38"/>
      <c r="AR1044" s="227" t="s">
        <v>167</v>
      </c>
      <c r="AT1044" s="227" t="s">
        <v>163</v>
      </c>
      <c r="AU1044" s="227" t="s">
        <v>85</v>
      </c>
      <c r="AY1044" s="17" t="s">
        <v>161</v>
      </c>
      <c r="BE1044" s="228">
        <f>IF(N1044="základní",J1044,0)</f>
        <v>0</v>
      </c>
      <c r="BF1044" s="228">
        <f>IF(N1044="snížená",J1044,0)</f>
        <v>0</v>
      </c>
      <c r="BG1044" s="228">
        <f>IF(N1044="zákl. přenesená",J1044,0)</f>
        <v>0</v>
      </c>
      <c r="BH1044" s="228">
        <f>IF(N1044="sníž. přenesená",J1044,0)</f>
        <v>0</v>
      </c>
      <c r="BI1044" s="228">
        <f>IF(N1044="nulová",J1044,0)</f>
        <v>0</v>
      </c>
      <c r="BJ1044" s="17" t="s">
        <v>83</v>
      </c>
      <c r="BK1044" s="228">
        <f>ROUND(I1044*H1044,2)</f>
        <v>0</v>
      </c>
      <c r="BL1044" s="17" t="s">
        <v>167</v>
      </c>
      <c r="BM1044" s="227" t="s">
        <v>1365</v>
      </c>
    </row>
    <row r="1045" s="2" customFormat="1">
      <c r="A1045" s="38"/>
      <c r="B1045" s="39"/>
      <c r="C1045" s="40"/>
      <c r="D1045" s="229" t="s">
        <v>169</v>
      </c>
      <c r="E1045" s="40"/>
      <c r="F1045" s="230" t="s">
        <v>1366</v>
      </c>
      <c r="G1045" s="40"/>
      <c r="H1045" s="40"/>
      <c r="I1045" s="231"/>
      <c r="J1045" s="40"/>
      <c r="K1045" s="40"/>
      <c r="L1045" s="44"/>
      <c r="M1045" s="232"/>
      <c r="N1045" s="233"/>
      <c r="O1045" s="91"/>
      <c r="P1045" s="91"/>
      <c r="Q1045" s="91"/>
      <c r="R1045" s="91"/>
      <c r="S1045" s="91"/>
      <c r="T1045" s="92"/>
      <c r="U1045" s="38"/>
      <c r="V1045" s="38"/>
      <c r="W1045" s="38"/>
      <c r="X1045" s="38"/>
      <c r="Y1045" s="38"/>
      <c r="Z1045" s="38"/>
      <c r="AA1045" s="38"/>
      <c r="AB1045" s="38"/>
      <c r="AC1045" s="38"/>
      <c r="AD1045" s="38"/>
      <c r="AE1045" s="38"/>
      <c r="AT1045" s="17" t="s">
        <v>169</v>
      </c>
      <c r="AU1045" s="17" t="s">
        <v>85</v>
      </c>
    </row>
    <row r="1046" s="13" customFormat="1">
      <c r="A1046" s="13"/>
      <c r="B1046" s="234"/>
      <c r="C1046" s="235"/>
      <c r="D1046" s="229" t="s">
        <v>171</v>
      </c>
      <c r="E1046" s="236" t="s">
        <v>1</v>
      </c>
      <c r="F1046" s="237" t="s">
        <v>1367</v>
      </c>
      <c r="G1046" s="235"/>
      <c r="H1046" s="238">
        <v>3.2999999999999998</v>
      </c>
      <c r="I1046" s="239"/>
      <c r="J1046" s="235"/>
      <c r="K1046" s="235"/>
      <c r="L1046" s="240"/>
      <c r="M1046" s="241"/>
      <c r="N1046" s="242"/>
      <c r="O1046" s="242"/>
      <c r="P1046" s="242"/>
      <c r="Q1046" s="242"/>
      <c r="R1046" s="242"/>
      <c r="S1046" s="242"/>
      <c r="T1046" s="243"/>
      <c r="U1046" s="13"/>
      <c r="V1046" s="13"/>
      <c r="W1046" s="13"/>
      <c r="X1046" s="13"/>
      <c r="Y1046" s="13"/>
      <c r="Z1046" s="13"/>
      <c r="AA1046" s="13"/>
      <c r="AB1046" s="13"/>
      <c r="AC1046" s="13"/>
      <c r="AD1046" s="13"/>
      <c r="AE1046" s="13"/>
      <c r="AT1046" s="244" t="s">
        <v>171</v>
      </c>
      <c r="AU1046" s="244" t="s">
        <v>85</v>
      </c>
      <c r="AV1046" s="13" t="s">
        <v>85</v>
      </c>
      <c r="AW1046" s="13" t="s">
        <v>32</v>
      </c>
      <c r="AX1046" s="13" t="s">
        <v>83</v>
      </c>
      <c r="AY1046" s="244" t="s">
        <v>161</v>
      </c>
    </row>
    <row r="1047" s="2" customFormat="1" ht="24.15" customHeight="1">
      <c r="A1047" s="38"/>
      <c r="B1047" s="39"/>
      <c r="C1047" s="215" t="s">
        <v>1368</v>
      </c>
      <c r="D1047" s="215" t="s">
        <v>163</v>
      </c>
      <c r="E1047" s="216" t="s">
        <v>1369</v>
      </c>
      <c r="F1047" s="217" t="s">
        <v>1370</v>
      </c>
      <c r="G1047" s="218" t="s">
        <v>451</v>
      </c>
      <c r="H1047" s="219">
        <v>83.400000000000006</v>
      </c>
      <c r="I1047" s="220"/>
      <c r="J1047" s="221">
        <f>ROUND(I1047*H1047,2)</f>
        <v>0</v>
      </c>
      <c r="K1047" s="222"/>
      <c r="L1047" s="44"/>
      <c r="M1047" s="223" t="s">
        <v>1</v>
      </c>
      <c r="N1047" s="224" t="s">
        <v>40</v>
      </c>
      <c r="O1047" s="91"/>
      <c r="P1047" s="225">
        <f>O1047*H1047</f>
        <v>0</v>
      </c>
      <c r="Q1047" s="225">
        <v>0</v>
      </c>
      <c r="R1047" s="225">
        <f>Q1047*H1047</f>
        <v>0</v>
      </c>
      <c r="S1047" s="225">
        <v>0.047</v>
      </c>
      <c r="T1047" s="226">
        <f>S1047*H1047</f>
        <v>3.9198000000000004</v>
      </c>
      <c r="U1047" s="38"/>
      <c r="V1047" s="38"/>
      <c r="W1047" s="38"/>
      <c r="X1047" s="38"/>
      <c r="Y1047" s="38"/>
      <c r="Z1047" s="38"/>
      <c r="AA1047" s="38"/>
      <c r="AB1047" s="38"/>
      <c r="AC1047" s="38"/>
      <c r="AD1047" s="38"/>
      <c r="AE1047" s="38"/>
      <c r="AR1047" s="227" t="s">
        <v>167</v>
      </c>
      <c r="AT1047" s="227" t="s">
        <v>163</v>
      </c>
      <c r="AU1047" s="227" t="s">
        <v>85</v>
      </c>
      <c r="AY1047" s="17" t="s">
        <v>161</v>
      </c>
      <c r="BE1047" s="228">
        <f>IF(N1047="základní",J1047,0)</f>
        <v>0</v>
      </c>
      <c r="BF1047" s="228">
        <f>IF(N1047="snížená",J1047,0)</f>
        <v>0</v>
      </c>
      <c r="BG1047" s="228">
        <f>IF(N1047="zákl. přenesená",J1047,0)</f>
        <v>0</v>
      </c>
      <c r="BH1047" s="228">
        <f>IF(N1047="sníž. přenesená",J1047,0)</f>
        <v>0</v>
      </c>
      <c r="BI1047" s="228">
        <f>IF(N1047="nulová",J1047,0)</f>
        <v>0</v>
      </c>
      <c r="BJ1047" s="17" t="s">
        <v>83</v>
      </c>
      <c r="BK1047" s="228">
        <f>ROUND(I1047*H1047,2)</f>
        <v>0</v>
      </c>
      <c r="BL1047" s="17" t="s">
        <v>167</v>
      </c>
      <c r="BM1047" s="227" t="s">
        <v>1371</v>
      </c>
    </row>
    <row r="1048" s="2" customFormat="1">
      <c r="A1048" s="38"/>
      <c r="B1048" s="39"/>
      <c r="C1048" s="40"/>
      <c r="D1048" s="229" t="s">
        <v>169</v>
      </c>
      <c r="E1048" s="40"/>
      <c r="F1048" s="230" t="s">
        <v>1372</v>
      </c>
      <c r="G1048" s="40"/>
      <c r="H1048" s="40"/>
      <c r="I1048" s="231"/>
      <c r="J1048" s="40"/>
      <c r="K1048" s="40"/>
      <c r="L1048" s="44"/>
      <c r="M1048" s="232"/>
      <c r="N1048" s="233"/>
      <c r="O1048" s="91"/>
      <c r="P1048" s="91"/>
      <c r="Q1048" s="91"/>
      <c r="R1048" s="91"/>
      <c r="S1048" s="91"/>
      <c r="T1048" s="92"/>
      <c r="U1048" s="38"/>
      <c r="V1048" s="38"/>
      <c r="W1048" s="38"/>
      <c r="X1048" s="38"/>
      <c r="Y1048" s="38"/>
      <c r="Z1048" s="38"/>
      <c r="AA1048" s="38"/>
      <c r="AB1048" s="38"/>
      <c r="AC1048" s="38"/>
      <c r="AD1048" s="38"/>
      <c r="AE1048" s="38"/>
      <c r="AT1048" s="17" t="s">
        <v>169</v>
      </c>
      <c r="AU1048" s="17" t="s">
        <v>85</v>
      </c>
    </row>
    <row r="1049" s="13" customFormat="1">
      <c r="A1049" s="13"/>
      <c r="B1049" s="234"/>
      <c r="C1049" s="235"/>
      <c r="D1049" s="229" t="s">
        <v>171</v>
      </c>
      <c r="E1049" s="236" t="s">
        <v>1</v>
      </c>
      <c r="F1049" s="237" t="s">
        <v>1373</v>
      </c>
      <c r="G1049" s="235"/>
      <c r="H1049" s="238">
        <v>7.4000000000000004</v>
      </c>
      <c r="I1049" s="239"/>
      <c r="J1049" s="235"/>
      <c r="K1049" s="235"/>
      <c r="L1049" s="240"/>
      <c r="M1049" s="241"/>
      <c r="N1049" s="242"/>
      <c r="O1049" s="242"/>
      <c r="P1049" s="242"/>
      <c r="Q1049" s="242"/>
      <c r="R1049" s="242"/>
      <c r="S1049" s="242"/>
      <c r="T1049" s="243"/>
      <c r="U1049" s="13"/>
      <c r="V1049" s="13"/>
      <c r="W1049" s="13"/>
      <c r="X1049" s="13"/>
      <c r="Y1049" s="13"/>
      <c r="Z1049" s="13"/>
      <c r="AA1049" s="13"/>
      <c r="AB1049" s="13"/>
      <c r="AC1049" s="13"/>
      <c r="AD1049" s="13"/>
      <c r="AE1049" s="13"/>
      <c r="AT1049" s="244" t="s">
        <v>171</v>
      </c>
      <c r="AU1049" s="244" t="s">
        <v>85</v>
      </c>
      <c r="AV1049" s="13" t="s">
        <v>85</v>
      </c>
      <c r="AW1049" s="13" t="s">
        <v>32</v>
      </c>
      <c r="AX1049" s="13" t="s">
        <v>75</v>
      </c>
      <c r="AY1049" s="244" t="s">
        <v>161</v>
      </c>
    </row>
    <row r="1050" s="13" customFormat="1">
      <c r="A1050" s="13"/>
      <c r="B1050" s="234"/>
      <c r="C1050" s="235"/>
      <c r="D1050" s="229" t="s">
        <v>171</v>
      </c>
      <c r="E1050" s="236" t="s">
        <v>1</v>
      </c>
      <c r="F1050" s="237" t="s">
        <v>1374</v>
      </c>
      <c r="G1050" s="235"/>
      <c r="H1050" s="238">
        <v>3.6000000000000001</v>
      </c>
      <c r="I1050" s="239"/>
      <c r="J1050" s="235"/>
      <c r="K1050" s="235"/>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171</v>
      </c>
      <c r="AU1050" s="244" t="s">
        <v>85</v>
      </c>
      <c r="AV1050" s="13" t="s">
        <v>85</v>
      </c>
      <c r="AW1050" s="13" t="s">
        <v>32</v>
      </c>
      <c r="AX1050" s="13" t="s">
        <v>75</v>
      </c>
      <c r="AY1050" s="244" t="s">
        <v>161</v>
      </c>
    </row>
    <row r="1051" s="13" customFormat="1">
      <c r="A1051" s="13"/>
      <c r="B1051" s="234"/>
      <c r="C1051" s="235"/>
      <c r="D1051" s="229" t="s">
        <v>171</v>
      </c>
      <c r="E1051" s="236" t="s">
        <v>1</v>
      </c>
      <c r="F1051" s="237" t="s">
        <v>1375</v>
      </c>
      <c r="G1051" s="235"/>
      <c r="H1051" s="238">
        <v>72.400000000000006</v>
      </c>
      <c r="I1051" s="239"/>
      <c r="J1051" s="235"/>
      <c r="K1051" s="235"/>
      <c r="L1051" s="240"/>
      <c r="M1051" s="241"/>
      <c r="N1051" s="242"/>
      <c r="O1051" s="242"/>
      <c r="P1051" s="242"/>
      <c r="Q1051" s="242"/>
      <c r="R1051" s="242"/>
      <c r="S1051" s="242"/>
      <c r="T1051" s="243"/>
      <c r="U1051" s="13"/>
      <c r="V1051" s="13"/>
      <c r="W1051" s="13"/>
      <c r="X1051" s="13"/>
      <c r="Y1051" s="13"/>
      <c r="Z1051" s="13"/>
      <c r="AA1051" s="13"/>
      <c r="AB1051" s="13"/>
      <c r="AC1051" s="13"/>
      <c r="AD1051" s="13"/>
      <c r="AE1051" s="13"/>
      <c r="AT1051" s="244" t="s">
        <v>171</v>
      </c>
      <c r="AU1051" s="244" t="s">
        <v>85</v>
      </c>
      <c r="AV1051" s="13" t="s">
        <v>85</v>
      </c>
      <c r="AW1051" s="13" t="s">
        <v>32</v>
      </c>
      <c r="AX1051" s="13" t="s">
        <v>75</v>
      </c>
      <c r="AY1051" s="244" t="s">
        <v>161</v>
      </c>
    </row>
    <row r="1052" s="14" customFormat="1">
      <c r="A1052" s="14"/>
      <c r="B1052" s="245"/>
      <c r="C1052" s="246"/>
      <c r="D1052" s="229" t="s">
        <v>171</v>
      </c>
      <c r="E1052" s="247" t="s">
        <v>1</v>
      </c>
      <c r="F1052" s="248" t="s">
        <v>185</v>
      </c>
      <c r="G1052" s="246"/>
      <c r="H1052" s="249">
        <v>83.400000000000006</v>
      </c>
      <c r="I1052" s="250"/>
      <c r="J1052" s="246"/>
      <c r="K1052" s="246"/>
      <c r="L1052" s="251"/>
      <c r="M1052" s="252"/>
      <c r="N1052" s="253"/>
      <c r="O1052" s="253"/>
      <c r="P1052" s="253"/>
      <c r="Q1052" s="253"/>
      <c r="R1052" s="253"/>
      <c r="S1052" s="253"/>
      <c r="T1052" s="254"/>
      <c r="U1052" s="14"/>
      <c r="V1052" s="14"/>
      <c r="W1052" s="14"/>
      <c r="X1052" s="14"/>
      <c r="Y1052" s="14"/>
      <c r="Z1052" s="14"/>
      <c r="AA1052" s="14"/>
      <c r="AB1052" s="14"/>
      <c r="AC1052" s="14"/>
      <c r="AD1052" s="14"/>
      <c r="AE1052" s="14"/>
      <c r="AT1052" s="255" t="s">
        <v>171</v>
      </c>
      <c r="AU1052" s="255" t="s">
        <v>85</v>
      </c>
      <c r="AV1052" s="14" t="s">
        <v>167</v>
      </c>
      <c r="AW1052" s="14" t="s">
        <v>32</v>
      </c>
      <c r="AX1052" s="14" t="s">
        <v>83</v>
      </c>
      <c r="AY1052" s="255" t="s">
        <v>161</v>
      </c>
    </row>
    <row r="1053" s="2" customFormat="1" ht="24.15" customHeight="1">
      <c r="A1053" s="38"/>
      <c r="B1053" s="39"/>
      <c r="C1053" s="215" t="s">
        <v>1376</v>
      </c>
      <c r="D1053" s="215" t="s">
        <v>163</v>
      </c>
      <c r="E1053" s="216" t="s">
        <v>1377</v>
      </c>
      <c r="F1053" s="217" t="s">
        <v>1378</v>
      </c>
      <c r="G1053" s="218" t="s">
        <v>451</v>
      </c>
      <c r="H1053" s="219">
        <v>67.400000000000006</v>
      </c>
      <c r="I1053" s="220"/>
      <c r="J1053" s="221">
        <f>ROUND(I1053*H1053,2)</f>
        <v>0</v>
      </c>
      <c r="K1053" s="222"/>
      <c r="L1053" s="44"/>
      <c r="M1053" s="223" t="s">
        <v>1</v>
      </c>
      <c r="N1053" s="224" t="s">
        <v>40</v>
      </c>
      <c r="O1053" s="91"/>
      <c r="P1053" s="225">
        <f>O1053*H1053</f>
        <v>0</v>
      </c>
      <c r="Q1053" s="225">
        <v>0</v>
      </c>
      <c r="R1053" s="225">
        <f>Q1053*H1053</f>
        <v>0</v>
      </c>
      <c r="S1053" s="225">
        <v>0.071999999999999995</v>
      </c>
      <c r="T1053" s="226">
        <f>S1053*H1053</f>
        <v>4.8528000000000002</v>
      </c>
      <c r="U1053" s="38"/>
      <c r="V1053" s="38"/>
      <c r="W1053" s="38"/>
      <c r="X1053" s="38"/>
      <c r="Y1053" s="38"/>
      <c r="Z1053" s="38"/>
      <c r="AA1053" s="38"/>
      <c r="AB1053" s="38"/>
      <c r="AC1053" s="38"/>
      <c r="AD1053" s="38"/>
      <c r="AE1053" s="38"/>
      <c r="AR1053" s="227" t="s">
        <v>167</v>
      </c>
      <c r="AT1053" s="227" t="s">
        <v>163</v>
      </c>
      <c r="AU1053" s="227" t="s">
        <v>85</v>
      </c>
      <c r="AY1053" s="17" t="s">
        <v>161</v>
      </c>
      <c r="BE1053" s="228">
        <f>IF(N1053="základní",J1053,0)</f>
        <v>0</v>
      </c>
      <c r="BF1053" s="228">
        <f>IF(N1053="snížená",J1053,0)</f>
        <v>0</v>
      </c>
      <c r="BG1053" s="228">
        <f>IF(N1053="zákl. přenesená",J1053,0)</f>
        <v>0</v>
      </c>
      <c r="BH1053" s="228">
        <f>IF(N1053="sníž. přenesená",J1053,0)</f>
        <v>0</v>
      </c>
      <c r="BI1053" s="228">
        <f>IF(N1053="nulová",J1053,0)</f>
        <v>0</v>
      </c>
      <c r="BJ1053" s="17" t="s">
        <v>83</v>
      </c>
      <c r="BK1053" s="228">
        <f>ROUND(I1053*H1053,2)</f>
        <v>0</v>
      </c>
      <c r="BL1053" s="17" t="s">
        <v>167</v>
      </c>
      <c r="BM1053" s="227" t="s">
        <v>1379</v>
      </c>
    </row>
    <row r="1054" s="2" customFormat="1">
      <c r="A1054" s="38"/>
      <c r="B1054" s="39"/>
      <c r="C1054" s="40"/>
      <c r="D1054" s="229" t="s">
        <v>169</v>
      </c>
      <c r="E1054" s="40"/>
      <c r="F1054" s="230" t="s">
        <v>1380</v>
      </c>
      <c r="G1054" s="40"/>
      <c r="H1054" s="40"/>
      <c r="I1054" s="231"/>
      <c r="J1054" s="40"/>
      <c r="K1054" s="40"/>
      <c r="L1054" s="44"/>
      <c r="M1054" s="232"/>
      <c r="N1054" s="233"/>
      <c r="O1054" s="91"/>
      <c r="P1054" s="91"/>
      <c r="Q1054" s="91"/>
      <c r="R1054" s="91"/>
      <c r="S1054" s="91"/>
      <c r="T1054" s="92"/>
      <c r="U1054" s="38"/>
      <c r="V1054" s="38"/>
      <c r="W1054" s="38"/>
      <c r="X1054" s="38"/>
      <c r="Y1054" s="38"/>
      <c r="Z1054" s="38"/>
      <c r="AA1054" s="38"/>
      <c r="AB1054" s="38"/>
      <c r="AC1054" s="38"/>
      <c r="AD1054" s="38"/>
      <c r="AE1054" s="38"/>
      <c r="AT1054" s="17" t="s">
        <v>169</v>
      </c>
      <c r="AU1054" s="17" t="s">
        <v>85</v>
      </c>
    </row>
    <row r="1055" s="13" customFormat="1">
      <c r="A1055" s="13"/>
      <c r="B1055" s="234"/>
      <c r="C1055" s="235"/>
      <c r="D1055" s="229" t="s">
        <v>171</v>
      </c>
      <c r="E1055" s="236" t="s">
        <v>1</v>
      </c>
      <c r="F1055" s="237" t="s">
        <v>1381</v>
      </c>
      <c r="G1055" s="235"/>
      <c r="H1055" s="238">
        <v>32.399999999999999</v>
      </c>
      <c r="I1055" s="239"/>
      <c r="J1055" s="235"/>
      <c r="K1055" s="235"/>
      <c r="L1055" s="240"/>
      <c r="M1055" s="241"/>
      <c r="N1055" s="242"/>
      <c r="O1055" s="242"/>
      <c r="P1055" s="242"/>
      <c r="Q1055" s="242"/>
      <c r="R1055" s="242"/>
      <c r="S1055" s="242"/>
      <c r="T1055" s="243"/>
      <c r="U1055" s="13"/>
      <c r="V1055" s="13"/>
      <c r="W1055" s="13"/>
      <c r="X1055" s="13"/>
      <c r="Y1055" s="13"/>
      <c r="Z1055" s="13"/>
      <c r="AA1055" s="13"/>
      <c r="AB1055" s="13"/>
      <c r="AC1055" s="13"/>
      <c r="AD1055" s="13"/>
      <c r="AE1055" s="13"/>
      <c r="AT1055" s="244" t="s">
        <v>171</v>
      </c>
      <c r="AU1055" s="244" t="s">
        <v>85</v>
      </c>
      <c r="AV1055" s="13" t="s">
        <v>85</v>
      </c>
      <c r="AW1055" s="13" t="s">
        <v>32</v>
      </c>
      <c r="AX1055" s="13" t="s">
        <v>75</v>
      </c>
      <c r="AY1055" s="244" t="s">
        <v>161</v>
      </c>
    </row>
    <row r="1056" s="13" customFormat="1">
      <c r="A1056" s="13"/>
      <c r="B1056" s="234"/>
      <c r="C1056" s="235"/>
      <c r="D1056" s="229" t="s">
        <v>171</v>
      </c>
      <c r="E1056" s="236" t="s">
        <v>1</v>
      </c>
      <c r="F1056" s="237" t="s">
        <v>1382</v>
      </c>
      <c r="G1056" s="235"/>
      <c r="H1056" s="238">
        <v>10.199999999999999</v>
      </c>
      <c r="I1056" s="239"/>
      <c r="J1056" s="235"/>
      <c r="K1056" s="235"/>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171</v>
      </c>
      <c r="AU1056" s="244" t="s">
        <v>85</v>
      </c>
      <c r="AV1056" s="13" t="s">
        <v>85</v>
      </c>
      <c r="AW1056" s="13" t="s">
        <v>32</v>
      </c>
      <c r="AX1056" s="13" t="s">
        <v>75</v>
      </c>
      <c r="AY1056" s="244" t="s">
        <v>161</v>
      </c>
    </row>
    <row r="1057" s="13" customFormat="1">
      <c r="A1057" s="13"/>
      <c r="B1057" s="234"/>
      <c r="C1057" s="235"/>
      <c r="D1057" s="229" t="s">
        <v>171</v>
      </c>
      <c r="E1057" s="236" t="s">
        <v>1</v>
      </c>
      <c r="F1057" s="237" t="s">
        <v>1383</v>
      </c>
      <c r="G1057" s="235"/>
      <c r="H1057" s="238">
        <v>24.800000000000001</v>
      </c>
      <c r="I1057" s="239"/>
      <c r="J1057" s="235"/>
      <c r="K1057" s="235"/>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171</v>
      </c>
      <c r="AU1057" s="244" t="s">
        <v>85</v>
      </c>
      <c r="AV1057" s="13" t="s">
        <v>85</v>
      </c>
      <c r="AW1057" s="13" t="s">
        <v>32</v>
      </c>
      <c r="AX1057" s="13" t="s">
        <v>75</v>
      </c>
      <c r="AY1057" s="244" t="s">
        <v>161</v>
      </c>
    </row>
    <row r="1058" s="14" customFormat="1">
      <c r="A1058" s="14"/>
      <c r="B1058" s="245"/>
      <c r="C1058" s="246"/>
      <c r="D1058" s="229" t="s">
        <v>171</v>
      </c>
      <c r="E1058" s="247" t="s">
        <v>1</v>
      </c>
      <c r="F1058" s="248" t="s">
        <v>185</v>
      </c>
      <c r="G1058" s="246"/>
      <c r="H1058" s="249">
        <v>67.399999999999991</v>
      </c>
      <c r="I1058" s="250"/>
      <c r="J1058" s="246"/>
      <c r="K1058" s="246"/>
      <c r="L1058" s="251"/>
      <c r="M1058" s="252"/>
      <c r="N1058" s="253"/>
      <c r="O1058" s="253"/>
      <c r="P1058" s="253"/>
      <c r="Q1058" s="253"/>
      <c r="R1058" s="253"/>
      <c r="S1058" s="253"/>
      <c r="T1058" s="254"/>
      <c r="U1058" s="14"/>
      <c r="V1058" s="14"/>
      <c r="W1058" s="14"/>
      <c r="X1058" s="14"/>
      <c r="Y1058" s="14"/>
      <c r="Z1058" s="14"/>
      <c r="AA1058" s="14"/>
      <c r="AB1058" s="14"/>
      <c r="AC1058" s="14"/>
      <c r="AD1058" s="14"/>
      <c r="AE1058" s="14"/>
      <c r="AT1058" s="255" t="s">
        <v>171</v>
      </c>
      <c r="AU1058" s="255" t="s">
        <v>85</v>
      </c>
      <c r="AV1058" s="14" t="s">
        <v>167</v>
      </c>
      <c r="AW1058" s="14" t="s">
        <v>32</v>
      </c>
      <c r="AX1058" s="14" t="s">
        <v>83</v>
      </c>
      <c r="AY1058" s="255" t="s">
        <v>161</v>
      </c>
    </row>
    <row r="1059" s="2" customFormat="1" ht="24.15" customHeight="1">
      <c r="A1059" s="38"/>
      <c r="B1059" s="39"/>
      <c r="C1059" s="215" t="s">
        <v>1384</v>
      </c>
      <c r="D1059" s="215" t="s">
        <v>163</v>
      </c>
      <c r="E1059" s="216" t="s">
        <v>1385</v>
      </c>
      <c r="F1059" s="217" t="s">
        <v>1386</v>
      </c>
      <c r="G1059" s="218" t="s">
        <v>451</v>
      </c>
      <c r="H1059" s="219">
        <v>136</v>
      </c>
      <c r="I1059" s="220"/>
      <c r="J1059" s="221">
        <f>ROUND(I1059*H1059,2)</f>
        <v>0</v>
      </c>
      <c r="K1059" s="222"/>
      <c r="L1059" s="44"/>
      <c r="M1059" s="223" t="s">
        <v>1</v>
      </c>
      <c r="N1059" s="224" t="s">
        <v>40</v>
      </c>
      <c r="O1059" s="91"/>
      <c r="P1059" s="225">
        <f>O1059*H1059</f>
        <v>0</v>
      </c>
      <c r="Q1059" s="225">
        <v>0.00097000000000000005</v>
      </c>
      <c r="R1059" s="225">
        <f>Q1059*H1059</f>
        <v>0.13192000000000001</v>
      </c>
      <c r="S1059" s="225">
        <v>0.0043</v>
      </c>
      <c r="T1059" s="226">
        <f>S1059*H1059</f>
        <v>0.58479999999999999</v>
      </c>
      <c r="U1059" s="38"/>
      <c r="V1059" s="38"/>
      <c r="W1059" s="38"/>
      <c r="X1059" s="38"/>
      <c r="Y1059" s="38"/>
      <c r="Z1059" s="38"/>
      <c r="AA1059" s="38"/>
      <c r="AB1059" s="38"/>
      <c r="AC1059" s="38"/>
      <c r="AD1059" s="38"/>
      <c r="AE1059" s="38"/>
      <c r="AR1059" s="227" t="s">
        <v>167</v>
      </c>
      <c r="AT1059" s="227" t="s">
        <v>163</v>
      </c>
      <c r="AU1059" s="227" t="s">
        <v>85</v>
      </c>
      <c r="AY1059" s="17" t="s">
        <v>161</v>
      </c>
      <c r="BE1059" s="228">
        <f>IF(N1059="základní",J1059,0)</f>
        <v>0</v>
      </c>
      <c r="BF1059" s="228">
        <f>IF(N1059="snížená",J1059,0)</f>
        <v>0</v>
      </c>
      <c r="BG1059" s="228">
        <f>IF(N1059="zákl. přenesená",J1059,0)</f>
        <v>0</v>
      </c>
      <c r="BH1059" s="228">
        <f>IF(N1059="sníž. přenesená",J1059,0)</f>
        <v>0</v>
      </c>
      <c r="BI1059" s="228">
        <f>IF(N1059="nulová",J1059,0)</f>
        <v>0</v>
      </c>
      <c r="BJ1059" s="17" t="s">
        <v>83</v>
      </c>
      <c r="BK1059" s="228">
        <f>ROUND(I1059*H1059,2)</f>
        <v>0</v>
      </c>
      <c r="BL1059" s="17" t="s">
        <v>167</v>
      </c>
      <c r="BM1059" s="227" t="s">
        <v>1387</v>
      </c>
    </row>
    <row r="1060" s="2" customFormat="1">
      <c r="A1060" s="38"/>
      <c r="B1060" s="39"/>
      <c r="C1060" s="40"/>
      <c r="D1060" s="229" t="s">
        <v>169</v>
      </c>
      <c r="E1060" s="40"/>
      <c r="F1060" s="230" t="s">
        <v>1388</v>
      </c>
      <c r="G1060" s="40"/>
      <c r="H1060" s="40"/>
      <c r="I1060" s="231"/>
      <c r="J1060" s="40"/>
      <c r="K1060" s="40"/>
      <c r="L1060" s="44"/>
      <c r="M1060" s="232"/>
      <c r="N1060" s="233"/>
      <c r="O1060" s="91"/>
      <c r="P1060" s="91"/>
      <c r="Q1060" s="91"/>
      <c r="R1060" s="91"/>
      <c r="S1060" s="91"/>
      <c r="T1060" s="92"/>
      <c r="U1060" s="38"/>
      <c r="V1060" s="38"/>
      <c r="W1060" s="38"/>
      <c r="X1060" s="38"/>
      <c r="Y1060" s="38"/>
      <c r="Z1060" s="38"/>
      <c r="AA1060" s="38"/>
      <c r="AB1060" s="38"/>
      <c r="AC1060" s="38"/>
      <c r="AD1060" s="38"/>
      <c r="AE1060" s="38"/>
      <c r="AT1060" s="17" t="s">
        <v>169</v>
      </c>
      <c r="AU1060" s="17" t="s">
        <v>85</v>
      </c>
    </row>
    <row r="1061" s="13" customFormat="1">
      <c r="A1061" s="13"/>
      <c r="B1061" s="234"/>
      <c r="C1061" s="235"/>
      <c r="D1061" s="229" t="s">
        <v>171</v>
      </c>
      <c r="E1061" s="236" t="s">
        <v>1</v>
      </c>
      <c r="F1061" s="237" t="s">
        <v>1389</v>
      </c>
      <c r="G1061" s="235"/>
      <c r="H1061" s="238">
        <v>136</v>
      </c>
      <c r="I1061" s="239"/>
      <c r="J1061" s="235"/>
      <c r="K1061" s="235"/>
      <c r="L1061" s="240"/>
      <c r="M1061" s="241"/>
      <c r="N1061" s="242"/>
      <c r="O1061" s="242"/>
      <c r="P1061" s="242"/>
      <c r="Q1061" s="242"/>
      <c r="R1061" s="242"/>
      <c r="S1061" s="242"/>
      <c r="T1061" s="243"/>
      <c r="U1061" s="13"/>
      <c r="V1061" s="13"/>
      <c r="W1061" s="13"/>
      <c r="X1061" s="13"/>
      <c r="Y1061" s="13"/>
      <c r="Z1061" s="13"/>
      <c r="AA1061" s="13"/>
      <c r="AB1061" s="13"/>
      <c r="AC1061" s="13"/>
      <c r="AD1061" s="13"/>
      <c r="AE1061" s="13"/>
      <c r="AT1061" s="244" t="s">
        <v>171</v>
      </c>
      <c r="AU1061" s="244" t="s">
        <v>85</v>
      </c>
      <c r="AV1061" s="13" t="s">
        <v>85</v>
      </c>
      <c r="AW1061" s="13" t="s">
        <v>32</v>
      </c>
      <c r="AX1061" s="13" t="s">
        <v>83</v>
      </c>
      <c r="AY1061" s="244" t="s">
        <v>161</v>
      </c>
    </row>
    <row r="1062" s="2" customFormat="1" ht="24.15" customHeight="1">
      <c r="A1062" s="38"/>
      <c r="B1062" s="39"/>
      <c r="C1062" s="215" t="s">
        <v>1390</v>
      </c>
      <c r="D1062" s="215" t="s">
        <v>163</v>
      </c>
      <c r="E1062" s="216" t="s">
        <v>1391</v>
      </c>
      <c r="F1062" s="217" t="s">
        <v>1392</v>
      </c>
      <c r="G1062" s="218" t="s">
        <v>451</v>
      </c>
      <c r="H1062" s="219">
        <v>2.3999999999999999</v>
      </c>
      <c r="I1062" s="220"/>
      <c r="J1062" s="221">
        <f>ROUND(I1062*H1062,2)</f>
        <v>0</v>
      </c>
      <c r="K1062" s="222"/>
      <c r="L1062" s="44"/>
      <c r="M1062" s="223" t="s">
        <v>1</v>
      </c>
      <c r="N1062" s="224" t="s">
        <v>40</v>
      </c>
      <c r="O1062" s="91"/>
      <c r="P1062" s="225">
        <f>O1062*H1062</f>
        <v>0</v>
      </c>
      <c r="Q1062" s="225">
        <v>0.0013699999999999999</v>
      </c>
      <c r="R1062" s="225">
        <f>Q1062*H1062</f>
        <v>0.0032879999999999997</v>
      </c>
      <c r="S1062" s="225">
        <v>0.029000000000000001</v>
      </c>
      <c r="T1062" s="226">
        <f>S1062*H1062</f>
        <v>0.069599999999999995</v>
      </c>
      <c r="U1062" s="38"/>
      <c r="V1062" s="38"/>
      <c r="W1062" s="38"/>
      <c r="X1062" s="38"/>
      <c r="Y1062" s="38"/>
      <c r="Z1062" s="38"/>
      <c r="AA1062" s="38"/>
      <c r="AB1062" s="38"/>
      <c r="AC1062" s="38"/>
      <c r="AD1062" s="38"/>
      <c r="AE1062" s="38"/>
      <c r="AR1062" s="227" t="s">
        <v>167</v>
      </c>
      <c r="AT1062" s="227" t="s">
        <v>163</v>
      </c>
      <c r="AU1062" s="227" t="s">
        <v>85</v>
      </c>
      <c r="AY1062" s="17" t="s">
        <v>161</v>
      </c>
      <c r="BE1062" s="228">
        <f>IF(N1062="základní",J1062,0)</f>
        <v>0</v>
      </c>
      <c r="BF1062" s="228">
        <f>IF(N1062="snížená",J1062,0)</f>
        <v>0</v>
      </c>
      <c r="BG1062" s="228">
        <f>IF(N1062="zákl. přenesená",J1062,0)</f>
        <v>0</v>
      </c>
      <c r="BH1062" s="228">
        <f>IF(N1062="sníž. přenesená",J1062,0)</f>
        <v>0</v>
      </c>
      <c r="BI1062" s="228">
        <f>IF(N1062="nulová",J1062,0)</f>
        <v>0</v>
      </c>
      <c r="BJ1062" s="17" t="s">
        <v>83</v>
      </c>
      <c r="BK1062" s="228">
        <f>ROUND(I1062*H1062,2)</f>
        <v>0</v>
      </c>
      <c r="BL1062" s="17" t="s">
        <v>167</v>
      </c>
      <c r="BM1062" s="227" t="s">
        <v>1393</v>
      </c>
    </row>
    <row r="1063" s="2" customFormat="1">
      <c r="A1063" s="38"/>
      <c r="B1063" s="39"/>
      <c r="C1063" s="40"/>
      <c r="D1063" s="229" t="s">
        <v>169</v>
      </c>
      <c r="E1063" s="40"/>
      <c r="F1063" s="230" t="s">
        <v>1394</v>
      </c>
      <c r="G1063" s="40"/>
      <c r="H1063" s="40"/>
      <c r="I1063" s="231"/>
      <c r="J1063" s="40"/>
      <c r="K1063" s="40"/>
      <c r="L1063" s="44"/>
      <c r="M1063" s="232"/>
      <c r="N1063" s="233"/>
      <c r="O1063" s="91"/>
      <c r="P1063" s="91"/>
      <c r="Q1063" s="91"/>
      <c r="R1063" s="91"/>
      <c r="S1063" s="91"/>
      <c r="T1063" s="92"/>
      <c r="U1063" s="38"/>
      <c r="V1063" s="38"/>
      <c r="W1063" s="38"/>
      <c r="X1063" s="38"/>
      <c r="Y1063" s="38"/>
      <c r="Z1063" s="38"/>
      <c r="AA1063" s="38"/>
      <c r="AB1063" s="38"/>
      <c r="AC1063" s="38"/>
      <c r="AD1063" s="38"/>
      <c r="AE1063" s="38"/>
      <c r="AT1063" s="17" t="s">
        <v>169</v>
      </c>
      <c r="AU1063" s="17" t="s">
        <v>85</v>
      </c>
    </row>
    <row r="1064" s="13" customFormat="1">
      <c r="A1064" s="13"/>
      <c r="B1064" s="234"/>
      <c r="C1064" s="235"/>
      <c r="D1064" s="229" t="s">
        <v>171</v>
      </c>
      <c r="E1064" s="236" t="s">
        <v>1</v>
      </c>
      <c r="F1064" s="237" t="s">
        <v>1395</v>
      </c>
      <c r="G1064" s="235"/>
      <c r="H1064" s="238">
        <v>2.3999999999999999</v>
      </c>
      <c r="I1064" s="239"/>
      <c r="J1064" s="235"/>
      <c r="K1064" s="235"/>
      <c r="L1064" s="240"/>
      <c r="M1064" s="241"/>
      <c r="N1064" s="242"/>
      <c r="O1064" s="242"/>
      <c r="P1064" s="242"/>
      <c r="Q1064" s="242"/>
      <c r="R1064" s="242"/>
      <c r="S1064" s="242"/>
      <c r="T1064" s="243"/>
      <c r="U1064" s="13"/>
      <c r="V1064" s="13"/>
      <c r="W1064" s="13"/>
      <c r="X1064" s="13"/>
      <c r="Y1064" s="13"/>
      <c r="Z1064" s="13"/>
      <c r="AA1064" s="13"/>
      <c r="AB1064" s="13"/>
      <c r="AC1064" s="13"/>
      <c r="AD1064" s="13"/>
      <c r="AE1064" s="13"/>
      <c r="AT1064" s="244" t="s">
        <v>171</v>
      </c>
      <c r="AU1064" s="244" t="s">
        <v>85</v>
      </c>
      <c r="AV1064" s="13" t="s">
        <v>85</v>
      </c>
      <c r="AW1064" s="13" t="s">
        <v>32</v>
      </c>
      <c r="AX1064" s="13" t="s">
        <v>83</v>
      </c>
      <c r="AY1064" s="244" t="s">
        <v>161</v>
      </c>
    </row>
    <row r="1065" s="2" customFormat="1" ht="24.15" customHeight="1">
      <c r="A1065" s="38"/>
      <c r="B1065" s="39"/>
      <c r="C1065" s="215" t="s">
        <v>1396</v>
      </c>
      <c r="D1065" s="215" t="s">
        <v>163</v>
      </c>
      <c r="E1065" s="216" t="s">
        <v>1397</v>
      </c>
      <c r="F1065" s="217" t="s">
        <v>1398</v>
      </c>
      <c r="G1065" s="218" t="s">
        <v>451</v>
      </c>
      <c r="H1065" s="219">
        <v>40.700000000000003</v>
      </c>
      <c r="I1065" s="220"/>
      <c r="J1065" s="221">
        <f>ROUND(I1065*H1065,2)</f>
        <v>0</v>
      </c>
      <c r="K1065" s="222"/>
      <c r="L1065" s="44"/>
      <c r="M1065" s="223" t="s">
        <v>1</v>
      </c>
      <c r="N1065" s="224" t="s">
        <v>40</v>
      </c>
      <c r="O1065" s="91"/>
      <c r="P1065" s="225">
        <f>O1065*H1065</f>
        <v>0</v>
      </c>
      <c r="Q1065" s="225">
        <v>0.00147</v>
      </c>
      <c r="R1065" s="225">
        <f>Q1065*H1065</f>
        <v>0.059829</v>
      </c>
      <c r="S1065" s="225">
        <v>0.039</v>
      </c>
      <c r="T1065" s="226">
        <f>S1065*H1065</f>
        <v>1.5873000000000002</v>
      </c>
      <c r="U1065" s="38"/>
      <c r="V1065" s="38"/>
      <c r="W1065" s="38"/>
      <c r="X1065" s="38"/>
      <c r="Y1065" s="38"/>
      <c r="Z1065" s="38"/>
      <c r="AA1065" s="38"/>
      <c r="AB1065" s="38"/>
      <c r="AC1065" s="38"/>
      <c r="AD1065" s="38"/>
      <c r="AE1065" s="38"/>
      <c r="AR1065" s="227" t="s">
        <v>167</v>
      </c>
      <c r="AT1065" s="227" t="s">
        <v>163</v>
      </c>
      <c r="AU1065" s="227" t="s">
        <v>85</v>
      </c>
      <c r="AY1065" s="17" t="s">
        <v>161</v>
      </c>
      <c r="BE1065" s="228">
        <f>IF(N1065="základní",J1065,0)</f>
        <v>0</v>
      </c>
      <c r="BF1065" s="228">
        <f>IF(N1065="snížená",J1065,0)</f>
        <v>0</v>
      </c>
      <c r="BG1065" s="228">
        <f>IF(N1065="zákl. přenesená",J1065,0)</f>
        <v>0</v>
      </c>
      <c r="BH1065" s="228">
        <f>IF(N1065="sníž. přenesená",J1065,0)</f>
        <v>0</v>
      </c>
      <c r="BI1065" s="228">
        <f>IF(N1065="nulová",J1065,0)</f>
        <v>0</v>
      </c>
      <c r="BJ1065" s="17" t="s">
        <v>83</v>
      </c>
      <c r="BK1065" s="228">
        <f>ROUND(I1065*H1065,2)</f>
        <v>0</v>
      </c>
      <c r="BL1065" s="17" t="s">
        <v>167</v>
      </c>
      <c r="BM1065" s="227" t="s">
        <v>1399</v>
      </c>
    </row>
    <row r="1066" s="2" customFormat="1">
      <c r="A1066" s="38"/>
      <c r="B1066" s="39"/>
      <c r="C1066" s="40"/>
      <c r="D1066" s="229" t="s">
        <v>169</v>
      </c>
      <c r="E1066" s="40"/>
      <c r="F1066" s="230" t="s">
        <v>1400</v>
      </c>
      <c r="G1066" s="40"/>
      <c r="H1066" s="40"/>
      <c r="I1066" s="231"/>
      <c r="J1066" s="40"/>
      <c r="K1066" s="40"/>
      <c r="L1066" s="44"/>
      <c r="M1066" s="232"/>
      <c r="N1066" s="233"/>
      <c r="O1066" s="91"/>
      <c r="P1066" s="91"/>
      <c r="Q1066" s="91"/>
      <c r="R1066" s="91"/>
      <c r="S1066" s="91"/>
      <c r="T1066" s="92"/>
      <c r="U1066" s="38"/>
      <c r="V1066" s="38"/>
      <c r="W1066" s="38"/>
      <c r="X1066" s="38"/>
      <c r="Y1066" s="38"/>
      <c r="Z1066" s="38"/>
      <c r="AA1066" s="38"/>
      <c r="AB1066" s="38"/>
      <c r="AC1066" s="38"/>
      <c r="AD1066" s="38"/>
      <c r="AE1066" s="38"/>
      <c r="AT1066" s="17" t="s">
        <v>169</v>
      </c>
      <c r="AU1066" s="17" t="s">
        <v>85</v>
      </c>
    </row>
    <row r="1067" s="13" customFormat="1">
      <c r="A1067" s="13"/>
      <c r="B1067" s="234"/>
      <c r="C1067" s="235"/>
      <c r="D1067" s="229" t="s">
        <v>171</v>
      </c>
      <c r="E1067" s="236" t="s">
        <v>1</v>
      </c>
      <c r="F1067" s="237" t="s">
        <v>1401</v>
      </c>
      <c r="G1067" s="235"/>
      <c r="H1067" s="238">
        <v>4.7000000000000002</v>
      </c>
      <c r="I1067" s="239"/>
      <c r="J1067" s="235"/>
      <c r="K1067" s="235"/>
      <c r="L1067" s="240"/>
      <c r="M1067" s="241"/>
      <c r="N1067" s="242"/>
      <c r="O1067" s="242"/>
      <c r="P1067" s="242"/>
      <c r="Q1067" s="242"/>
      <c r="R1067" s="242"/>
      <c r="S1067" s="242"/>
      <c r="T1067" s="243"/>
      <c r="U1067" s="13"/>
      <c r="V1067" s="13"/>
      <c r="W1067" s="13"/>
      <c r="X1067" s="13"/>
      <c r="Y1067" s="13"/>
      <c r="Z1067" s="13"/>
      <c r="AA1067" s="13"/>
      <c r="AB1067" s="13"/>
      <c r="AC1067" s="13"/>
      <c r="AD1067" s="13"/>
      <c r="AE1067" s="13"/>
      <c r="AT1067" s="244" t="s">
        <v>171</v>
      </c>
      <c r="AU1067" s="244" t="s">
        <v>85</v>
      </c>
      <c r="AV1067" s="13" t="s">
        <v>85</v>
      </c>
      <c r="AW1067" s="13" t="s">
        <v>32</v>
      </c>
      <c r="AX1067" s="13" t="s">
        <v>75</v>
      </c>
      <c r="AY1067" s="244" t="s">
        <v>161</v>
      </c>
    </row>
    <row r="1068" s="13" customFormat="1">
      <c r="A1068" s="13"/>
      <c r="B1068" s="234"/>
      <c r="C1068" s="235"/>
      <c r="D1068" s="229" t="s">
        <v>171</v>
      </c>
      <c r="E1068" s="236" t="s">
        <v>1</v>
      </c>
      <c r="F1068" s="237" t="s">
        <v>1402</v>
      </c>
      <c r="G1068" s="235"/>
      <c r="H1068" s="238">
        <v>16</v>
      </c>
      <c r="I1068" s="239"/>
      <c r="J1068" s="235"/>
      <c r="K1068" s="235"/>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171</v>
      </c>
      <c r="AU1068" s="244" t="s">
        <v>85</v>
      </c>
      <c r="AV1068" s="13" t="s">
        <v>85</v>
      </c>
      <c r="AW1068" s="13" t="s">
        <v>32</v>
      </c>
      <c r="AX1068" s="13" t="s">
        <v>75</v>
      </c>
      <c r="AY1068" s="244" t="s">
        <v>161</v>
      </c>
    </row>
    <row r="1069" s="13" customFormat="1">
      <c r="A1069" s="13"/>
      <c r="B1069" s="234"/>
      <c r="C1069" s="235"/>
      <c r="D1069" s="229" t="s">
        <v>171</v>
      </c>
      <c r="E1069" s="236" t="s">
        <v>1</v>
      </c>
      <c r="F1069" s="237" t="s">
        <v>1403</v>
      </c>
      <c r="G1069" s="235"/>
      <c r="H1069" s="238">
        <v>20</v>
      </c>
      <c r="I1069" s="239"/>
      <c r="J1069" s="235"/>
      <c r="K1069" s="235"/>
      <c r="L1069" s="240"/>
      <c r="M1069" s="241"/>
      <c r="N1069" s="242"/>
      <c r="O1069" s="242"/>
      <c r="P1069" s="242"/>
      <c r="Q1069" s="242"/>
      <c r="R1069" s="242"/>
      <c r="S1069" s="242"/>
      <c r="T1069" s="243"/>
      <c r="U1069" s="13"/>
      <c r="V1069" s="13"/>
      <c r="W1069" s="13"/>
      <c r="X1069" s="13"/>
      <c r="Y1069" s="13"/>
      <c r="Z1069" s="13"/>
      <c r="AA1069" s="13"/>
      <c r="AB1069" s="13"/>
      <c r="AC1069" s="13"/>
      <c r="AD1069" s="13"/>
      <c r="AE1069" s="13"/>
      <c r="AT1069" s="244" t="s">
        <v>171</v>
      </c>
      <c r="AU1069" s="244" t="s">
        <v>85</v>
      </c>
      <c r="AV1069" s="13" t="s">
        <v>85</v>
      </c>
      <c r="AW1069" s="13" t="s">
        <v>32</v>
      </c>
      <c r="AX1069" s="13" t="s">
        <v>75</v>
      </c>
      <c r="AY1069" s="244" t="s">
        <v>161</v>
      </c>
    </row>
    <row r="1070" s="14" customFormat="1">
      <c r="A1070" s="14"/>
      <c r="B1070" s="245"/>
      <c r="C1070" s="246"/>
      <c r="D1070" s="229" t="s">
        <v>171</v>
      </c>
      <c r="E1070" s="247" t="s">
        <v>1</v>
      </c>
      <c r="F1070" s="248" t="s">
        <v>185</v>
      </c>
      <c r="G1070" s="246"/>
      <c r="H1070" s="249">
        <v>40.700000000000003</v>
      </c>
      <c r="I1070" s="250"/>
      <c r="J1070" s="246"/>
      <c r="K1070" s="246"/>
      <c r="L1070" s="251"/>
      <c r="M1070" s="252"/>
      <c r="N1070" s="253"/>
      <c r="O1070" s="253"/>
      <c r="P1070" s="253"/>
      <c r="Q1070" s="253"/>
      <c r="R1070" s="253"/>
      <c r="S1070" s="253"/>
      <c r="T1070" s="254"/>
      <c r="U1070" s="14"/>
      <c r="V1070" s="14"/>
      <c r="W1070" s="14"/>
      <c r="X1070" s="14"/>
      <c r="Y1070" s="14"/>
      <c r="Z1070" s="14"/>
      <c r="AA1070" s="14"/>
      <c r="AB1070" s="14"/>
      <c r="AC1070" s="14"/>
      <c r="AD1070" s="14"/>
      <c r="AE1070" s="14"/>
      <c r="AT1070" s="255" t="s">
        <v>171</v>
      </c>
      <c r="AU1070" s="255" t="s">
        <v>85</v>
      </c>
      <c r="AV1070" s="14" t="s">
        <v>167</v>
      </c>
      <c r="AW1070" s="14" t="s">
        <v>32</v>
      </c>
      <c r="AX1070" s="14" t="s">
        <v>83</v>
      </c>
      <c r="AY1070" s="255" t="s">
        <v>161</v>
      </c>
    </row>
    <row r="1071" s="2" customFormat="1" ht="24.15" customHeight="1">
      <c r="A1071" s="38"/>
      <c r="B1071" s="39"/>
      <c r="C1071" s="215" t="s">
        <v>1404</v>
      </c>
      <c r="D1071" s="215" t="s">
        <v>163</v>
      </c>
      <c r="E1071" s="216" t="s">
        <v>1405</v>
      </c>
      <c r="F1071" s="217" t="s">
        <v>1406</v>
      </c>
      <c r="G1071" s="218" t="s">
        <v>451</v>
      </c>
      <c r="H1071" s="219">
        <v>1</v>
      </c>
      <c r="I1071" s="220"/>
      <c r="J1071" s="221">
        <f>ROUND(I1071*H1071,2)</f>
        <v>0</v>
      </c>
      <c r="K1071" s="222"/>
      <c r="L1071" s="44"/>
      <c r="M1071" s="223" t="s">
        <v>1</v>
      </c>
      <c r="N1071" s="224" t="s">
        <v>40</v>
      </c>
      <c r="O1071" s="91"/>
      <c r="P1071" s="225">
        <f>O1071*H1071</f>
        <v>0</v>
      </c>
      <c r="Q1071" s="225">
        <v>0.00316</v>
      </c>
      <c r="R1071" s="225">
        <f>Q1071*H1071</f>
        <v>0.00316</v>
      </c>
      <c r="S1071" s="225">
        <v>0.069000000000000006</v>
      </c>
      <c r="T1071" s="226">
        <f>S1071*H1071</f>
        <v>0.069000000000000006</v>
      </c>
      <c r="U1071" s="38"/>
      <c r="V1071" s="38"/>
      <c r="W1071" s="38"/>
      <c r="X1071" s="38"/>
      <c r="Y1071" s="38"/>
      <c r="Z1071" s="38"/>
      <c r="AA1071" s="38"/>
      <c r="AB1071" s="38"/>
      <c r="AC1071" s="38"/>
      <c r="AD1071" s="38"/>
      <c r="AE1071" s="38"/>
      <c r="AR1071" s="227" t="s">
        <v>167</v>
      </c>
      <c r="AT1071" s="227" t="s">
        <v>163</v>
      </c>
      <c r="AU1071" s="227" t="s">
        <v>85</v>
      </c>
      <c r="AY1071" s="17" t="s">
        <v>161</v>
      </c>
      <c r="BE1071" s="228">
        <f>IF(N1071="základní",J1071,0)</f>
        <v>0</v>
      </c>
      <c r="BF1071" s="228">
        <f>IF(N1071="snížená",J1071,0)</f>
        <v>0</v>
      </c>
      <c r="BG1071" s="228">
        <f>IF(N1071="zákl. přenesená",J1071,0)</f>
        <v>0</v>
      </c>
      <c r="BH1071" s="228">
        <f>IF(N1071="sníž. přenesená",J1071,0)</f>
        <v>0</v>
      </c>
      <c r="BI1071" s="228">
        <f>IF(N1071="nulová",J1071,0)</f>
        <v>0</v>
      </c>
      <c r="BJ1071" s="17" t="s">
        <v>83</v>
      </c>
      <c r="BK1071" s="228">
        <f>ROUND(I1071*H1071,2)</f>
        <v>0</v>
      </c>
      <c r="BL1071" s="17" t="s">
        <v>167</v>
      </c>
      <c r="BM1071" s="227" t="s">
        <v>1407</v>
      </c>
    </row>
    <row r="1072" s="2" customFormat="1">
      <c r="A1072" s="38"/>
      <c r="B1072" s="39"/>
      <c r="C1072" s="40"/>
      <c r="D1072" s="229" t="s">
        <v>169</v>
      </c>
      <c r="E1072" s="40"/>
      <c r="F1072" s="230" t="s">
        <v>1408</v>
      </c>
      <c r="G1072" s="40"/>
      <c r="H1072" s="40"/>
      <c r="I1072" s="231"/>
      <c r="J1072" s="40"/>
      <c r="K1072" s="40"/>
      <c r="L1072" s="44"/>
      <c r="M1072" s="232"/>
      <c r="N1072" s="233"/>
      <c r="O1072" s="91"/>
      <c r="P1072" s="91"/>
      <c r="Q1072" s="91"/>
      <c r="R1072" s="91"/>
      <c r="S1072" s="91"/>
      <c r="T1072" s="92"/>
      <c r="U1072" s="38"/>
      <c r="V1072" s="38"/>
      <c r="W1072" s="38"/>
      <c r="X1072" s="38"/>
      <c r="Y1072" s="38"/>
      <c r="Z1072" s="38"/>
      <c r="AA1072" s="38"/>
      <c r="AB1072" s="38"/>
      <c r="AC1072" s="38"/>
      <c r="AD1072" s="38"/>
      <c r="AE1072" s="38"/>
      <c r="AT1072" s="17" t="s">
        <v>169</v>
      </c>
      <c r="AU1072" s="17" t="s">
        <v>85</v>
      </c>
    </row>
    <row r="1073" s="13" customFormat="1">
      <c r="A1073" s="13"/>
      <c r="B1073" s="234"/>
      <c r="C1073" s="235"/>
      <c r="D1073" s="229" t="s">
        <v>171</v>
      </c>
      <c r="E1073" s="236" t="s">
        <v>1</v>
      </c>
      <c r="F1073" s="237" t="s">
        <v>1409</v>
      </c>
      <c r="G1073" s="235"/>
      <c r="H1073" s="238">
        <v>1</v>
      </c>
      <c r="I1073" s="239"/>
      <c r="J1073" s="235"/>
      <c r="K1073" s="235"/>
      <c r="L1073" s="240"/>
      <c r="M1073" s="241"/>
      <c r="N1073" s="242"/>
      <c r="O1073" s="242"/>
      <c r="P1073" s="242"/>
      <c r="Q1073" s="242"/>
      <c r="R1073" s="242"/>
      <c r="S1073" s="242"/>
      <c r="T1073" s="243"/>
      <c r="U1073" s="13"/>
      <c r="V1073" s="13"/>
      <c r="W1073" s="13"/>
      <c r="X1073" s="13"/>
      <c r="Y1073" s="13"/>
      <c r="Z1073" s="13"/>
      <c r="AA1073" s="13"/>
      <c r="AB1073" s="13"/>
      <c r="AC1073" s="13"/>
      <c r="AD1073" s="13"/>
      <c r="AE1073" s="13"/>
      <c r="AT1073" s="244" t="s">
        <v>171</v>
      </c>
      <c r="AU1073" s="244" t="s">
        <v>85</v>
      </c>
      <c r="AV1073" s="13" t="s">
        <v>85</v>
      </c>
      <c r="AW1073" s="13" t="s">
        <v>32</v>
      </c>
      <c r="AX1073" s="13" t="s">
        <v>83</v>
      </c>
      <c r="AY1073" s="244" t="s">
        <v>161</v>
      </c>
    </row>
    <row r="1074" s="2" customFormat="1" ht="24.15" customHeight="1">
      <c r="A1074" s="38"/>
      <c r="B1074" s="39"/>
      <c r="C1074" s="215" t="s">
        <v>1410</v>
      </c>
      <c r="D1074" s="215" t="s">
        <v>163</v>
      </c>
      <c r="E1074" s="216" t="s">
        <v>1411</v>
      </c>
      <c r="F1074" s="217" t="s">
        <v>1412</v>
      </c>
      <c r="G1074" s="218" t="s">
        <v>451</v>
      </c>
      <c r="H1074" s="219">
        <v>3.7999999999999998</v>
      </c>
      <c r="I1074" s="220"/>
      <c r="J1074" s="221">
        <f>ROUND(I1074*H1074,2)</f>
        <v>0</v>
      </c>
      <c r="K1074" s="222"/>
      <c r="L1074" s="44"/>
      <c r="M1074" s="223" t="s">
        <v>1</v>
      </c>
      <c r="N1074" s="224" t="s">
        <v>40</v>
      </c>
      <c r="O1074" s="91"/>
      <c r="P1074" s="225">
        <f>O1074*H1074</f>
        <v>0</v>
      </c>
      <c r="Q1074" s="225">
        <v>0.00365</v>
      </c>
      <c r="R1074" s="225">
        <f>Q1074*H1074</f>
        <v>0.013869999999999999</v>
      </c>
      <c r="S1074" s="225">
        <v>0.11</v>
      </c>
      <c r="T1074" s="226">
        <f>S1074*H1074</f>
        <v>0.41799999999999998</v>
      </c>
      <c r="U1074" s="38"/>
      <c r="V1074" s="38"/>
      <c r="W1074" s="38"/>
      <c r="X1074" s="38"/>
      <c r="Y1074" s="38"/>
      <c r="Z1074" s="38"/>
      <c r="AA1074" s="38"/>
      <c r="AB1074" s="38"/>
      <c r="AC1074" s="38"/>
      <c r="AD1074" s="38"/>
      <c r="AE1074" s="38"/>
      <c r="AR1074" s="227" t="s">
        <v>167</v>
      </c>
      <c r="AT1074" s="227" t="s">
        <v>163</v>
      </c>
      <c r="AU1074" s="227" t="s">
        <v>85</v>
      </c>
      <c r="AY1074" s="17" t="s">
        <v>161</v>
      </c>
      <c r="BE1074" s="228">
        <f>IF(N1074="základní",J1074,0)</f>
        <v>0</v>
      </c>
      <c r="BF1074" s="228">
        <f>IF(N1074="snížená",J1074,0)</f>
        <v>0</v>
      </c>
      <c r="BG1074" s="228">
        <f>IF(N1074="zákl. přenesená",J1074,0)</f>
        <v>0</v>
      </c>
      <c r="BH1074" s="228">
        <f>IF(N1074="sníž. přenesená",J1074,0)</f>
        <v>0</v>
      </c>
      <c r="BI1074" s="228">
        <f>IF(N1074="nulová",J1074,0)</f>
        <v>0</v>
      </c>
      <c r="BJ1074" s="17" t="s">
        <v>83</v>
      </c>
      <c r="BK1074" s="228">
        <f>ROUND(I1074*H1074,2)</f>
        <v>0</v>
      </c>
      <c r="BL1074" s="17" t="s">
        <v>167</v>
      </c>
      <c r="BM1074" s="227" t="s">
        <v>1413</v>
      </c>
    </row>
    <row r="1075" s="2" customFormat="1">
      <c r="A1075" s="38"/>
      <c r="B1075" s="39"/>
      <c r="C1075" s="40"/>
      <c r="D1075" s="229" t="s">
        <v>169</v>
      </c>
      <c r="E1075" s="40"/>
      <c r="F1075" s="230" t="s">
        <v>1414</v>
      </c>
      <c r="G1075" s="40"/>
      <c r="H1075" s="40"/>
      <c r="I1075" s="231"/>
      <c r="J1075" s="40"/>
      <c r="K1075" s="40"/>
      <c r="L1075" s="44"/>
      <c r="M1075" s="232"/>
      <c r="N1075" s="233"/>
      <c r="O1075" s="91"/>
      <c r="P1075" s="91"/>
      <c r="Q1075" s="91"/>
      <c r="R1075" s="91"/>
      <c r="S1075" s="91"/>
      <c r="T1075" s="92"/>
      <c r="U1075" s="38"/>
      <c r="V1075" s="38"/>
      <c r="W1075" s="38"/>
      <c r="X1075" s="38"/>
      <c r="Y1075" s="38"/>
      <c r="Z1075" s="38"/>
      <c r="AA1075" s="38"/>
      <c r="AB1075" s="38"/>
      <c r="AC1075" s="38"/>
      <c r="AD1075" s="38"/>
      <c r="AE1075" s="38"/>
      <c r="AT1075" s="17" t="s">
        <v>169</v>
      </c>
      <c r="AU1075" s="17" t="s">
        <v>85</v>
      </c>
    </row>
    <row r="1076" s="13" customFormat="1">
      <c r="A1076" s="13"/>
      <c r="B1076" s="234"/>
      <c r="C1076" s="235"/>
      <c r="D1076" s="229" t="s">
        <v>171</v>
      </c>
      <c r="E1076" s="236" t="s">
        <v>1</v>
      </c>
      <c r="F1076" s="237" t="s">
        <v>1415</v>
      </c>
      <c r="G1076" s="235"/>
      <c r="H1076" s="238">
        <v>3.7999999999999998</v>
      </c>
      <c r="I1076" s="239"/>
      <c r="J1076" s="235"/>
      <c r="K1076" s="235"/>
      <c r="L1076" s="240"/>
      <c r="M1076" s="241"/>
      <c r="N1076" s="242"/>
      <c r="O1076" s="242"/>
      <c r="P1076" s="242"/>
      <c r="Q1076" s="242"/>
      <c r="R1076" s="242"/>
      <c r="S1076" s="242"/>
      <c r="T1076" s="243"/>
      <c r="U1076" s="13"/>
      <c r="V1076" s="13"/>
      <c r="W1076" s="13"/>
      <c r="X1076" s="13"/>
      <c r="Y1076" s="13"/>
      <c r="Z1076" s="13"/>
      <c r="AA1076" s="13"/>
      <c r="AB1076" s="13"/>
      <c r="AC1076" s="13"/>
      <c r="AD1076" s="13"/>
      <c r="AE1076" s="13"/>
      <c r="AT1076" s="244" t="s">
        <v>171</v>
      </c>
      <c r="AU1076" s="244" t="s">
        <v>85</v>
      </c>
      <c r="AV1076" s="13" t="s">
        <v>85</v>
      </c>
      <c r="AW1076" s="13" t="s">
        <v>32</v>
      </c>
      <c r="AX1076" s="13" t="s">
        <v>83</v>
      </c>
      <c r="AY1076" s="244" t="s">
        <v>161</v>
      </c>
    </row>
    <row r="1077" s="2" customFormat="1" ht="24.15" customHeight="1">
      <c r="A1077" s="38"/>
      <c r="B1077" s="39"/>
      <c r="C1077" s="215" t="s">
        <v>1416</v>
      </c>
      <c r="D1077" s="215" t="s">
        <v>163</v>
      </c>
      <c r="E1077" s="216" t="s">
        <v>1417</v>
      </c>
      <c r="F1077" s="217" t="s">
        <v>1418</v>
      </c>
      <c r="G1077" s="218" t="s">
        <v>451</v>
      </c>
      <c r="H1077" s="219">
        <v>1</v>
      </c>
      <c r="I1077" s="220"/>
      <c r="J1077" s="221">
        <f>ROUND(I1077*H1077,2)</f>
        <v>0</v>
      </c>
      <c r="K1077" s="222"/>
      <c r="L1077" s="44"/>
      <c r="M1077" s="223" t="s">
        <v>1</v>
      </c>
      <c r="N1077" s="224" t="s">
        <v>40</v>
      </c>
      <c r="O1077" s="91"/>
      <c r="P1077" s="225">
        <f>O1077*H1077</f>
        <v>0</v>
      </c>
      <c r="Q1077" s="225">
        <v>0.0039500000000000004</v>
      </c>
      <c r="R1077" s="225">
        <f>Q1077*H1077</f>
        <v>0.0039500000000000004</v>
      </c>
      <c r="S1077" s="225">
        <v>0.16</v>
      </c>
      <c r="T1077" s="226">
        <f>S1077*H1077</f>
        <v>0.16</v>
      </c>
      <c r="U1077" s="38"/>
      <c r="V1077" s="38"/>
      <c r="W1077" s="38"/>
      <c r="X1077" s="38"/>
      <c r="Y1077" s="38"/>
      <c r="Z1077" s="38"/>
      <c r="AA1077" s="38"/>
      <c r="AB1077" s="38"/>
      <c r="AC1077" s="38"/>
      <c r="AD1077" s="38"/>
      <c r="AE1077" s="38"/>
      <c r="AR1077" s="227" t="s">
        <v>167</v>
      </c>
      <c r="AT1077" s="227" t="s">
        <v>163</v>
      </c>
      <c r="AU1077" s="227" t="s">
        <v>85</v>
      </c>
      <c r="AY1077" s="17" t="s">
        <v>161</v>
      </c>
      <c r="BE1077" s="228">
        <f>IF(N1077="základní",J1077,0)</f>
        <v>0</v>
      </c>
      <c r="BF1077" s="228">
        <f>IF(N1077="snížená",J1077,0)</f>
        <v>0</v>
      </c>
      <c r="BG1077" s="228">
        <f>IF(N1077="zákl. přenesená",J1077,0)</f>
        <v>0</v>
      </c>
      <c r="BH1077" s="228">
        <f>IF(N1077="sníž. přenesená",J1077,0)</f>
        <v>0</v>
      </c>
      <c r="BI1077" s="228">
        <f>IF(N1077="nulová",J1077,0)</f>
        <v>0</v>
      </c>
      <c r="BJ1077" s="17" t="s">
        <v>83</v>
      </c>
      <c r="BK1077" s="228">
        <f>ROUND(I1077*H1077,2)</f>
        <v>0</v>
      </c>
      <c r="BL1077" s="17" t="s">
        <v>167</v>
      </c>
      <c r="BM1077" s="227" t="s">
        <v>1419</v>
      </c>
    </row>
    <row r="1078" s="2" customFormat="1">
      <c r="A1078" s="38"/>
      <c r="B1078" s="39"/>
      <c r="C1078" s="40"/>
      <c r="D1078" s="229" t="s">
        <v>169</v>
      </c>
      <c r="E1078" s="40"/>
      <c r="F1078" s="230" t="s">
        <v>1420</v>
      </c>
      <c r="G1078" s="40"/>
      <c r="H1078" s="40"/>
      <c r="I1078" s="231"/>
      <c r="J1078" s="40"/>
      <c r="K1078" s="40"/>
      <c r="L1078" s="44"/>
      <c r="M1078" s="232"/>
      <c r="N1078" s="233"/>
      <c r="O1078" s="91"/>
      <c r="P1078" s="91"/>
      <c r="Q1078" s="91"/>
      <c r="R1078" s="91"/>
      <c r="S1078" s="91"/>
      <c r="T1078" s="92"/>
      <c r="U1078" s="38"/>
      <c r="V1078" s="38"/>
      <c r="W1078" s="38"/>
      <c r="X1078" s="38"/>
      <c r="Y1078" s="38"/>
      <c r="Z1078" s="38"/>
      <c r="AA1078" s="38"/>
      <c r="AB1078" s="38"/>
      <c r="AC1078" s="38"/>
      <c r="AD1078" s="38"/>
      <c r="AE1078" s="38"/>
      <c r="AT1078" s="17" t="s">
        <v>169</v>
      </c>
      <c r="AU1078" s="17" t="s">
        <v>85</v>
      </c>
    </row>
    <row r="1079" s="13" customFormat="1">
      <c r="A1079" s="13"/>
      <c r="B1079" s="234"/>
      <c r="C1079" s="235"/>
      <c r="D1079" s="229" t="s">
        <v>171</v>
      </c>
      <c r="E1079" s="236" t="s">
        <v>1</v>
      </c>
      <c r="F1079" s="237" t="s">
        <v>1421</v>
      </c>
      <c r="G1079" s="235"/>
      <c r="H1079" s="238">
        <v>1</v>
      </c>
      <c r="I1079" s="239"/>
      <c r="J1079" s="235"/>
      <c r="K1079" s="235"/>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171</v>
      </c>
      <c r="AU1079" s="244" t="s">
        <v>85</v>
      </c>
      <c r="AV1079" s="13" t="s">
        <v>85</v>
      </c>
      <c r="AW1079" s="13" t="s">
        <v>32</v>
      </c>
      <c r="AX1079" s="13" t="s">
        <v>83</v>
      </c>
      <c r="AY1079" s="244" t="s">
        <v>161</v>
      </c>
    </row>
    <row r="1080" s="2" customFormat="1" ht="24.15" customHeight="1">
      <c r="A1080" s="38"/>
      <c r="B1080" s="39"/>
      <c r="C1080" s="215" t="s">
        <v>1422</v>
      </c>
      <c r="D1080" s="215" t="s">
        <v>163</v>
      </c>
      <c r="E1080" s="216" t="s">
        <v>1423</v>
      </c>
      <c r="F1080" s="217" t="s">
        <v>1424</v>
      </c>
      <c r="G1080" s="218" t="s">
        <v>451</v>
      </c>
      <c r="H1080" s="219">
        <v>6.4299999999999997</v>
      </c>
      <c r="I1080" s="220"/>
      <c r="J1080" s="221">
        <f>ROUND(I1080*H1080,2)</f>
        <v>0</v>
      </c>
      <c r="K1080" s="222"/>
      <c r="L1080" s="44"/>
      <c r="M1080" s="223" t="s">
        <v>1</v>
      </c>
      <c r="N1080" s="224" t="s">
        <v>40</v>
      </c>
      <c r="O1080" s="91"/>
      <c r="P1080" s="225">
        <f>O1080*H1080</f>
        <v>0</v>
      </c>
      <c r="Q1080" s="225">
        <v>0</v>
      </c>
      <c r="R1080" s="225">
        <f>Q1080*H1080</f>
        <v>0</v>
      </c>
      <c r="S1080" s="225">
        <v>0</v>
      </c>
      <c r="T1080" s="226">
        <f>S1080*H1080</f>
        <v>0</v>
      </c>
      <c r="U1080" s="38"/>
      <c r="V1080" s="38"/>
      <c r="W1080" s="38"/>
      <c r="X1080" s="38"/>
      <c r="Y1080" s="38"/>
      <c r="Z1080" s="38"/>
      <c r="AA1080" s="38"/>
      <c r="AB1080" s="38"/>
      <c r="AC1080" s="38"/>
      <c r="AD1080" s="38"/>
      <c r="AE1080" s="38"/>
      <c r="AR1080" s="227" t="s">
        <v>167</v>
      </c>
      <c r="AT1080" s="227" t="s">
        <v>163</v>
      </c>
      <c r="AU1080" s="227" t="s">
        <v>85</v>
      </c>
      <c r="AY1080" s="17" t="s">
        <v>161</v>
      </c>
      <c r="BE1080" s="228">
        <f>IF(N1080="základní",J1080,0)</f>
        <v>0</v>
      </c>
      <c r="BF1080" s="228">
        <f>IF(N1080="snížená",J1080,0)</f>
        <v>0</v>
      </c>
      <c r="BG1080" s="228">
        <f>IF(N1080="zákl. přenesená",J1080,0)</f>
        <v>0</v>
      </c>
      <c r="BH1080" s="228">
        <f>IF(N1080="sníž. přenesená",J1080,0)</f>
        <v>0</v>
      </c>
      <c r="BI1080" s="228">
        <f>IF(N1080="nulová",J1080,0)</f>
        <v>0</v>
      </c>
      <c r="BJ1080" s="17" t="s">
        <v>83</v>
      </c>
      <c r="BK1080" s="228">
        <f>ROUND(I1080*H1080,2)</f>
        <v>0</v>
      </c>
      <c r="BL1080" s="17" t="s">
        <v>167</v>
      </c>
      <c r="BM1080" s="227" t="s">
        <v>1425</v>
      </c>
    </row>
    <row r="1081" s="2" customFormat="1">
      <c r="A1081" s="38"/>
      <c r="B1081" s="39"/>
      <c r="C1081" s="40"/>
      <c r="D1081" s="229" t="s">
        <v>169</v>
      </c>
      <c r="E1081" s="40"/>
      <c r="F1081" s="230" t="s">
        <v>1426</v>
      </c>
      <c r="G1081" s="40"/>
      <c r="H1081" s="40"/>
      <c r="I1081" s="231"/>
      <c r="J1081" s="40"/>
      <c r="K1081" s="40"/>
      <c r="L1081" s="44"/>
      <c r="M1081" s="232"/>
      <c r="N1081" s="233"/>
      <c r="O1081" s="91"/>
      <c r="P1081" s="91"/>
      <c r="Q1081" s="91"/>
      <c r="R1081" s="91"/>
      <c r="S1081" s="91"/>
      <c r="T1081" s="92"/>
      <c r="U1081" s="38"/>
      <c r="V1081" s="38"/>
      <c r="W1081" s="38"/>
      <c r="X1081" s="38"/>
      <c r="Y1081" s="38"/>
      <c r="Z1081" s="38"/>
      <c r="AA1081" s="38"/>
      <c r="AB1081" s="38"/>
      <c r="AC1081" s="38"/>
      <c r="AD1081" s="38"/>
      <c r="AE1081" s="38"/>
      <c r="AT1081" s="17" t="s">
        <v>169</v>
      </c>
      <c r="AU1081" s="17" t="s">
        <v>85</v>
      </c>
    </row>
    <row r="1082" s="13" customFormat="1">
      <c r="A1082" s="13"/>
      <c r="B1082" s="234"/>
      <c r="C1082" s="235"/>
      <c r="D1082" s="229" t="s">
        <v>171</v>
      </c>
      <c r="E1082" s="236" t="s">
        <v>1</v>
      </c>
      <c r="F1082" s="237" t="s">
        <v>1427</v>
      </c>
      <c r="G1082" s="235"/>
      <c r="H1082" s="238">
        <v>0.93000000000000005</v>
      </c>
      <c r="I1082" s="239"/>
      <c r="J1082" s="235"/>
      <c r="K1082" s="235"/>
      <c r="L1082" s="240"/>
      <c r="M1082" s="241"/>
      <c r="N1082" s="242"/>
      <c r="O1082" s="242"/>
      <c r="P1082" s="242"/>
      <c r="Q1082" s="242"/>
      <c r="R1082" s="242"/>
      <c r="S1082" s="242"/>
      <c r="T1082" s="243"/>
      <c r="U1082" s="13"/>
      <c r="V1082" s="13"/>
      <c r="W1082" s="13"/>
      <c r="X1082" s="13"/>
      <c r="Y1082" s="13"/>
      <c r="Z1082" s="13"/>
      <c r="AA1082" s="13"/>
      <c r="AB1082" s="13"/>
      <c r="AC1082" s="13"/>
      <c r="AD1082" s="13"/>
      <c r="AE1082" s="13"/>
      <c r="AT1082" s="244" t="s">
        <v>171</v>
      </c>
      <c r="AU1082" s="244" t="s">
        <v>85</v>
      </c>
      <c r="AV1082" s="13" t="s">
        <v>85</v>
      </c>
      <c r="AW1082" s="13" t="s">
        <v>32</v>
      </c>
      <c r="AX1082" s="13" t="s">
        <v>75</v>
      </c>
      <c r="AY1082" s="244" t="s">
        <v>161</v>
      </c>
    </row>
    <row r="1083" s="13" customFormat="1">
      <c r="A1083" s="13"/>
      <c r="B1083" s="234"/>
      <c r="C1083" s="235"/>
      <c r="D1083" s="229" t="s">
        <v>171</v>
      </c>
      <c r="E1083" s="236" t="s">
        <v>1</v>
      </c>
      <c r="F1083" s="237" t="s">
        <v>1428</v>
      </c>
      <c r="G1083" s="235"/>
      <c r="H1083" s="238">
        <v>5.5</v>
      </c>
      <c r="I1083" s="239"/>
      <c r="J1083" s="235"/>
      <c r="K1083" s="235"/>
      <c r="L1083" s="240"/>
      <c r="M1083" s="241"/>
      <c r="N1083" s="242"/>
      <c r="O1083" s="242"/>
      <c r="P1083" s="242"/>
      <c r="Q1083" s="242"/>
      <c r="R1083" s="242"/>
      <c r="S1083" s="242"/>
      <c r="T1083" s="243"/>
      <c r="U1083" s="13"/>
      <c r="V1083" s="13"/>
      <c r="W1083" s="13"/>
      <c r="X1083" s="13"/>
      <c r="Y1083" s="13"/>
      <c r="Z1083" s="13"/>
      <c r="AA1083" s="13"/>
      <c r="AB1083" s="13"/>
      <c r="AC1083" s="13"/>
      <c r="AD1083" s="13"/>
      <c r="AE1083" s="13"/>
      <c r="AT1083" s="244" t="s">
        <v>171</v>
      </c>
      <c r="AU1083" s="244" t="s">
        <v>85</v>
      </c>
      <c r="AV1083" s="13" t="s">
        <v>85</v>
      </c>
      <c r="AW1083" s="13" t="s">
        <v>32</v>
      </c>
      <c r="AX1083" s="13" t="s">
        <v>75</v>
      </c>
      <c r="AY1083" s="244" t="s">
        <v>161</v>
      </c>
    </row>
    <row r="1084" s="14" customFormat="1">
      <c r="A1084" s="14"/>
      <c r="B1084" s="245"/>
      <c r="C1084" s="246"/>
      <c r="D1084" s="229" t="s">
        <v>171</v>
      </c>
      <c r="E1084" s="247" t="s">
        <v>1</v>
      </c>
      <c r="F1084" s="248" t="s">
        <v>185</v>
      </c>
      <c r="G1084" s="246"/>
      <c r="H1084" s="249">
        <v>6.4299999999999997</v>
      </c>
      <c r="I1084" s="250"/>
      <c r="J1084" s="246"/>
      <c r="K1084" s="246"/>
      <c r="L1084" s="251"/>
      <c r="M1084" s="252"/>
      <c r="N1084" s="253"/>
      <c r="O1084" s="253"/>
      <c r="P1084" s="253"/>
      <c r="Q1084" s="253"/>
      <c r="R1084" s="253"/>
      <c r="S1084" s="253"/>
      <c r="T1084" s="254"/>
      <c r="U1084" s="14"/>
      <c r="V1084" s="14"/>
      <c r="W1084" s="14"/>
      <c r="X1084" s="14"/>
      <c r="Y1084" s="14"/>
      <c r="Z1084" s="14"/>
      <c r="AA1084" s="14"/>
      <c r="AB1084" s="14"/>
      <c r="AC1084" s="14"/>
      <c r="AD1084" s="14"/>
      <c r="AE1084" s="14"/>
      <c r="AT1084" s="255" t="s">
        <v>171</v>
      </c>
      <c r="AU1084" s="255" t="s">
        <v>85</v>
      </c>
      <c r="AV1084" s="14" t="s">
        <v>167</v>
      </c>
      <c r="AW1084" s="14" t="s">
        <v>32</v>
      </c>
      <c r="AX1084" s="14" t="s">
        <v>83</v>
      </c>
      <c r="AY1084" s="255" t="s">
        <v>161</v>
      </c>
    </row>
    <row r="1085" s="2" customFormat="1" ht="37.8" customHeight="1">
      <c r="A1085" s="38"/>
      <c r="B1085" s="39"/>
      <c r="C1085" s="215" t="s">
        <v>1429</v>
      </c>
      <c r="D1085" s="215" t="s">
        <v>163</v>
      </c>
      <c r="E1085" s="216" t="s">
        <v>1430</v>
      </c>
      <c r="F1085" s="217" t="s">
        <v>1431</v>
      </c>
      <c r="G1085" s="218" t="s">
        <v>206</v>
      </c>
      <c r="H1085" s="219">
        <v>286.51999999999998</v>
      </c>
      <c r="I1085" s="220"/>
      <c r="J1085" s="221">
        <f>ROUND(I1085*H1085,2)</f>
        <v>0</v>
      </c>
      <c r="K1085" s="222"/>
      <c r="L1085" s="44"/>
      <c r="M1085" s="223" t="s">
        <v>1</v>
      </c>
      <c r="N1085" s="224" t="s">
        <v>40</v>
      </c>
      <c r="O1085" s="91"/>
      <c r="P1085" s="225">
        <f>O1085*H1085</f>
        <v>0</v>
      </c>
      <c r="Q1085" s="225">
        <v>0</v>
      </c>
      <c r="R1085" s="225">
        <f>Q1085*H1085</f>
        <v>0</v>
      </c>
      <c r="S1085" s="225">
        <v>0.01</v>
      </c>
      <c r="T1085" s="226">
        <f>S1085*H1085</f>
        <v>2.8651999999999997</v>
      </c>
      <c r="U1085" s="38"/>
      <c r="V1085" s="38"/>
      <c r="W1085" s="38"/>
      <c r="X1085" s="38"/>
      <c r="Y1085" s="38"/>
      <c r="Z1085" s="38"/>
      <c r="AA1085" s="38"/>
      <c r="AB1085" s="38"/>
      <c r="AC1085" s="38"/>
      <c r="AD1085" s="38"/>
      <c r="AE1085" s="38"/>
      <c r="AR1085" s="227" t="s">
        <v>167</v>
      </c>
      <c r="AT1085" s="227" t="s">
        <v>163</v>
      </c>
      <c r="AU1085" s="227" t="s">
        <v>85</v>
      </c>
      <c r="AY1085" s="17" t="s">
        <v>161</v>
      </c>
      <c r="BE1085" s="228">
        <f>IF(N1085="základní",J1085,0)</f>
        <v>0</v>
      </c>
      <c r="BF1085" s="228">
        <f>IF(N1085="snížená",J1085,0)</f>
        <v>0</v>
      </c>
      <c r="BG1085" s="228">
        <f>IF(N1085="zákl. přenesená",J1085,0)</f>
        <v>0</v>
      </c>
      <c r="BH1085" s="228">
        <f>IF(N1085="sníž. přenesená",J1085,0)</f>
        <v>0</v>
      </c>
      <c r="BI1085" s="228">
        <f>IF(N1085="nulová",J1085,0)</f>
        <v>0</v>
      </c>
      <c r="BJ1085" s="17" t="s">
        <v>83</v>
      </c>
      <c r="BK1085" s="228">
        <f>ROUND(I1085*H1085,2)</f>
        <v>0</v>
      </c>
      <c r="BL1085" s="17" t="s">
        <v>167</v>
      </c>
      <c r="BM1085" s="227" t="s">
        <v>1432</v>
      </c>
    </row>
    <row r="1086" s="2" customFormat="1">
      <c r="A1086" s="38"/>
      <c r="B1086" s="39"/>
      <c r="C1086" s="40"/>
      <c r="D1086" s="229" t="s">
        <v>169</v>
      </c>
      <c r="E1086" s="40"/>
      <c r="F1086" s="230" t="s">
        <v>1433</v>
      </c>
      <c r="G1086" s="40"/>
      <c r="H1086" s="40"/>
      <c r="I1086" s="231"/>
      <c r="J1086" s="40"/>
      <c r="K1086" s="40"/>
      <c r="L1086" s="44"/>
      <c r="M1086" s="232"/>
      <c r="N1086" s="233"/>
      <c r="O1086" s="91"/>
      <c r="P1086" s="91"/>
      <c r="Q1086" s="91"/>
      <c r="R1086" s="91"/>
      <c r="S1086" s="91"/>
      <c r="T1086" s="92"/>
      <c r="U1086" s="38"/>
      <c r="V1086" s="38"/>
      <c r="W1086" s="38"/>
      <c r="X1086" s="38"/>
      <c r="Y1086" s="38"/>
      <c r="Z1086" s="38"/>
      <c r="AA1086" s="38"/>
      <c r="AB1086" s="38"/>
      <c r="AC1086" s="38"/>
      <c r="AD1086" s="38"/>
      <c r="AE1086" s="38"/>
      <c r="AT1086" s="17" t="s">
        <v>169</v>
      </c>
      <c r="AU1086" s="17" t="s">
        <v>85</v>
      </c>
    </row>
    <row r="1087" s="13" customFormat="1">
      <c r="A1087" s="13"/>
      <c r="B1087" s="234"/>
      <c r="C1087" s="235"/>
      <c r="D1087" s="229" t="s">
        <v>171</v>
      </c>
      <c r="E1087" s="236" t="s">
        <v>1</v>
      </c>
      <c r="F1087" s="237" t="s">
        <v>676</v>
      </c>
      <c r="G1087" s="235"/>
      <c r="H1087" s="238">
        <v>286.51999999999998</v>
      </c>
      <c r="I1087" s="239"/>
      <c r="J1087" s="235"/>
      <c r="K1087" s="235"/>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171</v>
      </c>
      <c r="AU1087" s="244" t="s">
        <v>85</v>
      </c>
      <c r="AV1087" s="13" t="s">
        <v>85</v>
      </c>
      <c r="AW1087" s="13" t="s">
        <v>32</v>
      </c>
      <c r="AX1087" s="13" t="s">
        <v>83</v>
      </c>
      <c r="AY1087" s="244" t="s">
        <v>161</v>
      </c>
    </row>
    <row r="1088" s="2" customFormat="1" ht="37.8" customHeight="1">
      <c r="A1088" s="38"/>
      <c r="B1088" s="39"/>
      <c r="C1088" s="215" t="s">
        <v>1434</v>
      </c>
      <c r="D1088" s="215" t="s">
        <v>163</v>
      </c>
      <c r="E1088" s="216" t="s">
        <v>1435</v>
      </c>
      <c r="F1088" s="217" t="s">
        <v>1436</v>
      </c>
      <c r="G1088" s="218" t="s">
        <v>206</v>
      </c>
      <c r="H1088" s="219">
        <v>327.536</v>
      </c>
      <c r="I1088" s="220"/>
      <c r="J1088" s="221">
        <f>ROUND(I1088*H1088,2)</f>
        <v>0</v>
      </c>
      <c r="K1088" s="222"/>
      <c r="L1088" s="44"/>
      <c r="M1088" s="223" t="s">
        <v>1</v>
      </c>
      <c r="N1088" s="224" t="s">
        <v>40</v>
      </c>
      <c r="O1088" s="91"/>
      <c r="P1088" s="225">
        <f>O1088*H1088</f>
        <v>0</v>
      </c>
      <c r="Q1088" s="225">
        <v>0</v>
      </c>
      <c r="R1088" s="225">
        <f>Q1088*H1088</f>
        <v>0</v>
      </c>
      <c r="S1088" s="225">
        <v>0.050000000000000003</v>
      </c>
      <c r="T1088" s="226">
        <f>S1088*H1088</f>
        <v>16.376799999999999</v>
      </c>
      <c r="U1088" s="38"/>
      <c r="V1088" s="38"/>
      <c r="W1088" s="38"/>
      <c r="X1088" s="38"/>
      <c r="Y1088" s="38"/>
      <c r="Z1088" s="38"/>
      <c r="AA1088" s="38"/>
      <c r="AB1088" s="38"/>
      <c r="AC1088" s="38"/>
      <c r="AD1088" s="38"/>
      <c r="AE1088" s="38"/>
      <c r="AR1088" s="227" t="s">
        <v>167</v>
      </c>
      <c r="AT1088" s="227" t="s">
        <v>163</v>
      </c>
      <c r="AU1088" s="227" t="s">
        <v>85</v>
      </c>
      <c r="AY1088" s="17" t="s">
        <v>161</v>
      </c>
      <c r="BE1088" s="228">
        <f>IF(N1088="základní",J1088,0)</f>
        <v>0</v>
      </c>
      <c r="BF1088" s="228">
        <f>IF(N1088="snížená",J1088,0)</f>
        <v>0</v>
      </c>
      <c r="BG1088" s="228">
        <f>IF(N1088="zákl. přenesená",J1088,0)</f>
        <v>0</v>
      </c>
      <c r="BH1088" s="228">
        <f>IF(N1088="sníž. přenesená",J1088,0)</f>
        <v>0</v>
      </c>
      <c r="BI1088" s="228">
        <f>IF(N1088="nulová",J1088,0)</f>
        <v>0</v>
      </c>
      <c r="BJ1088" s="17" t="s">
        <v>83</v>
      </c>
      <c r="BK1088" s="228">
        <f>ROUND(I1088*H1088,2)</f>
        <v>0</v>
      </c>
      <c r="BL1088" s="17" t="s">
        <v>167</v>
      </c>
      <c r="BM1088" s="227" t="s">
        <v>1437</v>
      </c>
    </row>
    <row r="1089" s="2" customFormat="1">
      <c r="A1089" s="38"/>
      <c r="B1089" s="39"/>
      <c r="C1089" s="40"/>
      <c r="D1089" s="229" t="s">
        <v>169</v>
      </c>
      <c r="E1089" s="40"/>
      <c r="F1089" s="230" t="s">
        <v>1438</v>
      </c>
      <c r="G1089" s="40"/>
      <c r="H1089" s="40"/>
      <c r="I1089" s="231"/>
      <c r="J1089" s="40"/>
      <c r="K1089" s="40"/>
      <c r="L1089" s="44"/>
      <c r="M1089" s="232"/>
      <c r="N1089" s="233"/>
      <c r="O1089" s="91"/>
      <c r="P1089" s="91"/>
      <c r="Q1089" s="91"/>
      <c r="R1089" s="91"/>
      <c r="S1089" s="91"/>
      <c r="T1089" s="92"/>
      <c r="U1089" s="38"/>
      <c r="V1089" s="38"/>
      <c r="W1089" s="38"/>
      <c r="X1089" s="38"/>
      <c r="Y1089" s="38"/>
      <c r="Z1089" s="38"/>
      <c r="AA1089" s="38"/>
      <c r="AB1089" s="38"/>
      <c r="AC1089" s="38"/>
      <c r="AD1089" s="38"/>
      <c r="AE1089" s="38"/>
      <c r="AT1089" s="17" t="s">
        <v>169</v>
      </c>
      <c r="AU1089" s="17" t="s">
        <v>85</v>
      </c>
    </row>
    <row r="1090" s="15" customFormat="1">
      <c r="A1090" s="15"/>
      <c r="B1090" s="267"/>
      <c r="C1090" s="268"/>
      <c r="D1090" s="229" t="s">
        <v>171</v>
      </c>
      <c r="E1090" s="269" t="s">
        <v>1</v>
      </c>
      <c r="F1090" s="270" t="s">
        <v>683</v>
      </c>
      <c r="G1090" s="268"/>
      <c r="H1090" s="269" t="s">
        <v>1</v>
      </c>
      <c r="I1090" s="271"/>
      <c r="J1090" s="268"/>
      <c r="K1090" s="268"/>
      <c r="L1090" s="272"/>
      <c r="M1090" s="273"/>
      <c r="N1090" s="274"/>
      <c r="O1090" s="274"/>
      <c r="P1090" s="274"/>
      <c r="Q1090" s="274"/>
      <c r="R1090" s="274"/>
      <c r="S1090" s="274"/>
      <c r="T1090" s="275"/>
      <c r="U1090" s="15"/>
      <c r="V1090" s="15"/>
      <c r="W1090" s="15"/>
      <c r="X1090" s="15"/>
      <c r="Y1090" s="15"/>
      <c r="Z1090" s="15"/>
      <c r="AA1090" s="15"/>
      <c r="AB1090" s="15"/>
      <c r="AC1090" s="15"/>
      <c r="AD1090" s="15"/>
      <c r="AE1090" s="15"/>
      <c r="AT1090" s="276" t="s">
        <v>171</v>
      </c>
      <c r="AU1090" s="276" t="s">
        <v>85</v>
      </c>
      <c r="AV1090" s="15" t="s">
        <v>83</v>
      </c>
      <c r="AW1090" s="15" t="s">
        <v>32</v>
      </c>
      <c r="AX1090" s="15" t="s">
        <v>75</v>
      </c>
      <c r="AY1090" s="276" t="s">
        <v>161</v>
      </c>
    </row>
    <row r="1091" s="13" customFormat="1">
      <c r="A1091" s="13"/>
      <c r="B1091" s="234"/>
      <c r="C1091" s="235"/>
      <c r="D1091" s="229" t="s">
        <v>171</v>
      </c>
      <c r="E1091" s="236" t="s">
        <v>1</v>
      </c>
      <c r="F1091" s="237" t="s">
        <v>684</v>
      </c>
      <c r="G1091" s="235"/>
      <c r="H1091" s="238">
        <v>300.01999999999998</v>
      </c>
      <c r="I1091" s="239"/>
      <c r="J1091" s="235"/>
      <c r="K1091" s="235"/>
      <c r="L1091" s="240"/>
      <c r="M1091" s="241"/>
      <c r="N1091" s="242"/>
      <c r="O1091" s="242"/>
      <c r="P1091" s="242"/>
      <c r="Q1091" s="242"/>
      <c r="R1091" s="242"/>
      <c r="S1091" s="242"/>
      <c r="T1091" s="243"/>
      <c r="U1091" s="13"/>
      <c r="V1091" s="13"/>
      <c r="W1091" s="13"/>
      <c r="X1091" s="13"/>
      <c r="Y1091" s="13"/>
      <c r="Z1091" s="13"/>
      <c r="AA1091" s="13"/>
      <c r="AB1091" s="13"/>
      <c r="AC1091" s="13"/>
      <c r="AD1091" s="13"/>
      <c r="AE1091" s="13"/>
      <c r="AT1091" s="244" t="s">
        <v>171</v>
      </c>
      <c r="AU1091" s="244" t="s">
        <v>85</v>
      </c>
      <c r="AV1091" s="13" t="s">
        <v>85</v>
      </c>
      <c r="AW1091" s="13" t="s">
        <v>32</v>
      </c>
      <c r="AX1091" s="13" t="s">
        <v>75</v>
      </c>
      <c r="AY1091" s="244" t="s">
        <v>161</v>
      </c>
    </row>
    <row r="1092" s="13" customFormat="1">
      <c r="A1092" s="13"/>
      <c r="B1092" s="234"/>
      <c r="C1092" s="235"/>
      <c r="D1092" s="229" t="s">
        <v>171</v>
      </c>
      <c r="E1092" s="236" t="s">
        <v>1</v>
      </c>
      <c r="F1092" s="237" t="s">
        <v>1439</v>
      </c>
      <c r="G1092" s="235"/>
      <c r="H1092" s="238">
        <v>16.295999999999999</v>
      </c>
      <c r="I1092" s="239"/>
      <c r="J1092" s="235"/>
      <c r="K1092" s="235"/>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171</v>
      </c>
      <c r="AU1092" s="244" t="s">
        <v>85</v>
      </c>
      <c r="AV1092" s="13" t="s">
        <v>85</v>
      </c>
      <c r="AW1092" s="13" t="s">
        <v>32</v>
      </c>
      <c r="AX1092" s="13" t="s">
        <v>75</v>
      </c>
      <c r="AY1092" s="244" t="s">
        <v>161</v>
      </c>
    </row>
    <row r="1093" s="13" customFormat="1">
      <c r="A1093" s="13"/>
      <c r="B1093" s="234"/>
      <c r="C1093" s="235"/>
      <c r="D1093" s="229" t="s">
        <v>171</v>
      </c>
      <c r="E1093" s="236" t="s">
        <v>1</v>
      </c>
      <c r="F1093" s="237" t="s">
        <v>1440</v>
      </c>
      <c r="G1093" s="235"/>
      <c r="H1093" s="238">
        <v>11.220000000000001</v>
      </c>
      <c r="I1093" s="239"/>
      <c r="J1093" s="235"/>
      <c r="K1093" s="235"/>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171</v>
      </c>
      <c r="AU1093" s="244" t="s">
        <v>85</v>
      </c>
      <c r="AV1093" s="13" t="s">
        <v>85</v>
      </c>
      <c r="AW1093" s="13" t="s">
        <v>32</v>
      </c>
      <c r="AX1093" s="13" t="s">
        <v>75</v>
      </c>
      <c r="AY1093" s="244" t="s">
        <v>161</v>
      </c>
    </row>
    <row r="1094" s="14" customFormat="1">
      <c r="A1094" s="14"/>
      <c r="B1094" s="245"/>
      <c r="C1094" s="246"/>
      <c r="D1094" s="229" t="s">
        <v>171</v>
      </c>
      <c r="E1094" s="247" t="s">
        <v>1</v>
      </c>
      <c r="F1094" s="248" t="s">
        <v>185</v>
      </c>
      <c r="G1094" s="246"/>
      <c r="H1094" s="249">
        <v>327.536</v>
      </c>
      <c r="I1094" s="250"/>
      <c r="J1094" s="246"/>
      <c r="K1094" s="246"/>
      <c r="L1094" s="251"/>
      <c r="M1094" s="252"/>
      <c r="N1094" s="253"/>
      <c r="O1094" s="253"/>
      <c r="P1094" s="253"/>
      <c r="Q1094" s="253"/>
      <c r="R1094" s="253"/>
      <c r="S1094" s="253"/>
      <c r="T1094" s="254"/>
      <c r="U1094" s="14"/>
      <c r="V1094" s="14"/>
      <c r="W1094" s="14"/>
      <c r="X1094" s="14"/>
      <c r="Y1094" s="14"/>
      <c r="Z1094" s="14"/>
      <c r="AA1094" s="14"/>
      <c r="AB1094" s="14"/>
      <c r="AC1094" s="14"/>
      <c r="AD1094" s="14"/>
      <c r="AE1094" s="14"/>
      <c r="AT1094" s="255" t="s">
        <v>171</v>
      </c>
      <c r="AU1094" s="255" t="s">
        <v>85</v>
      </c>
      <c r="AV1094" s="14" t="s">
        <v>167</v>
      </c>
      <c r="AW1094" s="14" t="s">
        <v>32</v>
      </c>
      <c r="AX1094" s="14" t="s">
        <v>83</v>
      </c>
      <c r="AY1094" s="255" t="s">
        <v>161</v>
      </c>
    </row>
    <row r="1095" s="2" customFormat="1" ht="37.8" customHeight="1">
      <c r="A1095" s="38"/>
      <c r="B1095" s="39"/>
      <c r="C1095" s="215" t="s">
        <v>1441</v>
      </c>
      <c r="D1095" s="215" t="s">
        <v>163</v>
      </c>
      <c r="E1095" s="216" t="s">
        <v>1442</v>
      </c>
      <c r="F1095" s="217" t="s">
        <v>1443</v>
      </c>
      <c r="G1095" s="218" t="s">
        <v>206</v>
      </c>
      <c r="H1095" s="219">
        <v>1827.29</v>
      </c>
      <c r="I1095" s="220"/>
      <c r="J1095" s="221">
        <f>ROUND(I1095*H1095,2)</f>
        <v>0</v>
      </c>
      <c r="K1095" s="222"/>
      <c r="L1095" s="44"/>
      <c r="M1095" s="223" t="s">
        <v>1</v>
      </c>
      <c r="N1095" s="224" t="s">
        <v>40</v>
      </c>
      <c r="O1095" s="91"/>
      <c r="P1095" s="225">
        <f>O1095*H1095</f>
        <v>0</v>
      </c>
      <c r="Q1095" s="225">
        <v>0</v>
      </c>
      <c r="R1095" s="225">
        <f>Q1095*H1095</f>
        <v>0</v>
      </c>
      <c r="S1095" s="225">
        <v>0.01</v>
      </c>
      <c r="T1095" s="226">
        <f>S1095*H1095</f>
        <v>18.2729</v>
      </c>
      <c r="U1095" s="38"/>
      <c r="V1095" s="38"/>
      <c r="W1095" s="38"/>
      <c r="X1095" s="38"/>
      <c r="Y1095" s="38"/>
      <c r="Z1095" s="38"/>
      <c r="AA1095" s="38"/>
      <c r="AB1095" s="38"/>
      <c r="AC1095" s="38"/>
      <c r="AD1095" s="38"/>
      <c r="AE1095" s="38"/>
      <c r="AR1095" s="227" t="s">
        <v>167</v>
      </c>
      <c r="AT1095" s="227" t="s">
        <v>163</v>
      </c>
      <c r="AU1095" s="227" t="s">
        <v>85</v>
      </c>
      <c r="AY1095" s="17" t="s">
        <v>161</v>
      </c>
      <c r="BE1095" s="228">
        <f>IF(N1095="základní",J1095,0)</f>
        <v>0</v>
      </c>
      <c r="BF1095" s="228">
        <f>IF(N1095="snížená",J1095,0)</f>
        <v>0</v>
      </c>
      <c r="BG1095" s="228">
        <f>IF(N1095="zákl. přenesená",J1095,0)</f>
        <v>0</v>
      </c>
      <c r="BH1095" s="228">
        <f>IF(N1095="sníž. přenesená",J1095,0)</f>
        <v>0</v>
      </c>
      <c r="BI1095" s="228">
        <f>IF(N1095="nulová",J1095,0)</f>
        <v>0</v>
      </c>
      <c r="BJ1095" s="17" t="s">
        <v>83</v>
      </c>
      <c r="BK1095" s="228">
        <f>ROUND(I1095*H1095,2)</f>
        <v>0</v>
      </c>
      <c r="BL1095" s="17" t="s">
        <v>167</v>
      </c>
      <c r="BM1095" s="227" t="s">
        <v>1444</v>
      </c>
    </row>
    <row r="1096" s="2" customFormat="1">
      <c r="A1096" s="38"/>
      <c r="B1096" s="39"/>
      <c r="C1096" s="40"/>
      <c r="D1096" s="229" t="s">
        <v>169</v>
      </c>
      <c r="E1096" s="40"/>
      <c r="F1096" s="230" t="s">
        <v>1445</v>
      </c>
      <c r="G1096" s="40"/>
      <c r="H1096" s="40"/>
      <c r="I1096" s="231"/>
      <c r="J1096" s="40"/>
      <c r="K1096" s="40"/>
      <c r="L1096" s="44"/>
      <c r="M1096" s="232"/>
      <c r="N1096" s="233"/>
      <c r="O1096" s="91"/>
      <c r="P1096" s="91"/>
      <c r="Q1096" s="91"/>
      <c r="R1096" s="91"/>
      <c r="S1096" s="91"/>
      <c r="T1096" s="92"/>
      <c r="U1096" s="38"/>
      <c r="V1096" s="38"/>
      <c r="W1096" s="38"/>
      <c r="X1096" s="38"/>
      <c r="Y1096" s="38"/>
      <c r="Z1096" s="38"/>
      <c r="AA1096" s="38"/>
      <c r="AB1096" s="38"/>
      <c r="AC1096" s="38"/>
      <c r="AD1096" s="38"/>
      <c r="AE1096" s="38"/>
      <c r="AT1096" s="17" t="s">
        <v>169</v>
      </c>
      <c r="AU1096" s="17" t="s">
        <v>85</v>
      </c>
    </row>
    <row r="1097" s="13" customFormat="1">
      <c r="A1097" s="13"/>
      <c r="B1097" s="234"/>
      <c r="C1097" s="235"/>
      <c r="D1097" s="229" t="s">
        <v>171</v>
      </c>
      <c r="E1097" s="236" t="s">
        <v>1</v>
      </c>
      <c r="F1097" s="237" t="s">
        <v>1446</v>
      </c>
      <c r="G1097" s="235"/>
      <c r="H1097" s="238">
        <v>69.400000000000006</v>
      </c>
      <c r="I1097" s="239"/>
      <c r="J1097" s="235"/>
      <c r="K1097" s="235"/>
      <c r="L1097" s="240"/>
      <c r="M1097" s="241"/>
      <c r="N1097" s="242"/>
      <c r="O1097" s="242"/>
      <c r="P1097" s="242"/>
      <c r="Q1097" s="242"/>
      <c r="R1097" s="242"/>
      <c r="S1097" s="242"/>
      <c r="T1097" s="243"/>
      <c r="U1097" s="13"/>
      <c r="V1097" s="13"/>
      <c r="W1097" s="13"/>
      <c r="X1097" s="13"/>
      <c r="Y1097" s="13"/>
      <c r="Z1097" s="13"/>
      <c r="AA1097" s="13"/>
      <c r="AB1097" s="13"/>
      <c r="AC1097" s="13"/>
      <c r="AD1097" s="13"/>
      <c r="AE1097" s="13"/>
      <c r="AT1097" s="244" t="s">
        <v>171</v>
      </c>
      <c r="AU1097" s="244" t="s">
        <v>85</v>
      </c>
      <c r="AV1097" s="13" t="s">
        <v>85</v>
      </c>
      <c r="AW1097" s="13" t="s">
        <v>32</v>
      </c>
      <c r="AX1097" s="13" t="s">
        <v>75</v>
      </c>
      <c r="AY1097" s="244" t="s">
        <v>161</v>
      </c>
    </row>
    <row r="1098" s="13" customFormat="1">
      <c r="A1098" s="13"/>
      <c r="B1098" s="234"/>
      <c r="C1098" s="235"/>
      <c r="D1098" s="229" t="s">
        <v>171</v>
      </c>
      <c r="E1098" s="236" t="s">
        <v>1</v>
      </c>
      <c r="F1098" s="237" t="s">
        <v>1447</v>
      </c>
      <c r="G1098" s="235"/>
      <c r="H1098" s="238">
        <v>70.489999999999995</v>
      </c>
      <c r="I1098" s="239"/>
      <c r="J1098" s="235"/>
      <c r="K1098" s="235"/>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171</v>
      </c>
      <c r="AU1098" s="244" t="s">
        <v>85</v>
      </c>
      <c r="AV1098" s="13" t="s">
        <v>85</v>
      </c>
      <c r="AW1098" s="13" t="s">
        <v>32</v>
      </c>
      <c r="AX1098" s="13" t="s">
        <v>75</v>
      </c>
      <c r="AY1098" s="244" t="s">
        <v>161</v>
      </c>
    </row>
    <row r="1099" s="13" customFormat="1">
      <c r="A1099" s="13"/>
      <c r="B1099" s="234"/>
      <c r="C1099" s="235"/>
      <c r="D1099" s="229" t="s">
        <v>171</v>
      </c>
      <c r="E1099" s="236" t="s">
        <v>1</v>
      </c>
      <c r="F1099" s="237" t="s">
        <v>1448</v>
      </c>
      <c r="G1099" s="235"/>
      <c r="H1099" s="238">
        <v>87.5</v>
      </c>
      <c r="I1099" s="239"/>
      <c r="J1099" s="235"/>
      <c r="K1099" s="235"/>
      <c r="L1099" s="240"/>
      <c r="M1099" s="241"/>
      <c r="N1099" s="242"/>
      <c r="O1099" s="242"/>
      <c r="P1099" s="242"/>
      <c r="Q1099" s="242"/>
      <c r="R1099" s="242"/>
      <c r="S1099" s="242"/>
      <c r="T1099" s="243"/>
      <c r="U1099" s="13"/>
      <c r="V1099" s="13"/>
      <c r="W1099" s="13"/>
      <c r="X1099" s="13"/>
      <c r="Y1099" s="13"/>
      <c r="Z1099" s="13"/>
      <c r="AA1099" s="13"/>
      <c r="AB1099" s="13"/>
      <c r="AC1099" s="13"/>
      <c r="AD1099" s="13"/>
      <c r="AE1099" s="13"/>
      <c r="AT1099" s="244" t="s">
        <v>171</v>
      </c>
      <c r="AU1099" s="244" t="s">
        <v>85</v>
      </c>
      <c r="AV1099" s="13" t="s">
        <v>85</v>
      </c>
      <c r="AW1099" s="13" t="s">
        <v>32</v>
      </c>
      <c r="AX1099" s="13" t="s">
        <v>75</v>
      </c>
      <c r="AY1099" s="244" t="s">
        <v>161</v>
      </c>
    </row>
    <row r="1100" s="13" customFormat="1">
      <c r="A1100" s="13"/>
      <c r="B1100" s="234"/>
      <c r="C1100" s="235"/>
      <c r="D1100" s="229" t="s">
        <v>171</v>
      </c>
      <c r="E1100" s="236" t="s">
        <v>1</v>
      </c>
      <c r="F1100" s="237" t="s">
        <v>1449</v>
      </c>
      <c r="G1100" s="235"/>
      <c r="H1100" s="238">
        <v>71.969999999999999</v>
      </c>
      <c r="I1100" s="239"/>
      <c r="J1100" s="235"/>
      <c r="K1100" s="235"/>
      <c r="L1100" s="240"/>
      <c r="M1100" s="241"/>
      <c r="N1100" s="242"/>
      <c r="O1100" s="242"/>
      <c r="P1100" s="242"/>
      <c r="Q1100" s="242"/>
      <c r="R1100" s="242"/>
      <c r="S1100" s="242"/>
      <c r="T1100" s="243"/>
      <c r="U1100" s="13"/>
      <c r="V1100" s="13"/>
      <c r="W1100" s="13"/>
      <c r="X1100" s="13"/>
      <c r="Y1100" s="13"/>
      <c r="Z1100" s="13"/>
      <c r="AA1100" s="13"/>
      <c r="AB1100" s="13"/>
      <c r="AC1100" s="13"/>
      <c r="AD1100" s="13"/>
      <c r="AE1100" s="13"/>
      <c r="AT1100" s="244" t="s">
        <v>171</v>
      </c>
      <c r="AU1100" s="244" t="s">
        <v>85</v>
      </c>
      <c r="AV1100" s="13" t="s">
        <v>85</v>
      </c>
      <c r="AW1100" s="13" t="s">
        <v>32</v>
      </c>
      <c r="AX1100" s="13" t="s">
        <v>75</v>
      </c>
      <c r="AY1100" s="244" t="s">
        <v>161</v>
      </c>
    </row>
    <row r="1101" s="13" customFormat="1">
      <c r="A1101" s="13"/>
      <c r="B1101" s="234"/>
      <c r="C1101" s="235"/>
      <c r="D1101" s="229" t="s">
        <v>171</v>
      </c>
      <c r="E1101" s="236" t="s">
        <v>1</v>
      </c>
      <c r="F1101" s="237" t="s">
        <v>1450</v>
      </c>
      <c r="G1101" s="235"/>
      <c r="H1101" s="238">
        <v>102.24</v>
      </c>
      <c r="I1101" s="239"/>
      <c r="J1101" s="235"/>
      <c r="K1101" s="235"/>
      <c r="L1101" s="240"/>
      <c r="M1101" s="241"/>
      <c r="N1101" s="242"/>
      <c r="O1101" s="242"/>
      <c r="P1101" s="242"/>
      <c r="Q1101" s="242"/>
      <c r="R1101" s="242"/>
      <c r="S1101" s="242"/>
      <c r="T1101" s="243"/>
      <c r="U1101" s="13"/>
      <c r="V1101" s="13"/>
      <c r="W1101" s="13"/>
      <c r="X1101" s="13"/>
      <c r="Y1101" s="13"/>
      <c r="Z1101" s="13"/>
      <c r="AA1101" s="13"/>
      <c r="AB1101" s="13"/>
      <c r="AC1101" s="13"/>
      <c r="AD1101" s="13"/>
      <c r="AE1101" s="13"/>
      <c r="AT1101" s="244" t="s">
        <v>171</v>
      </c>
      <c r="AU1101" s="244" t="s">
        <v>85</v>
      </c>
      <c r="AV1101" s="13" t="s">
        <v>85</v>
      </c>
      <c r="AW1101" s="13" t="s">
        <v>32</v>
      </c>
      <c r="AX1101" s="13" t="s">
        <v>75</v>
      </c>
      <c r="AY1101" s="244" t="s">
        <v>161</v>
      </c>
    </row>
    <row r="1102" s="13" customFormat="1">
      <c r="A1102" s="13"/>
      <c r="B1102" s="234"/>
      <c r="C1102" s="235"/>
      <c r="D1102" s="229" t="s">
        <v>171</v>
      </c>
      <c r="E1102" s="236" t="s">
        <v>1</v>
      </c>
      <c r="F1102" s="237" t="s">
        <v>1451</v>
      </c>
      <c r="G1102" s="235"/>
      <c r="H1102" s="238">
        <v>58.460000000000001</v>
      </c>
      <c r="I1102" s="239"/>
      <c r="J1102" s="235"/>
      <c r="K1102" s="235"/>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171</v>
      </c>
      <c r="AU1102" s="244" t="s">
        <v>85</v>
      </c>
      <c r="AV1102" s="13" t="s">
        <v>85</v>
      </c>
      <c r="AW1102" s="13" t="s">
        <v>32</v>
      </c>
      <c r="AX1102" s="13" t="s">
        <v>75</v>
      </c>
      <c r="AY1102" s="244" t="s">
        <v>161</v>
      </c>
    </row>
    <row r="1103" s="13" customFormat="1">
      <c r="A1103" s="13"/>
      <c r="B1103" s="234"/>
      <c r="C1103" s="235"/>
      <c r="D1103" s="229" t="s">
        <v>171</v>
      </c>
      <c r="E1103" s="236" t="s">
        <v>1</v>
      </c>
      <c r="F1103" s="237" t="s">
        <v>1452</v>
      </c>
      <c r="G1103" s="235"/>
      <c r="H1103" s="238">
        <v>108.67</v>
      </c>
      <c r="I1103" s="239"/>
      <c r="J1103" s="235"/>
      <c r="K1103" s="235"/>
      <c r="L1103" s="240"/>
      <c r="M1103" s="241"/>
      <c r="N1103" s="242"/>
      <c r="O1103" s="242"/>
      <c r="P1103" s="242"/>
      <c r="Q1103" s="242"/>
      <c r="R1103" s="242"/>
      <c r="S1103" s="242"/>
      <c r="T1103" s="243"/>
      <c r="U1103" s="13"/>
      <c r="V1103" s="13"/>
      <c r="W1103" s="13"/>
      <c r="X1103" s="13"/>
      <c r="Y1103" s="13"/>
      <c r="Z1103" s="13"/>
      <c r="AA1103" s="13"/>
      <c r="AB1103" s="13"/>
      <c r="AC1103" s="13"/>
      <c r="AD1103" s="13"/>
      <c r="AE1103" s="13"/>
      <c r="AT1103" s="244" t="s">
        <v>171</v>
      </c>
      <c r="AU1103" s="244" t="s">
        <v>85</v>
      </c>
      <c r="AV1103" s="13" t="s">
        <v>85</v>
      </c>
      <c r="AW1103" s="13" t="s">
        <v>32</v>
      </c>
      <c r="AX1103" s="13" t="s">
        <v>75</v>
      </c>
      <c r="AY1103" s="244" t="s">
        <v>161</v>
      </c>
    </row>
    <row r="1104" s="13" customFormat="1">
      <c r="A1104" s="13"/>
      <c r="B1104" s="234"/>
      <c r="C1104" s="235"/>
      <c r="D1104" s="229" t="s">
        <v>171</v>
      </c>
      <c r="E1104" s="236" t="s">
        <v>1</v>
      </c>
      <c r="F1104" s="237" t="s">
        <v>1453</v>
      </c>
      <c r="G1104" s="235"/>
      <c r="H1104" s="238">
        <v>64.920000000000002</v>
      </c>
      <c r="I1104" s="239"/>
      <c r="J1104" s="235"/>
      <c r="K1104" s="235"/>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171</v>
      </c>
      <c r="AU1104" s="244" t="s">
        <v>85</v>
      </c>
      <c r="AV1104" s="13" t="s">
        <v>85</v>
      </c>
      <c r="AW1104" s="13" t="s">
        <v>32</v>
      </c>
      <c r="AX1104" s="13" t="s">
        <v>75</v>
      </c>
      <c r="AY1104" s="244" t="s">
        <v>161</v>
      </c>
    </row>
    <row r="1105" s="13" customFormat="1">
      <c r="A1105" s="13"/>
      <c r="B1105" s="234"/>
      <c r="C1105" s="235"/>
      <c r="D1105" s="229" t="s">
        <v>171</v>
      </c>
      <c r="E1105" s="236" t="s">
        <v>1</v>
      </c>
      <c r="F1105" s="237" t="s">
        <v>1454</v>
      </c>
      <c r="G1105" s="235"/>
      <c r="H1105" s="238">
        <v>126.59999999999999</v>
      </c>
      <c r="I1105" s="239"/>
      <c r="J1105" s="235"/>
      <c r="K1105" s="235"/>
      <c r="L1105" s="240"/>
      <c r="M1105" s="241"/>
      <c r="N1105" s="242"/>
      <c r="O1105" s="242"/>
      <c r="P1105" s="242"/>
      <c r="Q1105" s="242"/>
      <c r="R1105" s="242"/>
      <c r="S1105" s="242"/>
      <c r="T1105" s="243"/>
      <c r="U1105" s="13"/>
      <c r="V1105" s="13"/>
      <c r="W1105" s="13"/>
      <c r="X1105" s="13"/>
      <c r="Y1105" s="13"/>
      <c r="Z1105" s="13"/>
      <c r="AA1105" s="13"/>
      <c r="AB1105" s="13"/>
      <c r="AC1105" s="13"/>
      <c r="AD1105" s="13"/>
      <c r="AE1105" s="13"/>
      <c r="AT1105" s="244" t="s">
        <v>171</v>
      </c>
      <c r="AU1105" s="244" t="s">
        <v>85</v>
      </c>
      <c r="AV1105" s="13" t="s">
        <v>85</v>
      </c>
      <c r="AW1105" s="13" t="s">
        <v>32</v>
      </c>
      <c r="AX1105" s="13" t="s">
        <v>75</v>
      </c>
      <c r="AY1105" s="244" t="s">
        <v>161</v>
      </c>
    </row>
    <row r="1106" s="13" customFormat="1">
      <c r="A1106" s="13"/>
      <c r="B1106" s="234"/>
      <c r="C1106" s="235"/>
      <c r="D1106" s="229" t="s">
        <v>171</v>
      </c>
      <c r="E1106" s="236" t="s">
        <v>1</v>
      </c>
      <c r="F1106" s="237" t="s">
        <v>1455</v>
      </c>
      <c r="G1106" s="235"/>
      <c r="H1106" s="238">
        <v>44.200000000000003</v>
      </c>
      <c r="I1106" s="239"/>
      <c r="J1106" s="235"/>
      <c r="K1106" s="235"/>
      <c r="L1106" s="240"/>
      <c r="M1106" s="241"/>
      <c r="N1106" s="242"/>
      <c r="O1106" s="242"/>
      <c r="P1106" s="242"/>
      <c r="Q1106" s="242"/>
      <c r="R1106" s="242"/>
      <c r="S1106" s="242"/>
      <c r="T1106" s="243"/>
      <c r="U1106" s="13"/>
      <c r="V1106" s="13"/>
      <c r="W1106" s="13"/>
      <c r="X1106" s="13"/>
      <c r="Y1106" s="13"/>
      <c r="Z1106" s="13"/>
      <c r="AA1106" s="13"/>
      <c r="AB1106" s="13"/>
      <c r="AC1106" s="13"/>
      <c r="AD1106" s="13"/>
      <c r="AE1106" s="13"/>
      <c r="AT1106" s="244" t="s">
        <v>171</v>
      </c>
      <c r="AU1106" s="244" t="s">
        <v>85</v>
      </c>
      <c r="AV1106" s="13" t="s">
        <v>85</v>
      </c>
      <c r="AW1106" s="13" t="s">
        <v>32</v>
      </c>
      <c r="AX1106" s="13" t="s">
        <v>75</v>
      </c>
      <c r="AY1106" s="244" t="s">
        <v>161</v>
      </c>
    </row>
    <row r="1107" s="13" customFormat="1">
      <c r="A1107" s="13"/>
      <c r="B1107" s="234"/>
      <c r="C1107" s="235"/>
      <c r="D1107" s="229" t="s">
        <v>171</v>
      </c>
      <c r="E1107" s="236" t="s">
        <v>1</v>
      </c>
      <c r="F1107" s="237" t="s">
        <v>1456</v>
      </c>
      <c r="G1107" s="235"/>
      <c r="H1107" s="238">
        <v>86.010000000000005</v>
      </c>
      <c r="I1107" s="239"/>
      <c r="J1107" s="235"/>
      <c r="K1107" s="235"/>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171</v>
      </c>
      <c r="AU1107" s="244" t="s">
        <v>85</v>
      </c>
      <c r="AV1107" s="13" t="s">
        <v>85</v>
      </c>
      <c r="AW1107" s="13" t="s">
        <v>32</v>
      </c>
      <c r="AX1107" s="13" t="s">
        <v>75</v>
      </c>
      <c r="AY1107" s="244" t="s">
        <v>161</v>
      </c>
    </row>
    <row r="1108" s="13" customFormat="1">
      <c r="A1108" s="13"/>
      <c r="B1108" s="234"/>
      <c r="C1108" s="235"/>
      <c r="D1108" s="229" t="s">
        <v>171</v>
      </c>
      <c r="E1108" s="236" t="s">
        <v>1</v>
      </c>
      <c r="F1108" s="237" t="s">
        <v>1457</v>
      </c>
      <c r="G1108" s="235"/>
      <c r="H1108" s="238">
        <v>110.22</v>
      </c>
      <c r="I1108" s="239"/>
      <c r="J1108" s="235"/>
      <c r="K1108" s="235"/>
      <c r="L1108" s="240"/>
      <c r="M1108" s="241"/>
      <c r="N1108" s="242"/>
      <c r="O1108" s="242"/>
      <c r="P1108" s="242"/>
      <c r="Q1108" s="242"/>
      <c r="R1108" s="242"/>
      <c r="S1108" s="242"/>
      <c r="T1108" s="243"/>
      <c r="U1108" s="13"/>
      <c r="V1108" s="13"/>
      <c r="W1108" s="13"/>
      <c r="X1108" s="13"/>
      <c r="Y1108" s="13"/>
      <c r="Z1108" s="13"/>
      <c r="AA1108" s="13"/>
      <c r="AB1108" s="13"/>
      <c r="AC1108" s="13"/>
      <c r="AD1108" s="13"/>
      <c r="AE1108" s="13"/>
      <c r="AT1108" s="244" t="s">
        <v>171</v>
      </c>
      <c r="AU1108" s="244" t="s">
        <v>85</v>
      </c>
      <c r="AV1108" s="13" t="s">
        <v>85</v>
      </c>
      <c r="AW1108" s="13" t="s">
        <v>32</v>
      </c>
      <c r="AX1108" s="13" t="s">
        <v>75</v>
      </c>
      <c r="AY1108" s="244" t="s">
        <v>161</v>
      </c>
    </row>
    <row r="1109" s="13" customFormat="1">
      <c r="A1109" s="13"/>
      <c r="B1109" s="234"/>
      <c r="C1109" s="235"/>
      <c r="D1109" s="229" t="s">
        <v>171</v>
      </c>
      <c r="E1109" s="236" t="s">
        <v>1</v>
      </c>
      <c r="F1109" s="237" t="s">
        <v>1458</v>
      </c>
      <c r="G1109" s="235"/>
      <c r="H1109" s="238">
        <v>114.59999999999999</v>
      </c>
      <c r="I1109" s="239"/>
      <c r="J1109" s="235"/>
      <c r="K1109" s="235"/>
      <c r="L1109" s="240"/>
      <c r="M1109" s="241"/>
      <c r="N1109" s="242"/>
      <c r="O1109" s="242"/>
      <c r="P1109" s="242"/>
      <c r="Q1109" s="242"/>
      <c r="R1109" s="242"/>
      <c r="S1109" s="242"/>
      <c r="T1109" s="243"/>
      <c r="U1109" s="13"/>
      <c r="V1109" s="13"/>
      <c r="W1109" s="13"/>
      <c r="X1109" s="13"/>
      <c r="Y1109" s="13"/>
      <c r="Z1109" s="13"/>
      <c r="AA1109" s="13"/>
      <c r="AB1109" s="13"/>
      <c r="AC1109" s="13"/>
      <c r="AD1109" s="13"/>
      <c r="AE1109" s="13"/>
      <c r="AT1109" s="244" t="s">
        <v>171</v>
      </c>
      <c r="AU1109" s="244" t="s">
        <v>85</v>
      </c>
      <c r="AV1109" s="13" t="s">
        <v>85</v>
      </c>
      <c r="AW1109" s="13" t="s">
        <v>32</v>
      </c>
      <c r="AX1109" s="13" t="s">
        <v>75</v>
      </c>
      <c r="AY1109" s="244" t="s">
        <v>161</v>
      </c>
    </row>
    <row r="1110" s="13" customFormat="1">
      <c r="A1110" s="13"/>
      <c r="B1110" s="234"/>
      <c r="C1110" s="235"/>
      <c r="D1110" s="229" t="s">
        <v>171</v>
      </c>
      <c r="E1110" s="236" t="s">
        <v>1</v>
      </c>
      <c r="F1110" s="237" t="s">
        <v>1459</v>
      </c>
      <c r="G1110" s="235"/>
      <c r="H1110" s="238">
        <v>96.790000000000006</v>
      </c>
      <c r="I1110" s="239"/>
      <c r="J1110" s="235"/>
      <c r="K1110" s="235"/>
      <c r="L1110" s="240"/>
      <c r="M1110" s="241"/>
      <c r="N1110" s="242"/>
      <c r="O1110" s="242"/>
      <c r="P1110" s="242"/>
      <c r="Q1110" s="242"/>
      <c r="R1110" s="242"/>
      <c r="S1110" s="242"/>
      <c r="T1110" s="243"/>
      <c r="U1110" s="13"/>
      <c r="V1110" s="13"/>
      <c r="W1110" s="13"/>
      <c r="X1110" s="13"/>
      <c r="Y1110" s="13"/>
      <c r="Z1110" s="13"/>
      <c r="AA1110" s="13"/>
      <c r="AB1110" s="13"/>
      <c r="AC1110" s="13"/>
      <c r="AD1110" s="13"/>
      <c r="AE1110" s="13"/>
      <c r="AT1110" s="244" t="s">
        <v>171</v>
      </c>
      <c r="AU1110" s="244" t="s">
        <v>85</v>
      </c>
      <c r="AV1110" s="13" t="s">
        <v>85</v>
      </c>
      <c r="AW1110" s="13" t="s">
        <v>32</v>
      </c>
      <c r="AX1110" s="13" t="s">
        <v>75</v>
      </c>
      <c r="AY1110" s="244" t="s">
        <v>161</v>
      </c>
    </row>
    <row r="1111" s="13" customFormat="1">
      <c r="A1111" s="13"/>
      <c r="B1111" s="234"/>
      <c r="C1111" s="235"/>
      <c r="D1111" s="229" t="s">
        <v>171</v>
      </c>
      <c r="E1111" s="236" t="s">
        <v>1</v>
      </c>
      <c r="F1111" s="237" t="s">
        <v>1460</v>
      </c>
      <c r="G1111" s="235"/>
      <c r="H1111" s="238">
        <v>62.68</v>
      </c>
      <c r="I1111" s="239"/>
      <c r="J1111" s="235"/>
      <c r="K1111" s="235"/>
      <c r="L1111" s="240"/>
      <c r="M1111" s="241"/>
      <c r="N1111" s="242"/>
      <c r="O1111" s="242"/>
      <c r="P1111" s="242"/>
      <c r="Q1111" s="242"/>
      <c r="R1111" s="242"/>
      <c r="S1111" s="242"/>
      <c r="T1111" s="243"/>
      <c r="U1111" s="13"/>
      <c r="V1111" s="13"/>
      <c r="W1111" s="13"/>
      <c r="X1111" s="13"/>
      <c r="Y1111" s="13"/>
      <c r="Z1111" s="13"/>
      <c r="AA1111" s="13"/>
      <c r="AB1111" s="13"/>
      <c r="AC1111" s="13"/>
      <c r="AD1111" s="13"/>
      <c r="AE1111" s="13"/>
      <c r="AT1111" s="244" t="s">
        <v>171</v>
      </c>
      <c r="AU1111" s="244" t="s">
        <v>85</v>
      </c>
      <c r="AV1111" s="13" t="s">
        <v>85</v>
      </c>
      <c r="AW1111" s="13" t="s">
        <v>32</v>
      </c>
      <c r="AX1111" s="13" t="s">
        <v>75</v>
      </c>
      <c r="AY1111" s="244" t="s">
        <v>161</v>
      </c>
    </row>
    <row r="1112" s="13" customFormat="1">
      <c r="A1112" s="13"/>
      <c r="B1112" s="234"/>
      <c r="C1112" s="235"/>
      <c r="D1112" s="229" t="s">
        <v>171</v>
      </c>
      <c r="E1112" s="236" t="s">
        <v>1</v>
      </c>
      <c r="F1112" s="237" t="s">
        <v>1461</v>
      </c>
      <c r="G1112" s="235"/>
      <c r="H1112" s="238">
        <v>105.12000000000001</v>
      </c>
      <c r="I1112" s="239"/>
      <c r="J1112" s="235"/>
      <c r="K1112" s="235"/>
      <c r="L1112" s="240"/>
      <c r="M1112" s="241"/>
      <c r="N1112" s="242"/>
      <c r="O1112" s="242"/>
      <c r="P1112" s="242"/>
      <c r="Q1112" s="242"/>
      <c r="R1112" s="242"/>
      <c r="S1112" s="242"/>
      <c r="T1112" s="243"/>
      <c r="U1112" s="13"/>
      <c r="V1112" s="13"/>
      <c r="W1112" s="13"/>
      <c r="X1112" s="13"/>
      <c r="Y1112" s="13"/>
      <c r="Z1112" s="13"/>
      <c r="AA1112" s="13"/>
      <c r="AB1112" s="13"/>
      <c r="AC1112" s="13"/>
      <c r="AD1112" s="13"/>
      <c r="AE1112" s="13"/>
      <c r="AT1112" s="244" t="s">
        <v>171</v>
      </c>
      <c r="AU1112" s="244" t="s">
        <v>85</v>
      </c>
      <c r="AV1112" s="13" t="s">
        <v>85</v>
      </c>
      <c r="AW1112" s="13" t="s">
        <v>32</v>
      </c>
      <c r="AX1112" s="13" t="s">
        <v>75</v>
      </c>
      <c r="AY1112" s="244" t="s">
        <v>161</v>
      </c>
    </row>
    <row r="1113" s="13" customFormat="1">
      <c r="A1113" s="13"/>
      <c r="B1113" s="234"/>
      <c r="C1113" s="235"/>
      <c r="D1113" s="229" t="s">
        <v>171</v>
      </c>
      <c r="E1113" s="236" t="s">
        <v>1</v>
      </c>
      <c r="F1113" s="237" t="s">
        <v>1462</v>
      </c>
      <c r="G1113" s="235"/>
      <c r="H1113" s="238">
        <v>86.159999999999997</v>
      </c>
      <c r="I1113" s="239"/>
      <c r="J1113" s="235"/>
      <c r="K1113" s="235"/>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171</v>
      </c>
      <c r="AU1113" s="244" t="s">
        <v>85</v>
      </c>
      <c r="AV1113" s="13" t="s">
        <v>85</v>
      </c>
      <c r="AW1113" s="13" t="s">
        <v>32</v>
      </c>
      <c r="AX1113" s="13" t="s">
        <v>75</v>
      </c>
      <c r="AY1113" s="244" t="s">
        <v>161</v>
      </c>
    </row>
    <row r="1114" s="13" customFormat="1">
      <c r="A1114" s="13"/>
      <c r="B1114" s="234"/>
      <c r="C1114" s="235"/>
      <c r="D1114" s="229" t="s">
        <v>171</v>
      </c>
      <c r="E1114" s="236" t="s">
        <v>1</v>
      </c>
      <c r="F1114" s="237" t="s">
        <v>1463</v>
      </c>
      <c r="G1114" s="235"/>
      <c r="H1114" s="238">
        <v>95.420000000000002</v>
      </c>
      <c r="I1114" s="239"/>
      <c r="J1114" s="235"/>
      <c r="K1114" s="235"/>
      <c r="L1114" s="240"/>
      <c r="M1114" s="241"/>
      <c r="N1114" s="242"/>
      <c r="O1114" s="242"/>
      <c r="P1114" s="242"/>
      <c r="Q1114" s="242"/>
      <c r="R1114" s="242"/>
      <c r="S1114" s="242"/>
      <c r="T1114" s="243"/>
      <c r="U1114" s="13"/>
      <c r="V1114" s="13"/>
      <c r="W1114" s="13"/>
      <c r="X1114" s="13"/>
      <c r="Y1114" s="13"/>
      <c r="Z1114" s="13"/>
      <c r="AA1114" s="13"/>
      <c r="AB1114" s="13"/>
      <c r="AC1114" s="13"/>
      <c r="AD1114" s="13"/>
      <c r="AE1114" s="13"/>
      <c r="AT1114" s="244" t="s">
        <v>171</v>
      </c>
      <c r="AU1114" s="244" t="s">
        <v>85</v>
      </c>
      <c r="AV1114" s="13" t="s">
        <v>85</v>
      </c>
      <c r="AW1114" s="13" t="s">
        <v>32</v>
      </c>
      <c r="AX1114" s="13" t="s">
        <v>75</v>
      </c>
      <c r="AY1114" s="244" t="s">
        <v>161</v>
      </c>
    </row>
    <row r="1115" s="13" customFormat="1">
      <c r="A1115" s="13"/>
      <c r="B1115" s="234"/>
      <c r="C1115" s="235"/>
      <c r="D1115" s="229" t="s">
        <v>171</v>
      </c>
      <c r="E1115" s="236" t="s">
        <v>1</v>
      </c>
      <c r="F1115" s="237" t="s">
        <v>1464</v>
      </c>
      <c r="G1115" s="235"/>
      <c r="H1115" s="238">
        <v>141.08000000000001</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171</v>
      </c>
      <c r="AU1115" s="244" t="s">
        <v>85</v>
      </c>
      <c r="AV1115" s="13" t="s">
        <v>85</v>
      </c>
      <c r="AW1115" s="13" t="s">
        <v>32</v>
      </c>
      <c r="AX1115" s="13" t="s">
        <v>75</v>
      </c>
      <c r="AY1115" s="244" t="s">
        <v>161</v>
      </c>
    </row>
    <row r="1116" s="13" customFormat="1">
      <c r="A1116" s="13"/>
      <c r="B1116" s="234"/>
      <c r="C1116" s="235"/>
      <c r="D1116" s="229" t="s">
        <v>171</v>
      </c>
      <c r="E1116" s="236" t="s">
        <v>1</v>
      </c>
      <c r="F1116" s="237" t="s">
        <v>730</v>
      </c>
      <c r="G1116" s="235"/>
      <c r="H1116" s="238">
        <v>124.76000000000001</v>
      </c>
      <c r="I1116" s="239"/>
      <c r="J1116" s="235"/>
      <c r="K1116" s="235"/>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171</v>
      </c>
      <c r="AU1116" s="244" t="s">
        <v>85</v>
      </c>
      <c r="AV1116" s="13" t="s">
        <v>85</v>
      </c>
      <c r="AW1116" s="13" t="s">
        <v>32</v>
      </c>
      <c r="AX1116" s="13" t="s">
        <v>75</v>
      </c>
      <c r="AY1116" s="244" t="s">
        <v>161</v>
      </c>
    </row>
    <row r="1117" s="14" customFormat="1">
      <c r="A1117" s="14"/>
      <c r="B1117" s="245"/>
      <c r="C1117" s="246"/>
      <c r="D1117" s="229" t="s">
        <v>171</v>
      </c>
      <c r="E1117" s="247" t="s">
        <v>1</v>
      </c>
      <c r="F1117" s="248" t="s">
        <v>185</v>
      </c>
      <c r="G1117" s="246"/>
      <c r="H1117" s="249">
        <v>1827.29</v>
      </c>
      <c r="I1117" s="250"/>
      <c r="J1117" s="246"/>
      <c r="K1117" s="246"/>
      <c r="L1117" s="251"/>
      <c r="M1117" s="252"/>
      <c r="N1117" s="253"/>
      <c r="O1117" s="253"/>
      <c r="P1117" s="253"/>
      <c r="Q1117" s="253"/>
      <c r="R1117" s="253"/>
      <c r="S1117" s="253"/>
      <c r="T1117" s="254"/>
      <c r="U1117" s="14"/>
      <c r="V1117" s="14"/>
      <c r="W1117" s="14"/>
      <c r="X1117" s="14"/>
      <c r="Y1117" s="14"/>
      <c r="Z1117" s="14"/>
      <c r="AA1117" s="14"/>
      <c r="AB1117" s="14"/>
      <c r="AC1117" s="14"/>
      <c r="AD1117" s="14"/>
      <c r="AE1117" s="14"/>
      <c r="AT1117" s="255" t="s">
        <v>171</v>
      </c>
      <c r="AU1117" s="255" t="s">
        <v>85</v>
      </c>
      <c r="AV1117" s="14" t="s">
        <v>167</v>
      </c>
      <c r="AW1117" s="14" t="s">
        <v>32</v>
      </c>
      <c r="AX1117" s="14" t="s">
        <v>83</v>
      </c>
      <c r="AY1117" s="255" t="s">
        <v>161</v>
      </c>
    </row>
    <row r="1118" s="2" customFormat="1" ht="37.8" customHeight="1">
      <c r="A1118" s="38"/>
      <c r="B1118" s="39"/>
      <c r="C1118" s="215" t="s">
        <v>1465</v>
      </c>
      <c r="D1118" s="215" t="s">
        <v>163</v>
      </c>
      <c r="E1118" s="216" t="s">
        <v>1466</v>
      </c>
      <c r="F1118" s="217" t="s">
        <v>1467</v>
      </c>
      <c r="G1118" s="218" t="s">
        <v>206</v>
      </c>
      <c r="H1118" s="219">
        <v>368.65699999999998</v>
      </c>
      <c r="I1118" s="220"/>
      <c r="J1118" s="221">
        <f>ROUND(I1118*H1118,2)</f>
        <v>0</v>
      </c>
      <c r="K1118" s="222"/>
      <c r="L1118" s="44"/>
      <c r="M1118" s="223" t="s">
        <v>1</v>
      </c>
      <c r="N1118" s="224" t="s">
        <v>40</v>
      </c>
      <c r="O1118" s="91"/>
      <c r="P1118" s="225">
        <f>O1118*H1118</f>
        <v>0</v>
      </c>
      <c r="Q1118" s="225">
        <v>0</v>
      </c>
      <c r="R1118" s="225">
        <f>Q1118*H1118</f>
        <v>0</v>
      </c>
      <c r="S1118" s="225">
        <v>0.045999999999999999</v>
      </c>
      <c r="T1118" s="226">
        <f>S1118*H1118</f>
        <v>16.958221999999999</v>
      </c>
      <c r="U1118" s="38"/>
      <c r="V1118" s="38"/>
      <c r="W1118" s="38"/>
      <c r="X1118" s="38"/>
      <c r="Y1118" s="38"/>
      <c r="Z1118" s="38"/>
      <c r="AA1118" s="38"/>
      <c r="AB1118" s="38"/>
      <c r="AC1118" s="38"/>
      <c r="AD1118" s="38"/>
      <c r="AE1118" s="38"/>
      <c r="AR1118" s="227" t="s">
        <v>167</v>
      </c>
      <c r="AT1118" s="227" t="s">
        <v>163</v>
      </c>
      <c r="AU1118" s="227" t="s">
        <v>85</v>
      </c>
      <c r="AY1118" s="17" t="s">
        <v>161</v>
      </c>
      <c r="BE1118" s="228">
        <f>IF(N1118="základní",J1118,0)</f>
        <v>0</v>
      </c>
      <c r="BF1118" s="228">
        <f>IF(N1118="snížená",J1118,0)</f>
        <v>0</v>
      </c>
      <c r="BG1118" s="228">
        <f>IF(N1118="zákl. přenesená",J1118,0)</f>
        <v>0</v>
      </c>
      <c r="BH1118" s="228">
        <f>IF(N1118="sníž. přenesená",J1118,0)</f>
        <v>0</v>
      </c>
      <c r="BI1118" s="228">
        <f>IF(N1118="nulová",J1118,0)</f>
        <v>0</v>
      </c>
      <c r="BJ1118" s="17" t="s">
        <v>83</v>
      </c>
      <c r="BK1118" s="228">
        <f>ROUND(I1118*H1118,2)</f>
        <v>0</v>
      </c>
      <c r="BL1118" s="17" t="s">
        <v>167</v>
      </c>
      <c r="BM1118" s="227" t="s">
        <v>1468</v>
      </c>
    </row>
    <row r="1119" s="2" customFormat="1">
      <c r="A1119" s="38"/>
      <c r="B1119" s="39"/>
      <c r="C1119" s="40"/>
      <c r="D1119" s="229" t="s">
        <v>169</v>
      </c>
      <c r="E1119" s="40"/>
      <c r="F1119" s="230" t="s">
        <v>1469</v>
      </c>
      <c r="G1119" s="40"/>
      <c r="H1119" s="40"/>
      <c r="I1119" s="231"/>
      <c r="J1119" s="40"/>
      <c r="K1119" s="40"/>
      <c r="L1119" s="44"/>
      <c r="M1119" s="232"/>
      <c r="N1119" s="233"/>
      <c r="O1119" s="91"/>
      <c r="P1119" s="91"/>
      <c r="Q1119" s="91"/>
      <c r="R1119" s="91"/>
      <c r="S1119" s="91"/>
      <c r="T1119" s="92"/>
      <c r="U1119" s="38"/>
      <c r="V1119" s="38"/>
      <c r="W1119" s="38"/>
      <c r="X1119" s="38"/>
      <c r="Y1119" s="38"/>
      <c r="Z1119" s="38"/>
      <c r="AA1119" s="38"/>
      <c r="AB1119" s="38"/>
      <c r="AC1119" s="38"/>
      <c r="AD1119" s="38"/>
      <c r="AE1119" s="38"/>
      <c r="AT1119" s="17" t="s">
        <v>169</v>
      </c>
      <c r="AU1119" s="17" t="s">
        <v>85</v>
      </c>
    </row>
    <row r="1120" s="15" customFormat="1">
      <c r="A1120" s="15"/>
      <c r="B1120" s="267"/>
      <c r="C1120" s="268"/>
      <c r="D1120" s="229" t="s">
        <v>171</v>
      </c>
      <c r="E1120" s="269" t="s">
        <v>1</v>
      </c>
      <c r="F1120" s="270" t="s">
        <v>683</v>
      </c>
      <c r="G1120" s="268"/>
      <c r="H1120" s="269" t="s">
        <v>1</v>
      </c>
      <c r="I1120" s="271"/>
      <c r="J1120" s="268"/>
      <c r="K1120" s="268"/>
      <c r="L1120" s="272"/>
      <c r="M1120" s="273"/>
      <c r="N1120" s="274"/>
      <c r="O1120" s="274"/>
      <c r="P1120" s="274"/>
      <c r="Q1120" s="274"/>
      <c r="R1120" s="274"/>
      <c r="S1120" s="274"/>
      <c r="T1120" s="275"/>
      <c r="U1120" s="15"/>
      <c r="V1120" s="15"/>
      <c r="W1120" s="15"/>
      <c r="X1120" s="15"/>
      <c r="Y1120" s="15"/>
      <c r="Z1120" s="15"/>
      <c r="AA1120" s="15"/>
      <c r="AB1120" s="15"/>
      <c r="AC1120" s="15"/>
      <c r="AD1120" s="15"/>
      <c r="AE1120" s="15"/>
      <c r="AT1120" s="276" t="s">
        <v>171</v>
      </c>
      <c r="AU1120" s="276" t="s">
        <v>85</v>
      </c>
      <c r="AV1120" s="15" t="s">
        <v>83</v>
      </c>
      <c r="AW1120" s="15" t="s">
        <v>32</v>
      </c>
      <c r="AX1120" s="15" t="s">
        <v>75</v>
      </c>
      <c r="AY1120" s="276" t="s">
        <v>161</v>
      </c>
    </row>
    <row r="1121" s="13" customFormat="1">
      <c r="A1121" s="13"/>
      <c r="B1121" s="234"/>
      <c r="C1121" s="235"/>
      <c r="D1121" s="229" t="s">
        <v>171</v>
      </c>
      <c r="E1121" s="236" t="s">
        <v>1</v>
      </c>
      <c r="F1121" s="237" t="s">
        <v>736</v>
      </c>
      <c r="G1121" s="235"/>
      <c r="H1121" s="238">
        <v>31.550000000000001</v>
      </c>
      <c r="I1121" s="239"/>
      <c r="J1121" s="235"/>
      <c r="K1121" s="235"/>
      <c r="L1121" s="240"/>
      <c r="M1121" s="241"/>
      <c r="N1121" s="242"/>
      <c r="O1121" s="242"/>
      <c r="P1121" s="242"/>
      <c r="Q1121" s="242"/>
      <c r="R1121" s="242"/>
      <c r="S1121" s="242"/>
      <c r="T1121" s="243"/>
      <c r="U1121" s="13"/>
      <c r="V1121" s="13"/>
      <c r="W1121" s="13"/>
      <c r="X1121" s="13"/>
      <c r="Y1121" s="13"/>
      <c r="Z1121" s="13"/>
      <c r="AA1121" s="13"/>
      <c r="AB1121" s="13"/>
      <c r="AC1121" s="13"/>
      <c r="AD1121" s="13"/>
      <c r="AE1121" s="13"/>
      <c r="AT1121" s="244" t="s">
        <v>171</v>
      </c>
      <c r="AU1121" s="244" t="s">
        <v>85</v>
      </c>
      <c r="AV1121" s="13" t="s">
        <v>85</v>
      </c>
      <c r="AW1121" s="13" t="s">
        <v>32</v>
      </c>
      <c r="AX1121" s="13" t="s">
        <v>75</v>
      </c>
      <c r="AY1121" s="244" t="s">
        <v>161</v>
      </c>
    </row>
    <row r="1122" s="13" customFormat="1">
      <c r="A1122" s="13"/>
      <c r="B1122" s="234"/>
      <c r="C1122" s="235"/>
      <c r="D1122" s="229" t="s">
        <v>171</v>
      </c>
      <c r="E1122" s="236" t="s">
        <v>1</v>
      </c>
      <c r="F1122" s="237" t="s">
        <v>737</v>
      </c>
      <c r="G1122" s="235"/>
      <c r="H1122" s="238">
        <v>31.199999999999999</v>
      </c>
      <c r="I1122" s="239"/>
      <c r="J1122" s="235"/>
      <c r="K1122" s="235"/>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171</v>
      </c>
      <c r="AU1122" s="244" t="s">
        <v>85</v>
      </c>
      <c r="AV1122" s="13" t="s">
        <v>85</v>
      </c>
      <c r="AW1122" s="13" t="s">
        <v>32</v>
      </c>
      <c r="AX1122" s="13" t="s">
        <v>75</v>
      </c>
      <c r="AY1122" s="244" t="s">
        <v>161</v>
      </c>
    </row>
    <row r="1123" s="13" customFormat="1">
      <c r="A1123" s="13"/>
      <c r="B1123" s="234"/>
      <c r="C1123" s="235"/>
      <c r="D1123" s="229" t="s">
        <v>171</v>
      </c>
      <c r="E1123" s="236" t="s">
        <v>1</v>
      </c>
      <c r="F1123" s="237" t="s">
        <v>738</v>
      </c>
      <c r="G1123" s="235"/>
      <c r="H1123" s="238">
        <v>27.747</v>
      </c>
      <c r="I1123" s="239"/>
      <c r="J1123" s="235"/>
      <c r="K1123" s="235"/>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171</v>
      </c>
      <c r="AU1123" s="244" t="s">
        <v>85</v>
      </c>
      <c r="AV1123" s="13" t="s">
        <v>85</v>
      </c>
      <c r="AW1123" s="13" t="s">
        <v>32</v>
      </c>
      <c r="AX1123" s="13" t="s">
        <v>75</v>
      </c>
      <c r="AY1123" s="244" t="s">
        <v>161</v>
      </c>
    </row>
    <row r="1124" s="13" customFormat="1">
      <c r="A1124" s="13"/>
      <c r="B1124" s="234"/>
      <c r="C1124" s="235"/>
      <c r="D1124" s="229" t="s">
        <v>171</v>
      </c>
      <c r="E1124" s="236" t="s">
        <v>1</v>
      </c>
      <c r="F1124" s="237" t="s">
        <v>739</v>
      </c>
      <c r="G1124" s="235"/>
      <c r="H1124" s="238">
        <v>16.32</v>
      </c>
      <c r="I1124" s="239"/>
      <c r="J1124" s="235"/>
      <c r="K1124" s="235"/>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171</v>
      </c>
      <c r="AU1124" s="244" t="s">
        <v>85</v>
      </c>
      <c r="AV1124" s="13" t="s">
        <v>85</v>
      </c>
      <c r="AW1124" s="13" t="s">
        <v>32</v>
      </c>
      <c r="AX1124" s="13" t="s">
        <v>75</v>
      </c>
      <c r="AY1124" s="244" t="s">
        <v>161</v>
      </c>
    </row>
    <row r="1125" s="13" customFormat="1">
      <c r="A1125" s="13"/>
      <c r="B1125" s="234"/>
      <c r="C1125" s="235"/>
      <c r="D1125" s="229" t="s">
        <v>171</v>
      </c>
      <c r="E1125" s="236" t="s">
        <v>1</v>
      </c>
      <c r="F1125" s="237" t="s">
        <v>740</v>
      </c>
      <c r="G1125" s="235"/>
      <c r="H1125" s="238">
        <v>16</v>
      </c>
      <c r="I1125" s="239"/>
      <c r="J1125" s="235"/>
      <c r="K1125" s="235"/>
      <c r="L1125" s="240"/>
      <c r="M1125" s="241"/>
      <c r="N1125" s="242"/>
      <c r="O1125" s="242"/>
      <c r="P1125" s="242"/>
      <c r="Q1125" s="242"/>
      <c r="R1125" s="242"/>
      <c r="S1125" s="242"/>
      <c r="T1125" s="243"/>
      <c r="U1125" s="13"/>
      <c r="V1125" s="13"/>
      <c r="W1125" s="13"/>
      <c r="X1125" s="13"/>
      <c r="Y1125" s="13"/>
      <c r="Z1125" s="13"/>
      <c r="AA1125" s="13"/>
      <c r="AB1125" s="13"/>
      <c r="AC1125" s="13"/>
      <c r="AD1125" s="13"/>
      <c r="AE1125" s="13"/>
      <c r="AT1125" s="244" t="s">
        <v>171</v>
      </c>
      <c r="AU1125" s="244" t="s">
        <v>85</v>
      </c>
      <c r="AV1125" s="13" t="s">
        <v>85</v>
      </c>
      <c r="AW1125" s="13" t="s">
        <v>32</v>
      </c>
      <c r="AX1125" s="13" t="s">
        <v>75</v>
      </c>
      <c r="AY1125" s="244" t="s">
        <v>161</v>
      </c>
    </row>
    <row r="1126" s="13" customFormat="1">
      <c r="A1126" s="13"/>
      <c r="B1126" s="234"/>
      <c r="C1126" s="235"/>
      <c r="D1126" s="229" t="s">
        <v>171</v>
      </c>
      <c r="E1126" s="236" t="s">
        <v>1</v>
      </c>
      <c r="F1126" s="237" t="s">
        <v>1470</v>
      </c>
      <c r="G1126" s="235"/>
      <c r="H1126" s="238">
        <v>52.439999999999998</v>
      </c>
      <c r="I1126" s="239"/>
      <c r="J1126" s="235"/>
      <c r="K1126" s="235"/>
      <c r="L1126" s="240"/>
      <c r="M1126" s="241"/>
      <c r="N1126" s="242"/>
      <c r="O1126" s="242"/>
      <c r="P1126" s="242"/>
      <c r="Q1126" s="242"/>
      <c r="R1126" s="242"/>
      <c r="S1126" s="242"/>
      <c r="T1126" s="243"/>
      <c r="U1126" s="13"/>
      <c r="V1126" s="13"/>
      <c r="W1126" s="13"/>
      <c r="X1126" s="13"/>
      <c r="Y1126" s="13"/>
      <c r="Z1126" s="13"/>
      <c r="AA1126" s="13"/>
      <c r="AB1126" s="13"/>
      <c r="AC1126" s="13"/>
      <c r="AD1126" s="13"/>
      <c r="AE1126" s="13"/>
      <c r="AT1126" s="244" t="s">
        <v>171</v>
      </c>
      <c r="AU1126" s="244" t="s">
        <v>85</v>
      </c>
      <c r="AV1126" s="13" t="s">
        <v>85</v>
      </c>
      <c r="AW1126" s="13" t="s">
        <v>32</v>
      </c>
      <c r="AX1126" s="13" t="s">
        <v>75</v>
      </c>
      <c r="AY1126" s="244" t="s">
        <v>161</v>
      </c>
    </row>
    <row r="1127" s="13" customFormat="1">
      <c r="A1127" s="13"/>
      <c r="B1127" s="234"/>
      <c r="C1127" s="235"/>
      <c r="D1127" s="229" t="s">
        <v>171</v>
      </c>
      <c r="E1127" s="236" t="s">
        <v>1</v>
      </c>
      <c r="F1127" s="237" t="s">
        <v>742</v>
      </c>
      <c r="G1127" s="235"/>
      <c r="H1127" s="238">
        <v>23.32</v>
      </c>
      <c r="I1127" s="239"/>
      <c r="J1127" s="235"/>
      <c r="K1127" s="235"/>
      <c r="L1127" s="240"/>
      <c r="M1127" s="241"/>
      <c r="N1127" s="242"/>
      <c r="O1127" s="242"/>
      <c r="P1127" s="242"/>
      <c r="Q1127" s="242"/>
      <c r="R1127" s="242"/>
      <c r="S1127" s="242"/>
      <c r="T1127" s="243"/>
      <c r="U1127" s="13"/>
      <c r="V1127" s="13"/>
      <c r="W1127" s="13"/>
      <c r="X1127" s="13"/>
      <c r="Y1127" s="13"/>
      <c r="Z1127" s="13"/>
      <c r="AA1127" s="13"/>
      <c r="AB1127" s="13"/>
      <c r="AC1127" s="13"/>
      <c r="AD1127" s="13"/>
      <c r="AE1127" s="13"/>
      <c r="AT1127" s="244" t="s">
        <v>171</v>
      </c>
      <c r="AU1127" s="244" t="s">
        <v>85</v>
      </c>
      <c r="AV1127" s="13" t="s">
        <v>85</v>
      </c>
      <c r="AW1127" s="13" t="s">
        <v>32</v>
      </c>
      <c r="AX1127" s="13" t="s">
        <v>75</v>
      </c>
      <c r="AY1127" s="244" t="s">
        <v>161</v>
      </c>
    </row>
    <row r="1128" s="13" customFormat="1">
      <c r="A1128" s="13"/>
      <c r="B1128" s="234"/>
      <c r="C1128" s="235"/>
      <c r="D1128" s="229" t="s">
        <v>171</v>
      </c>
      <c r="E1128" s="236" t="s">
        <v>1</v>
      </c>
      <c r="F1128" s="237" t="s">
        <v>743</v>
      </c>
      <c r="G1128" s="235"/>
      <c r="H1128" s="238">
        <v>17.199999999999999</v>
      </c>
      <c r="I1128" s="239"/>
      <c r="J1128" s="235"/>
      <c r="K1128" s="235"/>
      <c r="L1128" s="240"/>
      <c r="M1128" s="241"/>
      <c r="N1128" s="242"/>
      <c r="O1128" s="242"/>
      <c r="P1128" s="242"/>
      <c r="Q1128" s="242"/>
      <c r="R1128" s="242"/>
      <c r="S1128" s="242"/>
      <c r="T1128" s="243"/>
      <c r="U1128" s="13"/>
      <c r="V1128" s="13"/>
      <c r="W1128" s="13"/>
      <c r="X1128" s="13"/>
      <c r="Y1128" s="13"/>
      <c r="Z1128" s="13"/>
      <c r="AA1128" s="13"/>
      <c r="AB1128" s="13"/>
      <c r="AC1128" s="13"/>
      <c r="AD1128" s="13"/>
      <c r="AE1128" s="13"/>
      <c r="AT1128" s="244" t="s">
        <v>171</v>
      </c>
      <c r="AU1128" s="244" t="s">
        <v>85</v>
      </c>
      <c r="AV1128" s="13" t="s">
        <v>85</v>
      </c>
      <c r="AW1128" s="13" t="s">
        <v>32</v>
      </c>
      <c r="AX1128" s="13" t="s">
        <v>75</v>
      </c>
      <c r="AY1128" s="244" t="s">
        <v>161</v>
      </c>
    </row>
    <row r="1129" s="13" customFormat="1">
      <c r="A1129" s="13"/>
      <c r="B1129" s="234"/>
      <c r="C1129" s="235"/>
      <c r="D1129" s="229" t="s">
        <v>171</v>
      </c>
      <c r="E1129" s="236" t="s">
        <v>1</v>
      </c>
      <c r="F1129" s="237" t="s">
        <v>1471</v>
      </c>
      <c r="G1129" s="235"/>
      <c r="H1129" s="238">
        <v>25.84</v>
      </c>
      <c r="I1129" s="239"/>
      <c r="J1129" s="235"/>
      <c r="K1129" s="235"/>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171</v>
      </c>
      <c r="AU1129" s="244" t="s">
        <v>85</v>
      </c>
      <c r="AV1129" s="13" t="s">
        <v>85</v>
      </c>
      <c r="AW1129" s="13" t="s">
        <v>32</v>
      </c>
      <c r="AX1129" s="13" t="s">
        <v>75</v>
      </c>
      <c r="AY1129" s="244" t="s">
        <v>161</v>
      </c>
    </row>
    <row r="1130" s="13" customFormat="1">
      <c r="A1130" s="13"/>
      <c r="B1130" s="234"/>
      <c r="C1130" s="235"/>
      <c r="D1130" s="229" t="s">
        <v>171</v>
      </c>
      <c r="E1130" s="236" t="s">
        <v>1</v>
      </c>
      <c r="F1130" s="237" t="s">
        <v>745</v>
      </c>
      <c r="G1130" s="235"/>
      <c r="H1130" s="238">
        <v>26.039999999999999</v>
      </c>
      <c r="I1130" s="239"/>
      <c r="J1130" s="235"/>
      <c r="K1130" s="235"/>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171</v>
      </c>
      <c r="AU1130" s="244" t="s">
        <v>85</v>
      </c>
      <c r="AV1130" s="13" t="s">
        <v>85</v>
      </c>
      <c r="AW1130" s="13" t="s">
        <v>32</v>
      </c>
      <c r="AX1130" s="13" t="s">
        <v>75</v>
      </c>
      <c r="AY1130" s="244" t="s">
        <v>161</v>
      </c>
    </row>
    <row r="1131" s="13" customFormat="1">
      <c r="A1131" s="13"/>
      <c r="B1131" s="234"/>
      <c r="C1131" s="235"/>
      <c r="D1131" s="229" t="s">
        <v>171</v>
      </c>
      <c r="E1131" s="236" t="s">
        <v>1</v>
      </c>
      <c r="F1131" s="237" t="s">
        <v>746</v>
      </c>
      <c r="G1131" s="235"/>
      <c r="H1131" s="238">
        <v>24.600000000000001</v>
      </c>
      <c r="I1131" s="239"/>
      <c r="J1131" s="235"/>
      <c r="K1131" s="235"/>
      <c r="L1131" s="240"/>
      <c r="M1131" s="241"/>
      <c r="N1131" s="242"/>
      <c r="O1131" s="242"/>
      <c r="P1131" s="242"/>
      <c r="Q1131" s="242"/>
      <c r="R1131" s="242"/>
      <c r="S1131" s="242"/>
      <c r="T1131" s="243"/>
      <c r="U1131" s="13"/>
      <c r="V1131" s="13"/>
      <c r="W1131" s="13"/>
      <c r="X1131" s="13"/>
      <c r="Y1131" s="13"/>
      <c r="Z1131" s="13"/>
      <c r="AA1131" s="13"/>
      <c r="AB1131" s="13"/>
      <c r="AC1131" s="13"/>
      <c r="AD1131" s="13"/>
      <c r="AE1131" s="13"/>
      <c r="AT1131" s="244" t="s">
        <v>171</v>
      </c>
      <c r="AU1131" s="244" t="s">
        <v>85</v>
      </c>
      <c r="AV1131" s="13" t="s">
        <v>85</v>
      </c>
      <c r="AW1131" s="13" t="s">
        <v>32</v>
      </c>
      <c r="AX1131" s="13" t="s">
        <v>75</v>
      </c>
      <c r="AY1131" s="244" t="s">
        <v>161</v>
      </c>
    </row>
    <row r="1132" s="13" customFormat="1">
      <c r="A1132" s="13"/>
      <c r="B1132" s="234"/>
      <c r="C1132" s="235"/>
      <c r="D1132" s="229" t="s">
        <v>171</v>
      </c>
      <c r="E1132" s="236" t="s">
        <v>1</v>
      </c>
      <c r="F1132" s="237" t="s">
        <v>1472</v>
      </c>
      <c r="G1132" s="235"/>
      <c r="H1132" s="238">
        <v>76.400000000000006</v>
      </c>
      <c r="I1132" s="239"/>
      <c r="J1132" s="235"/>
      <c r="K1132" s="235"/>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171</v>
      </c>
      <c r="AU1132" s="244" t="s">
        <v>85</v>
      </c>
      <c r="AV1132" s="13" t="s">
        <v>85</v>
      </c>
      <c r="AW1132" s="13" t="s">
        <v>32</v>
      </c>
      <c r="AX1132" s="13" t="s">
        <v>75</v>
      </c>
      <c r="AY1132" s="244" t="s">
        <v>161</v>
      </c>
    </row>
    <row r="1133" s="14" customFormat="1">
      <c r="A1133" s="14"/>
      <c r="B1133" s="245"/>
      <c r="C1133" s="246"/>
      <c r="D1133" s="229" t="s">
        <v>171</v>
      </c>
      <c r="E1133" s="247" t="s">
        <v>1</v>
      </c>
      <c r="F1133" s="248" t="s">
        <v>185</v>
      </c>
      <c r="G1133" s="246"/>
      <c r="H1133" s="249">
        <v>368.65700000000004</v>
      </c>
      <c r="I1133" s="250"/>
      <c r="J1133" s="246"/>
      <c r="K1133" s="246"/>
      <c r="L1133" s="251"/>
      <c r="M1133" s="252"/>
      <c r="N1133" s="253"/>
      <c r="O1133" s="253"/>
      <c r="P1133" s="253"/>
      <c r="Q1133" s="253"/>
      <c r="R1133" s="253"/>
      <c r="S1133" s="253"/>
      <c r="T1133" s="254"/>
      <c r="U1133" s="14"/>
      <c r="V1133" s="14"/>
      <c r="W1133" s="14"/>
      <c r="X1133" s="14"/>
      <c r="Y1133" s="14"/>
      <c r="Z1133" s="14"/>
      <c r="AA1133" s="14"/>
      <c r="AB1133" s="14"/>
      <c r="AC1133" s="14"/>
      <c r="AD1133" s="14"/>
      <c r="AE1133" s="14"/>
      <c r="AT1133" s="255" t="s">
        <v>171</v>
      </c>
      <c r="AU1133" s="255" t="s">
        <v>85</v>
      </c>
      <c r="AV1133" s="14" t="s">
        <v>167</v>
      </c>
      <c r="AW1133" s="14" t="s">
        <v>32</v>
      </c>
      <c r="AX1133" s="14" t="s">
        <v>83</v>
      </c>
      <c r="AY1133" s="255" t="s">
        <v>161</v>
      </c>
    </row>
    <row r="1134" s="2" customFormat="1" ht="37.8" customHeight="1">
      <c r="A1134" s="38"/>
      <c r="B1134" s="39"/>
      <c r="C1134" s="215" t="s">
        <v>1473</v>
      </c>
      <c r="D1134" s="215" t="s">
        <v>163</v>
      </c>
      <c r="E1134" s="216" t="s">
        <v>1474</v>
      </c>
      <c r="F1134" s="217" t="s">
        <v>1475</v>
      </c>
      <c r="G1134" s="218" t="s">
        <v>206</v>
      </c>
      <c r="H1134" s="219">
        <v>255.00999999999999</v>
      </c>
      <c r="I1134" s="220"/>
      <c r="J1134" s="221">
        <f>ROUND(I1134*H1134,2)</f>
        <v>0</v>
      </c>
      <c r="K1134" s="222"/>
      <c r="L1134" s="44"/>
      <c r="M1134" s="223" t="s">
        <v>1</v>
      </c>
      <c r="N1134" s="224" t="s">
        <v>40</v>
      </c>
      <c r="O1134" s="91"/>
      <c r="P1134" s="225">
        <f>O1134*H1134</f>
        <v>0</v>
      </c>
      <c r="Q1134" s="225">
        <v>0</v>
      </c>
      <c r="R1134" s="225">
        <f>Q1134*H1134</f>
        <v>0</v>
      </c>
      <c r="S1134" s="225">
        <v>0.029000000000000001</v>
      </c>
      <c r="T1134" s="226">
        <f>S1134*H1134</f>
        <v>7.3952900000000001</v>
      </c>
      <c r="U1134" s="38"/>
      <c r="V1134" s="38"/>
      <c r="W1134" s="38"/>
      <c r="X1134" s="38"/>
      <c r="Y1134" s="38"/>
      <c r="Z1134" s="38"/>
      <c r="AA1134" s="38"/>
      <c r="AB1134" s="38"/>
      <c r="AC1134" s="38"/>
      <c r="AD1134" s="38"/>
      <c r="AE1134" s="38"/>
      <c r="AR1134" s="227" t="s">
        <v>167</v>
      </c>
      <c r="AT1134" s="227" t="s">
        <v>163</v>
      </c>
      <c r="AU1134" s="227" t="s">
        <v>85</v>
      </c>
      <c r="AY1134" s="17" t="s">
        <v>161</v>
      </c>
      <c r="BE1134" s="228">
        <f>IF(N1134="základní",J1134,0)</f>
        <v>0</v>
      </c>
      <c r="BF1134" s="228">
        <f>IF(N1134="snížená",J1134,0)</f>
        <v>0</v>
      </c>
      <c r="BG1134" s="228">
        <f>IF(N1134="zákl. přenesená",J1134,0)</f>
        <v>0</v>
      </c>
      <c r="BH1134" s="228">
        <f>IF(N1134="sníž. přenesená",J1134,0)</f>
        <v>0</v>
      </c>
      <c r="BI1134" s="228">
        <f>IF(N1134="nulová",J1134,0)</f>
        <v>0</v>
      </c>
      <c r="BJ1134" s="17" t="s">
        <v>83</v>
      </c>
      <c r="BK1134" s="228">
        <f>ROUND(I1134*H1134,2)</f>
        <v>0</v>
      </c>
      <c r="BL1134" s="17" t="s">
        <v>167</v>
      </c>
      <c r="BM1134" s="227" t="s">
        <v>1476</v>
      </c>
    </row>
    <row r="1135" s="2" customFormat="1">
      <c r="A1135" s="38"/>
      <c r="B1135" s="39"/>
      <c r="C1135" s="40"/>
      <c r="D1135" s="229" t="s">
        <v>169</v>
      </c>
      <c r="E1135" s="40"/>
      <c r="F1135" s="230" t="s">
        <v>1477</v>
      </c>
      <c r="G1135" s="40"/>
      <c r="H1135" s="40"/>
      <c r="I1135" s="231"/>
      <c r="J1135" s="40"/>
      <c r="K1135" s="40"/>
      <c r="L1135" s="44"/>
      <c r="M1135" s="232"/>
      <c r="N1135" s="233"/>
      <c r="O1135" s="91"/>
      <c r="P1135" s="91"/>
      <c r="Q1135" s="91"/>
      <c r="R1135" s="91"/>
      <c r="S1135" s="91"/>
      <c r="T1135" s="92"/>
      <c r="U1135" s="38"/>
      <c r="V1135" s="38"/>
      <c r="W1135" s="38"/>
      <c r="X1135" s="38"/>
      <c r="Y1135" s="38"/>
      <c r="Z1135" s="38"/>
      <c r="AA1135" s="38"/>
      <c r="AB1135" s="38"/>
      <c r="AC1135" s="38"/>
      <c r="AD1135" s="38"/>
      <c r="AE1135" s="38"/>
      <c r="AT1135" s="17" t="s">
        <v>169</v>
      </c>
      <c r="AU1135" s="17" t="s">
        <v>85</v>
      </c>
    </row>
    <row r="1136" s="13" customFormat="1">
      <c r="A1136" s="13"/>
      <c r="B1136" s="234"/>
      <c r="C1136" s="235"/>
      <c r="D1136" s="229" t="s">
        <v>171</v>
      </c>
      <c r="E1136" s="236" t="s">
        <v>1</v>
      </c>
      <c r="F1136" s="237" t="s">
        <v>1478</v>
      </c>
      <c r="G1136" s="235"/>
      <c r="H1136" s="238">
        <v>255.00999999999999</v>
      </c>
      <c r="I1136" s="239"/>
      <c r="J1136" s="235"/>
      <c r="K1136" s="235"/>
      <c r="L1136" s="240"/>
      <c r="M1136" s="241"/>
      <c r="N1136" s="242"/>
      <c r="O1136" s="242"/>
      <c r="P1136" s="242"/>
      <c r="Q1136" s="242"/>
      <c r="R1136" s="242"/>
      <c r="S1136" s="242"/>
      <c r="T1136" s="243"/>
      <c r="U1136" s="13"/>
      <c r="V1136" s="13"/>
      <c r="W1136" s="13"/>
      <c r="X1136" s="13"/>
      <c r="Y1136" s="13"/>
      <c r="Z1136" s="13"/>
      <c r="AA1136" s="13"/>
      <c r="AB1136" s="13"/>
      <c r="AC1136" s="13"/>
      <c r="AD1136" s="13"/>
      <c r="AE1136" s="13"/>
      <c r="AT1136" s="244" t="s">
        <v>171</v>
      </c>
      <c r="AU1136" s="244" t="s">
        <v>85</v>
      </c>
      <c r="AV1136" s="13" t="s">
        <v>85</v>
      </c>
      <c r="AW1136" s="13" t="s">
        <v>32</v>
      </c>
      <c r="AX1136" s="13" t="s">
        <v>83</v>
      </c>
      <c r="AY1136" s="244" t="s">
        <v>161</v>
      </c>
    </row>
    <row r="1137" s="12" customFormat="1" ht="22.8" customHeight="1">
      <c r="A1137" s="12"/>
      <c r="B1137" s="199"/>
      <c r="C1137" s="200"/>
      <c r="D1137" s="201" t="s">
        <v>74</v>
      </c>
      <c r="E1137" s="213" t="s">
        <v>1479</v>
      </c>
      <c r="F1137" s="213" t="s">
        <v>1480</v>
      </c>
      <c r="G1137" s="200"/>
      <c r="H1137" s="200"/>
      <c r="I1137" s="203"/>
      <c r="J1137" s="214">
        <f>BK1137</f>
        <v>0</v>
      </c>
      <c r="K1137" s="200"/>
      <c r="L1137" s="205"/>
      <c r="M1137" s="206"/>
      <c r="N1137" s="207"/>
      <c r="O1137" s="207"/>
      <c r="P1137" s="208">
        <f>SUM(P1138:P1164)</f>
        <v>0</v>
      </c>
      <c r="Q1137" s="207"/>
      <c r="R1137" s="208">
        <f>SUM(R1138:R1164)</f>
        <v>0</v>
      </c>
      <c r="S1137" s="207"/>
      <c r="T1137" s="209">
        <f>SUM(T1138:T1164)</f>
        <v>0</v>
      </c>
      <c r="U1137" s="12"/>
      <c r="V1137" s="12"/>
      <c r="W1137" s="12"/>
      <c r="X1137" s="12"/>
      <c r="Y1137" s="12"/>
      <c r="Z1137" s="12"/>
      <c r="AA1137" s="12"/>
      <c r="AB1137" s="12"/>
      <c r="AC1137" s="12"/>
      <c r="AD1137" s="12"/>
      <c r="AE1137" s="12"/>
      <c r="AR1137" s="210" t="s">
        <v>83</v>
      </c>
      <c r="AT1137" s="211" t="s">
        <v>74</v>
      </c>
      <c r="AU1137" s="211" t="s">
        <v>83</v>
      </c>
      <c r="AY1137" s="210" t="s">
        <v>161</v>
      </c>
      <c r="BK1137" s="212">
        <f>SUM(BK1138:BK1164)</f>
        <v>0</v>
      </c>
    </row>
    <row r="1138" s="2" customFormat="1" ht="33" customHeight="1">
      <c r="A1138" s="38"/>
      <c r="B1138" s="39"/>
      <c r="C1138" s="215" t="s">
        <v>1481</v>
      </c>
      <c r="D1138" s="215" t="s">
        <v>163</v>
      </c>
      <c r="E1138" s="216" t="s">
        <v>1482</v>
      </c>
      <c r="F1138" s="217" t="s">
        <v>1483</v>
      </c>
      <c r="G1138" s="218" t="s">
        <v>240</v>
      </c>
      <c r="H1138" s="219">
        <v>986.35599999999999</v>
      </c>
      <c r="I1138" s="220"/>
      <c r="J1138" s="221">
        <f>ROUND(I1138*H1138,2)</f>
        <v>0</v>
      </c>
      <c r="K1138" s="222"/>
      <c r="L1138" s="44"/>
      <c r="M1138" s="223" t="s">
        <v>1</v>
      </c>
      <c r="N1138" s="224" t="s">
        <v>40</v>
      </c>
      <c r="O1138" s="91"/>
      <c r="P1138" s="225">
        <f>O1138*H1138</f>
        <v>0</v>
      </c>
      <c r="Q1138" s="225">
        <v>0</v>
      </c>
      <c r="R1138" s="225">
        <f>Q1138*H1138</f>
        <v>0</v>
      </c>
      <c r="S1138" s="225">
        <v>0</v>
      </c>
      <c r="T1138" s="226">
        <f>S1138*H1138</f>
        <v>0</v>
      </c>
      <c r="U1138" s="38"/>
      <c r="V1138" s="38"/>
      <c r="W1138" s="38"/>
      <c r="X1138" s="38"/>
      <c r="Y1138" s="38"/>
      <c r="Z1138" s="38"/>
      <c r="AA1138" s="38"/>
      <c r="AB1138" s="38"/>
      <c r="AC1138" s="38"/>
      <c r="AD1138" s="38"/>
      <c r="AE1138" s="38"/>
      <c r="AR1138" s="227" t="s">
        <v>167</v>
      </c>
      <c r="AT1138" s="227" t="s">
        <v>163</v>
      </c>
      <c r="AU1138" s="227" t="s">
        <v>85</v>
      </c>
      <c r="AY1138" s="17" t="s">
        <v>161</v>
      </c>
      <c r="BE1138" s="228">
        <f>IF(N1138="základní",J1138,0)</f>
        <v>0</v>
      </c>
      <c r="BF1138" s="228">
        <f>IF(N1138="snížená",J1138,0)</f>
        <v>0</v>
      </c>
      <c r="BG1138" s="228">
        <f>IF(N1138="zákl. přenesená",J1138,0)</f>
        <v>0</v>
      </c>
      <c r="BH1138" s="228">
        <f>IF(N1138="sníž. přenesená",J1138,0)</f>
        <v>0</v>
      </c>
      <c r="BI1138" s="228">
        <f>IF(N1138="nulová",J1138,0)</f>
        <v>0</v>
      </c>
      <c r="BJ1138" s="17" t="s">
        <v>83</v>
      </c>
      <c r="BK1138" s="228">
        <f>ROUND(I1138*H1138,2)</f>
        <v>0</v>
      </c>
      <c r="BL1138" s="17" t="s">
        <v>167</v>
      </c>
      <c r="BM1138" s="227" t="s">
        <v>1484</v>
      </c>
    </row>
    <row r="1139" s="2" customFormat="1">
      <c r="A1139" s="38"/>
      <c r="B1139" s="39"/>
      <c r="C1139" s="40"/>
      <c r="D1139" s="229" t="s">
        <v>169</v>
      </c>
      <c r="E1139" s="40"/>
      <c r="F1139" s="230" t="s">
        <v>1485</v>
      </c>
      <c r="G1139" s="40"/>
      <c r="H1139" s="40"/>
      <c r="I1139" s="231"/>
      <c r="J1139" s="40"/>
      <c r="K1139" s="40"/>
      <c r="L1139" s="44"/>
      <c r="M1139" s="232"/>
      <c r="N1139" s="233"/>
      <c r="O1139" s="91"/>
      <c r="P1139" s="91"/>
      <c r="Q1139" s="91"/>
      <c r="R1139" s="91"/>
      <c r="S1139" s="91"/>
      <c r="T1139" s="92"/>
      <c r="U1139" s="38"/>
      <c r="V1139" s="38"/>
      <c r="W1139" s="38"/>
      <c r="X1139" s="38"/>
      <c r="Y1139" s="38"/>
      <c r="Z1139" s="38"/>
      <c r="AA1139" s="38"/>
      <c r="AB1139" s="38"/>
      <c r="AC1139" s="38"/>
      <c r="AD1139" s="38"/>
      <c r="AE1139" s="38"/>
      <c r="AT1139" s="17" t="s">
        <v>169</v>
      </c>
      <c r="AU1139" s="17" t="s">
        <v>85</v>
      </c>
    </row>
    <row r="1140" s="2" customFormat="1" ht="16.5" customHeight="1">
      <c r="A1140" s="38"/>
      <c r="B1140" s="39"/>
      <c r="C1140" s="215" t="s">
        <v>1486</v>
      </c>
      <c r="D1140" s="215" t="s">
        <v>163</v>
      </c>
      <c r="E1140" s="216" t="s">
        <v>1487</v>
      </c>
      <c r="F1140" s="217" t="s">
        <v>1488</v>
      </c>
      <c r="G1140" s="218" t="s">
        <v>451</v>
      </c>
      <c r="H1140" s="219">
        <v>9</v>
      </c>
      <c r="I1140" s="220"/>
      <c r="J1140" s="221">
        <f>ROUND(I1140*H1140,2)</f>
        <v>0</v>
      </c>
      <c r="K1140" s="222"/>
      <c r="L1140" s="44"/>
      <c r="M1140" s="223" t="s">
        <v>1</v>
      </c>
      <c r="N1140" s="224" t="s">
        <v>40</v>
      </c>
      <c r="O1140" s="91"/>
      <c r="P1140" s="225">
        <f>O1140*H1140</f>
        <v>0</v>
      </c>
      <c r="Q1140" s="225">
        <v>0</v>
      </c>
      <c r="R1140" s="225">
        <f>Q1140*H1140</f>
        <v>0</v>
      </c>
      <c r="S1140" s="225">
        <v>0</v>
      </c>
      <c r="T1140" s="226">
        <f>S1140*H1140</f>
        <v>0</v>
      </c>
      <c r="U1140" s="38"/>
      <c r="V1140" s="38"/>
      <c r="W1140" s="38"/>
      <c r="X1140" s="38"/>
      <c r="Y1140" s="38"/>
      <c r="Z1140" s="38"/>
      <c r="AA1140" s="38"/>
      <c r="AB1140" s="38"/>
      <c r="AC1140" s="38"/>
      <c r="AD1140" s="38"/>
      <c r="AE1140" s="38"/>
      <c r="AR1140" s="227" t="s">
        <v>167</v>
      </c>
      <c r="AT1140" s="227" t="s">
        <v>163</v>
      </c>
      <c r="AU1140" s="227" t="s">
        <v>85</v>
      </c>
      <c r="AY1140" s="17" t="s">
        <v>161</v>
      </c>
      <c r="BE1140" s="228">
        <f>IF(N1140="základní",J1140,0)</f>
        <v>0</v>
      </c>
      <c r="BF1140" s="228">
        <f>IF(N1140="snížená",J1140,0)</f>
        <v>0</v>
      </c>
      <c r="BG1140" s="228">
        <f>IF(N1140="zákl. přenesená",J1140,0)</f>
        <v>0</v>
      </c>
      <c r="BH1140" s="228">
        <f>IF(N1140="sníž. přenesená",J1140,0)</f>
        <v>0</v>
      </c>
      <c r="BI1140" s="228">
        <f>IF(N1140="nulová",J1140,0)</f>
        <v>0</v>
      </c>
      <c r="BJ1140" s="17" t="s">
        <v>83</v>
      </c>
      <c r="BK1140" s="228">
        <f>ROUND(I1140*H1140,2)</f>
        <v>0</v>
      </c>
      <c r="BL1140" s="17" t="s">
        <v>167</v>
      </c>
      <c r="BM1140" s="227" t="s">
        <v>1489</v>
      </c>
    </row>
    <row r="1141" s="2" customFormat="1">
      <c r="A1141" s="38"/>
      <c r="B1141" s="39"/>
      <c r="C1141" s="40"/>
      <c r="D1141" s="229" t="s">
        <v>169</v>
      </c>
      <c r="E1141" s="40"/>
      <c r="F1141" s="230" t="s">
        <v>1490</v>
      </c>
      <c r="G1141" s="40"/>
      <c r="H1141" s="40"/>
      <c r="I1141" s="231"/>
      <c r="J1141" s="40"/>
      <c r="K1141" s="40"/>
      <c r="L1141" s="44"/>
      <c r="M1141" s="232"/>
      <c r="N1141" s="233"/>
      <c r="O1141" s="91"/>
      <c r="P1141" s="91"/>
      <c r="Q1141" s="91"/>
      <c r="R1141" s="91"/>
      <c r="S1141" s="91"/>
      <c r="T1141" s="92"/>
      <c r="U1141" s="38"/>
      <c r="V1141" s="38"/>
      <c r="W1141" s="38"/>
      <c r="X1141" s="38"/>
      <c r="Y1141" s="38"/>
      <c r="Z1141" s="38"/>
      <c r="AA1141" s="38"/>
      <c r="AB1141" s="38"/>
      <c r="AC1141" s="38"/>
      <c r="AD1141" s="38"/>
      <c r="AE1141" s="38"/>
      <c r="AT1141" s="17" t="s">
        <v>169</v>
      </c>
      <c r="AU1141" s="17" t="s">
        <v>85</v>
      </c>
    </row>
    <row r="1142" s="2" customFormat="1" ht="24.15" customHeight="1">
      <c r="A1142" s="38"/>
      <c r="B1142" s="39"/>
      <c r="C1142" s="215" t="s">
        <v>1491</v>
      </c>
      <c r="D1142" s="215" t="s">
        <v>163</v>
      </c>
      <c r="E1142" s="216" t="s">
        <v>1492</v>
      </c>
      <c r="F1142" s="217" t="s">
        <v>1493</v>
      </c>
      <c r="G1142" s="218" t="s">
        <v>451</v>
      </c>
      <c r="H1142" s="219">
        <v>270</v>
      </c>
      <c r="I1142" s="220"/>
      <c r="J1142" s="221">
        <f>ROUND(I1142*H1142,2)</f>
        <v>0</v>
      </c>
      <c r="K1142" s="222"/>
      <c r="L1142" s="44"/>
      <c r="M1142" s="223" t="s">
        <v>1</v>
      </c>
      <c r="N1142" s="224" t="s">
        <v>40</v>
      </c>
      <c r="O1142" s="91"/>
      <c r="P1142" s="225">
        <f>O1142*H1142</f>
        <v>0</v>
      </c>
      <c r="Q1142" s="225">
        <v>0</v>
      </c>
      <c r="R1142" s="225">
        <f>Q1142*H1142</f>
        <v>0</v>
      </c>
      <c r="S1142" s="225">
        <v>0</v>
      </c>
      <c r="T1142" s="226">
        <f>S1142*H1142</f>
        <v>0</v>
      </c>
      <c r="U1142" s="38"/>
      <c r="V1142" s="38"/>
      <c r="W1142" s="38"/>
      <c r="X1142" s="38"/>
      <c r="Y1142" s="38"/>
      <c r="Z1142" s="38"/>
      <c r="AA1142" s="38"/>
      <c r="AB1142" s="38"/>
      <c r="AC1142" s="38"/>
      <c r="AD1142" s="38"/>
      <c r="AE1142" s="38"/>
      <c r="AR1142" s="227" t="s">
        <v>167</v>
      </c>
      <c r="AT1142" s="227" t="s">
        <v>163</v>
      </c>
      <c r="AU1142" s="227" t="s">
        <v>85</v>
      </c>
      <c r="AY1142" s="17" t="s">
        <v>161</v>
      </c>
      <c r="BE1142" s="228">
        <f>IF(N1142="základní",J1142,0)</f>
        <v>0</v>
      </c>
      <c r="BF1142" s="228">
        <f>IF(N1142="snížená",J1142,0)</f>
        <v>0</v>
      </c>
      <c r="BG1142" s="228">
        <f>IF(N1142="zákl. přenesená",J1142,0)</f>
        <v>0</v>
      </c>
      <c r="BH1142" s="228">
        <f>IF(N1142="sníž. přenesená",J1142,0)</f>
        <v>0</v>
      </c>
      <c r="BI1142" s="228">
        <f>IF(N1142="nulová",J1142,0)</f>
        <v>0</v>
      </c>
      <c r="BJ1142" s="17" t="s">
        <v>83</v>
      </c>
      <c r="BK1142" s="228">
        <f>ROUND(I1142*H1142,2)</f>
        <v>0</v>
      </c>
      <c r="BL1142" s="17" t="s">
        <v>167</v>
      </c>
      <c r="BM1142" s="227" t="s">
        <v>1494</v>
      </c>
    </row>
    <row r="1143" s="2" customFormat="1">
      <c r="A1143" s="38"/>
      <c r="B1143" s="39"/>
      <c r="C1143" s="40"/>
      <c r="D1143" s="229" t="s">
        <v>169</v>
      </c>
      <c r="E1143" s="40"/>
      <c r="F1143" s="230" t="s">
        <v>1495</v>
      </c>
      <c r="G1143" s="40"/>
      <c r="H1143" s="40"/>
      <c r="I1143" s="231"/>
      <c r="J1143" s="40"/>
      <c r="K1143" s="40"/>
      <c r="L1143" s="44"/>
      <c r="M1143" s="232"/>
      <c r="N1143" s="233"/>
      <c r="O1143" s="91"/>
      <c r="P1143" s="91"/>
      <c r="Q1143" s="91"/>
      <c r="R1143" s="91"/>
      <c r="S1143" s="91"/>
      <c r="T1143" s="92"/>
      <c r="U1143" s="38"/>
      <c r="V1143" s="38"/>
      <c r="W1143" s="38"/>
      <c r="X1143" s="38"/>
      <c r="Y1143" s="38"/>
      <c r="Z1143" s="38"/>
      <c r="AA1143" s="38"/>
      <c r="AB1143" s="38"/>
      <c r="AC1143" s="38"/>
      <c r="AD1143" s="38"/>
      <c r="AE1143" s="38"/>
      <c r="AT1143" s="17" t="s">
        <v>169</v>
      </c>
      <c r="AU1143" s="17" t="s">
        <v>85</v>
      </c>
    </row>
    <row r="1144" s="13" customFormat="1">
      <c r="A1144" s="13"/>
      <c r="B1144" s="234"/>
      <c r="C1144" s="235"/>
      <c r="D1144" s="229" t="s">
        <v>171</v>
      </c>
      <c r="E1144" s="236" t="s">
        <v>1</v>
      </c>
      <c r="F1144" s="237" t="s">
        <v>1496</v>
      </c>
      <c r="G1144" s="235"/>
      <c r="H1144" s="238">
        <v>270</v>
      </c>
      <c r="I1144" s="239"/>
      <c r="J1144" s="235"/>
      <c r="K1144" s="235"/>
      <c r="L1144" s="240"/>
      <c r="M1144" s="241"/>
      <c r="N1144" s="242"/>
      <c r="O1144" s="242"/>
      <c r="P1144" s="242"/>
      <c r="Q1144" s="242"/>
      <c r="R1144" s="242"/>
      <c r="S1144" s="242"/>
      <c r="T1144" s="243"/>
      <c r="U1144" s="13"/>
      <c r="V1144" s="13"/>
      <c r="W1144" s="13"/>
      <c r="X1144" s="13"/>
      <c r="Y1144" s="13"/>
      <c r="Z1144" s="13"/>
      <c r="AA1144" s="13"/>
      <c r="AB1144" s="13"/>
      <c r="AC1144" s="13"/>
      <c r="AD1144" s="13"/>
      <c r="AE1144" s="13"/>
      <c r="AT1144" s="244" t="s">
        <v>171</v>
      </c>
      <c r="AU1144" s="244" t="s">
        <v>85</v>
      </c>
      <c r="AV1144" s="13" t="s">
        <v>85</v>
      </c>
      <c r="AW1144" s="13" t="s">
        <v>32</v>
      </c>
      <c r="AX1144" s="13" t="s">
        <v>83</v>
      </c>
      <c r="AY1144" s="244" t="s">
        <v>161</v>
      </c>
    </row>
    <row r="1145" s="2" customFormat="1" ht="24.15" customHeight="1">
      <c r="A1145" s="38"/>
      <c r="B1145" s="39"/>
      <c r="C1145" s="215" t="s">
        <v>1497</v>
      </c>
      <c r="D1145" s="215" t="s">
        <v>163</v>
      </c>
      <c r="E1145" s="216" t="s">
        <v>1498</v>
      </c>
      <c r="F1145" s="217" t="s">
        <v>1499</v>
      </c>
      <c r="G1145" s="218" t="s">
        <v>240</v>
      </c>
      <c r="H1145" s="219">
        <v>986.35599999999999</v>
      </c>
      <c r="I1145" s="220"/>
      <c r="J1145" s="221">
        <f>ROUND(I1145*H1145,2)</f>
        <v>0</v>
      </c>
      <c r="K1145" s="222"/>
      <c r="L1145" s="44"/>
      <c r="M1145" s="223" t="s">
        <v>1</v>
      </c>
      <c r="N1145" s="224" t="s">
        <v>40</v>
      </c>
      <c r="O1145" s="91"/>
      <c r="P1145" s="225">
        <f>O1145*H1145</f>
        <v>0</v>
      </c>
      <c r="Q1145" s="225">
        <v>0</v>
      </c>
      <c r="R1145" s="225">
        <f>Q1145*H1145</f>
        <v>0</v>
      </c>
      <c r="S1145" s="225">
        <v>0</v>
      </c>
      <c r="T1145" s="226">
        <f>S1145*H1145</f>
        <v>0</v>
      </c>
      <c r="U1145" s="38"/>
      <c r="V1145" s="38"/>
      <c r="W1145" s="38"/>
      <c r="X1145" s="38"/>
      <c r="Y1145" s="38"/>
      <c r="Z1145" s="38"/>
      <c r="AA1145" s="38"/>
      <c r="AB1145" s="38"/>
      <c r="AC1145" s="38"/>
      <c r="AD1145" s="38"/>
      <c r="AE1145" s="38"/>
      <c r="AR1145" s="227" t="s">
        <v>167</v>
      </c>
      <c r="AT1145" s="227" t="s">
        <v>163</v>
      </c>
      <c r="AU1145" s="227" t="s">
        <v>85</v>
      </c>
      <c r="AY1145" s="17" t="s">
        <v>161</v>
      </c>
      <c r="BE1145" s="228">
        <f>IF(N1145="základní",J1145,0)</f>
        <v>0</v>
      </c>
      <c r="BF1145" s="228">
        <f>IF(N1145="snížená",J1145,0)</f>
        <v>0</v>
      </c>
      <c r="BG1145" s="228">
        <f>IF(N1145="zákl. přenesená",J1145,0)</f>
        <v>0</v>
      </c>
      <c r="BH1145" s="228">
        <f>IF(N1145="sníž. přenesená",J1145,0)</f>
        <v>0</v>
      </c>
      <c r="BI1145" s="228">
        <f>IF(N1145="nulová",J1145,0)</f>
        <v>0</v>
      </c>
      <c r="BJ1145" s="17" t="s">
        <v>83</v>
      </c>
      <c r="BK1145" s="228">
        <f>ROUND(I1145*H1145,2)</f>
        <v>0</v>
      </c>
      <c r="BL1145" s="17" t="s">
        <v>167</v>
      </c>
      <c r="BM1145" s="227" t="s">
        <v>1500</v>
      </c>
    </row>
    <row r="1146" s="2" customFormat="1">
      <c r="A1146" s="38"/>
      <c r="B1146" s="39"/>
      <c r="C1146" s="40"/>
      <c r="D1146" s="229" t="s">
        <v>169</v>
      </c>
      <c r="E1146" s="40"/>
      <c r="F1146" s="230" t="s">
        <v>1501</v>
      </c>
      <c r="G1146" s="40"/>
      <c r="H1146" s="40"/>
      <c r="I1146" s="231"/>
      <c r="J1146" s="40"/>
      <c r="K1146" s="40"/>
      <c r="L1146" s="44"/>
      <c r="M1146" s="232"/>
      <c r="N1146" s="233"/>
      <c r="O1146" s="91"/>
      <c r="P1146" s="91"/>
      <c r="Q1146" s="91"/>
      <c r="R1146" s="91"/>
      <c r="S1146" s="91"/>
      <c r="T1146" s="92"/>
      <c r="U1146" s="38"/>
      <c r="V1146" s="38"/>
      <c r="W1146" s="38"/>
      <c r="X1146" s="38"/>
      <c r="Y1146" s="38"/>
      <c r="Z1146" s="38"/>
      <c r="AA1146" s="38"/>
      <c r="AB1146" s="38"/>
      <c r="AC1146" s="38"/>
      <c r="AD1146" s="38"/>
      <c r="AE1146" s="38"/>
      <c r="AT1146" s="17" t="s">
        <v>169</v>
      </c>
      <c r="AU1146" s="17" t="s">
        <v>85</v>
      </c>
    </row>
    <row r="1147" s="2" customFormat="1" ht="24.15" customHeight="1">
      <c r="A1147" s="38"/>
      <c r="B1147" s="39"/>
      <c r="C1147" s="215" t="s">
        <v>1502</v>
      </c>
      <c r="D1147" s="215" t="s">
        <v>163</v>
      </c>
      <c r="E1147" s="216" t="s">
        <v>1503</v>
      </c>
      <c r="F1147" s="217" t="s">
        <v>1504</v>
      </c>
      <c r="G1147" s="218" t="s">
        <v>240</v>
      </c>
      <c r="H1147" s="219">
        <v>30577.036</v>
      </c>
      <c r="I1147" s="220"/>
      <c r="J1147" s="221">
        <f>ROUND(I1147*H1147,2)</f>
        <v>0</v>
      </c>
      <c r="K1147" s="222"/>
      <c r="L1147" s="44"/>
      <c r="M1147" s="223" t="s">
        <v>1</v>
      </c>
      <c r="N1147" s="224" t="s">
        <v>40</v>
      </c>
      <c r="O1147" s="91"/>
      <c r="P1147" s="225">
        <f>O1147*H1147</f>
        <v>0</v>
      </c>
      <c r="Q1147" s="225">
        <v>0</v>
      </c>
      <c r="R1147" s="225">
        <f>Q1147*H1147</f>
        <v>0</v>
      </c>
      <c r="S1147" s="225">
        <v>0</v>
      </c>
      <c r="T1147" s="226">
        <f>S1147*H1147</f>
        <v>0</v>
      </c>
      <c r="U1147" s="38"/>
      <c r="V1147" s="38"/>
      <c r="W1147" s="38"/>
      <c r="X1147" s="38"/>
      <c r="Y1147" s="38"/>
      <c r="Z1147" s="38"/>
      <c r="AA1147" s="38"/>
      <c r="AB1147" s="38"/>
      <c r="AC1147" s="38"/>
      <c r="AD1147" s="38"/>
      <c r="AE1147" s="38"/>
      <c r="AR1147" s="227" t="s">
        <v>167</v>
      </c>
      <c r="AT1147" s="227" t="s">
        <v>163</v>
      </c>
      <c r="AU1147" s="227" t="s">
        <v>85</v>
      </c>
      <c r="AY1147" s="17" t="s">
        <v>161</v>
      </c>
      <c r="BE1147" s="228">
        <f>IF(N1147="základní",J1147,0)</f>
        <v>0</v>
      </c>
      <c r="BF1147" s="228">
        <f>IF(N1147="snížená",J1147,0)</f>
        <v>0</v>
      </c>
      <c r="BG1147" s="228">
        <f>IF(N1147="zákl. přenesená",J1147,0)</f>
        <v>0</v>
      </c>
      <c r="BH1147" s="228">
        <f>IF(N1147="sníž. přenesená",J1147,0)</f>
        <v>0</v>
      </c>
      <c r="BI1147" s="228">
        <f>IF(N1147="nulová",J1147,0)</f>
        <v>0</v>
      </c>
      <c r="BJ1147" s="17" t="s">
        <v>83</v>
      </c>
      <c r="BK1147" s="228">
        <f>ROUND(I1147*H1147,2)</f>
        <v>0</v>
      </c>
      <c r="BL1147" s="17" t="s">
        <v>167</v>
      </c>
      <c r="BM1147" s="227" t="s">
        <v>1505</v>
      </c>
    </row>
    <row r="1148" s="2" customFormat="1">
      <c r="A1148" s="38"/>
      <c r="B1148" s="39"/>
      <c r="C1148" s="40"/>
      <c r="D1148" s="229" t="s">
        <v>169</v>
      </c>
      <c r="E1148" s="40"/>
      <c r="F1148" s="230" t="s">
        <v>1506</v>
      </c>
      <c r="G1148" s="40"/>
      <c r="H1148" s="40"/>
      <c r="I1148" s="231"/>
      <c r="J1148" s="40"/>
      <c r="K1148" s="40"/>
      <c r="L1148" s="44"/>
      <c r="M1148" s="232"/>
      <c r="N1148" s="233"/>
      <c r="O1148" s="91"/>
      <c r="P1148" s="91"/>
      <c r="Q1148" s="91"/>
      <c r="R1148" s="91"/>
      <c r="S1148" s="91"/>
      <c r="T1148" s="92"/>
      <c r="U1148" s="38"/>
      <c r="V1148" s="38"/>
      <c r="W1148" s="38"/>
      <c r="X1148" s="38"/>
      <c r="Y1148" s="38"/>
      <c r="Z1148" s="38"/>
      <c r="AA1148" s="38"/>
      <c r="AB1148" s="38"/>
      <c r="AC1148" s="38"/>
      <c r="AD1148" s="38"/>
      <c r="AE1148" s="38"/>
      <c r="AT1148" s="17" t="s">
        <v>169</v>
      </c>
      <c r="AU1148" s="17" t="s">
        <v>85</v>
      </c>
    </row>
    <row r="1149" s="13" customFormat="1">
      <c r="A1149" s="13"/>
      <c r="B1149" s="234"/>
      <c r="C1149" s="235"/>
      <c r="D1149" s="229" t="s">
        <v>171</v>
      </c>
      <c r="E1149" s="236" t="s">
        <v>1</v>
      </c>
      <c r="F1149" s="237" t="s">
        <v>1507</v>
      </c>
      <c r="G1149" s="235"/>
      <c r="H1149" s="238">
        <v>30577.036</v>
      </c>
      <c r="I1149" s="239"/>
      <c r="J1149" s="235"/>
      <c r="K1149" s="235"/>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171</v>
      </c>
      <c r="AU1149" s="244" t="s">
        <v>85</v>
      </c>
      <c r="AV1149" s="13" t="s">
        <v>85</v>
      </c>
      <c r="AW1149" s="13" t="s">
        <v>32</v>
      </c>
      <c r="AX1149" s="13" t="s">
        <v>83</v>
      </c>
      <c r="AY1149" s="244" t="s">
        <v>161</v>
      </c>
    </row>
    <row r="1150" s="2" customFormat="1" ht="33" customHeight="1">
      <c r="A1150" s="38"/>
      <c r="B1150" s="39"/>
      <c r="C1150" s="215" t="s">
        <v>1508</v>
      </c>
      <c r="D1150" s="215" t="s">
        <v>163</v>
      </c>
      <c r="E1150" s="216" t="s">
        <v>1509</v>
      </c>
      <c r="F1150" s="217" t="s">
        <v>1510</v>
      </c>
      <c r="G1150" s="218" t="s">
        <v>240</v>
      </c>
      <c r="H1150" s="219">
        <v>48.240000000000002</v>
      </c>
      <c r="I1150" s="220"/>
      <c r="J1150" s="221">
        <f>ROUND(I1150*H1150,2)</f>
        <v>0</v>
      </c>
      <c r="K1150" s="222"/>
      <c r="L1150" s="44"/>
      <c r="M1150" s="223" t="s">
        <v>1</v>
      </c>
      <c r="N1150" s="224" t="s">
        <v>40</v>
      </c>
      <c r="O1150" s="91"/>
      <c r="P1150" s="225">
        <f>O1150*H1150</f>
        <v>0</v>
      </c>
      <c r="Q1150" s="225">
        <v>0</v>
      </c>
      <c r="R1150" s="225">
        <f>Q1150*H1150</f>
        <v>0</v>
      </c>
      <c r="S1150" s="225">
        <v>0</v>
      </c>
      <c r="T1150" s="226">
        <f>S1150*H1150</f>
        <v>0</v>
      </c>
      <c r="U1150" s="38"/>
      <c r="V1150" s="38"/>
      <c r="W1150" s="38"/>
      <c r="X1150" s="38"/>
      <c r="Y1150" s="38"/>
      <c r="Z1150" s="38"/>
      <c r="AA1150" s="38"/>
      <c r="AB1150" s="38"/>
      <c r="AC1150" s="38"/>
      <c r="AD1150" s="38"/>
      <c r="AE1150" s="38"/>
      <c r="AR1150" s="227" t="s">
        <v>167</v>
      </c>
      <c r="AT1150" s="227" t="s">
        <v>163</v>
      </c>
      <c r="AU1150" s="227" t="s">
        <v>85</v>
      </c>
      <c r="AY1150" s="17" t="s">
        <v>161</v>
      </c>
      <c r="BE1150" s="228">
        <f>IF(N1150="základní",J1150,0)</f>
        <v>0</v>
      </c>
      <c r="BF1150" s="228">
        <f>IF(N1150="snížená",J1150,0)</f>
        <v>0</v>
      </c>
      <c r="BG1150" s="228">
        <f>IF(N1150="zákl. přenesená",J1150,0)</f>
        <v>0</v>
      </c>
      <c r="BH1150" s="228">
        <f>IF(N1150="sníž. přenesená",J1150,0)</f>
        <v>0</v>
      </c>
      <c r="BI1150" s="228">
        <f>IF(N1150="nulová",J1150,0)</f>
        <v>0</v>
      </c>
      <c r="BJ1150" s="17" t="s">
        <v>83</v>
      </c>
      <c r="BK1150" s="228">
        <f>ROUND(I1150*H1150,2)</f>
        <v>0</v>
      </c>
      <c r="BL1150" s="17" t="s">
        <v>167</v>
      </c>
      <c r="BM1150" s="227" t="s">
        <v>1511</v>
      </c>
    </row>
    <row r="1151" s="2" customFormat="1">
      <c r="A1151" s="38"/>
      <c r="B1151" s="39"/>
      <c r="C1151" s="40"/>
      <c r="D1151" s="229" t="s">
        <v>169</v>
      </c>
      <c r="E1151" s="40"/>
      <c r="F1151" s="230" t="s">
        <v>1512</v>
      </c>
      <c r="G1151" s="40"/>
      <c r="H1151" s="40"/>
      <c r="I1151" s="231"/>
      <c r="J1151" s="40"/>
      <c r="K1151" s="40"/>
      <c r="L1151" s="44"/>
      <c r="M1151" s="232"/>
      <c r="N1151" s="233"/>
      <c r="O1151" s="91"/>
      <c r="P1151" s="91"/>
      <c r="Q1151" s="91"/>
      <c r="R1151" s="91"/>
      <c r="S1151" s="91"/>
      <c r="T1151" s="92"/>
      <c r="U1151" s="38"/>
      <c r="V1151" s="38"/>
      <c r="W1151" s="38"/>
      <c r="X1151" s="38"/>
      <c r="Y1151" s="38"/>
      <c r="Z1151" s="38"/>
      <c r="AA1151" s="38"/>
      <c r="AB1151" s="38"/>
      <c r="AC1151" s="38"/>
      <c r="AD1151" s="38"/>
      <c r="AE1151" s="38"/>
      <c r="AT1151" s="17" t="s">
        <v>169</v>
      </c>
      <c r="AU1151" s="17" t="s">
        <v>85</v>
      </c>
    </row>
    <row r="1152" s="13" customFormat="1">
      <c r="A1152" s="13"/>
      <c r="B1152" s="234"/>
      <c r="C1152" s="235"/>
      <c r="D1152" s="229" t="s">
        <v>171</v>
      </c>
      <c r="E1152" s="236" t="s">
        <v>1</v>
      </c>
      <c r="F1152" s="237" t="s">
        <v>1513</v>
      </c>
      <c r="G1152" s="235"/>
      <c r="H1152" s="238">
        <v>48.240000000000002</v>
      </c>
      <c r="I1152" s="239"/>
      <c r="J1152" s="235"/>
      <c r="K1152" s="235"/>
      <c r="L1152" s="240"/>
      <c r="M1152" s="241"/>
      <c r="N1152" s="242"/>
      <c r="O1152" s="242"/>
      <c r="P1152" s="242"/>
      <c r="Q1152" s="242"/>
      <c r="R1152" s="242"/>
      <c r="S1152" s="242"/>
      <c r="T1152" s="243"/>
      <c r="U1152" s="13"/>
      <c r="V1152" s="13"/>
      <c r="W1152" s="13"/>
      <c r="X1152" s="13"/>
      <c r="Y1152" s="13"/>
      <c r="Z1152" s="13"/>
      <c r="AA1152" s="13"/>
      <c r="AB1152" s="13"/>
      <c r="AC1152" s="13"/>
      <c r="AD1152" s="13"/>
      <c r="AE1152" s="13"/>
      <c r="AT1152" s="244" t="s">
        <v>171</v>
      </c>
      <c r="AU1152" s="244" t="s">
        <v>85</v>
      </c>
      <c r="AV1152" s="13" t="s">
        <v>85</v>
      </c>
      <c r="AW1152" s="13" t="s">
        <v>32</v>
      </c>
      <c r="AX1152" s="13" t="s">
        <v>83</v>
      </c>
      <c r="AY1152" s="244" t="s">
        <v>161</v>
      </c>
    </row>
    <row r="1153" s="2" customFormat="1" ht="33" customHeight="1">
      <c r="A1153" s="38"/>
      <c r="B1153" s="39"/>
      <c r="C1153" s="215" t="s">
        <v>1514</v>
      </c>
      <c r="D1153" s="215" t="s">
        <v>163</v>
      </c>
      <c r="E1153" s="216" t="s">
        <v>1515</v>
      </c>
      <c r="F1153" s="217" t="s">
        <v>1516</v>
      </c>
      <c r="G1153" s="218" t="s">
        <v>240</v>
      </c>
      <c r="H1153" s="219">
        <v>27.916</v>
      </c>
      <c r="I1153" s="220"/>
      <c r="J1153" s="221">
        <f>ROUND(I1153*H1153,2)</f>
        <v>0</v>
      </c>
      <c r="K1153" s="222"/>
      <c r="L1153" s="44"/>
      <c r="M1153" s="223" t="s">
        <v>1</v>
      </c>
      <c r="N1153" s="224" t="s">
        <v>40</v>
      </c>
      <c r="O1153" s="91"/>
      <c r="P1153" s="225">
        <f>O1153*H1153</f>
        <v>0</v>
      </c>
      <c r="Q1153" s="225">
        <v>0</v>
      </c>
      <c r="R1153" s="225">
        <f>Q1153*H1153</f>
        <v>0</v>
      </c>
      <c r="S1153" s="225">
        <v>0</v>
      </c>
      <c r="T1153" s="226">
        <f>S1153*H1153</f>
        <v>0</v>
      </c>
      <c r="U1153" s="38"/>
      <c r="V1153" s="38"/>
      <c r="W1153" s="38"/>
      <c r="X1153" s="38"/>
      <c r="Y1153" s="38"/>
      <c r="Z1153" s="38"/>
      <c r="AA1153" s="38"/>
      <c r="AB1153" s="38"/>
      <c r="AC1153" s="38"/>
      <c r="AD1153" s="38"/>
      <c r="AE1153" s="38"/>
      <c r="AR1153" s="227" t="s">
        <v>167</v>
      </c>
      <c r="AT1153" s="227" t="s">
        <v>163</v>
      </c>
      <c r="AU1153" s="227" t="s">
        <v>85</v>
      </c>
      <c r="AY1153" s="17" t="s">
        <v>161</v>
      </c>
      <c r="BE1153" s="228">
        <f>IF(N1153="základní",J1153,0)</f>
        <v>0</v>
      </c>
      <c r="BF1153" s="228">
        <f>IF(N1153="snížená",J1153,0)</f>
        <v>0</v>
      </c>
      <c r="BG1153" s="228">
        <f>IF(N1153="zákl. přenesená",J1153,0)</f>
        <v>0</v>
      </c>
      <c r="BH1153" s="228">
        <f>IF(N1153="sníž. přenesená",J1153,0)</f>
        <v>0</v>
      </c>
      <c r="BI1153" s="228">
        <f>IF(N1153="nulová",J1153,0)</f>
        <v>0</v>
      </c>
      <c r="BJ1153" s="17" t="s">
        <v>83</v>
      </c>
      <c r="BK1153" s="228">
        <f>ROUND(I1153*H1153,2)</f>
        <v>0</v>
      </c>
      <c r="BL1153" s="17" t="s">
        <v>167</v>
      </c>
      <c r="BM1153" s="227" t="s">
        <v>1517</v>
      </c>
    </row>
    <row r="1154" s="2" customFormat="1">
      <c r="A1154" s="38"/>
      <c r="B1154" s="39"/>
      <c r="C1154" s="40"/>
      <c r="D1154" s="229" t="s">
        <v>169</v>
      </c>
      <c r="E1154" s="40"/>
      <c r="F1154" s="230" t="s">
        <v>1518</v>
      </c>
      <c r="G1154" s="40"/>
      <c r="H1154" s="40"/>
      <c r="I1154" s="231"/>
      <c r="J1154" s="40"/>
      <c r="K1154" s="40"/>
      <c r="L1154" s="44"/>
      <c r="M1154" s="232"/>
      <c r="N1154" s="233"/>
      <c r="O1154" s="91"/>
      <c r="P1154" s="91"/>
      <c r="Q1154" s="91"/>
      <c r="R1154" s="91"/>
      <c r="S1154" s="91"/>
      <c r="T1154" s="92"/>
      <c r="U1154" s="38"/>
      <c r="V1154" s="38"/>
      <c r="W1154" s="38"/>
      <c r="X1154" s="38"/>
      <c r="Y1154" s="38"/>
      <c r="Z1154" s="38"/>
      <c r="AA1154" s="38"/>
      <c r="AB1154" s="38"/>
      <c r="AC1154" s="38"/>
      <c r="AD1154" s="38"/>
      <c r="AE1154" s="38"/>
      <c r="AT1154" s="17" t="s">
        <v>169</v>
      </c>
      <c r="AU1154" s="17" t="s">
        <v>85</v>
      </c>
    </row>
    <row r="1155" s="13" customFormat="1">
      <c r="A1155" s="13"/>
      <c r="B1155" s="234"/>
      <c r="C1155" s="235"/>
      <c r="D1155" s="229" t="s">
        <v>171</v>
      </c>
      <c r="E1155" s="236" t="s">
        <v>1</v>
      </c>
      <c r="F1155" s="237" t="s">
        <v>1519</v>
      </c>
      <c r="G1155" s="235"/>
      <c r="H1155" s="238">
        <v>27.916</v>
      </c>
      <c r="I1155" s="239"/>
      <c r="J1155" s="235"/>
      <c r="K1155" s="235"/>
      <c r="L1155" s="240"/>
      <c r="M1155" s="241"/>
      <c r="N1155" s="242"/>
      <c r="O1155" s="242"/>
      <c r="P1155" s="242"/>
      <c r="Q1155" s="242"/>
      <c r="R1155" s="242"/>
      <c r="S1155" s="242"/>
      <c r="T1155" s="243"/>
      <c r="U1155" s="13"/>
      <c r="V1155" s="13"/>
      <c r="W1155" s="13"/>
      <c r="X1155" s="13"/>
      <c r="Y1155" s="13"/>
      <c r="Z1155" s="13"/>
      <c r="AA1155" s="13"/>
      <c r="AB1155" s="13"/>
      <c r="AC1155" s="13"/>
      <c r="AD1155" s="13"/>
      <c r="AE1155" s="13"/>
      <c r="AT1155" s="244" t="s">
        <v>171</v>
      </c>
      <c r="AU1155" s="244" t="s">
        <v>85</v>
      </c>
      <c r="AV1155" s="13" t="s">
        <v>85</v>
      </c>
      <c r="AW1155" s="13" t="s">
        <v>32</v>
      </c>
      <c r="AX1155" s="13" t="s">
        <v>83</v>
      </c>
      <c r="AY1155" s="244" t="s">
        <v>161</v>
      </c>
    </row>
    <row r="1156" s="2" customFormat="1" ht="37.8" customHeight="1">
      <c r="A1156" s="38"/>
      <c r="B1156" s="39"/>
      <c r="C1156" s="215" t="s">
        <v>1520</v>
      </c>
      <c r="D1156" s="215" t="s">
        <v>163</v>
      </c>
      <c r="E1156" s="216" t="s">
        <v>1521</v>
      </c>
      <c r="F1156" s="217" t="s">
        <v>1522</v>
      </c>
      <c r="G1156" s="218" t="s">
        <v>240</v>
      </c>
      <c r="H1156" s="219">
        <v>201.52000000000001</v>
      </c>
      <c r="I1156" s="220"/>
      <c r="J1156" s="221">
        <f>ROUND(I1156*H1156,2)</f>
        <v>0</v>
      </c>
      <c r="K1156" s="222"/>
      <c r="L1156" s="44"/>
      <c r="M1156" s="223" t="s">
        <v>1</v>
      </c>
      <c r="N1156" s="224" t="s">
        <v>40</v>
      </c>
      <c r="O1156" s="91"/>
      <c r="P1156" s="225">
        <f>O1156*H1156</f>
        <v>0</v>
      </c>
      <c r="Q1156" s="225">
        <v>0</v>
      </c>
      <c r="R1156" s="225">
        <f>Q1156*H1156</f>
        <v>0</v>
      </c>
      <c r="S1156" s="225">
        <v>0</v>
      </c>
      <c r="T1156" s="226">
        <f>S1156*H1156</f>
        <v>0</v>
      </c>
      <c r="U1156" s="38"/>
      <c r="V1156" s="38"/>
      <c r="W1156" s="38"/>
      <c r="X1156" s="38"/>
      <c r="Y1156" s="38"/>
      <c r="Z1156" s="38"/>
      <c r="AA1156" s="38"/>
      <c r="AB1156" s="38"/>
      <c r="AC1156" s="38"/>
      <c r="AD1156" s="38"/>
      <c r="AE1156" s="38"/>
      <c r="AR1156" s="227" t="s">
        <v>167</v>
      </c>
      <c r="AT1156" s="227" t="s">
        <v>163</v>
      </c>
      <c r="AU1156" s="227" t="s">
        <v>85</v>
      </c>
      <c r="AY1156" s="17" t="s">
        <v>161</v>
      </c>
      <c r="BE1156" s="228">
        <f>IF(N1156="základní",J1156,0)</f>
        <v>0</v>
      </c>
      <c r="BF1156" s="228">
        <f>IF(N1156="snížená",J1156,0)</f>
        <v>0</v>
      </c>
      <c r="BG1156" s="228">
        <f>IF(N1156="zákl. přenesená",J1156,0)</f>
        <v>0</v>
      </c>
      <c r="BH1156" s="228">
        <f>IF(N1156="sníž. přenesená",J1156,0)</f>
        <v>0</v>
      </c>
      <c r="BI1156" s="228">
        <f>IF(N1156="nulová",J1156,0)</f>
        <v>0</v>
      </c>
      <c r="BJ1156" s="17" t="s">
        <v>83</v>
      </c>
      <c r="BK1156" s="228">
        <f>ROUND(I1156*H1156,2)</f>
        <v>0</v>
      </c>
      <c r="BL1156" s="17" t="s">
        <v>167</v>
      </c>
      <c r="BM1156" s="227" t="s">
        <v>1523</v>
      </c>
    </row>
    <row r="1157" s="2" customFormat="1">
      <c r="A1157" s="38"/>
      <c r="B1157" s="39"/>
      <c r="C1157" s="40"/>
      <c r="D1157" s="229" t="s">
        <v>169</v>
      </c>
      <c r="E1157" s="40"/>
      <c r="F1157" s="230" t="s">
        <v>1524</v>
      </c>
      <c r="G1157" s="40"/>
      <c r="H1157" s="40"/>
      <c r="I1157" s="231"/>
      <c r="J1157" s="40"/>
      <c r="K1157" s="40"/>
      <c r="L1157" s="44"/>
      <c r="M1157" s="232"/>
      <c r="N1157" s="233"/>
      <c r="O1157" s="91"/>
      <c r="P1157" s="91"/>
      <c r="Q1157" s="91"/>
      <c r="R1157" s="91"/>
      <c r="S1157" s="91"/>
      <c r="T1157" s="92"/>
      <c r="U1157" s="38"/>
      <c r="V1157" s="38"/>
      <c r="W1157" s="38"/>
      <c r="X1157" s="38"/>
      <c r="Y1157" s="38"/>
      <c r="Z1157" s="38"/>
      <c r="AA1157" s="38"/>
      <c r="AB1157" s="38"/>
      <c r="AC1157" s="38"/>
      <c r="AD1157" s="38"/>
      <c r="AE1157" s="38"/>
      <c r="AT1157" s="17" t="s">
        <v>169</v>
      </c>
      <c r="AU1157" s="17" t="s">
        <v>85</v>
      </c>
    </row>
    <row r="1158" s="13" customFormat="1">
      <c r="A1158" s="13"/>
      <c r="B1158" s="234"/>
      <c r="C1158" s="235"/>
      <c r="D1158" s="229" t="s">
        <v>171</v>
      </c>
      <c r="E1158" s="236" t="s">
        <v>1</v>
      </c>
      <c r="F1158" s="237" t="s">
        <v>1525</v>
      </c>
      <c r="G1158" s="235"/>
      <c r="H1158" s="238">
        <v>201.52000000000001</v>
      </c>
      <c r="I1158" s="239"/>
      <c r="J1158" s="235"/>
      <c r="K1158" s="235"/>
      <c r="L1158" s="240"/>
      <c r="M1158" s="241"/>
      <c r="N1158" s="242"/>
      <c r="O1158" s="242"/>
      <c r="P1158" s="242"/>
      <c r="Q1158" s="242"/>
      <c r="R1158" s="242"/>
      <c r="S1158" s="242"/>
      <c r="T1158" s="243"/>
      <c r="U1158" s="13"/>
      <c r="V1158" s="13"/>
      <c r="W1158" s="13"/>
      <c r="X1158" s="13"/>
      <c r="Y1158" s="13"/>
      <c r="Z1158" s="13"/>
      <c r="AA1158" s="13"/>
      <c r="AB1158" s="13"/>
      <c r="AC1158" s="13"/>
      <c r="AD1158" s="13"/>
      <c r="AE1158" s="13"/>
      <c r="AT1158" s="244" t="s">
        <v>171</v>
      </c>
      <c r="AU1158" s="244" t="s">
        <v>85</v>
      </c>
      <c r="AV1158" s="13" t="s">
        <v>85</v>
      </c>
      <c r="AW1158" s="13" t="s">
        <v>32</v>
      </c>
      <c r="AX1158" s="13" t="s">
        <v>83</v>
      </c>
      <c r="AY1158" s="244" t="s">
        <v>161</v>
      </c>
    </row>
    <row r="1159" s="2" customFormat="1" ht="33" customHeight="1">
      <c r="A1159" s="38"/>
      <c r="B1159" s="39"/>
      <c r="C1159" s="215" t="s">
        <v>1526</v>
      </c>
      <c r="D1159" s="215" t="s">
        <v>163</v>
      </c>
      <c r="E1159" s="216" t="s">
        <v>1527</v>
      </c>
      <c r="F1159" s="217" t="s">
        <v>1528</v>
      </c>
      <c r="G1159" s="218" t="s">
        <v>240</v>
      </c>
      <c r="H1159" s="219">
        <v>157.85400000000001</v>
      </c>
      <c r="I1159" s="220"/>
      <c r="J1159" s="221">
        <f>ROUND(I1159*H1159,2)</f>
        <v>0</v>
      </c>
      <c r="K1159" s="222"/>
      <c r="L1159" s="44"/>
      <c r="M1159" s="223" t="s">
        <v>1</v>
      </c>
      <c r="N1159" s="224" t="s">
        <v>40</v>
      </c>
      <c r="O1159" s="91"/>
      <c r="P1159" s="225">
        <f>O1159*H1159</f>
        <v>0</v>
      </c>
      <c r="Q1159" s="225">
        <v>0</v>
      </c>
      <c r="R1159" s="225">
        <f>Q1159*H1159</f>
        <v>0</v>
      </c>
      <c r="S1159" s="225">
        <v>0</v>
      </c>
      <c r="T1159" s="226">
        <f>S1159*H1159</f>
        <v>0</v>
      </c>
      <c r="U1159" s="38"/>
      <c r="V1159" s="38"/>
      <c r="W1159" s="38"/>
      <c r="X1159" s="38"/>
      <c r="Y1159" s="38"/>
      <c r="Z1159" s="38"/>
      <c r="AA1159" s="38"/>
      <c r="AB1159" s="38"/>
      <c r="AC1159" s="38"/>
      <c r="AD1159" s="38"/>
      <c r="AE1159" s="38"/>
      <c r="AR1159" s="227" t="s">
        <v>167</v>
      </c>
      <c r="AT1159" s="227" t="s">
        <v>163</v>
      </c>
      <c r="AU1159" s="227" t="s">
        <v>85</v>
      </c>
      <c r="AY1159" s="17" t="s">
        <v>161</v>
      </c>
      <c r="BE1159" s="228">
        <f>IF(N1159="základní",J1159,0)</f>
        <v>0</v>
      </c>
      <c r="BF1159" s="228">
        <f>IF(N1159="snížená",J1159,0)</f>
        <v>0</v>
      </c>
      <c r="BG1159" s="228">
        <f>IF(N1159="zákl. přenesená",J1159,0)</f>
        <v>0</v>
      </c>
      <c r="BH1159" s="228">
        <f>IF(N1159="sníž. přenesená",J1159,0)</f>
        <v>0</v>
      </c>
      <c r="BI1159" s="228">
        <f>IF(N1159="nulová",J1159,0)</f>
        <v>0</v>
      </c>
      <c r="BJ1159" s="17" t="s">
        <v>83</v>
      </c>
      <c r="BK1159" s="228">
        <f>ROUND(I1159*H1159,2)</f>
        <v>0</v>
      </c>
      <c r="BL1159" s="17" t="s">
        <v>167</v>
      </c>
      <c r="BM1159" s="227" t="s">
        <v>1529</v>
      </c>
    </row>
    <row r="1160" s="2" customFormat="1">
      <c r="A1160" s="38"/>
      <c r="B1160" s="39"/>
      <c r="C1160" s="40"/>
      <c r="D1160" s="229" t="s">
        <v>169</v>
      </c>
      <c r="E1160" s="40"/>
      <c r="F1160" s="230" t="s">
        <v>1530</v>
      </c>
      <c r="G1160" s="40"/>
      <c r="H1160" s="40"/>
      <c r="I1160" s="231"/>
      <c r="J1160" s="40"/>
      <c r="K1160" s="40"/>
      <c r="L1160" s="44"/>
      <c r="M1160" s="232"/>
      <c r="N1160" s="233"/>
      <c r="O1160" s="91"/>
      <c r="P1160" s="91"/>
      <c r="Q1160" s="91"/>
      <c r="R1160" s="91"/>
      <c r="S1160" s="91"/>
      <c r="T1160" s="92"/>
      <c r="U1160" s="38"/>
      <c r="V1160" s="38"/>
      <c r="W1160" s="38"/>
      <c r="X1160" s="38"/>
      <c r="Y1160" s="38"/>
      <c r="Z1160" s="38"/>
      <c r="AA1160" s="38"/>
      <c r="AB1160" s="38"/>
      <c r="AC1160" s="38"/>
      <c r="AD1160" s="38"/>
      <c r="AE1160" s="38"/>
      <c r="AT1160" s="17" t="s">
        <v>169</v>
      </c>
      <c r="AU1160" s="17" t="s">
        <v>85</v>
      </c>
    </row>
    <row r="1161" s="13" customFormat="1">
      <c r="A1161" s="13"/>
      <c r="B1161" s="234"/>
      <c r="C1161" s="235"/>
      <c r="D1161" s="229" t="s">
        <v>171</v>
      </c>
      <c r="E1161" s="236" t="s">
        <v>1</v>
      </c>
      <c r="F1161" s="237" t="s">
        <v>1531</v>
      </c>
      <c r="G1161" s="235"/>
      <c r="H1161" s="238">
        <v>157.85400000000001</v>
      </c>
      <c r="I1161" s="239"/>
      <c r="J1161" s="235"/>
      <c r="K1161" s="235"/>
      <c r="L1161" s="240"/>
      <c r="M1161" s="241"/>
      <c r="N1161" s="242"/>
      <c r="O1161" s="242"/>
      <c r="P1161" s="242"/>
      <c r="Q1161" s="242"/>
      <c r="R1161" s="242"/>
      <c r="S1161" s="242"/>
      <c r="T1161" s="243"/>
      <c r="U1161" s="13"/>
      <c r="V1161" s="13"/>
      <c r="W1161" s="13"/>
      <c r="X1161" s="13"/>
      <c r="Y1161" s="13"/>
      <c r="Z1161" s="13"/>
      <c r="AA1161" s="13"/>
      <c r="AB1161" s="13"/>
      <c r="AC1161" s="13"/>
      <c r="AD1161" s="13"/>
      <c r="AE1161" s="13"/>
      <c r="AT1161" s="244" t="s">
        <v>171</v>
      </c>
      <c r="AU1161" s="244" t="s">
        <v>85</v>
      </c>
      <c r="AV1161" s="13" t="s">
        <v>85</v>
      </c>
      <c r="AW1161" s="13" t="s">
        <v>32</v>
      </c>
      <c r="AX1161" s="13" t="s">
        <v>83</v>
      </c>
      <c r="AY1161" s="244" t="s">
        <v>161</v>
      </c>
    </row>
    <row r="1162" s="2" customFormat="1" ht="44.25" customHeight="1">
      <c r="A1162" s="38"/>
      <c r="B1162" s="39"/>
      <c r="C1162" s="215" t="s">
        <v>1532</v>
      </c>
      <c r="D1162" s="215" t="s">
        <v>163</v>
      </c>
      <c r="E1162" s="216" t="s">
        <v>1533</v>
      </c>
      <c r="F1162" s="217" t="s">
        <v>242</v>
      </c>
      <c r="G1162" s="218" t="s">
        <v>240</v>
      </c>
      <c r="H1162" s="219">
        <v>543.904</v>
      </c>
      <c r="I1162" s="220"/>
      <c r="J1162" s="221">
        <f>ROUND(I1162*H1162,2)</f>
        <v>0</v>
      </c>
      <c r="K1162" s="222"/>
      <c r="L1162" s="44"/>
      <c r="M1162" s="223" t="s">
        <v>1</v>
      </c>
      <c r="N1162" s="224" t="s">
        <v>40</v>
      </c>
      <c r="O1162" s="91"/>
      <c r="P1162" s="225">
        <f>O1162*H1162</f>
        <v>0</v>
      </c>
      <c r="Q1162" s="225">
        <v>0</v>
      </c>
      <c r="R1162" s="225">
        <f>Q1162*H1162</f>
        <v>0</v>
      </c>
      <c r="S1162" s="225">
        <v>0</v>
      </c>
      <c r="T1162" s="226">
        <f>S1162*H1162</f>
        <v>0</v>
      </c>
      <c r="U1162" s="38"/>
      <c r="V1162" s="38"/>
      <c r="W1162" s="38"/>
      <c r="X1162" s="38"/>
      <c r="Y1162" s="38"/>
      <c r="Z1162" s="38"/>
      <c r="AA1162" s="38"/>
      <c r="AB1162" s="38"/>
      <c r="AC1162" s="38"/>
      <c r="AD1162" s="38"/>
      <c r="AE1162" s="38"/>
      <c r="AR1162" s="227" t="s">
        <v>167</v>
      </c>
      <c r="AT1162" s="227" t="s">
        <v>163</v>
      </c>
      <c r="AU1162" s="227" t="s">
        <v>85</v>
      </c>
      <c r="AY1162" s="17" t="s">
        <v>161</v>
      </c>
      <c r="BE1162" s="228">
        <f>IF(N1162="základní",J1162,0)</f>
        <v>0</v>
      </c>
      <c r="BF1162" s="228">
        <f>IF(N1162="snížená",J1162,0)</f>
        <v>0</v>
      </c>
      <c r="BG1162" s="228">
        <f>IF(N1162="zákl. přenesená",J1162,0)</f>
        <v>0</v>
      </c>
      <c r="BH1162" s="228">
        <f>IF(N1162="sníž. přenesená",J1162,0)</f>
        <v>0</v>
      </c>
      <c r="BI1162" s="228">
        <f>IF(N1162="nulová",J1162,0)</f>
        <v>0</v>
      </c>
      <c r="BJ1162" s="17" t="s">
        <v>83</v>
      </c>
      <c r="BK1162" s="228">
        <f>ROUND(I1162*H1162,2)</f>
        <v>0</v>
      </c>
      <c r="BL1162" s="17" t="s">
        <v>167</v>
      </c>
      <c r="BM1162" s="227" t="s">
        <v>1534</v>
      </c>
    </row>
    <row r="1163" s="2" customFormat="1">
      <c r="A1163" s="38"/>
      <c r="B1163" s="39"/>
      <c r="C1163" s="40"/>
      <c r="D1163" s="229" t="s">
        <v>169</v>
      </c>
      <c r="E1163" s="40"/>
      <c r="F1163" s="230" t="s">
        <v>242</v>
      </c>
      <c r="G1163" s="40"/>
      <c r="H1163" s="40"/>
      <c r="I1163" s="231"/>
      <c r="J1163" s="40"/>
      <c r="K1163" s="40"/>
      <c r="L1163" s="44"/>
      <c r="M1163" s="232"/>
      <c r="N1163" s="233"/>
      <c r="O1163" s="91"/>
      <c r="P1163" s="91"/>
      <c r="Q1163" s="91"/>
      <c r="R1163" s="91"/>
      <c r="S1163" s="91"/>
      <c r="T1163" s="92"/>
      <c r="U1163" s="38"/>
      <c r="V1163" s="38"/>
      <c r="W1163" s="38"/>
      <c r="X1163" s="38"/>
      <c r="Y1163" s="38"/>
      <c r="Z1163" s="38"/>
      <c r="AA1163" s="38"/>
      <c r="AB1163" s="38"/>
      <c r="AC1163" s="38"/>
      <c r="AD1163" s="38"/>
      <c r="AE1163" s="38"/>
      <c r="AT1163" s="17" t="s">
        <v>169</v>
      </c>
      <c r="AU1163" s="17" t="s">
        <v>85</v>
      </c>
    </row>
    <row r="1164" s="13" customFormat="1">
      <c r="A1164" s="13"/>
      <c r="B1164" s="234"/>
      <c r="C1164" s="235"/>
      <c r="D1164" s="229" t="s">
        <v>171</v>
      </c>
      <c r="E1164" s="236" t="s">
        <v>1</v>
      </c>
      <c r="F1164" s="237" t="s">
        <v>1535</v>
      </c>
      <c r="G1164" s="235"/>
      <c r="H1164" s="238">
        <v>543.904</v>
      </c>
      <c r="I1164" s="239"/>
      <c r="J1164" s="235"/>
      <c r="K1164" s="235"/>
      <c r="L1164" s="240"/>
      <c r="M1164" s="241"/>
      <c r="N1164" s="242"/>
      <c r="O1164" s="242"/>
      <c r="P1164" s="242"/>
      <c r="Q1164" s="242"/>
      <c r="R1164" s="242"/>
      <c r="S1164" s="242"/>
      <c r="T1164" s="243"/>
      <c r="U1164" s="13"/>
      <c r="V1164" s="13"/>
      <c r="W1164" s="13"/>
      <c r="X1164" s="13"/>
      <c r="Y1164" s="13"/>
      <c r="Z1164" s="13"/>
      <c r="AA1164" s="13"/>
      <c r="AB1164" s="13"/>
      <c r="AC1164" s="13"/>
      <c r="AD1164" s="13"/>
      <c r="AE1164" s="13"/>
      <c r="AT1164" s="244" t="s">
        <v>171</v>
      </c>
      <c r="AU1164" s="244" t="s">
        <v>85</v>
      </c>
      <c r="AV1164" s="13" t="s">
        <v>85</v>
      </c>
      <c r="AW1164" s="13" t="s">
        <v>32</v>
      </c>
      <c r="AX1164" s="13" t="s">
        <v>83</v>
      </c>
      <c r="AY1164" s="244" t="s">
        <v>161</v>
      </c>
    </row>
    <row r="1165" s="12" customFormat="1" ht="22.8" customHeight="1">
      <c r="A1165" s="12"/>
      <c r="B1165" s="199"/>
      <c r="C1165" s="200"/>
      <c r="D1165" s="201" t="s">
        <v>74</v>
      </c>
      <c r="E1165" s="213" t="s">
        <v>1536</v>
      </c>
      <c r="F1165" s="213" t="s">
        <v>1537</v>
      </c>
      <c r="G1165" s="200"/>
      <c r="H1165" s="200"/>
      <c r="I1165" s="203"/>
      <c r="J1165" s="214">
        <f>BK1165</f>
        <v>0</v>
      </c>
      <c r="K1165" s="200"/>
      <c r="L1165" s="205"/>
      <c r="M1165" s="206"/>
      <c r="N1165" s="207"/>
      <c r="O1165" s="207"/>
      <c r="P1165" s="208">
        <f>SUM(P1166:P1167)</f>
        <v>0</v>
      </c>
      <c r="Q1165" s="207"/>
      <c r="R1165" s="208">
        <f>SUM(R1166:R1167)</f>
        <v>0</v>
      </c>
      <c r="S1165" s="207"/>
      <c r="T1165" s="209">
        <f>SUM(T1166:T1167)</f>
        <v>0</v>
      </c>
      <c r="U1165" s="12"/>
      <c r="V1165" s="12"/>
      <c r="W1165" s="12"/>
      <c r="X1165" s="12"/>
      <c r="Y1165" s="12"/>
      <c r="Z1165" s="12"/>
      <c r="AA1165" s="12"/>
      <c r="AB1165" s="12"/>
      <c r="AC1165" s="12"/>
      <c r="AD1165" s="12"/>
      <c r="AE1165" s="12"/>
      <c r="AR1165" s="210" t="s">
        <v>83</v>
      </c>
      <c r="AT1165" s="211" t="s">
        <v>74</v>
      </c>
      <c r="AU1165" s="211" t="s">
        <v>83</v>
      </c>
      <c r="AY1165" s="210" t="s">
        <v>161</v>
      </c>
      <c r="BK1165" s="212">
        <f>SUM(BK1166:BK1167)</f>
        <v>0</v>
      </c>
    </row>
    <row r="1166" s="2" customFormat="1" ht="21.75" customHeight="1">
      <c r="A1166" s="38"/>
      <c r="B1166" s="39"/>
      <c r="C1166" s="215" t="s">
        <v>1538</v>
      </c>
      <c r="D1166" s="215" t="s">
        <v>163</v>
      </c>
      <c r="E1166" s="216" t="s">
        <v>1539</v>
      </c>
      <c r="F1166" s="217" t="s">
        <v>1540</v>
      </c>
      <c r="G1166" s="218" t="s">
        <v>240</v>
      </c>
      <c r="H1166" s="219">
        <v>746.55200000000002</v>
      </c>
      <c r="I1166" s="220"/>
      <c r="J1166" s="221">
        <f>ROUND(I1166*H1166,2)</f>
        <v>0</v>
      </c>
      <c r="K1166" s="222"/>
      <c r="L1166" s="44"/>
      <c r="M1166" s="223" t="s">
        <v>1</v>
      </c>
      <c r="N1166" s="224" t="s">
        <v>40</v>
      </c>
      <c r="O1166" s="91"/>
      <c r="P1166" s="225">
        <f>O1166*H1166</f>
        <v>0</v>
      </c>
      <c r="Q1166" s="225">
        <v>0</v>
      </c>
      <c r="R1166" s="225">
        <f>Q1166*H1166</f>
        <v>0</v>
      </c>
      <c r="S1166" s="225">
        <v>0</v>
      </c>
      <c r="T1166" s="226">
        <f>S1166*H1166</f>
        <v>0</v>
      </c>
      <c r="U1166" s="38"/>
      <c r="V1166" s="38"/>
      <c r="W1166" s="38"/>
      <c r="X1166" s="38"/>
      <c r="Y1166" s="38"/>
      <c r="Z1166" s="38"/>
      <c r="AA1166" s="38"/>
      <c r="AB1166" s="38"/>
      <c r="AC1166" s="38"/>
      <c r="AD1166" s="38"/>
      <c r="AE1166" s="38"/>
      <c r="AR1166" s="227" t="s">
        <v>167</v>
      </c>
      <c r="AT1166" s="227" t="s">
        <v>163</v>
      </c>
      <c r="AU1166" s="227" t="s">
        <v>85</v>
      </c>
      <c r="AY1166" s="17" t="s">
        <v>161</v>
      </c>
      <c r="BE1166" s="228">
        <f>IF(N1166="základní",J1166,0)</f>
        <v>0</v>
      </c>
      <c r="BF1166" s="228">
        <f>IF(N1166="snížená",J1166,0)</f>
        <v>0</v>
      </c>
      <c r="BG1166" s="228">
        <f>IF(N1166="zákl. přenesená",J1166,0)</f>
        <v>0</v>
      </c>
      <c r="BH1166" s="228">
        <f>IF(N1166="sníž. přenesená",J1166,0)</f>
        <v>0</v>
      </c>
      <c r="BI1166" s="228">
        <f>IF(N1166="nulová",J1166,0)</f>
        <v>0</v>
      </c>
      <c r="BJ1166" s="17" t="s">
        <v>83</v>
      </c>
      <c r="BK1166" s="228">
        <f>ROUND(I1166*H1166,2)</f>
        <v>0</v>
      </c>
      <c r="BL1166" s="17" t="s">
        <v>167</v>
      </c>
      <c r="BM1166" s="227" t="s">
        <v>1541</v>
      </c>
    </row>
    <row r="1167" s="2" customFormat="1">
      <c r="A1167" s="38"/>
      <c r="B1167" s="39"/>
      <c r="C1167" s="40"/>
      <c r="D1167" s="229" t="s">
        <v>169</v>
      </c>
      <c r="E1167" s="40"/>
      <c r="F1167" s="230" t="s">
        <v>1542</v>
      </c>
      <c r="G1167" s="40"/>
      <c r="H1167" s="40"/>
      <c r="I1167" s="231"/>
      <c r="J1167" s="40"/>
      <c r="K1167" s="40"/>
      <c r="L1167" s="44"/>
      <c r="M1167" s="232"/>
      <c r="N1167" s="233"/>
      <c r="O1167" s="91"/>
      <c r="P1167" s="91"/>
      <c r="Q1167" s="91"/>
      <c r="R1167" s="91"/>
      <c r="S1167" s="91"/>
      <c r="T1167" s="92"/>
      <c r="U1167" s="38"/>
      <c r="V1167" s="38"/>
      <c r="W1167" s="38"/>
      <c r="X1167" s="38"/>
      <c r="Y1167" s="38"/>
      <c r="Z1167" s="38"/>
      <c r="AA1167" s="38"/>
      <c r="AB1167" s="38"/>
      <c r="AC1167" s="38"/>
      <c r="AD1167" s="38"/>
      <c r="AE1167" s="38"/>
      <c r="AT1167" s="17" t="s">
        <v>169</v>
      </c>
      <c r="AU1167" s="17" t="s">
        <v>85</v>
      </c>
    </row>
    <row r="1168" s="12" customFormat="1" ht="25.92" customHeight="1">
      <c r="A1168" s="12"/>
      <c r="B1168" s="199"/>
      <c r="C1168" s="200"/>
      <c r="D1168" s="201" t="s">
        <v>74</v>
      </c>
      <c r="E1168" s="202" t="s">
        <v>1543</v>
      </c>
      <c r="F1168" s="202" t="s">
        <v>1544</v>
      </c>
      <c r="G1168" s="200"/>
      <c r="H1168" s="200"/>
      <c r="I1168" s="203"/>
      <c r="J1168" s="204">
        <f>BK1168</f>
        <v>0</v>
      </c>
      <c r="K1168" s="200"/>
      <c r="L1168" s="205"/>
      <c r="M1168" s="206"/>
      <c r="N1168" s="207"/>
      <c r="O1168" s="207"/>
      <c r="P1168" s="208">
        <f>P1169+P1212+P1221+P1319+P1378+P1448+P1508+P1621+P1812+P2019+P2127+P2188+P2264+P2312+P2319+P2326+P2333+P2390+P2397+P2465+P2588+P2684+P2717</f>
        <v>0</v>
      </c>
      <c r="Q1168" s="207"/>
      <c r="R1168" s="208">
        <f>R1169+R1212+R1221+R1319+R1378+R1448+R1508+R1621+R1812+R2019+R2127+R2188+R2264+R2312+R2319+R2326+R2333+R2390+R2397+R2465+R2588+R2684+R2717</f>
        <v>154.79747547000002</v>
      </c>
      <c r="S1168" s="207"/>
      <c r="T1168" s="209">
        <f>T1169+T1212+T1221+T1319+T1378+T1448+T1508+T1621+T1812+T2019+T2127+T2188+T2264+T2312+T2319+T2326+T2333+T2390+T2397+T2465+T2588+T2684+T2717</f>
        <v>29.740006300000001</v>
      </c>
      <c r="U1168" s="12"/>
      <c r="V1168" s="12"/>
      <c r="W1168" s="12"/>
      <c r="X1168" s="12"/>
      <c r="Y1168" s="12"/>
      <c r="Z1168" s="12"/>
      <c r="AA1168" s="12"/>
      <c r="AB1168" s="12"/>
      <c r="AC1168" s="12"/>
      <c r="AD1168" s="12"/>
      <c r="AE1168" s="12"/>
      <c r="AR1168" s="210" t="s">
        <v>85</v>
      </c>
      <c r="AT1168" s="211" t="s">
        <v>74</v>
      </c>
      <c r="AU1168" s="211" t="s">
        <v>75</v>
      </c>
      <c r="AY1168" s="210" t="s">
        <v>161</v>
      </c>
      <c r="BK1168" s="212">
        <f>BK1169+BK1212+BK1221+BK1319+BK1378+BK1448+BK1508+BK1621+BK1812+BK2019+BK2127+BK2188+BK2264+BK2312+BK2319+BK2326+BK2333+BK2390+BK2397+BK2465+BK2588+BK2684+BK2717</f>
        <v>0</v>
      </c>
    </row>
    <row r="1169" s="12" customFormat="1" ht="22.8" customHeight="1">
      <c r="A1169" s="12"/>
      <c r="B1169" s="199"/>
      <c r="C1169" s="200"/>
      <c r="D1169" s="201" t="s">
        <v>74</v>
      </c>
      <c r="E1169" s="213" t="s">
        <v>1545</v>
      </c>
      <c r="F1169" s="213" t="s">
        <v>1546</v>
      </c>
      <c r="G1169" s="200"/>
      <c r="H1169" s="200"/>
      <c r="I1169" s="203"/>
      <c r="J1169" s="214">
        <f>BK1169</f>
        <v>0</v>
      </c>
      <c r="K1169" s="200"/>
      <c r="L1169" s="205"/>
      <c r="M1169" s="206"/>
      <c r="N1169" s="207"/>
      <c r="O1169" s="207"/>
      <c r="P1169" s="208">
        <f>SUM(P1170:P1211)</f>
        <v>0</v>
      </c>
      <c r="Q1169" s="207"/>
      <c r="R1169" s="208">
        <f>SUM(R1170:R1211)</f>
        <v>2.4705413999999997</v>
      </c>
      <c r="S1169" s="207"/>
      <c r="T1169" s="209">
        <f>SUM(T1170:T1211)</f>
        <v>0</v>
      </c>
      <c r="U1169" s="12"/>
      <c r="V1169" s="12"/>
      <c r="W1169" s="12"/>
      <c r="X1169" s="12"/>
      <c r="Y1169" s="12"/>
      <c r="Z1169" s="12"/>
      <c r="AA1169" s="12"/>
      <c r="AB1169" s="12"/>
      <c r="AC1169" s="12"/>
      <c r="AD1169" s="12"/>
      <c r="AE1169" s="12"/>
      <c r="AR1169" s="210" t="s">
        <v>85</v>
      </c>
      <c r="AT1169" s="211" t="s">
        <v>74</v>
      </c>
      <c r="AU1169" s="211" t="s">
        <v>83</v>
      </c>
      <c r="AY1169" s="210" t="s">
        <v>161</v>
      </c>
      <c r="BK1169" s="212">
        <f>SUM(BK1170:BK1211)</f>
        <v>0</v>
      </c>
    </row>
    <row r="1170" s="2" customFormat="1" ht="24.15" customHeight="1">
      <c r="A1170" s="38"/>
      <c r="B1170" s="39"/>
      <c r="C1170" s="215" t="s">
        <v>1547</v>
      </c>
      <c r="D1170" s="215" t="s">
        <v>163</v>
      </c>
      <c r="E1170" s="216" t="s">
        <v>1548</v>
      </c>
      <c r="F1170" s="217" t="s">
        <v>1549</v>
      </c>
      <c r="G1170" s="218" t="s">
        <v>206</v>
      </c>
      <c r="H1170" s="219">
        <v>284</v>
      </c>
      <c r="I1170" s="220"/>
      <c r="J1170" s="221">
        <f>ROUND(I1170*H1170,2)</f>
        <v>0</v>
      </c>
      <c r="K1170" s="222"/>
      <c r="L1170" s="44"/>
      <c r="M1170" s="223" t="s">
        <v>1</v>
      </c>
      <c r="N1170" s="224" t="s">
        <v>40</v>
      </c>
      <c r="O1170" s="91"/>
      <c r="P1170" s="225">
        <f>O1170*H1170</f>
        <v>0</v>
      </c>
      <c r="Q1170" s="225">
        <v>0</v>
      </c>
      <c r="R1170" s="225">
        <f>Q1170*H1170</f>
        <v>0</v>
      </c>
      <c r="S1170" s="225">
        <v>0</v>
      </c>
      <c r="T1170" s="226">
        <f>S1170*H1170</f>
        <v>0</v>
      </c>
      <c r="U1170" s="38"/>
      <c r="V1170" s="38"/>
      <c r="W1170" s="38"/>
      <c r="X1170" s="38"/>
      <c r="Y1170" s="38"/>
      <c r="Z1170" s="38"/>
      <c r="AA1170" s="38"/>
      <c r="AB1170" s="38"/>
      <c r="AC1170" s="38"/>
      <c r="AD1170" s="38"/>
      <c r="AE1170" s="38"/>
      <c r="AR1170" s="227" t="s">
        <v>256</v>
      </c>
      <c r="AT1170" s="227" t="s">
        <v>163</v>
      </c>
      <c r="AU1170" s="227" t="s">
        <v>85</v>
      </c>
      <c r="AY1170" s="17" t="s">
        <v>161</v>
      </c>
      <c r="BE1170" s="228">
        <f>IF(N1170="základní",J1170,0)</f>
        <v>0</v>
      </c>
      <c r="BF1170" s="228">
        <f>IF(N1170="snížená",J1170,0)</f>
        <v>0</v>
      </c>
      <c r="BG1170" s="228">
        <f>IF(N1170="zákl. přenesená",J1170,0)</f>
        <v>0</v>
      </c>
      <c r="BH1170" s="228">
        <f>IF(N1170="sníž. přenesená",J1170,0)</f>
        <v>0</v>
      </c>
      <c r="BI1170" s="228">
        <f>IF(N1170="nulová",J1170,0)</f>
        <v>0</v>
      </c>
      <c r="BJ1170" s="17" t="s">
        <v>83</v>
      </c>
      <c r="BK1170" s="228">
        <f>ROUND(I1170*H1170,2)</f>
        <v>0</v>
      </c>
      <c r="BL1170" s="17" t="s">
        <v>256</v>
      </c>
      <c r="BM1170" s="227" t="s">
        <v>1550</v>
      </c>
    </row>
    <row r="1171" s="2" customFormat="1">
      <c r="A1171" s="38"/>
      <c r="B1171" s="39"/>
      <c r="C1171" s="40"/>
      <c r="D1171" s="229" t="s">
        <v>169</v>
      </c>
      <c r="E1171" s="40"/>
      <c r="F1171" s="230" t="s">
        <v>1551</v>
      </c>
      <c r="G1171" s="40"/>
      <c r="H1171" s="40"/>
      <c r="I1171" s="231"/>
      <c r="J1171" s="40"/>
      <c r="K1171" s="40"/>
      <c r="L1171" s="44"/>
      <c r="M1171" s="232"/>
      <c r="N1171" s="233"/>
      <c r="O1171" s="91"/>
      <c r="P1171" s="91"/>
      <c r="Q1171" s="91"/>
      <c r="R1171" s="91"/>
      <c r="S1171" s="91"/>
      <c r="T1171" s="92"/>
      <c r="U1171" s="38"/>
      <c r="V1171" s="38"/>
      <c r="W1171" s="38"/>
      <c r="X1171" s="38"/>
      <c r="Y1171" s="38"/>
      <c r="Z1171" s="38"/>
      <c r="AA1171" s="38"/>
      <c r="AB1171" s="38"/>
      <c r="AC1171" s="38"/>
      <c r="AD1171" s="38"/>
      <c r="AE1171" s="38"/>
      <c r="AT1171" s="17" t="s">
        <v>169</v>
      </c>
      <c r="AU1171" s="17" t="s">
        <v>85</v>
      </c>
    </row>
    <row r="1172" s="13" customFormat="1">
      <c r="A1172" s="13"/>
      <c r="B1172" s="234"/>
      <c r="C1172" s="235"/>
      <c r="D1172" s="229" t="s">
        <v>171</v>
      </c>
      <c r="E1172" s="236" t="s">
        <v>1</v>
      </c>
      <c r="F1172" s="237" t="s">
        <v>1552</v>
      </c>
      <c r="G1172" s="235"/>
      <c r="H1172" s="238">
        <v>3.0800000000000001</v>
      </c>
      <c r="I1172" s="239"/>
      <c r="J1172" s="235"/>
      <c r="K1172" s="235"/>
      <c r="L1172" s="240"/>
      <c r="M1172" s="241"/>
      <c r="N1172" s="242"/>
      <c r="O1172" s="242"/>
      <c r="P1172" s="242"/>
      <c r="Q1172" s="242"/>
      <c r="R1172" s="242"/>
      <c r="S1172" s="242"/>
      <c r="T1172" s="243"/>
      <c r="U1172" s="13"/>
      <c r="V1172" s="13"/>
      <c r="W1172" s="13"/>
      <c r="X1172" s="13"/>
      <c r="Y1172" s="13"/>
      <c r="Z1172" s="13"/>
      <c r="AA1172" s="13"/>
      <c r="AB1172" s="13"/>
      <c r="AC1172" s="13"/>
      <c r="AD1172" s="13"/>
      <c r="AE1172" s="13"/>
      <c r="AT1172" s="244" t="s">
        <v>171</v>
      </c>
      <c r="AU1172" s="244" t="s">
        <v>85</v>
      </c>
      <c r="AV1172" s="13" t="s">
        <v>85</v>
      </c>
      <c r="AW1172" s="13" t="s">
        <v>32</v>
      </c>
      <c r="AX1172" s="13" t="s">
        <v>75</v>
      </c>
      <c r="AY1172" s="244" t="s">
        <v>161</v>
      </c>
    </row>
    <row r="1173" s="13" customFormat="1">
      <c r="A1173" s="13"/>
      <c r="B1173" s="234"/>
      <c r="C1173" s="235"/>
      <c r="D1173" s="229" t="s">
        <v>171</v>
      </c>
      <c r="E1173" s="236" t="s">
        <v>1</v>
      </c>
      <c r="F1173" s="237" t="s">
        <v>1553</v>
      </c>
      <c r="G1173" s="235"/>
      <c r="H1173" s="238">
        <v>278.39999999999998</v>
      </c>
      <c r="I1173" s="239"/>
      <c r="J1173" s="235"/>
      <c r="K1173" s="235"/>
      <c r="L1173" s="240"/>
      <c r="M1173" s="241"/>
      <c r="N1173" s="242"/>
      <c r="O1173" s="242"/>
      <c r="P1173" s="242"/>
      <c r="Q1173" s="242"/>
      <c r="R1173" s="242"/>
      <c r="S1173" s="242"/>
      <c r="T1173" s="243"/>
      <c r="U1173" s="13"/>
      <c r="V1173" s="13"/>
      <c r="W1173" s="13"/>
      <c r="X1173" s="13"/>
      <c r="Y1173" s="13"/>
      <c r="Z1173" s="13"/>
      <c r="AA1173" s="13"/>
      <c r="AB1173" s="13"/>
      <c r="AC1173" s="13"/>
      <c r="AD1173" s="13"/>
      <c r="AE1173" s="13"/>
      <c r="AT1173" s="244" t="s">
        <v>171</v>
      </c>
      <c r="AU1173" s="244" t="s">
        <v>85</v>
      </c>
      <c r="AV1173" s="13" t="s">
        <v>85</v>
      </c>
      <c r="AW1173" s="13" t="s">
        <v>32</v>
      </c>
      <c r="AX1173" s="13" t="s">
        <v>75</v>
      </c>
      <c r="AY1173" s="244" t="s">
        <v>161</v>
      </c>
    </row>
    <row r="1174" s="13" customFormat="1">
      <c r="A1174" s="13"/>
      <c r="B1174" s="234"/>
      <c r="C1174" s="235"/>
      <c r="D1174" s="229" t="s">
        <v>171</v>
      </c>
      <c r="E1174" s="236" t="s">
        <v>1</v>
      </c>
      <c r="F1174" s="237" t="s">
        <v>1554</v>
      </c>
      <c r="G1174" s="235"/>
      <c r="H1174" s="238">
        <v>2.52</v>
      </c>
      <c r="I1174" s="239"/>
      <c r="J1174" s="235"/>
      <c r="K1174" s="235"/>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171</v>
      </c>
      <c r="AU1174" s="244" t="s">
        <v>85</v>
      </c>
      <c r="AV1174" s="13" t="s">
        <v>85</v>
      </c>
      <c r="AW1174" s="13" t="s">
        <v>32</v>
      </c>
      <c r="AX1174" s="13" t="s">
        <v>75</v>
      </c>
      <c r="AY1174" s="244" t="s">
        <v>161</v>
      </c>
    </row>
    <row r="1175" s="14" customFormat="1">
      <c r="A1175" s="14"/>
      <c r="B1175" s="245"/>
      <c r="C1175" s="246"/>
      <c r="D1175" s="229" t="s">
        <v>171</v>
      </c>
      <c r="E1175" s="247" t="s">
        <v>1</v>
      </c>
      <c r="F1175" s="248" t="s">
        <v>185</v>
      </c>
      <c r="G1175" s="246"/>
      <c r="H1175" s="249">
        <v>283.99999999999994</v>
      </c>
      <c r="I1175" s="250"/>
      <c r="J1175" s="246"/>
      <c r="K1175" s="246"/>
      <c r="L1175" s="251"/>
      <c r="M1175" s="252"/>
      <c r="N1175" s="253"/>
      <c r="O1175" s="253"/>
      <c r="P1175" s="253"/>
      <c r="Q1175" s="253"/>
      <c r="R1175" s="253"/>
      <c r="S1175" s="253"/>
      <c r="T1175" s="254"/>
      <c r="U1175" s="14"/>
      <c r="V1175" s="14"/>
      <c r="W1175" s="14"/>
      <c r="X1175" s="14"/>
      <c r="Y1175" s="14"/>
      <c r="Z1175" s="14"/>
      <c r="AA1175" s="14"/>
      <c r="AB1175" s="14"/>
      <c r="AC1175" s="14"/>
      <c r="AD1175" s="14"/>
      <c r="AE1175" s="14"/>
      <c r="AT1175" s="255" t="s">
        <v>171</v>
      </c>
      <c r="AU1175" s="255" t="s">
        <v>85</v>
      </c>
      <c r="AV1175" s="14" t="s">
        <v>167</v>
      </c>
      <c r="AW1175" s="14" t="s">
        <v>32</v>
      </c>
      <c r="AX1175" s="14" t="s">
        <v>83</v>
      </c>
      <c r="AY1175" s="255" t="s">
        <v>161</v>
      </c>
    </row>
    <row r="1176" s="2" customFormat="1" ht="24.15" customHeight="1">
      <c r="A1176" s="38"/>
      <c r="B1176" s="39"/>
      <c r="C1176" s="215" t="s">
        <v>1555</v>
      </c>
      <c r="D1176" s="215" t="s">
        <v>163</v>
      </c>
      <c r="E1176" s="216" t="s">
        <v>1556</v>
      </c>
      <c r="F1176" s="217" t="s">
        <v>1557</v>
      </c>
      <c r="G1176" s="218" t="s">
        <v>206</v>
      </c>
      <c r="H1176" s="219">
        <v>12</v>
      </c>
      <c r="I1176" s="220"/>
      <c r="J1176" s="221">
        <f>ROUND(I1176*H1176,2)</f>
        <v>0</v>
      </c>
      <c r="K1176" s="222"/>
      <c r="L1176" s="44"/>
      <c r="M1176" s="223" t="s">
        <v>1</v>
      </c>
      <c r="N1176" s="224" t="s">
        <v>40</v>
      </c>
      <c r="O1176" s="91"/>
      <c r="P1176" s="225">
        <f>O1176*H1176</f>
        <v>0</v>
      </c>
      <c r="Q1176" s="225">
        <v>0</v>
      </c>
      <c r="R1176" s="225">
        <f>Q1176*H1176</f>
        <v>0</v>
      </c>
      <c r="S1176" s="225">
        <v>0</v>
      </c>
      <c r="T1176" s="226">
        <f>S1176*H1176</f>
        <v>0</v>
      </c>
      <c r="U1176" s="38"/>
      <c r="V1176" s="38"/>
      <c r="W1176" s="38"/>
      <c r="X1176" s="38"/>
      <c r="Y1176" s="38"/>
      <c r="Z1176" s="38"/>
      <c r="AA1176" s="38"/>
      <c r="AB1176" s="38"/>
      <c r="AC1176" s="38"/>
      <c r="AD1176" s="38"/>
      <c r="AE1176" s="38"/>
      <c r="AR1176" s="227" t="s">
        <v>256</v>
      </c>
      <c r="AT1176" s="227" t="s">
        <v>163</v>
      </c>
      <c r="AU1176" s="227" t="s">
        <v>85</v>
      </c>
      <c r="AY1176" s="17" t="s">
        <v>161</v>
      </c>
      <c r="BE1176" s="228">
        <f>IF(N1176="základní",J1176,0)</f>
        <v>0</v>
      </c>
      <c r="BF1176" s="228">
        <f>IF(N1176="snížená",J1176,0)</f>
        <v>0</v>
      </c>
      <c r="BG1176" s="228">
        <f>IF(N1176="zákl. přenesená",J1176,0)</f>
        <v>0</v>
      </c>
      <c r="BH1176" s="228">
        <f>IF(N1176="sníž. přenesená",J1176,0)</f>
        <v>0</v>
      </c>
      <c r="BI1176" s="228">
        <f>IF(N1176="nulová",J1176,0)</f>
        <v>0</v>
      </c>
      <c r="BJ1176" s="17" t="s">
        <v>83</v>
      </c>
      <c r="BK1176" s="228">
        <f>ROUND(I1176*H1176,2)</f>
        <v>0</v>
      </c>
      <c r="BL1176" s="17" t="s">
        <v>256</v>
      </c>
      <c r="BM1176" s="227" t="s">
        <v>1558</v>
      </c>
    </row>
    <row r="1177" s="2" customFormat="1">
      <c r="A1177" s="38"/>
      <c r="B1177" s="39"/>
      <c r="C1177" s="40"/>
      <c r="D1177" s="229" t="s">
        <v>169</v>
      </c>
      <c r="E1177" s="40"/>
      <c r="F1177" s="230" t="s">
        <v>1559</v>
      </c>
      <c r="G1177" s="40"/>
      <c r="H1177" s="40"/>
      <c r="I1177" s="231"/>
      <c r="J1177" s="40"/>
      <c r="K1177" s="40"/>
      <c r="L1177" s="44"/>
      <c r="M1177" s="232"/>
      <c r="N1177" s="233"/>
      <c r="O1177" s="91"/>
      <c r="P1177" s="91"/>
      <c r="Q1177" s="91"/>
      <c r="R1177" s="91"/>
      <c r="S1177" s="91"/>
      <c r="T1177" s="92"/>
      <c r="U1177" s="38"/>
      <c r="V1177" s="38"/>
      <c r="W1177" s="38"/>
      <c r="X1177" s="38"/>
      <c r="Y1177" s="38"/>
      <c r="Z1177" s="38"/>
      <c r="AA1177" s="38"/>
      <c r="AB1177" s="38"/>
      <c r="AC1177" s="38"/>
      <c r="AD1177" s="38"/>
      <c r="AE1177" s="38"/>
      <c r="AT1177" s="17" t="s">
        <v>169</v>
      </c>
      <c r="AU1177" s="17" t="s">
        <v>85</v>
      </c>
    </row>
    <row r="1178" s="13" customFormat="1">
      <c r="A1178" s="13"/>
      <c r="B1178" s="234"/>
      <c r="C1178" s="235"/>
      <c r="D1178" s="229" t="s">
        <v>171</v>
      </c>
      <c r="E1178" s="236" t="s">
        <v>1</v>
      </c>
      <c r="F1178" s="237" t="s">
        <v>1560</v>
      </c>
      <c r="G1178" s="235"/>
      <c r="H1178" s="238">
        <v>12</v>
      </c>
      <c r="I1178" s="239"/>
      <c r="J1178" s="235"/>
      <c r="K1178" s="235"/>
      <c r="L1178" s="240"/>
      <c r="M1178" s="241"/>
      <c r="N1178" s="242"/>
      <c r="O1178" s="242"/>
      <c r="P1178" s="242"/>
      <c r="Q1178" s="242"/>
      <c r="R1178" s="242"/>
      <c r="S1178" s="242"/>
      <c r="T1178" s="243"/>
      <c r="U1178" s="13"/>
      <c r="V1178" s="13"/>
      <c r="W1178" s="13"/>
      <c r="X1178" s="13"/>
      <c r="Y1178" s="13"/>
      <c r="Z1178" s="13"/>
      <c r="AA1178" s="13"/>
      <c r="AB1178" s="13"/>
      <c r="AC1178" s="13"/>
      <c r="AD1178" s="13"/>
      <c r="AE1178" s="13"/>
      <c r="AT1178" s="244" t="s">
        <v>171</v>
      </c>
      <c r="AU1178" s="244" t="s">
        <v>85</v>
      </c>
      <c r="AV1178" s="13" t="s">
        <v>85</v>
      </c>
      <c r="AW1178" s="13" t="s">
        <v>32</v>
      </c>
      <c r="AX1178" s="13" t="s">
        <v>83</v>
      </c>
      <c r="AY1178" s="244" t="s">
        <v>161</v>
      </c>
    </row>
    <row r="1179" s="2" customFormat="1" ht="16.5" customHeight="1">
      <c r="A1179" s="38"/>
      <c r="B1179" s="39"/>
      <c r="C1179" s="256" t="s">
        <v>1561</v>
      </c>
      <c r="D1179" s="256" t="s">
        <v>639</v>
      </c>
      <c r="E1179" s="257" t="s">
        <v>1562</v>
      </c>
      <c r="F1179" s="258" t="s">
        <v>1563</v>
      </c>
      <c r="G1179" s="259" t="s">
        <v>240</v>
      </c>
      <c r="H1179" s="260">
        <v>0.10100000000000001</v>
      </c>
      <c r="I1179" s="261"/>
      <c r="J1179" s="262">
        <f>ROUND(I1179*H1179,2)</f>
        <v>0</v>
      </c>
      <c r="K1179" s="263"/>
      <c r="L1179" s="264"/>
      <c r="M1179" s="265" t="s">
        <v>1</v>
      </c>
      <c r="N1179" s="266" t="s">
        <v>40</v>
      </c>
      <c r="O1179" s="91"/>
      <c r="P1179" s="225">
        <f>O1179*H1179</f>
        <v>0</v>
      </c>
      <c r="Q1179" s="225">
        <v>1</v>
      </c>
      <c r="R1179" s="225">
        <f>Q1179*H1179</f>
        <v>0.10100000000000001</v>
      </c>
      <c r="S1179" s="225">
        <v>0</v>
      </c>
      <c r="T1179" s="226">
        <f>S1179*H1179</f>
        <v>0</v>
      </c>
      <c r="U1179" s="38"/>
      <c r="V1179" s="38"/>
      <c r="W1179" s="38"/>
      <c r="X1179" s="38"/>
      <c r="Y1179" s="38"/>
      <c r="Z1179" s="38"/>
      <c r="AA1179" s="38"/>
      <c r="AB1179" s="38"/>
      <c r="AC1179" s="38"/>
      <c r="AD1179" s="38"/>
      <c r="AE1179" s="38"/>
      <c r="AR1179" s="227" t="s">
        <v>356</v>
      </c>
      <c r="AT1179" s="227" t="s">
        <v>639</v>
      </c>
      <c r="AU1179" s="227" t="s">
        <v>85</v>
      </c>
      <c r="AY1179" s="17" t="s">
        <v>161</v>
      </c>
      <c r="BE1179" s="228">
        <f>IF(N1179="základní",J1179,0)</f>
        <v>0</v>
      </c>
      <c r="BF1179" s="228">
        <f>IF(N1179="snížená",J1179,0)</f>
        <v>0</v>
      </c>
      <c r="BG1179" s="228">
        <f>IF(N1179="zákl. přenesená",J1179,0)</f>
        <v>0</v>
      </c>
      <c r="BH1179" s="228">
        <f>IF(N1179="sníž. přenesená",J1179,0)</f>
        <v>0</v>
      </c>
      <c r="BI1179" s="228">
        <f>IF(N1179="nulová",J1179,0)</f>
        <v>0</v>
      </c>
      <c r="BJ1179" s="17" t="s">
        <v>83</v>
      </c>
      <c r="BK1179" s="228">
        <f>ROUND(I1179*H1179,2)</f>
        <v>0</v>
      </c>
      <c r="BL1179" s="17" t="s">
        <v>256</v>
      </c>
      <c r="BM1179" s="227" t="s">
        <v>1564</v>
      </c>
    </row>
    <row r="1180" s="2" customFormat="1">
      <c r="A1180" s="38"/>
      <c r="B1180" s="39"/>
      <c r="C1180" s="40"/>
      <c r="D1180" s="229" t="s">
        <v>169</v>
      </c>
      <c r="E1180" s="40"/>
      <c r="F1180" s="230" t="s">
        <v>1563</v>
      </c>
      <c r="G1180" s="40"/>
      <c r="H1180" s="40"/>
      <c r="I1180" s="231"/>
      <c r="J1180" s="40"/>
      <c r="K1180" s="40"/>
      <c r="L1180" s="44"/>
      <c r="M1180" s="232"/>
      <c r="N1180" s="233"/>
      <c r="O1180" s="91"/>
      <c r="P1180" s="91"/>
      <c r="Q1180" s="91"/>
      <c r="R1180" s="91"/>
      <c r="S1180" s="91"/>
      <c r="T1180" s="92"/>
      <c r="U1180" s="38"/>
      <c r="V1180" s="38"/>
      <c r="W1180" s="38"/>
      <c r="X1180" s="38"/>
      <c r="Y1180" s="38"/>
      <c r="Z1180" s="38"/>
      <c r="AA1180" s="38"/>
      <c r="AB1180" s="38"/>
      <c r="AC1180" s="38"/>
      <c r="AD1180" s="38"/>
      <c r="AE1180" s="38"/>
      <c r="AT1180" s="17" t="s">
        <v>169</v>
      </c>
      <c r="AU1180" s="17" t="s">
        <v>85</v>
      </c>
    </row>
    <row r="1181" s="13" customFormat="1">
      <c r="A1181" s="13"/>
      <c r="B1181" s="234"/>
      <c r="C1181" s="235"/>
      <c r="D1181" s="229" t="s">
        <v>171</v>
      </c>
      <c r="E1181" s="236" t="s">
        <v>1</v>
      </c>
      <c r="F1181" s="237" t="s">
        <v>1565</v>
      </c>
      <c r="G1181" s="235"/>
      <c r="H1181" s="238">
        <v>284</v>
      </c>
      <c r="I1181" s="239"/>
      <c r="J1181" s="235"/>
      <c r="K1181" s="235"/>
      <c r="L1181" s="240"/>
      <c r="M1181" s="241"/>
      <c r="N1181" s="242"/>
      <c r="O1181" s="242"/>
      <c r="P1181" s="242"/>
      <c r="Q1181" s="242"/>
      <c r="R1181" s="242"/>
      <c r="S1181" s="242"/>
      <c r="T1181" s="243"/>
      <c r="U1181" s="13"/>
      <c r="V1181" s="13"/>
      <c r="W1181" s="13"/>
      <c r="X1181" s="13"/>
      <c r="Y1181" s="13"/>
      <c r="Z1181" s="13"/>
      <c r="AA1181" s="13"/>
      <c r="AB1181" s="13"/>
      <c r="AC1181" s="13"/>
      <c r="AD1181" s="13"/>
      <c r="AE1181" s="13"/>
      <c r="AT1181" s="244" t="s">
        <v>171</v>
      </c>
      <c r="AU1181" s="244" t="s">
        <v>85</v>
      </c>
      <c r="AV1181" s="13" t="s">
        <v>85</v>
      </c>
      <c r="AW1181" s="13" t="s">
        <v>32</v>
      </c>
      <c r="AX1181" s="13" t="s">
        <v>75</v>
      </c>
      <c r="AY1181" s="244" t="s">
        <v>161</v>
      </c>
    </row>
    <row r="1182" s="13" customFormat="1">
      <c r="A1182" s="13"/>
      <c r="B1182" s="234"/>
      <c r="C1182" s="235"/>
      <c r="D1182" s="229" t="s">
        <v>171</v>
      </c>
      <c r="E1182" s="236" t="s">
        <v>1</v>
      </c>
      <c r="F1182" s="237" t="s">
        <v>1566</v>
      </c>
      <c r="G1182" s="235"/>
      <c r="H1182" s="238">
        <v>12</v>
      </c>
      <c r="I1182" s="239"/>
      <c r="J1182" s="235"/>
      <c r="K1182" s="235"/>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171</v>
      </c>
      <c r="AU1182" s="244" t="s">
        <v>85</v>
      </c>
      <c r="AV1182" s="13" t="s">
        <v>85</v>
      </c>
      <c r="AW1182" s="13" t="s">
        <v>32</v>
      </c>
      <c r="AX1182" s="13" t="s">
        <v>75</v>
      </c>
      <c r="AY1182" s="244" t="s">
        <v>161</v>
      </c>
    </row>
    <row r="1183" s="14" customFormat="1">
      <c r="A1183" s="14"/>
      <c r="B1183" s="245"/>
      <c r="C1183" s="246"/>
      <c r="D1183" s="229" t="s">
        <v>171</v>
      </c>
      <c r="E1183" s="247" t="s">
        <v>1</v>
      </c>
      <c r="F1183" s="248" t="s">
        <v>185</v>
      </c>
      <c r="G1183" s="246"/>
      <c r="H1183" s="249">
        <v>296</v>
      </c>
      <c r="I1183" s="250"/>
      <c r="J1183" s="246"/>
      <c r="K1183" s="246"/>
      <c r="L1183" s="251"/>
      <c r="M1183" s="252"/>
      <c r="N1183" s="253"/>
      <c r="O1183" s="253"/>
      <c r="P1183" s="253"/>
      <c r="Q1183" s="253"/>
      <c r="R1183" s="253"/>
      <c r="S1183" s="253"/>
      <c r="T1183" s="254"/>
      <c r="U1183" s="14"/>
      <c r="V1183" s="14"/>
      <c r="W1183" s="14"/>
      <c r="X1183" s="14"/>
      <c r="Y1183" s="14"/>
      <c r="Z1183" s="14"/>
      <c r="AA1183" s="14"/>
      <c r="AB1183" s="14"/>
      <c r="AC1183" s="14"/>
      <c r="AD1183" s="14"/>
      <c r="AE1183" s="14"/>
      <c r="AT1183" s="255" t="s">
        <v>171</v>
      </c>
      <c r="AU1183" s="255" t="s">
        <v>85</v>
      </c>
      <c r="AV1183" s="14" t="s">
        <v>167</v>
      </c>
      <c r="AW1183" s="14" t="s">
        <v>32</v>
      </c>
      <c r="AX1183" s="14" t="s">
        <v>83</v>
      </c>
      <c r="AY1183" s="255" t="s">
        <v>161</v>
      </c>
    </row>
    <row r="1184" s="13" customFormat="1">
      <c r="A1184" s="13"/>
      <c r="B1184" s="234"/>
      <c r="C1184" s="235"/>
      <c r="D1184" s="229" t="s">
        <v>171</v>
      </c>
      <c r="E1184" s="235"/>
      <c r="F1184" s="237" t="s">
        <v>1567</v>
      </c>
      <c r="G1184" s="235"/>
      <c r="H1184" s="238">
        <v>0.10100000000000001</v>
      </c>
      <c r="I1184" s="239"/>
      <c r="J1184" s="235"/>
      <c r="K1184" s="235"/>
      <c r="L1184" s="240"/>
      <c r="M1184" s="241"/>
      <c r="N1184" s="242"/>
      <c r="O1184" s="242"/>
      <c r="P1184" s="242"/>
      <c r="Q1184" s="242"/>
      <c r="R1184" s="242"/>
      <c r="S1184" s="242"/>
      <c r="T1184" s="243"/>
      <c r="U1184" s="13"/>
      <c r="V1184" s="13"/>
      <c r="W1184" s="13"/>
      <c r="X1184" s="13"/>
      <c r="Y1184" s="13"/>
      <c r="Z1184" s="13"/>
      <c r="AA1184" s="13"/>
      <c r="AB1184" s="13"/>
      <c r="AC1184" s="13"/>
      <c r="AD1184" s="13"/>
      <c r="AE1184" s="13"/>
      <c r="AT1184" s="244" t="s">
        <v>171</v>
      </c>
      <c r="AU1184" s="244" t="s">
        <v>85</v>
      </c>
      <c r="AV1184" s="13" t="s">
        <v>85</v>
      </c>
      <c r="AW1184" s="13" t="s">
        <v>4</v>
      </c>
      <c r="AX1184" s="13" t="s">
        <v>83</v>
      </c>
      <c r="AY1184" s="244" t="s">
        <v>161</v>
      </c>
    </row>
    <row r="1185" s="2" customFormat="1" ht="24.15" customHeight="1">
      <c r="A1185" s="38"/>
      <c r="B1185" s="39"/>
      <c r="C1185" s="215" t="s">
        <v>1568</v>
      </c>
      <c r="D1185" s="215" t="s">
        <v>163</v>
      </c>
      <c r="E1185" s="216" t="s">
        <v>1569</v>
      </c>
      <c r="F1185" s="217" t="s">
        <v>1570</v>
      </c>
      <c r="G1185" s="218" t="s">
        <v>206</v>
      </c>
      <c r="H1185" s="219">
        <v>284</v>
      </c>
      <c r="I1185" s="220"/>
      <c r="J1185" s="221">
        <f>ROUND(I1185*H1185,2)</f>
        <v>0</v>
      </c>
      <c r="K1185" s="222"/>
      <c r="L1185" s="44"/>
      <c r="M1185" s="223" t="s">
        <v>1</v>
      </c>
      <c r="N1185" s="224" t="s">
        <v>40</v>
      </c>
      <c r="O1185" s="91"/>
      <c r="P1185" s="225">
        <f>O1185*H1185</f>
        <v>0</v>
      </c>
      <c r="Q1185" s="225">
        <v>0.00040000000000000002</v>
      </c>
      <c r="R1185" s="225">
        <f>Q1185*H1185</f>
        <v>0.11360000000000001</v>
      </c>
      <c r="S1185" s="225">
        <v>0</v>
      </c>
      <c r="T1185" s="226">
        <f>S1185*H1185</f>
        <v>0</v>
      </c>
      <c r="U1185" s="38"/>
      <c r="V1185" s="38"/>
      <c r="W1185" s="38"/>
      <c r="X1185" s="38"/>
      <c r="Y1185" s="38"/>
      <c r="Z1185" s="38"/>
      <c r="AA1185" s="38"/>
      <c r="AB1185" s="38"/>
      <c r="AC1185" s="38"/>
      <c r="AD1185" s="38"/>
      <c r="AE1185" s="38"/>
      <c r="AR1185" s="227" t="s">
        <v>256</v>
      </c>
      <c r="AT1185" s="227" t="s">
        <v>163</v>
      </c>
      <c r="AU1185" s="227" t="s">
        <v>85</v>
      </c>
      <c r="AY1185" s="17" t="s">
        <v>161</v>
      </c>
      <c r="BE1185" s="228">
        <f>IF(N1185="základní",J1185,0)</f>
        <v>0</v>
      </c>
      <c r="BF1185" s="228">
        <f>IF(N1185="snížená",J1185,0)</f>
        <v>0</v>
      </c>
      <c r="BG1185" s="228">
        <f>IF(N1185="zákl. přenesená",J1185,0)</f>
        <v>0</v>
      </c>
      <c r="BH1185" s="228">
        <f>IF(N1185="sníž. přenesená",J1185,0)</f>
        <v>0</v>
      </c>
      <c r="BI1185" s="228">
        <f>IF(N1185="nulová",J1185,0)</f>
        <v>0</v>
      </c>
      <c r="BJ1185" s="17" t="s">
        <v>83</v>
      </c>
      <c r="BK1185" s="228">
        <f>ROUND(I1185*H1185,2)</f>
        <v>0</v>
      </c>
      <c r="BL1185" s="17" t="s">
        <v>256</v>
      </c>
      <c r="BM1185" s="227" t="s">
        <v>1571</v>
      </c>
    </row>
    <row r="1186" s="2" customFormat="1">
      <c r="A1186" s="38"/>
      <c r="B1186" s="39"/>
      <c r="C1186" s="40"/>
      <c r="D1186" s="229" t="s">
        <v>169</v>
      </c>
      <c r="E1186" s="40"/>
      <c r="F1186" s="230" t="s">
        <v>1572</v>
      </c>
      <c r="G1186" s="40"/>
      <c r="H1186" s="40"/>
      <c r="I1186" s="231"/>
      <c r="J1186" s="40"/>
      <c r="K1186" s="40"/>
      <c r="L1186" s="44"/>
      <c r="M1186" s="232"/>
      <c r="N1186" s="233"/>
      <c r="O1186" s="91"/>
      <c r="P1186" s="91"/>
      <c r="Q1186" s="91"/>
      <c r="R1186" s="91"/>
      <c r="S1186" s="91"/>
      <c r="T1186" s="92"/>
      <c r="U1186" s="38"/>
      <c r="V1186" s="38"/>
      <c r="W1186" s="38"/>
      <c r="X1186" s="38"/>
      <c r="Y1186" s="38"/>
      <c r="Z1186" s="38"/>
      <c r="AA1186" s="38"/>
      <c r="AB1186" s="38"/>
      <c r="AC1186" s="38"/>
      <c r="AD1186" s="38"/>
      <c r="AE1186" s="38"/>
      <c r="AT1186" s="17" t="s">
        <v>169</v>
      </c>
      <c r="AU1186" s="17" t="s">
        <v>85</v>
      </c>
    </row>
    <row r="1187" s="13" customFormat="1">
      <c r="A1187" s="13"/>
      <c r="B1187" s="234"/>
      <c r="C1187" s="235"/>
      <c r="D1187" s="229" t="s">
        <v>171</v>
      </c>
      <c r="E1187" s="236" t="s">
        <v>1</v>
      </c>
      <c r="F1187" s="237" t="s">
        <v>1552</v>
      </c>
      <c r="G1187" s="235"/>
      <c r="H1187" s="238">
        <v>3.0800000000000001</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171</v>
      </c>
      <c r="AU1187" s="244" t="s">
        <v>85</v>
      </c>
      <c r="AV1187" s="13" t="s">
        <v>85</v>
      </c>
      <c r="AW1187" s="13" t="s">
        <v>32</v>
      </c>
      <c r="AX1187" s="13" t="s">
        <v>75</v>
      </c>
      <c r="AY1187" s="244" t="s">
        <v>161</v>
      </c>
    </row>
    <row r="1188" s="13" customFormat="1">
      <c r="A1188" s="13"/>
      <c r="B1188" s="234"/>
      <c r="C1188" s="235"/>
      <c r="D1188" s="229" t="s">
        <v>171</v>
      </c>
      <c r="E1188" s="236" t="s">
        <v>1</v>
      </c>
      <c r="F1188" s="237" t="s">
        <v>1553</v>
      </c>
      <c r="G1188" s="235"/>
      <c r="H1188" s="238">
        <v>278.39999999999998</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171</v>
      </c>
      <c r="AU1188" s="244" t="s">
        <v>85</v>
      </c>
      <c r="AV1188" s="13" t="s">
        <v>85</v>
      </c>
      <c r="AW1188" s="13" t="s">
        <v>32</v>
      </c>
      <c r="AX1188" s="13" t="s">
        <v>75</v>
      </c>
      <c r="AY1188" s="244" t="s">
        <v>161</v>
      </c>
    </row>
    <row r="1189" s="13" customFormat="1">
      <c r="A1189" s="13"/>
      <c r="B1189" s="234"/>
      <c r="C1189" s="235"/>
      <c r="D1189" s="229" t="s">
        <v>171</v>
      </c>
      <c r="E1189" s="236" t="s">
        <v>1</v>
      </c>
      <c r="F1189" s="237" t="s">
        <v>1554</v>
      </c>
      <c r="G1189" s="235"/>
      <c r="H1189" s="238">
        <v>2.52</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171</v>
      </c>
      <c r="AU1189" s="244" t="s">
        <v>85</v>
      </c>
      <c r="AV1189" s="13" t="s">
        <v>85</v>
      </c>
      <c r="AW1189" s="13" t="s">
        <v>32</v>
      </c>
      <c r="AX1189" s="13" t="s">
        <v>75</v>
      </c>
      <c r="AY1189" s="244" t="s">
        <v>161</v>
      </c>
    </row>
    <row r="1190" s="14" customFormat="1">
      <c r="A1190" s="14"/>
      <c r="B1190" s="245"/>
      <c r="C1190" s="246"/>
      <c r="D1190" s="229" t="s">
        <v>171</v>
      </c>
      <c r="E1190" s="247" t="s">
        <v>1</v>
      </c>
      <c r="F1190" s="248" t="s">
        <v>185</v>
      </c>
      <c r="G1190" s="246"/>
      <c r="H1190" s="249">
        <v>283.99999999999994</v>
      </c>
      <c r="I1190" s="250"/>
      <c r="J1190" s="246"/>
      <c r="K1190" s="246"/>
      <c r="L1190" s="251"/>
      <c r="M1190" s="252"/>
      <c r="N1190" s="253"/>
      <c r="O1190" s="253"/>
      <c r="P1190" s="253"/>
      <c r="Q1190" s="253"/>
      <c r="R1190" s="253"/>
      <c r="S1190" s="253"/>
      <c r="T1190" s="254"/>
      <c r="U1190" s="14"/>
      <c r="V1190" s="14"/>
      <c r="W1190" s="14"/>
      <c r="X1190" s="14"/>
      <c r="Y1190" s="14"/>
      <c r="Z1190" s="14"/>
      <c r="AA1190" s="14"/>
      <c r="AB1190" s="14"/>
      <c r="AC1190" s="14"/>
      <c r="AD1190" s="14"/>
      <c r="AE1190" s="14"/>
      <c r="AT1190" s="255" t="s">
        <v>171</v>
      </c>
      <c r="AU1190" s="255" t="s">
        <v>85</v>
      </c>
      <c r="AV1190" s="14" t="s">
        <v>167</v>
      </c>
      <c r="AW1190" s="14" t="s">
        <v>32</v>
      </c>
      <c r="AX1190" s="14" t="s">
        <v>83</v>
      </c>
      <c r="AY1190" s="255" t="s">
        <v>161</v>
      </c>
    </row>
    <row r="1191" s="2" customFormat="1" ht="24.15" customHeight="1">
      <c r="A1191" s="38"/>
      <c r="B1191" s="39"/>
      <c r="C1191" s="215" t="s">
        <v>1573</v>
      </c>
      <c r="D1191" s="215" t="s">
        <v>163</v>
      </c>
      <c r="E1191" s="216" t="s">
        <v>1574</v>
      </c>
      <c r="F1191" s="217" t="s">
        <v>1575</v>
      </c>
      <c r="G1191" s="218" t="s">
        <v>206</v>
      </c>
      <c r="H1191" s="219">
        <v>12</v>
      </c>
      <c r="I1191" s="220"/>
      <c r="J1191" s="221">
        <f>ROUND(I1191*H1191,2)</f>
        <v>0</v>
      </c>
      <c r="K1191" s="222"/>
      <c r="L1191" s="44"/>
      <c r="M1191" s="223" t="s">
        <v>1</v>
      </c>
      <c r="N1191" s="224" t="s">
        <v>40</v>
      </c>
      <c r="O1191" s="91"/>
      <c r="P1191" s="225">
        <f>O1191*H1191</f>
        <v>0</v>
      </c>
      <c r="Q1191" s="225">
        <v>0.00040000000000000002</v>
      </c>
      <c r="R1191" s="225">
        <f>Q1191*H1191</f>
        <v>0.0048000000000000004</v>
      </c>
      <c r="S1191" s="225">
        <v>0</v>
      </c>
      <c r="T1191" s="226">
        <f>S1191*H1191</f>
        <v>0</v>
      </c>
      <c r="U1191" s="38"/>
      <c r="V1191" s="38"/>
      <c r="W1191" s="38"/>
      <c r="X1191" s="38"/>
      <c r="Y1191" s="38"/>
      <c r="Z1191" s="38"/>
      <c r="AA1191" s="38"/>
      <c r="AB1191" s="38"/>
      <c r="AC1191" s="38"/>
      <c r="AD1191" s="38"/>
      <c r="AE1191" s="38"/>
      <c r="AR1191" s="227" t="s">
        <v>256</v>
      </c>
      <c r="AT1191" s="227" t="s">
        <v>163</v>
      </c>
      <c r="AU1191" s="227" t="s">
        <v>85</v>
      </c>
      <c r="AY1191" s="17" t="s">
        <v>161</v>
      </c>
      <c r="BE1191" s="228">
        <f>IF(N1191="základní",J1191,0)</f>
        <v>0</v>
      </c>
      <c r="BF1191" s="228">
        <f>IF(N1191="snížená",J1191,0)</f>
        <v>0</v>
      </c>
      <c r="BG1191" s="228">
        <f>IF(N1191="zákl. přenesená",J1191,0)</f>
        <v>0</v>
      </c>
      <c r="BH1191" s="228">
        <f>IF(N1191="sníž. přenesená",J1191,0)</f>
        <v>0</v>
      </c>
      <c r="BI1191" s="228">
        <f>IF(N1191="nulová",J1191,0)</f>
        <v>0</v>
      </c>
      <c r="BJ1191" s="17" t="s">
        <v>83</v>
      </c>
      <c r="BK1191" s="228">
        <f>ROUND(I1191*H1191,2)</f>
        <v>0</v>
      </c>
      <c r="BL1191" s="17" t="s">
        <v>256</v>
      </c>
      <c r="BM1191" s="227" t="s">
        <v>1576</v>
      </c>
    </row>
    <row r="1192" s="2" customFormat="1">
      <c r="A1192" s="38"/>
      <c r="B1192" s="39"/>
      <c r="C1192" s="40"/>
      <c r="D1192" s="229" t="s">
        <v>169</v>
      </c>
      <c r="E1192" s="40"/>
      <c r="F1192" s="230" t="s">
        <v>1577</v>
      </c>
      <c r="G1192" s="40"/>
      <c r="H1192" s="40"/>
      <c r="I1192" s="231"/>
      <c r="J1192" s="40"/>
      <c r="K1192" s="40"/>
      <c r="L1192" s="44"/>
      <c r="M1192" s="232"/>
      <c r="N1192" s="233"/>
      <c r="O1192" s="91"/>
      <c r="P1192" s="91"/>
      <c r="Q1192" s="91"/>
      <c r="R1192" s="91"/>
      <c r="S1192" s="91"/>
      <c r="T1192" s="92"/>
      <c r="U1192" s="38"/>
      <c r="V1192" s="38"/>
      <c r="W1192" s="38"/>
      <c r="X1192" s="38"/>
      <c r="Y1192" s="38"/>
      <c r="Z1192" s="38"/>
      <c r="AA1192" s="38"/>
      <c r="AB1192" s="38"/>
      <c r="AC1192" s="38"/>
      <c r="AD1192" s="38"/>
      <c r="AE1192" s="38"/>
      <c r="AT1192" s="17" t="s">
        <v>169</v>
      </c>
      <c r="AU1192" s="17" t="s">
        <v>85</v>
      </c>
    </row>
    <row r="1193" s="13" customFormat="1">
      <c r="A1193" s="13"/>
      <c r="B1193" s="234"/>
      <c r="C1193" s="235"/>
      <c r="D1193" s="229" t="s">
        <v>171</v>
      </c>
      <c r="E1193" s="236" t="s">
        <v>1</v>
      </c>
      <c r="F1193" s="237" t="s">
        <v>1560</v>
      </c>
      <c r="G1193" s="235"/>
      <c r="H1193" s="238">
        <v>12</v>
      </c>
      <c r="I1193" s="239"/>
      <c r="J1193" s="235"/>
      <c r="K1193" s="235"/>
      <c r="L1193" s="240"/>
      <c r="M1193" s="241"/>
      <c r="N1193" s="242"/>
      <c r="O1193" s="242"/>
      <c r="P1193" s="242"/>
      <c r="Q1193" s="242"/>
      <c r="R1193" s="242"/>
      <c r="S1193" s="242"/>
      <c r="T1193" s="243"/>
      <c r="U1193" s="13"/>
      <c r="V1193" s="13"/>
      <c r="W1193" s="13"/>
      <c r="X1193" s="13"/>
      <c r="Y1193" s="13"/>
      <c r="Z1193" s="13"/>
      <c r="AA1193" s="13"/>
      <c r="AB1193" s="13"/>
      <c r="AC1193" s="13"/>
      <c r="AD1193" s="13"/>
      <c r="AE1193" s="13"/>
      <c r="AT1193" s="244" t="s">
        <v>171</v>
      </c>
      <c r="AU1193" s="244" t="s">
        <v>85</v>
      </c>
      <c r="AV1193" s="13" t="s">
        <v>85</v>
      </c>
      <c r="AW1193" s="13" t="s">
        <v>32</v>
      </c>
      <c r="AX1193" s="13" t="s">
        <v>83</v>
      </c>
      <c r="AY1193" s="244" t="s">
        <v>161</v>
      </c>
    </row>
    <row r="1194" s="2" customFormat="1" ht="44.25" customHeight="1">
      <c r="A1194" s="38"/>
      <c r="B1194" s="39"/>
      <c r="C1194" s="256" t="s">
        <v>1578</v>
      </c>
      <c r="D1194" s="256" t="s">
        <v>639</v>
      </c>
      <c r="E1194" s="257" t="s">
        <v>1579</v>
      </c>
      <c r="F1194" s="258" t="s">
        <v>1580</v>
      </c>
      <c r="G1194" s="259" t="s">
        <v>206</v>
      </c>
      <c r="H1194" s="260">
        <v>361.416</v>
      </c>
      <c r="I1194" s="261"/>
      <c r="J1194" s="262">
        <f>ROUND(I1194*H1194,2)</f>
        <v>0</v>
      </c>
      <c r="K1194" s="263"/>
      <c r="L1194" s="264"/>
      <c r="M1194" s="265" t="s">
        <v>1</v>
      </c>
      <c r="N1194" s="266" t="s">
        <v>40</v>
      </c>
      <c r="O1194" s="91"/>
      <c r="P1194" s="225">
        <f>O1194*H1194</f>
        <v>0</v>
      </c>
      <c r="Q1194" s="225">
        <v>0.0054000000000000003</v>
      </c>
      <c r="R1194" s="225">
        <f>Q1194*H1194</f>
        <v>1.9516464</v>
      </c>
      <c r="S1194" s="225">
        <v>0</v>
      </c>
      <c r="T1194" s="226">
        <f>S1194*H1194</f>
        <v>0</v>
      </c>
      <c r="U1194" s="38"/>
      <c r="V1194" s="38"/>
      <c r="W1194" s="38"/>
      <c r="X1194" s="38"/>
      <c r="Y1194" s="38"/>
      <c r="Z1194" s="38"/>
      <c r="AA1194" s="38"/>
      <c r="AB1194" s="38"/>
      <c r="AC1194" s="38"/>
      <c r="AD1194" s="38"/>
      <c r="AE1194" s="38"/>
      <c r="AR1194" s="227" t="s">
        <v>356</v>
      </c>
      <c r="AT1194" s="227" t="s">
        <v>639</v>
      </c>
      <c r="AU1194" s="227" t="s">
        <v>85</v>
      </c>
      <c r="AY1194" s="17" t="s">
        <v>161</v>
      </c>
      <c r="BE1194" s="228">
        <f>IF(N1194="základní",J1194,0)</f>
        <v>0</v>
      </c>
      <c r="BF1194" s="228">
        <f>IF(N1194="snížená",J1194,0)</f>
        <v>0</v>
      </c>
      <c r="BG1194" s="228">
        <f>IF(N1194="zákl. přenesená",J1194,0)</f>
        <v>0</v>
      </c>
      <c r="BH1194" s="228">
        <f>IF(N1194="sníž. přenesená",J1194,0)</f>
        <v>0</v>
      </c>
      <c r="BI1194" s="228">
        <f>IF(N1194="nulová",J1194,0)</f>
        <v>0</v>
      </c>
      <c r="BJ1194" s="17" t="s">
        <v>83</v>
      </c>
      <c r="BK1194" s="228">
        <f>ROUND(I1194*H1194,2)</f>
        <v>0</v>
      </c>
      <c r="BL1194" s="17" t="s">
        <v>256</v>
      </c>
      <c r="BM1194" s="227" t="s">
        <v>1581</v>
      </c>
    </row>
    <row r="1195" s="2" customFormat="1">
      <c r="A1195" s="38"/>
      <c r="B1195" s="39"/>
      <c r="C1195" s="40"/>
      <c r="D1195" s="229" t="s">
        <v>169</v>
      </c>
      <c r="E1195" s="40"/>
      <c r="F1195" s="230" t="s">
        <v>1580</v>
      </c>
      <c r="G1195" s="40"/>
      <c r="H1195" s="40"/>
      <c r="I1195" s="231"/>
      <c r="J1195" s="40"/>
      <c r="K1195" s="40"/>
      <c r="L1195" s="44"/>
      <c r="M1195" s="232"/>
      <c r="N1195" s="233"/>
      <c r="O1195" s="91"/>
      <c r="P1195" s="91"/>
      <c r="Q1195" s="91"/>
      <c r="R1195" s="91"/>
      <c r="S1195" s="91"/>
      <c r="T1195" s="92"/>
      <c r="U1195" s="38"/>
      <c r="V1195" s="38"/>
      <c r="W1195" s="38"/>
      <c r="X1195" s="38"/>
      <c r="Y1195" s="38"/>
      <c r="Z1195" s="38"/>
      <c r="AA1195" s="38"/>
      <c r="AB1195" s="38"/>
      <c r="AC1195" s="38"/>
      <c r="AD1195" s="38"/>
      <c r="AE1195" s="38"/>
      <c r="AT1195" s="17" t="s">
        <v>169</v>
      </c>
      <c r="AU1195" s="17" t="s">
        <v>85</v>
      </c>
    </row>
    <row r="1196" s="13" customFormat="1">
      <c r="A1196" s="13"/>
      <c r="B1196" s="234"/>
      <c r="C1196" s="235"/>
      <c r="D1196" s="229" t="s">
        <v>171</v>
      </c>
      <c r="E1196" s="236" t="s">
        <v>1</v>
      </c>
      <c r="F1196" s="237" t="s">
        <v>1565</v>
      </c>
      <c r="G1196" s="235"/>
      <c r="H1196" s="238">
        <v>284</v>
      </c>
      <c r="I1196" s="239"/>
      <c r="J1196" s="235"/>
      <c r="K1196" s="235"/>
      <c r="L1196" s="240"/>
      <c r="M1196" s="241"/>
      <c r="N1196" s="242"/>
      <c r="O1196" s="242"/>
      <c r="P1196" s="242"/>
      <c r="Q1196" s="242"/>
      <c r="R1196" s="242"/>
      <c r="S1196" s="242"/>
      <c r="T1196" s="243"/>
      <c r="U1196" s="13"/>
      <c r="V1196" s="13"/>
      <c r="W1196" s="13"/>
      <c r="X1196" s="13"/>
      <c r="Y1196" s="13"/>
      <c r="Z1196" s="13"/>
      <c r="AA1196" s="13"/>
      <c r="AB1196" s="13"/>
      <c r="AC1196" s="13"/>
      <c r="AD1196" s="13"/>
      <c r="AE1196" s="13"/>
      <c r="AT1196" s="244" t="s">
        <v>171</v>
      </c>
      <c r="AU1196" s="244" t="s">
        <v>85</v>
      </c>
      <c r="AV1196" s="13" t="s">
        <v>85</v>
      </c>
      <c r="AW1196" s="13" t="s">
        <v>32</v>
      </c>
      <c r="AX1196" s="13" t="s">
        <v>75</v>
      </c>
      <c r="AY1196" s="244" t="s">
        <v>161</v>
      </c>
    </row>
    <row r="1197" s="13" customFormat="1">
      <c r="A1197" s="13"/>
      <c r="B1197" s="234"/>
      <c r="C1197" s="235"/>
      <c r="D1197" s="229" t="s">
        <v>171</v>
      </c>
      <c r="E1197" s="236" t="s">
        <v>1</v>
      </c>
      <c r="F1197" s="237" t="s">
        <v>1566</v>
      </c>
      <c r="G1197" s="235"/>
      <c r="H1197" s="238">
        <v>12</v>
      </c>
      <c r="I1197" s="239"/>
      <c r="J1197" s="235"/>
      <c r="K1197" s="235"/>
      <c r="L1197" s="240"/>
      <c r="M1197" s="241"/>
      <c r="N1197" s="242"/>
      <c r="O1197" s="242"/>
      <c r="P1197" s="242"/>
      <c r="Q1197" s="242"/>
      <c r="R1197" s="242"/>
      <c r="S1197" s="242"/>
      <c r="T1197" s="243"/>
      <c r="U1197" s="13"/>
      <c r="V1197" s="13"/>
      <c r="W1197" s="13"/>
      <c r="X1197" s="13"/>
      <c r="Y1197" s="13"/>
      <c r="Z1197" s="13"/>
      <c r="AA1197" s="13"/>
      <c r="AB1197" s="13"/>
      <c r="AC1197" s="13"/>
      <c r="AD1197" s="13"/>
      <c r="AE1197" s="13"/>
      <c r="AT1197" s="244" t="s">
        <v>171</v>
      </c>
      <c r="AU1197" s="244" t="s">
        <v>85</v>
      </c>
      <c r="AV1197" s="13" t="s">
        <v>85</v>
      </c>
      <c r="AW1197" s="13" t="s">
        <v>32</v>
      </c>
      <c r="AX1197" s="13" t="s">
        <v>75</v>
      </c>
      <c r="AY1197" s="244" t="s">
        <v>161</v>
      </c>
    </row>
    <row r="1198" s="14" customFormat="1">
      <c r="A1198" s="14"/>
      <c r="B1198" s="245"/>
      <c r="C1198" s="246"/>
      <c r="D1198" s="229" t="s">
        <v>171</v>
      </c>
      <c r="E1198" s="247" t="s">
        <v>1</v>
      </c>
      <c r="F1198" s="248" t="s">
        <v>185</v>
      </c>
      <c r="G1198" s="246"/>
      <c r="H1198" s="249">
        <v>296</v>
      </c>
      <c r="I1198" s="250"/>
      <c r="J1198" s="246"/>
      <c r="K1198" s="246"/>
      <c r="L1198" s="251"/>
      <c r="M1198" s="252"/>
      <c r="N1198" s="253"/>
      <c r="O1198" s="253"/>
      <c r="P1198" s="253"/>
      <c r="Q1198" s="253"/>
      <c r="R1198" s="253"/>
      <c r="S1198" s="253"/>
      <c r="T1198" s="254"/>
      <c r="U1198" s="14"/>
      <c r="V1198" s="14"/>
      <c r="W1198" s="14"/>
      <c r="X1198" s="14"/>
      <c r="Y1198" s="14"/>
      <c r="Z1198" s="14"/>
      <c r="AA1198" s="14"/>
      <c r="AB1198" s="14"/>
      <c r="AC1198" s="14"/>
      <c r="AD1198" s="14"/>
      <c r="AE1198" s="14"/>
      <c r="AT1198" s="255" t="s">
        <v>171</v>
      </c>
      <c r="AU1198" s="255" t="s">
        <v>85</v>
      </c>
      <c r="AV1198" s="14" t="s">
        <v>167</v>
      </c>
      <c r="AW1198" s="14" t="s">
        <v>32</v>
      </c>
      <c r="AX1198" s="14" t="s">
        <v>83</v>
      </c>
      <c r="AY1198" s="255" t="s">
        <v>161</v>
      </c>
    </row>
    <row r="1199" s="13" customFormat="1">
      <c r="A1199" s="13"/>
      <c r="B1199" s="234"/>
      <c r="C1199" s="235"/>
      <c r="D1199" s="229" t="s">
        <v>171</v>
      </c>
      <c r="E1199" s="235"/>
      <c r="F1199" s="237" t="s">
        <v>1582</v>
      </c>
      <c r="G1199" s="235"/>
      <c r="H1199" s="238">
        <v>361.416</v>
      </c>
      <c r="I1199" s="239"/>
      <c r="J1199" s="235"/>
      <c r="K1199" s="235"/>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171</v>
      </c>
      <c r="AU1199" s="244" t="s">
        <v>85</v>
      </c>
      <c r="AV1199" s="13" t="s">
        <v>85</v>
      </c>
      <c r="AW1199" s="13" t="s">
        <v>4</v>
      </c>
      <c r="AX1199" s="13" t="s">
        <v>83</v>
      </c>
      <c r="AY1199" s="244" t="s">
        <v>161</v>
      </c>
    </row>
    <row r="1200" s="2" customFormat="1" ht="37.8" customHeight="1">
      <c r="A1200" s="38"/>
      <c r="B1200" s="39"/>
      <c r="C1200" s="215" t="s">
        <v>1583</v>
      </c>
      <c r="D1200" s="215" t="s">
        <v>163</v>
      </c>
      <c r="E1200" s="216" t="s">
        <v>1584</v>
      </c>
      <c r="F1200" s="217" t="s">
        <v>1585</v>
      </c>
      <c r="G1200" s="218" t="s">
        <v>206</v>
      </c>
      <c r="H1200" s="219">
        <v>85.569999999999993</v>
      </c>
      <c r="I1200" s="220"/>
      <c r="J1200" s="221">
        <f>ROUND(I1200*H1200,2)</f>
        <v>0</v>
      </c>
      <c r="K1200" s="222"/>
      <c r="L1200" s="44"/>
      <c r="M1200" s="223" t="s">
        <v>1</v>
      </c>
      <c r="N1200" s="224" t="s">
        <v>40</v>
      </c>
      <c r="O1200" s="91"/>
      <c r="P1200" s="225">
        <f>O1200*H1200</f>
        <v>0</v>
      </c>
      <c r="Q1200" s="225">
        <v>0.0035000000000000001</v>
      </c>
      <c r="R1200" s="225">
        <f>Q1200*H1200</f>
        <v>0.29949499999999996</v>
      </c>
      <c r="S1200" s="225">
        <v>0</v>
      </c>
      <c r="T1200" s="226">
        <f>S1200*H1200</f>
        <v>0</v>
      </c>
      <c r="U1200" s="38"/>
      <c r="V1200" s="38"/>
      <c r="W1200" s="38"/>
      <c r="X1200" s="38"/>
      <c r="Y1200" s="38"/>
      <c r="Z1200" s="38"/>
      <c r="AA1200" s="38"/>
      <c r="AB1200" s="38"/>
      <c r="AC1200" s="38"/>
      <c r="AD1200" s="38"/>
      <c r="AE1200" s="38"/>
      <c r="AR1200" s="227" t="s">
        <v>256</v>
      </c>
      <c r="AT1200" s="227" t="s">
        <v>163</v>
      </c>
      <c r="AU1200" s="227" t="s">
        <v>85</v>
      </c>
      <c r="AY1200" s="17" t="s">
        <v>161</v>
      </c>
      <c r="BE1200" s="228">
        <f>IF(N1200="základní",J1200,0)</f>
        <v>0</v>
      </c>
      <c r="BF1200" s="228">
        <f>IF(N1200="snížená",J1200,0)</f>
        <v>0</v>
      </c>
      <c r="BG1200" s="228">
        <f>IF(N1200="zákl. přenesená",J1200,0)</f>
        <v>0</v>
      </c>
      <c r="BH1200" s="228">
        <f>IF(N1200="sníž. přenesená",J1200,0)</f>
        <v>0</v>
      </c>
      <c r="BI1200" s="228">
        <f>IF(N1200="nulová",J1200,0)</f>
        <v>0</v>
      </c>
      <c r="BJ1200" s="17" t="s">
        <v>83</v>
      </c>
      <c r="BK1200" s="228">
        <f>ROUND(I1200*H1200,2)</f>
        <v>0</v>
      </c>
      <c r="BL1200" s="17" t="s">
        <v>256</v>
      </c>
      <c r="BM1200" s="227" t="s">
        <v>1586</v>
      </c>
    </row>
    <row r="1201" s="2" customFormat="1">
      <c r="A1201" s="38"/>
      <c r="B1201" s="39"/>
      <c r="C1201" s="40"/>
      <c r="D1201" s="229" t="s">
        <v>169</v>
      </c>
      <c r="E1201" s="40"/>
      <c r="F1201" s="230" t="s">
        <v>1587</v>
      </c>
      <c r="G1201" s="40"/>
      <c r="H1201" s="40"/>
      <c r="I1201" s="231"/>
      <c r="J1201" s="40"/>
      <c r="K1201" s="40"/>
      <c r="L1201" s="44"/>
      <c r="M1201" s="232"/>
      <c r="N1201" s="233"/>
      <c r="O1201" s="91"/>
      <c r="P1201" s="91"/>
      <c r="Q1201" s="91"/>
      <c r="R1201" s="91"/>
      <c r="S1201" s="91"/>
      <c r="T1201" s="92"/>
      <c r="U1201" s="38"/>
      <c r="V1201" s="38"/>
      <c r="W1201" s="38"/>
      <c r="X1201" s="38"/>
      <c r="Y1201" s="38"/>
      <c r="Z1201" s="38"/>
      <c r="AA1201" s="38"/>
      <c r="AB1201" s="38"/>
      <c r="AC1201" s="38"/>
      <c r="AD1201" s="38"/>
      <c r="AE1201" s="38"/>
      <c r="AT1201" s="17" t="s">
        <v>169</v>
      </c>
      <c r="AU1201" s="17" t="s">
        <v>85</v>
      </c>
    </row>
    <row r="1202" s="13" customFormat="1">
      <c r="A1202" s="13"/>
      <c r="B1202" s="234"/>
      <c r="C1202" s="235"/>
      <c r="D1202" s="229" t="s">
        <v>171</v>
      </c>
      <c r="E1202" s="236" t="s">
        <v>1</v>
      </c>
      <c r="F1202" s="237" t="s">
        <v>1588</v>
      </c>
      <c r="G1202" s="235"/>
      <c r="H1202" s="238">
        <v>6.4000000000000004</v>
      </c>
      <c r="I1202" s="239"/>
      <c r="J1202" s="235"/>
      <c r="K1202" s="235"/>
      <c r="L1202" s="240"/>
      <c r="M1202" s="241"/>
      <c r="N1202" s="242"/>
      <c r="O1202" s="242"/>
      <c r="P1202" s="242"/>
      <c r="Q1202" s="242"/>
      <c r="R1202" s="242"/>
      <c r="S1202" s="242"/>
      <c r="T1202" s="243"/>
      <c r="U1202" s="13"/>
      <c r="V1202" s="13"/>
      <c r="W1202" s="13"/>
      <c r="X1202" s="13"/>
      <c r="Y1202" s="13"/>
      <c r="Z1202" s="13"/>
      <c r="AA1202" s="13"/>
      <c r="AB1202" s="13"/>
      <c r="AC1202" s="13"/>
      <c r="AD1202" s="13"/>
      <c r="AE1202" s="13"/>
      <c r="AT1202" s="244" t="s">
        <v>171</v>
      </c>
      <c r="AU1202" s="244" t="s">
        <v>85</v>
      </c>
      <c r="AV1202" s="13" t="s">
        <v>85</v>
      </c>
      <c r="AW1202" s="13" t="s">
        <v>32</v>
      </c>
      <c r="AX1202" s="13" t="s">
        <v>75</v>
      </c>
      <c r="AY1202" s="244" t="s">
        <v>161</v>
      </c>
    </row>
    <row r="1203" s="13" customFormat="1">
      <c r="A1203" s="13"/>
      <c r="B1203" s="234"/>
      <c r="C1203" s="235"/>
      <c r="D1203" s="229" t="s">
        <v>171</v>
      </c>
      <c r="E1203" s="236" t="s">
        <v>1</v>
      </c>
      <c r="F1203" s="237" t="s">
        <v>1589</v>
      </c>
      <c r="G1203" s="235"/>
      <c r="H1203" s="238">
        <v>20.280000000000001</v>
      </c>
      <c r="I1203" s="239"/>
      <c r="J1203" s="235"/>
      <c r="K1203" s="235"/>
      <c r="L1203" s="240"/>
      <c r="M1203" s="241"/>
      <c r="N1203" s="242"/>
      <c r="O1203" s="242"/>
      <c r="P1203" s="242"/>
      <c r="Q1203" s="242"/>
      <c r="R1203" s="242"/>
      <c r="S1203" s="242"/>
      <c r="T1203" s="243"/>
      <c r="U1203" s="13"/>
      <c r="V1203" s="13"/>
      <c r="W1203" s="13"/>
      <c r="X1203" s="13"/>
      <c r="Y1203" s="13"/>
      <c r="Z1203" s="13"/>
      <c r="AA1203" s="13"/>
      <c r="AB1203" s="13"/>
      <c r="AC1203" s="13"/>
      <c r="AD1203" s="13"/>
      <c r="AE1203" s="13"/>
      <c r="AT1203" s="244" t="s">
        <v>171</v>
      </c>
      <c r="AU1203" s="244" t="s">
        <v>85</v>
      </c>
      <c r="AV1203" s="13" t="s">
        <v>85</v>
      </c>
      <c r="AW1203" s="13" t="s">
        <v>32</v>
      </c>
      <c r="AX1203" s="13" t="s">
        <v>75</v>
      </c>
      <c r="AY1203" s="244" t="s">
        <v>161</v>
      </c>
    </row>
    <row r="1204" s="13" customFormat="1">
      <c r="A1204" s="13"/>
      <c r="B1204" s="234"/>
      <c r="C1204" s="235"/>
      <c r="D1204" s="229" t="s">
        <v>171</v>
      </c>
      <c r="E1204" s="236" t="s">
        <v>1</v>
      </c>
      <c r="F1204" s="237" t="s">
        <v>1590</v>
      </c>
      <c r="G1204" s="235"/>
      <c r="H1204" s="238">
        <v>20.539999999999999</v>
      </c>
      <c r="I1204" s="239"/>
      <c r="J1204" s="235"/>
      <c r="K1204" s="235"/>
      <c r="L1204" s="240"/>
      <c r="M1204" s="241"/>
      <c r="N1204" s="242"/>
      <c r="O1204" s="242"/>
      <c r="P1204" s="242"/>
      <c r="Q1204" s="242"/>
      <c r="R1204" s="242"/>
      <c r="S1204" s="242"/>
      <c r="T1204" s="243"/>
      <c r="U1204" s="13"/>
      <c r="V1204" s="13"/>
      <c r="W1204" s="13"/>
      <c r="X1204" s="13"/>
      <c r="Y1204" s="13"/>
      <c r="Z1204" s="13"/>
      <c r="AA1204" s="13"/>
      <c r="AB1204" s="13"/>
      <c r="AC1204" s="13"/>
      <c r="AD1204" s="13"/>
      <c r="AE1204" s="13"/>
      <c r="AT1204" s="244" t="s">
        <v>171</v>
      </c>
      <c r="AU1204" s="244" t="s">
        <v>85</v>
      </c>
      <c r="AV1204" s="13" t="s">
        <v>85</v>
      </c>
      <c r="AW1204" s="13" t="s">
        <v>32</v>
      </c>
      <c r="AX1204" s="13" t="s">
        <v>75</v>
      </c>
      <c r="AY1204" s="244" t="s">
        <v>161</v>
      </c>
    </row>
    <row r="1205" s="13" customFormat="1">
      <c r="A1205" s="13"/>
      <c r="B1205" s="234"/>
      <c r="C1205" s="235"/>
      <c r="D1205" s="229" t="s">
        <v>171</v>
      </c>
      <c r="E1205" s="236" t="s">
        <v>1</v>
      </c>
      <c r="F1205" s="237" t="s">
        <v>1591</v>
      </c>
      <c r="G1205" s="235"/>
      <c r="H1205" s="238">
        <v>4.1600000000000001</v>
      </c>
      <c r="I1205" s="239"/>
      <c r="J1205" s="235"/>
      <c r="K1205" s="235"/>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171</v>
      </c>
      <c r="AU1205" s="244" t="s">
        <v>85</v>
      </c>
      <c r="AV1205" s="13" t="s">
        <v>85</v>
      </c>
      <c r="AW1205" s="13" t="s">
        <v>32</v>
      </c>
      <c r="AX1205" s="13" t="s">
        <v>75</v>
      </c>
      <c r="AY1205" s="244" t="s">
        <v>161</v>
      </c>
    </row>
    <row r="1206" s="13" customFormat="1">
      <c r="A1206" s="13"/>
      <c r="B1206" s="234"/>
      <c r="C1206" s="235"/>
      <c r="D1206" s="229" t="s">
        <v>171</v>
      </c>
      <c r="E1206" s="236" t="s">
        <v>1</v>
      </c>
      <c r="F1206" s="237" t="s">
        <v>1592</v>
      </c>
      <c r="G1206" s="235"/>
      <c r="H1206" s="238">
        <v>6.9500000000000002</v>
      </c>
      <c r="I1206" s="239"/>
      <c r="J1206" s="235"/>
      <c r="K1206" s="235"/>
      <c r="L1206" s="240"/>
      <c r="M1206" s="241"/>
      <c r="N1206" s="242"/>
      <c r="O1206" s="242"/>
      <c r="P1206" s="242"/>
      <c r="Q1206" s="242"/>
      <c r="R1206" s="242"/>
      <c r="S1206" s="242"/>
      <c r="T1206" s="243"/>
      <c r="U1206" s="13"/>
      <c r="V1206" s="13"/>
      <c r="W1206" s="13"/>
      <c r="X1206" s="13"/>
      <c r="Y1206" s="13"/>
      <c r="Z1206" s="13"/>
      <c r="AA1206" s="13"/>
      <c r="AB1206" s="13"/>
      <c r="AC1206" s="13"/>
      <c r="AD1206" s="13"/>
      <c r="AE1206" s="13"/>
      <c r="AT1206" s="244" t="s">
        <v>171</v>
      </c>
      <c r="AU1206" s="244" t="s">
        <v>85</v>
      </c>
      <c r="AV1206" s="13" t="s">
        <v>85</v>
      </c>
      <c r="AW1206" s="13" t="s">
        <v>32</v>
      </c>
      <c r="AX1206" s="13" t="s">
        <v>75</v>
      </c>
      <c r="AY1206" s="244" t="s">
        <v>161</v>
      </c>
    </row>
    <row r="1207" s="13" customFormat="1">
      <c r="A1207" s="13"/>
      <c r="B1207" s="234"/>
      <c r="C1207" s="235"/>
      <c r="D1207" s="229" t="s">
        <v>171</v>
      </c>
      <c r="E1207" s="236" t="s">
        <v>1</v>
      </c>
      <c r="F1207" s="237" t="s">
        <v>1593</v>
      </c>
      <c r="G1207" s="235"/>
      <c r="H1207" s="238">
        <v>14.119999999999999</v>
      </c>
      <c r="I1207" s="239"/>
      <c r="J1207" s="235"/>
      <c r="K1207" s="235"/>
      <c r="L1207" s="240"/>
      <c r="M1207" s="241"/>
      <c r="N1207" s="242"/>
      <c r="O1207" s="242"/>
      <c r="P1207" s="242"/>
      <c r="Q1207" s="242"/>
      <c r="R1207" s="242"/>
      <c r="S1207" s="242"/>
      <c r="T1207" s="243"/>
      <c r="U1207" s="13"/>
      <c r="V1207" s="13"/>
      <c r="W1207" s="13"/>
      <c r="X1207" s="13"/>
      <c r="Y1207" s="13"/>
      <c r="Z1207" s="13"/>
      <c r="AA1207" s="13"/>
      <c r="AB1207" s="13"/>
      <c r="AC1207" s="13"/>
      <c r="AD1207" s="13"/>
      <c r="AE1207" s="13"/>
      <c r="AT1207" s="244" t="s">
        <v>171</v>
      </c>
      <c r="AU1207" s="244" t="s">
        <v>85</v>
      </c>
      <c r="AV1207" s="13" t="s">
        <v>85</v>
      </c>
      <c r="AW1207" s="13" t="s">
        <v>32</v>
      </c>
      <c r="AX1207" s="13" t="s">
        <v>75</v>
      </c>
      <c r="AY1207" s="244" t="s">
        <v>161</v>
      </c>
    </row>
    <row r="1208" s="13" customFormat="1">
      <c r="A1208" s="13"/>
      <c r="B1208" s="234"/>
      <c r="C1208" s="235"/>
      <c r="D1208" s="229" t="s">
        <v>171</v>
      </c>
      <c r="E1208" s="236" t="s">
        <v>1</v>
      </c>
      <c r="F1208" s="237" t="s">
        <v>1594</v>
      </c>
      <c r="G1208" s="235"/>
      <c r="H1208" s="238">
        <v>13.119999999999999</v>
      </c>
      <c r="I1208" s="239"/>
      <c r="J1208" s="235"/>
      <c r="K1208" s="235"/>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171</v>
      </c>
      <c r="AU1208" s="244" t="s">
        <v>85</v>
      </c>
      <c r="AV1208" s="13" t="s">
        <v>85</v>
      </c>
      <c r="AW1208" s="13" t="s">
        <v>32</v>
      </c>
      <c r="AX1208" s="13" t="s">
        <v>75</v>
      </c>
      <c r="AY1208" s="244" t="s">
        <v>161</v>
      </c>
    </row>
    <row r="1209" s="14" customFormat="1">
      <c r="A1209" s="14"/>
      <c r="B1209" s="245"/>
      <c r="C1209" s="246"/>
      <c r="D1209" s="229" t="s">
        <v>171</v>
      </c>
      <c r="E1209" s="247" t="s">
        <v>1</v>
      </c>
      <c r="F1209" s="248" t="s">
        <v>185</v>
      </c>
      <c r="G1209" s="246"/>
      <c r="H1209" s="249">
        <v>85.570000000000007</v>
      </c>
      <c r="I1209" s="250"/>
      <c r="J1209" s="246"/>
      <c r="K1209" s="246"/>
      <c r="L1209" s="251"/>
      <c r="M1209" s="252"/>
      <c r="N1209" s="253"/>
      <c r="O1209" s="253"/>
      <c r="P1209" s="253"/>
      <c r="Q1209" s="253"/>
      <c r="R1209" s="253"/>
      <c r="S1209" s="253"/>
      <c r="T1209" s="254"/>
      <c r="U1209" s="14"/>
      <c r="V1209" s="14"/>
      <c r="W1209" s="14"/>
      <c r="X1209" s="14"/>
      <c r="Y1209" s="14"/>
      <c r="Z1209" s="14"/>
      <c r="AA1209" s="14"/>
      <c r="AB1209" s="14"/>
      <c r="AC1209" s="14"/>
      <c r="AD1209" s="14"/>
      <c r="AE1209" s="14"/>
      <c r="AT1209" s="255" t="s">
        <v>171</v>
      </c>
      <c r="AU1209" s="255" t="s">
        <v>85</v>
      </c>
      <c r="AV1209" s="14" t="s">
        <v>167</v>
      </c>
      <c r="AW1209" s="14" t="s">
        <v>32</v>
      </c>
      <c r="AX1209" s="14" t="s">
        <v>83</v>
      </c>
      <c r="AY1209" s="255" t="s">
        <v>161</v>
      </c>
    </row>
    <row r="1210" s="2" customFormat="1" ht="24.15" customHeight="1">
      <c r="A1210" s="38"/>
      <c r="B1210" s="39"/>
      <c r="C1210" s="215" t="s">
        <v>1595</v>
      </c>
      <c r="D1210" s="215" t="s">
        <v>163</v>
      </c>
      <c r="E1210" s="216" t="s">
        <v>1596</v>
      </c>
      <c r="F1210" s="217" t="s">
        <v>1597</v>
      </c>
      <c r="G1210" s="218" t="s">
        <v>240</v>
      </c>
      <c r="H1210" s="219">
        <v>2.4710000000000001</v>
      </c>
      <c r="I1210" s="220"/>
      <c r="J1210" s="221">
        <f>ROUND(I1210*H1210,2)</f>
        <v>0</v>
      </c>
      <c r="K1210" s="222"/>
      <c r="L1210" s="44"/>
      <c r="M1210" s="223" t="s">
        <v>1</v>
      </c>
      <c r="N1210" s="224" t="s">
        <v>40</v>
      </c>
      <c r="O1210" s="91"/>
      <c r="P1210" s="225">
        <f>O1210*H1210</f>
        <v>0</v>
      </c>
      <c r="Q1210" s="225">
        <v>0</v>
      </c>
      <c r="R1210" s="225">
        <f>Q1210*H1210</f>
        <v>0</v>
      </c>
      <c r="S1210" s="225">
        <v>0</v>
      </c>
      <c r="T1210" s="226">
        <f>S1210*H1210</f>
        <v>0</v>
      </c>
      <c r="U1210" s="38"/>
      <c r="V1210" s="38"/>
      <c r="W1210" s="38"/>
      <c r="X1210" s="38"/>
      <c r="Y1210" s="38"/>
      <c r="Z1210" s="38"/>
      <c r="AA1210" s="38"/>
      <c r="AB1210" s="38"/>
      <c r="AC1210" s="38"/>
      <c r="AD1210" s="38"/>
      <c r="AE1210" s="38"/>
      <c r="AR1210" s="227" t="s">
        <v>256</v>
      </c>
      <c r="AT1210" s="227" t="s">
        <v>163</v>
      </c>
      <c r="AU1210" s="227" t="s">
        <v>85</v>
      </c>
      <c r="AY1210" s="17" t="s">
        <v>161</v>
      </c>
      <c r="BE1210" s="228">
        <f>IF(N1210="základní",J1210,0)</f>
        <v>0</v>
      </c>
      <c r="BF1210" s="228">
        <f>IF(N1210="snížená",J1210,0)</f>
        <v>0</v>
      </c>
      <c r="BG1210" s="228">
        <f>IF(N1210="zákl. přenesená",J1210,0)</f>
        <v>0</v>
      </c>
      <c r="BH1210" s="228">
        <f>IF(N1210="sníž. přenesená",J1210,0)</f>
        <v>0</v>
      </c>
      <c r="BI1210" s="228">
        <f>IF(N1210="nulová",J1210,0)</f>
        <v>0</v>
      </c>
      <c r="BJ1210" s="17" t="s">
        <v>83</v>
      </c>
      <c r="BK1210" s="228">
        <f>ROUND(I1210*H1210,2)</f>
        <v>0</v>
      </c>
      <c r="BL1210" s="17" t="s">
        <v>256</v>
      </c>
      <c r="BM1210" s="227" t="s">
        <v>1598</v>
      </c>
    </row>
    <row r="1211" s="2" customFormat="1">
      <c r="A1211" s="38"/>
      <c r="B1211" s="39"/>
      <c r="C1211" s="40"/>
      <c r="D1211" s="229" t="s">
        <v>169</v>
      </c>
      <c r="E1211" s="40"/>
      <c r="F1211" s="230" t="s">
        <v>1599</v>
      </c>
      <c r="G1211" s="40"/>
      <c r="H1211" s="40"/>
      <c r="I1211" s="231"/>
      <c r="J1211" s="40"/>
      <c r="K1211" s="40"/>
      <c r="L1211" s="44"/>
      <c r="M1211" s="232"/>
      <c r="N1211" s="233"/>
      <c r="O1211" s="91"/>
      <c r="P1211" s="91"/>
      <c r="Q1211" s="91"/>
      <c r="R1211" s="91"/>
      <c r="S1211" s="91"/>
      <c r="T1211" s="92"/>
      <c r="U1211" s="38"/>
      <c r="V1211" s="38"/>
      <c r="W1211" s="38"/>
      <c r="X1211" s="38"/>
      <c r="Y1211" s="38"/>
      <c r="Z1211" s="38"/>
      <c r="AA1211" s="38"/>
      <c r="AB1211" s="38"/>
      <c r="AC1211" s="38"/>
      <c r="AD1211" s="38"/>
      <c r="AE1211" s="38"/>
      <c r="AT1211" s="17" t="s">
        <v>169</v>
      </c>
      <c r="AU1211" s="17" t="s">
        <v>85</v>
      </c>
    </row>
    <row r="1212" s="12" customFormat="1" ht="22.8" customHeight="1">
      <c r="A1212" s="12"/>
      <c r="B1212" s="199"/>
      <c r="C1212" s="200"/>
      <c r="D1212" s="201" t="s">
        <v>74</v>
      </c>
      <c r="E1212" s="213" t="s">
        <v>1600</v>
      </c>
      <c r="F1212" s="213" t="s">
        <v>1601</v>
      </c>
      <c r="G1212" s="200"/>
      <c r="H1212" s="200"/>
      <c r="I1212" s="203"/>
      <c r="J1212" s="214">
        <f>BK1212</f>
        <v>0</v>
      </c>
      <c r="K1212" s="200"/>
      <c r="L1212" s="205"/>
      <c r="M1212" s="206"/>
      <c r="N1212" s="207"/>
      <c r="O1212" s="207"/>
      <c r="P1212" s="208">
        <f>SUM(P1213:P1220)</f>
        <v>0</v>
      </c>
      <c r="Q1212" s="207"/>
      <c r="R1212" s="208">
        <f>SUM(R1213:R1220)</f>
        <v>0.075399999999999995</v>
      </c>
      <c r="S1212" s="207"/>
      <c r="T1212" s="209">
        <f>SUM(T1213:T1220)</f>
        <v>0</v>
      </c>
      <c r="U1212" s="12"/>
      <c r="V1212" s="12"/>
      <c r="W1212" s="12"/>
      <c r="X1212" s="12"/>
      <c r="Y1212" s="12"/>
      <c r="Z1212" s="12"/>
      <c r="AA1212" s="12"/>
      <c r="AB1212" s="12"/>
      <c r="AC1212" s="12"/>
      <c r="AD1212" s="12"/>
      <c r="AE1212" s="12"/>
      <c r="AR1212" s="210" t="s">
        <v>85</v>
      </c>
      <c r="AT1212" s="211" t="s">
        <v>74</v>
      </c>
      <c r="AU1212" s="211" t="s">
        <v>83</v>
      </c>
      <c r="AY1212" s="210" t="s">
        <v>161</v>
      </c>
      <c r="BK1212" s="212">
        <f>SUM(BK1213:BK1220)</f>
        <v>0</v>
      </c>
    </row>
    <row r="1213" s="2" customFormat="1" ht="24.15" customHeight="1">
      <c r="A1213" s="38"/>
      <c r="B1213" s="39"/>
      <c r="C1213" s="215" t="s">
        <v>1602</v>
      </c>
      <c r="D1213" s="215" t="s">
        <v>163</v>
      </c>
      <c r="E1213" s="216" t="s">
        <v>1603</v>
      </c>
      <c r="F1213" s="217" t="s">
        <v>1604</v>
      </c>
      <c r="G1213" s="218" t="s">
        <v>206</v>
      </c>
      <c r="H1213" s="219">
        <v>20</v>
      </c>
      <c r="I1213" s="220"/>
      <c r="J1213" s="221">
        <f>ROUND(I1213*H1213,2)</f>
        <v>0</v>
      </c>
      <c r="K1213" s="222"/>
      <c r="L1213" s="44"/>
      <c r="M1213" s="223" t="s">
        <v>1</v>
      </c>
      <c r="N1213" s="224" t="s">
        <v>40</v>
      </c>
      <c r="O1213" s="91"/>
      <c r="P1213" s="225">
        <f>O1213*H1213</f>
        <v>0</v>
      </c>
      <c r="Q1213" s="225">
        <v>0.00076999999999999996</v>
      </c>
      <c r="R1213" s="225">
        <f>Q1213*H1213</f>
        <v>0.015399999999999999</v>
      </c>
      <c r="S1213" s="225">
        <v>0</v>
      </c>
      <c r="T1213" s="226">
        <f>S1213*H1213</f>
        <v>0</v>
      </c>
      <c r="U1213" s="38"/>
      <c r="V1213" s="38"/>
      <c r="W1213" s="38"/>
      <c r="X1213" s="38"/>
      <c r="Y1213" s="38"/>
      <c r="Z1213" s="38"/>
      <c r="AA1213" s="38"/>
      <c r="AB1213" s="38"/>
      <c r="AC1213" s="38"/>
      <c r="AD1213" s="38"/>
      <c r="AE1213" s="38"/>
      <c r="AR1213" s="227" t="s">
        <v>256</v>
      </c>
      <c r="AT1213" s="227" t="s">
        <v>163</v>
      </c>
      <c r="AU1213" s="227" t="s">
        <v>85</v>
      </c>
      <c r="AY1213" s="17" t="s">
        <v>161</v>
      </c>
      <c r="BE1213" s="228">
        <f>IF(N1213="základní",J1213,0)</f>
        <v>0</v>
      </c>
      <c r="BF1213" s="228">
        <f>IF(N1213="snížená",J1213,0)</f>
        <v>0</v>
      </c>
      <c r="BG1213" s="228">
        <f>IF(N1213="zákl. přenesená",J1213,0)</f>
        <v>0</v>
      </c>
      <c r="BH1213" s="228">
        <f>IF(N1213="sníž. přenesená",J1213,0)</f>
        <v>0</v>
      </c>
      <c r="BI1213" s="228">
        <f>IF(N1213="nulová",J1213,0)</f>
        <v>0</v>
      </c>
      <c r="BJ1213" s="17" t="s">
        <v>83</v>
      </c>
      <c r="BK1213" s="228">
        <f>ROUND(I1213*H1213,2)</f>
        <v>0</v>
      </c>
      <c r="BL1213" s="17" t="s">
        <v>256</v>
      </c>
      <c r="BM1213" s="227" t="s">
        <v>1605</v>
      </c>
    </row>
    <row r="1214" s="2" customFormat="1">
      <c r="A1214" s="38"/>
      <c r="B1214" s="39"/>
      <c r="C1214" s="40"/>
      <c r="D1214" s="229" t="s">
        <v>169</v>
      </c>
      <c r="E1214" s="40"/>
      <c r="F1214" s="230" t="s">
        <v>1606</v>
      </c>
      <c r="G1214" s="40"/>
      <c r="H1214" s="40"/>
      <c r="I1214" s="231"/>
      <c r="J1214" s="40"/>
      <c r="K1214" s="40"/>
      <c r="L1214" s="44"/>
      <c r="M1214" s="232"/>
      <c r="N1214" s="233"/>
      <c r="O1214" s="91"/>
      <c r="P1214" s="91"/>
      <c r="Q1214" s="91"/>
      <c r="R1214" s="91"/>
      <c r="S1214" s="91"/>
      <c r="T1214" s="92"/>
      <c r="U1214" s="38"/>
      <c r="V1214" s="38"/>
      <c r="W1214" s="38"/>
      <c r="X1214" s="38"/>
      <c r="Y1214" s="38"/>
      <c r="Z1214" s="38"/>
      <c r="AA1214" s="38"/>
      <c r="AB1214" s="38"/>
      <c r="AC1214" s="38"/>
      <c r="AD1214" s="38"/>
      <c r="AE1214" s="38"/>
      <c r="AT1214" s="17" t="s">
        <v>169</v>
      </c>
      <c r="AU1214" s="17" t="s">
        <v>85</v>
      </c>
    </row>
    <row r="1215" s="13" customFormat="1">
      <c r="A1215" s="13"/>
      <c r="B1215" s="234"/>
      <c r="C1215" s="235"/>
      <c r="D1215" s="229" t="s">
        <v>171</v>
      </c>
      <c r="E1215" s="236" t="s">
        <v>1</v>
      </c>
      <c r="F1215" s="237" t="s">
        <v>1607</v>
      </c>
      <c r="G1215" s="235"/>
      <c r="H1215" s="238">
        <v>20</v>
      </c>
      <c r="I1215" s="239"/>
      <c r="J1215" s="235"/>
      <c r="K1215" s="235"/>
      <c r="L1215" s="240"/>
      <c r="M1215" s="241"/>
      <c r="N1215" s="242"/>
      <c r="O1215" s="242"/>
      <c r="P1215" s="242"/>
      <c r="Q1215" s="242"/>
      <c r="R1215" s="242"/>
      <c r="S1215" s="242"/>
      <c r="T1215" s="243"/>
      <c r="U1215" s="13"/>
      <c r="V1215" s="13"/>
      <c r="W1215" s="13"/>
      <c r="X1215" s="13"/>
      <c r="Y1215" s="13"/>
      <c r="Z1215" s="13"/>
      <c r="AA1215" s="13"/>
      <c r="AB1215" s="13"/>
      <c r="AC1215" s="13"/>
      <c r="AD1215" s="13"/>
      <c r="AE1215" s="13"/>
      <c r="AT1215" s="244" t="s">
        <v>171</v>
      </c>
      <c r="AU1215" s="244" t="s">
        <v>85</v>
      </c>
      <c r="AV1215" s="13" t="s">
        <v>85</v>
      </c>
      <c r="AW1215" s="13" t="s">
        <v>32</v>
      </c>
      <c r="AX1215" s="13" t="s">
        <v>83</v>
      </c>
      <c r="AY1215" s="244" t="s">
        <v>161</v>
      </c>
    </row>
    <row r="1216" s="2" customFormat="1" ht="24.15" customHeight="1">
      <c r="A1216" s="38"/>
      <c r="B1216" s="39"/>
      <c r="C1216" s="256" t="s">
        <v>1608</v>
      </c>
      <c r="D1216" s="256" t="s">
        <v>639</v>
      </c>
      <c r="E1216" s="257" t="s">
        <v>1609</v>
      </c>
      <c r="F1216" s="258" t="s">
        <v>1610</v>
      </c>
      <c r="G1216" s="259" t="s">
        <v>206</v>
      </c>
      <c r="H1216" s="260">
        <v>24</v>
      </c>
      <c r="I1216" s="261"/>
      <c r="J1216" s="262">
        <f>ROUND(I1216*H1216,2)</f>
        <v>0</v>
      </c>
      <c r="K1216" s="263"/>
      <c r="L1216" s="264"/>
      <c r="M1216" s="265" t="s">
        <v>1</v>
      </c>
      <c r="N1216" s="266" t="s">
        <v>40</v>
      </c>
      <c r="O1216" s="91"/>
      <c r="P1216" s="225">
        <f>O1216*H1216</f>
        <v>0</v>
      </c>
      <c r="Q1216" s="225">
        <v>0.0025000000000000001</v>
      </c>
      <c r="R1216" s="225">
        <f>Q1216*H1216</f>
        <v>0.059999999999999998</v>
      </c>
      <c r="S1216" s="225">
        <v>0</v>
      </c>
      <c r="T1216" s="226">
        <f>S1216*H1216</f>
        <v>0</v>
      </c>
      <c r="U1216" s="38"/>
      <c r="V1216" s="38"/>
      <c r="W1216" s="38"/>
      <c r="X1216" s="38"/>
      <c r="Y1216" s="38"/>
      <c r="Z1216" s="38"/>
      <c r="AA1216" s="38"/>
      <c r="AB1216" s="38"/>
      <c r="AC1216" s="38"/>
      <c r="AD1216" s="38"/>
      <c r="AE1216" s="38"/>
      <c r="AR1216" s="227" t="s">
        <v>356</v>
      </c>
      <c r="AT1216" s="227" t="s">
        <v>639</v>
      </c>
      <c r="AU1216" s="227" t="s">
        <v>85</v>
      </c>
      <c r="AY1216" s="17" t="s">
        <v>161</v>
      </c>
      <c r="BE1216" s="228">
        <f>IF(N1216="základní",J1216,0)</f>
        <v>0</v>
      </c>
      <c r="BF1216" s="228">
        <f>IF(N1216="snížená",J1216,0)</f>
        <v>0</v>
      </c>
      <c r="BG1216" s="228">
        <f>IF(N1216="zákl. přenesená",J1216,0)</f>
        <v>0</v>
      </c>
      <c r="BH1216" s="228">
        <f>IF(N1216="sníž. přenesená",J1216,0)</f>
        <v>0</v>
      </c>
      <c r="BI1216" s="228">
        <f>IF(N1216="nulová",J1216,0)</f>
        <v>0</v>
      </c>
      <c r="BJ1216" s="17" t="s">
        <v>83</v>
      </c>
      <c r="BK1216" s="228">
        <f>ROUND(I1216*H1216,2)</f>
        <v>0</v>
      </c>
      <c r="BL1216" s="17" t="s">
        <v>256</v>
      </c>
      <c r="BM1216" s="227" t="s">
        <v>1611</v>
      </c>
    </row>
    <row r="1217" s="2" customFormat="1">
      <c r="A1217" s="38"/>
      <c r="B1217" s="39"/>
      <c r="C1217" s="40"/>
      <c r="D1217" s="229" t="s">
        <v>169</v>
      </c>
      <c r="E1217" s="40"/>
      <c r="F1217" s="230" t="s">
        <v>1610</v>
      </c>
      <c r="G1217" s="40"/>
      <c r="H1217" s="40"/>
      <c r="I1217" s="231"/>
      <c r="J1217" s="40"/>
      <c r="K1217" s="40"/>
      <c r="L1217" s="44"/>
      <c r="M1217" s="232"/>
      <c r="N1217" s="233"/>
      <c r="O1217" s="91"/>
      <c r="P1217" s="91"/>
      <c r="Q1217" s="91"/>
      <c r="R1217" s="91"/>
      <c r="S1217" s="91"/>
      <c r="T1217" s="92"/>
      <c r="U1217" s="38"/>
      <c r="V1217" s="38"/>
      <c r="W1217" s="38"/>
      <c r="X1217" s="38"/>
      <c r="Y1217" s="38"/>
      <c r="Z1217" s="38"/>
      <c r="AA1217" s="38"/>
      <c r="AB1217" s="38"/>
      <c r="AC1217" s="38"/>
      <c r="AD1217" s="38"/>
      <c r="AE1217" s="38"/>
      <c r="AT1217" s="17" t="s">
        <v>169</v>
      </c>
      <c r="AU1217" s="17" t="s">
        <v>85</v>
      </c>
    </row>
    <row r="1218" s="13" customFormat="1">
      <c r="A1218" s="13"/>
      <c r="B1218" s="234"/>
      <c r="C1218" s="235"/>
      <c r="D1218" s="229" t="s">
        <v>171</v>
      </c>
      <c r="E1218" s="235"/>
      <c r="F1218" s="237" t="s">
        <v>1612</v>
      </c>
      <c r="G1218" s="235"/>
      <c r="H1218" s="238">
        <v>24</v>
      </c>
      <c r="I1218" s="239"/>
      <c r="J1218" s="235"/>
      <c r="K1218" s="235"/>
      <c r="L1218" s="240"/>
      <c r="M1218" s="241"/>
      <c r="N1218" s="242"/>
      <c r="O1218" s="242"/>
      <c r="P1218" s="242"/>
      <c r="Q1218" s="242"/>
      <c r="R1218" s="242"/>
      <c r="S1218" s="242"/>
      <c r="T1218" s="243"/>
      <c r="U1218" s="13"/>
      <c r="V1218" s="13"/>
      <c r="W1218" s="13"/>
      <c r="X1218" s="13"/>
      <c r="Y1218" s="13"/>
      <c r="Z1218" s="13"/>
      <c r="AA1218" s="13"/>
      <c r="AB1218" s="13"/>
      <c r="AC1218" s="13"/>
      <c r="AD1218" s="13"/>
      <c r="AE1218" s="13"/>
      <c r="AT1218" s="244" t="s">
        <v>171</v>
      </c>
      <c r="AU1218" s="244" t="s">
        <v>85</v>
      </c>
      <c r="AV1218" s="13" t="s">
        <v>85</v>
      </c>
      <c r="AW1218" s="13" t="s">
        <v>4</v>
      </c>
      <c r="AX1218" s="13" t="s">
        <v>83</v>
      </c>
      <c r="AY1218" s="244" t="s">
        <v>161</v>
      </c>
    </row>
    <row r="1219" s="2" customFormat="1" ht="24.15" customHeight="1">
      <c r="A1219" s="38"/>
      <c r="B1219" s="39"/>
      <c r="C1219" s="215" t="s">
        <v>1613</v>
      </c>
      <c r="D1219" s="215" t="s">
        <v>163</v>
      </c>
      <c r="E1219" s="216" t="s">
        <v>1614</v>
      </c>
      <c r="F1219" s="217" t="s">
        <v>1615</v>
      </c>
      <c r="G1219" s="218" t="s">
        <v>240</v>
      </c>
      <c r="H1219" s="219">
        <v>0.074999999999999997</v>
      </c>
      <c r="I1219" s="220"/>
      <c r="J1219" s="221">
        <f>ROUND(I1219*H1219,2)</f>
        <v>0</v>
      </c>
      <c r="K1219" s="222"/>
      <c r="L1219" s="44"/>
      <c r="M1219" s="223" t="s">
        <v>1</v>
      </c>
      <c r="N1219" s="224" t="s">
        <v>40</v>
      </c>
      <c r="O1219" s="91"/>
      <c r="P1219" s="225">
        <f>O1219*H1219</f>
        <v>0</v>
      </c>
      <c r="Q1219" s="225">
        <v>0</v>
      </c>
      <c r="R1219" s="225">
        <f>Q1219*H1219</f>
        <v>0</v>
      </c>
      <c r="S1219" s="225">
        <v>0</v>
      </c>
      <c r="T1219" s="226">
        <f>S1219*H1219</f>
        <v>0</v>
      </c>
      <c r="U1219" s="38"/>
      <c r="V1219" s="38"/>
      <c r="W1219" s="38"/>
      <c r="X1219" s="38"/>
      <c r="Y1219" s="38"/>
      <c r="Z1219" s="38"/>
      <c r="AA1219" s="38"/>
      <c r="AB1219" s="38"/>
      <c r="AC1219" s="38"/>
      <c r="AD1219" s="38"/>
      <c r="AE1219" s="38"/>
      <c r="AR1219" s="227" t="s">
        <v>256</v>
      </c>
      <c r="AT1219" s="227" t="s">
        <v>163</v>
      </c>
      <c r="AU1219" s="227" t="s">
        <v>85</v>
      </c>
      <c r="AY1219" s="17" t="s">
        <v>161</v>
      </c>
      <c r="BE1219" s="228">
        <f>IF(N1219="základní",J1219,0)</f>
        <v>0</v>
      </c>
      <c r="BF1219" s="228">
        <f>IF(N1219="snížená",J1219,0)</f>
        <v>0</v>
      </c>
      <c r="BG1219" s="228">
        <f>IF(N1219="zákl. přenesená",J1219,0)</f>
        <v>0</v>
      </c>
      <c r="BH1219" s="228">
        <f>IF(N1219="sníž. přenesená",J1219,0)</f>
        <v>0</v>
      </c>
      <c r="BI1219" s="228">
        <f>IF(N1219="nulová",J1219,0)</f>
        <v>0</v>
      </c>
      <c r="BJ1219" s="17" t="s">
        <v>83</v>
      </c>
      <c r="BK1219" s="228">
        <f>ROUND(I1219*H1219,2)</f>
        <v>0</v>
      </c>
      <c r="BL1219" s="17" t="s">
        <v>256</v>
      </c>
      <c r="BM1219" s="227" t="s">
        <v>1616</v>
      </c>
    </row>
    <row r="1220" s="2" customFormat="1">
      <c r="A1220" s="38"/>
      <c r="B1220" s="39"/>
      <c r="C1220" s="40"/>
      <c r="D1220" s="229" t="s">
        <v>169</v>
      </c>
      <c r="E1220" s="40"/>
      <c r="F1220" s="230" t="s">
        <v>1617</v>
      </c>
      <c r="G1220" s="40"/>
      <c r="H1220" s="40"/>
      <c r="I1220" s="231"/>
      <c r="J1220" s="40"/>
      <c r="K1220" s="40"/>
      <c r="L1220" s="44"/>
      <c r="M1220" s="232"/>
      <c r="N1220" s="233"/>
      <c r="O1220" s="91"/>
      <c r="P1220" s="91"/>
      <c r="Q1220" s="91"/>
      <c r="R1220" s="91"/>
      <c r="S1220" s="91"/>
      <c r="T1220" s="92"/>
      <c r="U1220" s="38"/>
      <c r="V1220" s="38"/>
      <c r="W1220" s="38"/>
      <c r="X1220" s="38"/>
      <c r="Y1220" s="38"/>
      <c r="Z1220" s="38"/>
      <c r="AA1220" s="38"/>
      <c r="AB1220" s="38"/>
      <c r="AC1220" s="38"/>
      <c r="AD1220" s="38"/>
      <c r="AE1220" s="38"/>
      <c r="AT1220" s="17" t="s">
        <v>169</v>
      </c>
      <c r="AU1220" s="17" t="s">
        <v>85</v>
      </c>
    </row>
    <row r="1221" s="12" customFormat="1" ht="22.8" customHeight="1">
      <c r="A1221" s="12"/>
      <c r="B1221" s="199"/>
      <c r="C1221" s="200"/>
      <c r="D1221" s="201" t="s">
        <v>74</v>
      </c>
      <c r="E1221" s="213" t="s">
        <v>1618</v>
      </c>
      <c r="F1221" s="213" t="s">
        <v>1619</v>
      </c>
      <c r="G1221" s="200"/>
      <c r="H1221" s="200"/>
      <c r="I1221" s="203"/>
      <c r="J1221" s="214">
        <f>BK1221</f>
        <v>0</v>
      </c>
      <c r="K1221" s="200"/>
      <c r="L1221" s="205"/>
      <c r="M1221" s="206"/>
      <c r="N1221" s="207"/>
      <c r="O1221" s="207"/>
      <c r="P1221" s="208">
        <f>SUM(P1222:P1318)</f>
        <v>0</v>
      </c>
      <c r="Q1221" s="207"/>
      <c r="R1221" s="208">
        <f>SUM(R1222:R1318)</f>
        <v>10.4932634</v>
      </c>
      <c r="S1221" s="207"/>
      <c r="T1221" s="209">
        <f>SUM(T1222:T1318)</f>
        <v>0</v>
      </c>
      <c r="U1221" s="12"/>
      <c r="V1221" s="12"/>
      <c r="W1221" s="12"/>
      <c r="X1221" s="12"/>
      <c r="Y1221" s="12"/>
      <c r="Z1221" s="12"/>
      <c r="AA1221" s="12"/>
      <c r="AB1221" s="12"/>
      <c r="AC1221" s="12"/>
      <c r="AD1221" s="12"/>
      <c r="AE1221" s="12"/>
      <c r="AR1221" s="210" t="s">
        <v>85</v>
      </c>
      <c r="AT1221" s="211" t="s">
        <v>74</v>
      </c>
      <c r="AU1221" s="211" t="s">
        <v>83</v>
      </c>
      <c r="AY1221" s="210" t="s">
        <v>161</v>
      </c>
      <c r="BK1221" s="212">
        <f>SUM(BK1222:BK1318)</f>
        <v>0</v>
      </c>
    </row>
    <row r="1222" s="2" customFormat="1" ht="24.15" customHeight="1">
      <c r="A1222" s="38"/>
      <c r="B1222" s="39"/>
      <c r="C1222" s="215" t="s">
        <v>1620</v>
      </c>
      <c r="D1222" s="215" t="s">
        <v>163</v>
      </c>
      <c r="E1222" s="216" t="s">
        <v>1621</v>
      </c>
      <c r="F1222" s="217" t="s">
        <v>1622</v>
      </c>
      <c r="G1222" s="218" t="s">
        <v>206</v>
      </c>
      <c r="H1222" s="219">
        <v>7.04</v>
      </c>
      <c r="I1222" s="220"/>
      <c r="J1222" s="221">
        <f>ROUND(I1222*H1222,2)</f>
        <v>0</v>
      </c>
      <c r="K1222" s="222"/>
      <c r="L1222" s="44"/>
      <c r="M1222" s="223" t="s">
        <v>1</v>
      </c>
      <c r="N1222" s="224" t="s">
        <v>40</v>
      </c>
      <c r="O1222" s="91"/>
      <c r="P1222" s="225">
        <f>O1222*H1222</f>
        <v>0</v>
      </c>
      <c r="Q1222" s="225">
        <v>0</v>
      </c>
      <c r="R1222" s="225">
        <f>Q1222*H1222</f>
        <v>0</v>
      </c>
      <c r="S1222" s="225">
        <v>0</v>
      </c>
      <c r="T1222" s="226">
        <f>S1222*H1222</f>
        <v>0</v>
      </c>
      <c r="U1222" s="38"/>
      <c r="V1222" s="38"/>
      <c r="W1222" s="38"/>
      <c r="X1222" s="38"/>
      <c r="Y1222" s="38"/>
      <c r="Z1222" s="38"/>
      <c r="AA1222" s="38"/>
      <c r="AB1222" s="38"/>
      <c r="AC1222" s="38"/>
      <c r="AD1222" s="38"/>
      <c r="AE1222" s="38"/>
      <c r="AR1222" s="227" t="s">
        <v>256</v>
      </c>
      <c r="AT1222" s="227" t="s">
        <v>163</v>
      </c>
      <c r="AU1222" s="227" t="s">
        <v>85</v>
      </c>
      <c r="AY1222" s="17" t="s">
        <v>161</v>
      </c>
      <c r="BE1222" s="228">
        <f>IF(N1222="základní",J1222,0)</f>
        <v>0</v>
      </c>
      <c r="BF1222" s="228">
        <f>IF(N1222="snížená",J1222,0)</f>
        <v>0</v>
      </c>
      <c r="BG1222" s="228">
        <f>IF(N1222="zákl. přenesená",J1222,0)</f>
        <v>0</v>
      </c>
      <c r="BH1222" s="228">
        <f>IF(N1222="sníž. přenesená",J1222,0)</f>
        <v>0</v>
      </c>
      <c r="BI1222" s="228">
        <f>IF(N1222="nulová",J1222,0)</f>
        <v>0</v>
      </c>
      <c r="BJ1222" s="17" t="s">
        <v>83</v>
      </c>
      <c r="BK1222" s="228">
        <f>ROUND(I1222*H1222,2)</f>
        <v>0</v>
      </c>
      <c r="BL1222" s="17" t="s">
        <v>256</v>
      </c>
      <c r="BM1222" s="227" t="s">
        <v>1623</v>
      </c>
    </row>
    <row r="1223" s="2" customFormat="1">
      <c r="A1223" s="38"/>
      <c r="B1223" s="39"/>
      <c r="C1223" s="40"/>
      <c r="D1223" s="229" t="s">
        <v>169</v>
      </c>
      <c r="E1223" s="40"/>
      <c r="F1223" s="230" t="s">
        <v>1624</v>
      </c>
      <c r="G1223" s="40"/>
      <c r="H1223" s="40"/>
      <c r="I1223" s="231"/>
      <c r="J1223" s="40"/>
      <c r="K1223" s="40"/>
      <c r="L1223" s="44"/>
      <c r="M1223" s="232"/>
      <c r="N1223" s="233"/>
      <c r="O1223" s="91"/>
      <c r="P1223" s="91"/>
      <c r="Q1223" s="91"/>
      <c r="R1223" s="91"/>
      <c r="S1223" s="91"/>
      <c r="T1223" s="92"/>
      <c r="U1223" s="38"/>
      <c r="V1223" s="38"/>
      <c r="W1223" s="38"/>
      <c r="X1223" s="38"/>
      <c r="Y1223" s="38"/>
      <c r="Z1223" s="38"/>
      <c r="AA1223" s="38"/>
      <c r="AB1223" s="38"/>
      <c r="AC1223" s="38"/>
      <c r="AD1223" s="38"/>
      <c r="AE1223" s="38"/>
      <c r="AT1223" s="17" t="s">
        <v>169</v>
      </c>
      <c r="AU1223" s="17" t="s">
        <v>85</v>
      </c>
    </row>
    <row r="1224" s="13" customFormat="1">
      <c r="A1224" s="13"/>
      <c r="B1224" s="234"/>
      <c r="C1224" s="235"/>
      <c r="D1224" s="229" t="s">
        <v>171</v>
      </c>
      <c r="E1224" s="236" t="s">
        <v>1</v>
      </c>
      <c r="F1224" s="237" t="s">
        <v>1625</v>
      </c>
      <c r="G1224" s="235"/>
      <c r="H1224" s="238">
        <v>7.04</v>
      </c>
      <c r="I1224" s="239"/>
      <c r="J1224" s="235"/>
      <c r="K1224" s="235"/>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171</v>
      </c>
      <c r="AU1224" s="244" t="s">
        <v>85</v>
      </c>
      <c r="AV1224" s="13" t="s">
        <v>85</v>
      </c>
      <c r="AW1224" s="13" t="s">
        <v>32</v>
      </c>
      <c r="AX1224" s="13" t="s">
        <v>83</v>
      </c>
      <c r="AY1224" s="244" t="s">
        <v>161</v>
      </c>
    </row>
    <row r="1225" s="2" customFormat="1" ht="24.15" customHeight="1">
      <c r="A1225" s="38"/>
      <c r="B1225" s="39"/>
      <c r="C1225" s="256" t="s">
        <v>1626</v>
      </c>
      <c r="D1225" s="256" t="s">
        <v>639</v>
      </c>
      <c r="E1225" s="257" t="s">
        <v>1627</v>
      </c>
      <c r="F1225" s="258" t="s">
        <v>1628</v>
      </c>
      <c r="G1225" s="259" t="s">
        <v>206</v>
      </c>
      <c r="H1225" s="260">
        <v>7.3920000000000003</v>
      </c>
      <c r="I1225" s="261"/>
      <c r="J1225" s="262">
        <f>ROUND(I1225*H1225,2)</f>
        <v>0</v>
      </c>
      <c r="K1225" s="263"/>
      <c r="L1225" s="264"/>
      <c r="M1225" s="265" t="s">
        <v>1</v>
      </c>
      <c r="N1225" s="266" t="s">
        <v>40</v>
      </c>
      <c r="O1225" s="91"/>
      <c r="P1225" s="225">
        <f>O1225*H1225</f>
        <v>0</v>
      </c>
      <c r="Q1225" s="225">
        <v>0.0070000000000000001</v>
      </c>
      <c r="R1225" s="225">
        <f>Q1225*H1225</f>
        <v>0.051744000000000005</v>
      </c>
      <c r="S1225" s="225">
        <v>0</v>
      </c>
      <c r="T1225" s="226">
        <f>S1225*H1225</f>
        <v>0</v>
      </c>
      <c r="U1225" s="38"/>
      <c r="V1225" s="38"/>
      <c r="W1225" s="38"/>
      <c r="X1225" s="38"/>
      <c r="Y1225" s="38"/>
      <c r="Z1225" s="38"/>
      <c r="AA1225" s="38"/>
      <c r="AB1225" s="38"/>
      <c r="AC1225" s="38"/>
      <c r="AD1225" s="38"/>
      <c r="AE1225" s="38"/>
      <c r="AR1225" s="227" t="s">
        <v>642</v>
      </c>
      <c r="AT1225" s="227" t="s">
        <v>639</v>
      </c>
      <c r="AU1225" s="227" t="s">
        <v>85</v>
      </c>
      <c r="AY1225" s="17" t="s">
        <v>161</v>
      </c>
      <c r="BE1225" s="228">
        <f>IF(N1225="základní",J1225,0)</f>
        <v>0</v>
      </c>
      <c r="BF1225" s="228">
        <f>IF(N1225="snížená",J1225,0)</f>
        <v>0</v>
      </c>
      <c r="BG1225" s="228">
        <f>IF(N1225="zákl. přenesená",J1225,0)</f>
        <v>0</v>
      </c>
      <c r="BH1225" s="228">
        <f>IF(N1225="sníž. přenesená",J1225,0)</f>
        <v>0</v>
      </c>
      <c r="BI1225" s="228">
        <f>IF(N1225="nulová",J1225,0)</f>
        <v>0</v>
      </c>
      <c r="BJ1225" s="17" t="s">
        <v>83</v>
      </c>
      <c r="BK1225" s="228">
        <f>ROUND(I1225*H1225,2)</f>
        <v>0</v>
      </c>
      <c r="BL1225" s="17" t="s">
        <v>642</v>
      </c>
      <c r="BM1225" s="227" t="s">
        <v>1629</v>
      </c>
    </row>
    <row r="1226" s="2" customFormat="1">
      <c r="A1226" s="38"/>
      <c r="B1226" s="39"/>
      <c r="C1226" s="40"/>
      <c r="D1226" s="229" t="s">
        <v>169</v>
      </c>
      <c r="E1226" s="40"/>
      <c r="F1226" s="230" t="s">
        <v>1628</v>
      </c>
      <c r="G1226" s="40"/>
      <c r="H1226" s="40"/>
      <c r="I1226" s="231"/>
      <c r="J1226" s="40"/>
      <c r="K1226" s="40"/>
      <c r="L1226" s="44"/>
      <c r="M1226" s="232"/>
      <c r="N1226" s="233"/>
      <c r="O1226" s="91"/>
      <c r="P1226" s="91"/>
      <c r="Q1226" s="91"/>
      <c r="R1226" s="91"/>
      <c r="S1226" s="91"/>
      <c r="T1226" s="92"/>
      <c r="U1226" s="38"/>
      <c r="V1226" s="38"/>
      <c r="W1226" s="38"/>
      <c r="X1226" s="38"/>
      <c r="Y1226" s="38"/>
      <c r="Z1226" s="38"/>
      <c r="AA1226" s="38"/>
      <c r="AB1226" s="38"/>
      <c r="AC1226" s="38"/>
      <c r="AD1226" s="38"/>
      <c r="AE1226" s="38"/>
      <c r="AT1226" s="17" t="s">
        <v>169</v>
      </c>
      <c r="AU1226" s="17" t="s">
        <v>85</v>
      </c>
    </row>
    <row r="1227" s="13" customFormat="1">
      <c r="A1227" s="13"/>
      <c r="B1227" s="234"/>
      <c r="C1227" s="235"/>
      <c r="D1227" s="229" t="s">
        <v>171</v>
      </c>
      <c r="E1227" s="236" t="s">
        <v>1</v>
      </c>
      <c r="F1227" s="237" t="s">
        <v>1625</v>
      </c>
      <c r="G1227" s="235"/>
      <c r="H1227" s="238">
        <v>7.04</v>
      </c>
      <c r="I1227" s="239"/>
      <c r="J1227" s="235"/>
      <c r="K1227" s="235"/>
      <c r="L1227" s="240"/>
      <c r="M1227" s="241"/>
      <c r="N1227" s="242"/>
      <c r="O1227" s="242"/>
      <c r="P1227" s="242"/>
      <c r="Q1227" s="242"/>
      <c r="R1227" s="242"/>
      <c r="S1227" s="242"/>
      <c r="T1227" s="243"/>
      <c r="U1227" s="13"/>
      <c r="V1227" s="13"/>
      <c r="W1227" s="13"/>
      <c r="X1227" s="13"/>
      <c r="Y1227" s="13"/>
      <c r="Z1227" s="13"/>
      <c r="AA1227" s="13"/>
      <c r="AB1227" s="13"/>
      <c r="AC1227" s="13"/>
      <c r="AD1227" s="13"/>
      <c r="AE1227" s="13"/>
      <c r="AT1227" s="244" t="s">
        <v>171</v>
      </c>
      <c r="AU1227" s="244" t="s">
        <v>85</v>
      </c>
      <c r="AV1227" s="13" t="s">
        <v>85</v>
      </c>
      <c r="AW1227" s="13" t="s">
        <v>32</v>
      </c>
      <c r="AX1227" s="13" t="s">
        <v>83</v>
      </c>
      <c r="AY1227" s="244" t="s">
        <v>161</v>
      </c>
    </row>
    <row r="1228" s="13" customFormat="1">
      <c r="A1228" s="13"/>
      <c r="B1228" s="234"/>
      <c r="C1228" s="235"/>
      <c r="D1228" s="229" t="s">
        <v>171</v>
      </c>
      <c r="E1228" s="235"/>
      <c r="F1228" s="237" t="s">
        <v>1630</v>
      </c>
      <c r="G1228" s="235"/>
      <c r="H1228" s="238">
        <v>7.3920000000000003</v>
      </c>
      <c r="I1228" s="239"/>
      <c r="J1228" s="235"/>
      <c r="K1228" s="235"/>
      <c r="L1228" s="240"/>
      <c r="M1228" s="241"/>
      <c r="N1228" s="242"/>
      <c r="O1228" s="242"/>
      <c r="P1228" s="242"/>
      <c r="Q1228" s="242"/>
      <c r="R1228" s="242"/>
      <c r="S1228" s="242"/>
      <c r="T1228" s="243"/>
      <c r="U1228" s="13"/>
      <c r="V1228" s="13"/>
      <c r="W1228" s="13"/>
      <c r="X1228" s="13"/>
      <c r="Y1228" s="13"/>
      <c r="Z1228" s="13"/>
      <c r="AA1228" s="13"/>
      <c r="AB1228" s="13"/>
      <c r="AC1228" s="13"/>
      <c r="AD1228" s="13"/>
      <c r="AE1228" s="13"/>
      <c r="AT1228" s="244" t="s">
        <v>171</v>
      </c>
      <c r="AU1228" s="244" t="s">
        <v>85</v>
      </c>
      <c r="AV1228" s="13" t="s">
        <v>85</v>
      </c>
      <c r="AW1228" s="13" t="s">
        <v>4</v>
      </c>
      <c r="AX1228" s="13" t="s">
        <v>83</v>
      </c>
      <c r="AY1228" s="244" t="s">
        <v>161</v>
      </c>
    </row>
    <row r="1229" s="2" customFormat="1" ht="24.15" customHeight="1">
      <c r="A1229" s="38"/>
      <c r="B1229" s="39"/>
      <c r="C1229" s="256" t="s">
        <v>1631</v>
      </c>
      <c r="D1229" s="256" t="s">
        <v>639</v>
      </c>
      <c r="E1229" s="257" t="s">
        <v>1632</v>
      </c>
      <c r="F1229" s="258" t="s">
        <v>1633</v>
      </c>
      <c r="G1229" s="259" t="s">
        <v>206</v>
      </c>
      <c r="H1229" s="260">
        <v>7.3920000000000003</v>
      </c>
      <c r="I1229" s="261"/>
      <c r="J1229" s="262">
        <f>ROUND(I1229*H1229,2)</f>
        <v>0</v>
      </c>
      <c r="K1229" s="263"/>
      <c r="L1229" s="264"/>
      <c r="M1229" s="265" t="s">
        <v>1</v>
      </c>
      <c r="N1229" s="266" t="s">
        <v>40</v>
      </c>
      <c r="O1229" s="91"/>
      <c r="P1229" s="225">
        <f>O1229*H1229</f>
        <v>0</v>
      </c>
      <c r="Q1229" s="225">
        <v>0.0080000000000000002</v>
      </c>
      <c r="R1229" s="225">
        <f>Q1229*H1229</f>
        <v>0.059136000000000001</v>
      </c>
      <c r="S1229" s="225">
        <v>0</v>
      </c>
      <c r="T1229" s="226">
        <f>S1229*H1229</f>
        <v>0</v>
      </c>
      <c r="U1229" s="38"/>
      <c r="V1229" s="38"/>
      <c r="W1229" s="38"/>
      <c r="X1229" s="38"/>
      <c r="Y1229" s="38"/>
      <c r="Z1229" s="38"/>
      <c r="AA1229" s="38"/>
      <c r="AB1229" s="38"/>
      <c r="AC1229" s="38"/>
      <c r="AD1229" s="38"/>
      <c r="AE1229" s="38"/>
      <c r="AR1229" s="227" t="s">
        <v>356</v>
      </c>
      <c r="AT1229" s="227" t="s">
        <v>639</v>
      </c>
      <c r="AU1229" s="227" t="s">
        <v>85</v>
      </c>
      <c r="AY1229" s="17" t="s">
        <v>161</v>
      </c>
      <c r="BE1229" s="228">
        <f>IF(N1229="základní",J1229,0)</f>
        <v>0</v>
      </c>
      <c r="BF1229" s="228">
        <f>IF(N1229="snížená",J1229,0)</f>
        <v>0</v>
      </c>
      <c r="BG1229" s="228">
        <f>IF(N1229="zákl. přenesená",J1229,0)</f>
        <v>0</v>
      </c>
      <c r="BH1229" s="228">
        <f>IF(N1229="sníž. přenesená",J1229,0)</f>
        <v>0</v>
      </c>
      <c r="BI1229" s="228">
        <f>IF(N1229="nulová",J1229,0)</f>
        <v>0</v>
      </c>
      <c r="BJ1229" s="17" t="s">
        <v>83</v>
      </c>
      <c r="BK1229" s="228">
        <f>ROUND(I1229*H1229,2)</f>
        <v>0</v>
      </c>
      <c r="BL1229" s="17" t="s">
        <v>256</v>
      </c>
      <c r="BM1229" s="227" t="s">
        <v>1634</v>
      </c>
    </row>
    <row r="1230" s="2" customFormat="1">
      <c r="A1230" s="38"/>
      <c r="B1230" s="39"/>
      <c r="C1230" s="40"/>
      <c r="D1230" s="229" t="s">
        <v>169</v>
      </c>
      <c r="E1230" s="40"/>
      <c r="F1230" s="230" t="s">
        <v>1633</v>
      </c>
      <c r="G1230" s="40"/>
      <c r="H1230" s="40"/>
      <c r="I1230" s="231"/>
      <c r="J1230" s="40"/>
      <c r="K1230" s="40"/>
      <c r="L1230" s="44"/>
      <c r="M1230" s="232"/>
      <c r="N1230" s="233"/>
      <c r="O1230" s="91"/>
      <c r="P1230" s="91"/>
      <c r="Q1230" s="91"/>
      <c r="R1230" s="91"/>
      <c r="S1230" s="91"/>
      <c r="T1230" s="92"/>
      <c r="U1230" s="38"/>
      <c r="V1230" s="38"/>
      <c r="W1230" s="38"/>
      <c r="X1230" s="38"/>
      <c r="Y1230" s="38"/>
      <c r="Z1230" s="38"/>
      <c r="AA1230" s="38"/>
      <c r="AB1230" s="38"/>
      <c r="AC1230" s="38"/>
      <c r="AD1230" s="38"/>
      <c r="AE1230" s="38"/>
      <c r="AT1230" s="17" t="s">
        <v>169</v>
      </c>
      <c r="AU1230" s="17" t="s">
        <v>85</v>
      </c>
    </row>
    <row r="1231" s="13" customFormat="1">
      <c r="A1231" s="13"/>
      <c r="B1231" s="234"/>
      <c r="C1231" s="235"/>
      <c r="D1231" s="229" t="s">
        <v>171</v>
      </c>
      <c r="E1231" s="236" t="s">
        <v>1</v>
      </c>
      <c r="F1231" s="237" t="s">
        <v>1625</v>
      </c>
      <c r="G1231" s="235"/>
      <c r="H1231" s="238">
        <v>7.04</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171</v>
      </c>
      <c r="AU1231" s="244" t="s">
        <v>85</v>
      </c>
      <c r="AV1231" s="13" t="s">
        <v>85</v>
      </c>
      <c r="AW1231" s="13" t="s">
        <v>32</v>
      </c>
      <c r="AX1231" s="13" t="s">
        <v>83</v>
      </c>
      <c r="AY1231" s="244" t="s">
        <v>161</v>
      </c>
    </row>
    <row r="1232" s="13" customFormat="1">
      <c r="A1232" s="13"/>
      <c r="B1232" s="234"/>
      <c r="C1232" s="235"/>
      <c r="D1232" s="229" t="s">
        <v>171</v>
      </c>
      <c r="E1232" s="235"/>
      <c r="F1232" s="237" t="s">
        <v>1630</v>
      </c>
      <c r="G1232" s="235"/>
      <c r="H1232" s="238">
        <v>7.3920000000000003</v>
      </c>
      <c r="I1232" s="239"/>
      <c r="J1232" s="235"/>
      <c r="K1232" s="235"/>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171</v>
      </c>
      <c r="AU1232" s="244" t="s">
        <v>85</v>
      </c>
      <c r="AV1232" s="13" t="s">
        <v>85</v>
      </c>
      <c r="AW1232" s="13" t="s">
        <v>4</v>
      </c>
      <c r="AX1232" s="13" t="s">
        <v>83</v>
      </c>
      <c r="AY1232" s="244" t="s">
        <v>161</v>
      </c>
    </row>
    <row r="1233" s="2" customFormat="1" ht="37.8" customHeight="1">
      <c r="A1233" s="38"/>
      <c r="B1233" s="39"/>
      <c r="C1233" s="215" t="s">
        <v>1635</v>
      </c>
      <c r="D1233" s="215" t="s">
        <v>163</v>
      </c>
      <c r="E1233" s="216" t="s">
        <v>1636</v>
      </c>
      <c r="F1233" s="217" t="s">
        <v>1637</v>
      </c>
      <c r="G1233" s="218" t="s">
        <v>206</v>
      </c>
      <c r="H1233" s="219">
        <v>9.5999999999999996</v>
      </c>
      <c r="I1233" s="220"/>
      <c r="J1233" s="221">
        <f>ROUND(I1233*H1233,2)</f>
        <v>0</v>
      </c>
      <c r="K1233" s="222"/>
      <c r="L1233" s="44"/>
      <c r="M1233" s="223" t="s">
        <v>1</v>
      </c>
      <c r="N1233" s="224" t="s">
        <v>40</v>
      </c>
      <c r="O1233" s="91"/>
      <c r="P1233" s="225">
        <f>O1233*H1233</f>
        <v>0</v>
      </c>
      <c r="Q1233" s="225">
        <v>0.0060299999999999998</v>
      </c>
      <c r="R1233" s="225">
        <f>Q1233*H1233</f>
        <v>0.057887999999999995</v>
      </c>
      <c r="S1233" s="225">
        <v>0</v>
      </c>
      <c r="T1233" s="226">
        <f>S1233*H1233</f>
        <v>0</v>
      </c>
      <c r="U1233" s="38"/>
      <c r="V1233" s="38"/>
      <c r="W1233" s="38"/>
      <c r="X1233" s="38"/>
      <c r="Y1233" s="38"/>
      <c r="Z1233" s="38"/>
      <c r="AA1233" s="38"/>
      <c r="AB1233" s="38"/>
      <c r="AC1233" s="38"/>
      <c r="AD1233" s="38"/>
      <c r="AE1233" s="38"/>
      <c r="AR1233" s="227" t="s">
        <v>256</v>
      </c>
      <c r="AT1233" s="227" t="s">
        <v>163</v>
      </c>
      <c r="AU1233" s="227" t="s">
        <v>85</v>
      </c>
      <c r="AY1233" s="17" t="s">
        <v>161</v>
      </c>
      <c r="BE1233" s="228">
        <f>IF(N1233="základní",J1233,0)</f>
        <v>0</v>
      </c>
      <c r="BF1233" s="228">
        <f>IF(N1233="snížená",J1233,0)</f>
        <v>0</v>
      </c>
      <c r="BG1233" s="228">
        <f>IF(N1233="zákl. přenesená",J1233,0)</f>
        <v>0</v>
      </c>
      <c r="BH1233" s="228">
        <f>IF(N1233="sníž. přenesená",J1233,0)</f>
        <v>0</v>
      </c>
      <c r="BI1233" s="228">
        <f>IF(N1233="nulová",J1233,0)</f>
        <v>0</v>
      </c>
      <c r="BJ1233" s="17" t="s">
        <v>83</v>
      </c>
      <c r="BK1233" s="228">
        <f>ROUND(I1233*H1233,2)</f>
        <v>0</v>
      </c>
      <c r="BL1233" s="17" t="s">
        <v>256</v>
      </c>
      <c r="BM1233" s="227" t="s">
        <v>1638</v>
      </c>
    </row>
    <row r="1234" s="2" customFormat="1">
      <c r="A1234" s="38"/>
      <c r="B1234" s="39"/>
      <c r="C1234" s="40"/>
      <c r="D1234" s="229" t="s">
        <v>169</v>
      </c>
      <c r="E1234" s="40"/>
      <c r="F1234" s="230" t="s">
        <v>1639</v>
      </c>
      <c r="G1234" s="40"/>
      <c r="H1234" s="40"/>
      <c r="I1234" s="231"/>
      <c r="J1234" s="40"/>
      <c r="K1234" s="40"/>
      <c r="L1234" s="44"/>
      <c r="M1234" s="232"/>
      <c r="N1234" s="233"/>
      <c r="O1234" s="91"/>
      <c r="P1234" s="91"/>
      <c r="Q1234" s="91"/>
      <c r="R1234" s="91"/>
      <c r="S1234" s="91"/>
      <c r="T1234" s="92"/>
      <c r="U1234" s="38"/>
      <c r="V1234" s="38"/>
      <c r="W1234" s="38"/>
      <c r="X1234" s="38"/>
      <c r="Y1234" s="38"/>
      <c r="Z1234" s="38"/>
      <c r="AA1234" s="38"/>
      <c r="AB1234" s="38"/>
      <c r="AC1234" s="38"/>
      <c r="AD1234" s="38"/>
      <c r="AE1234" s="38"/>
      <c r="AT1234" s="17" t="s">
        <v>169</v>
      </c>
      <c r="AU1234" s="17" t="s">
        <v>85</v>
      </c>
    </row>
    <row r="1235" s="13" customFormat="1">
      <c r="A1235" s="13"/>
      <c r="B1235" s="234"/>
      <c r="C1235" s="235"/>
      <c r="D1235" s="229" t="s">
        <v>171</v>
      </c>
      <c r="E1235" s="236" t="s">
        <v>1</v>
      </c>
      <c r="F1235" s="237" t="s">
        <v>651</v>
      </c>
      <c r="G1235" s="235"/>
      <c r="H1235" s="238">
        <v>9.5999999999999996</v>
      </c>
      <c r="I1235" s="239"/>
      <c r="J1235" s="235"/>
      <c r="K1235" s="235"/>
      <c r="L1235" s="240"/>
      <c r="M1235" s="241"/>
      <c r="N1235" s="242"/>
      <c r="O1235" s="242"/>
      <c r="P1235" s="242"/>
      <c r="Q1235" s="242"/>
      <c r="R1235" s="242"/>
      <c r="S1235" s="242"/>
      <c r="T1235" s="243"/>
      <c r="U1235" s="13"/>
      <c r="V1235" s="13"/>
      <c r="W1235" s="13"/>
      <c r="X1235" s="13"/>
      <c r="Y1235" s="13"/>
      <c r="Z1235" s="13"/>
      <c r="AA1235" s="13"/>
      <c r="AB1235" s="13"/>
      <c r="AC1235" s="13"/>
      <c r="AD1235" s="13"/>
      <c r="AE1235" s="13"/>
      <c r="AT1235" s="244" t="s">
        <v>171</v>
      </c>
      <c r="AU1235" s="244" t="s">
        <v>85</v>
      </c>
      <c r="AV1235" s="13" t="s">
        <v>85</v>
      </c>
      <c r="AW1235" s="13" t="s">
        <v>32</v>
      </c>
      <c r="AX1235" s="13" t="s">
        <v>83</v>
      </c>
      <c r="AY1235" s="244" t="s">
        <v>161</v>
      </c>
    </row>
    <row r="1236" s="2" customFormat="1" ht="24.15" customHeight="1">
      <c r="A1236" s="38"/>
      <c r="B1236" s="39"/>
      <c r="C1236" s="256" t="s">
        <v>1640</v>
      </c>
      <c r="D1236" s="256" t="s">
        <v>639</v>
      </c>
      <c r="E1236" s="257" t="s">
        <v>1641</v>
      </c>
      <c r="F1236" s="258" t="s">
        <v>1642</v>
      </c>
      <c r="G1236" s="259" t="s">
        <v>206</v>
      </c>
      <c r="H1236" s="260">
        <v>10.08</v>
      </c>
      <c r="I1236" s="261"/>
      <c r="J1236" s="262">
        <f>ROUND(I1236*H1236,2)</f>
        <v>0</v>
      </c>
      <c r="K1236" s="263"/>
      <c r="L1236" s="264"/>
      <c r="M1236" s="265" t="s">
        <v>1</v>
      </c>
      <c r="N1236" s="266" t="s">
        <v>40</v>
      </c>
      <c r="O1236" s="91"/>
      <c r="P1236" s="225">
        <f>O1236*H1236</f>
        <v>0</v>
      </c>
      <c r="Q1236" s="225">
        <v>0.01</v>
      </c>
      <c r="R1236" s="225">
        <f>Q1236*H1236</f>
        <v>0.1008</v>
      </c>
      <c r="S1236" s="225">
        <v>0</v>
      </c>
      <c r="T1236" s="226">
        <f>S1236*H1236</f>
        <v>0</v>
      </c>
      <c r="U1236" s="38"/>
      <c r="V1236" s="38"/>
      <c r="W1236" s="38"/>
      <c r="X1236" s="38"/>
      <c r="Y1236" s="38"/>
      <c r="Z1236" s="38"/>
      <c r="AA1236" s="38"/>
      <c r="AB1236" s="38"/>
      <c r="AC1236" s="38"/>
      <c r="AD1236" s="38"/>
      <c r="AE1236" s="38"/>
      <c r="AR1236" s="227" t="s">
        <v>642</v>
      </c>
      <c r="AT1236" s="227" t="s">
        <v>639</v>
      </c>
      <c r="AU1236" s="227" t="s">
        <v>85</v>
      </c>
      <c r="AY1236" s="17" t="s">
        <v>161</v>
      </c>
      <c r="BE1236" s="228">
        <f>IF(N1236="základní",J1236,0)</f>
        <v>0</v>
      </c>
      <c r="BF1236" s="228">
        <f>IF(N1236="snížená",J1236,0)</f>
        <v>0</v>
      </c>
      <c r="BG1236" s="228">
        <f>IF(N1236="zákl. přenesená",J1236,0)</f>
        <v>0</v>
      </c>
      <c r="BH1236" s="228">
        <f>IF(N1236="sníž. přenesená",J1236,0)</f>
        <v>0</v>
      </c>
      <c r="BI1236" s="228">
        <f>IF(N1236="nulová",J1236,0)</f>
        <v>0</v>
      </c>
      <c r="BJ1236" s="17" t="s">
        <v>83</v>
      </c>
      <c r="BK1236" s="228">
        <f>ROUND(I1236*H1236,2)</f>
        <v>0</v>
      </c>
      <c r="BL1236" s="17" t="s">
        <v>642</v>
      </c>
      <c r="BM1236" s="227" t="s">
        <v>1643</v>
      </c>
    </row>
    <row r="1237" s="2" customFormat="1">
      <c r="A1237" s="38"/>
      <c r="B1237" s="39"/>
      <c r="C1237" s="40"/>
      <c r="D1237" s="229" t="s">
        <v>169</v>
      </c>
      <c r="E1237" s="40"/>
      <c r="F1237" s="230" t="s">
        <v>1642</v>
      </c>
      <c r="G1237" s="40"/>
      <c r="H1237" s="40"/>
      <c r="I1237" s="231"/>
      <c r="J1237" s="40"/>
      <c r="K1237" s="40"/>
      <c r="L1237" s="44"/>
      <c r="M1237" s="232"/>
      <c r="N1237" s="233"/>
      <c r="O1237" s="91"/>
      <c r="P1237" s="91"/>
      <c r="Q1237" s="91"/>
      <c r="R1237" s="91"/>
      <c r="S1237" s="91"/>
      <c r="T1237" s="92"/>
      <c r="U1237" s="38"/>
      <c r="V1237" s="38"/>
      <c r="W1237" s="38"/>
      <c r="X1237" s="38"/>
      <c r="Y1237" s="38"/>
      <c r="Z1237" s="38"/>
      <c r="AA1237" s="38"/>
      <c r="AB1237" s="38"/>
      <c r="AC1237" s="38"/>
      <c r="AD1237" s="38"/>
      <c r="AE1237" s="38"/>
      <c r="AT1237" s="17" t="s">
        <v>169</v>
      </c>
      <c r="AU1237" s="17" t="s">
        <v>85</v>
      </c>
    </row>
    <row r="1238" s="13" customFormat="1">
      <c r="A1238" s="13"/>
      <c r="B1238" s="234"/>
      <c r="C1238" s="235"/>
      <c r="D1238" s="229" t="s">
        <v>171</v>
      </c>
      <c r="E1238" s="236" t="s">
        <v>1</v>
      </c>
      <c r="F1238" s="237" t="s">
        <v>651</v>
      </c>
      <c r="G1238" s="235"/>
      <c r="H1238" s="238">
        <v>9.5999999999999996</v>
      </c>
      <c r="I1238" s="239"/>
      <c r="J1238" s="235"/>
      <c r="K1238" s="235"/>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171</v>
      </c>
      <c r="AU1238" s="244" t="s">
        <v>85</v>
      </c>
      <c r="AV1238" s="13" t="s">
        <v>85</v>
      </c>
      <c r="AW1238" s="13" t="s">
        <v>32</v>
      </c>
      <c r="AX1238" s="13" t="s">
        <v>83</v>
      </c>
      <c r="AY1238" s="244" t="s">
        <v>161</v>
      </c>
    </row>
    <row r="1239" s="13" customFormat="1">
      <c r="A1239" s="13"/>
      <c r="B1239" s="234"/>
      <c r="C1239" s="235"/>
      <c r="D1239" s="229" t="s">
        <v>171</v>
      </c>
      <c r="E1239" s="235"/>
      <c r="F1239" s="237" t="s">
        <v>1644</v>
      </c>
      <c r="G1239" s="235"/>
      <c r="H1239" s="238">
        <v>10.08</v>
      </c>
      <c r="I1239" s="239"/>
      <c r="J1239" s="235"/>
      <c r="K1239" s="235"/>
      <c r="L1239" s="240"/>
      <c r="M1239" s="241"/>
      <c r="N1239" s="242"/>
      <c r="O1239" s="242"/>
      <c r="P1239" s="242"/>
      <c r="Q1239" s="242"/>
      <c r="R1239" s="242"/>
      <c r="S1239" s="242"/>
      <c r="T1239" s="243"/>
      <c r="U1239" s="13"/>
      <c r="V1239" s="13"/>
      <c r="W1239" s="13"/>
      <c r="X1239" s="13"/>
      <c r="Y1239" s="13"/>
      <c r="Z1239" s="13"/>
      <c r="AA1239" s="13"/>
      <c r="AB1239" s="13"/>
      <c r="AC1239" s="13"/>
      <c r="AD1239" s="13"/>
      <c r="AE1239" s="13"/>
      <c r="AT1239" s="244" t="s">
        <v>171</v>
      </c>
      <c r="AU1239" s="244" t="s">
        <v>85</v>
      </c>
      <c r="AV1239" s="13" t="s">
        <v>85</v>
      </c>
      <c r="AW1239" s="13" t="s">
        <v>4</v>
      </c>
      <c r="AX1239" s="13" t="s">
        <v>83</v>
      </c>
      <c r="AY1239" s="244" t="s">
        <v>161</v>
      </c>
    </row>
    <row r="1240" s="2" customFormat="1" ht="24.15" customHeight="1">
      <c r="A1240" s="38"/>
      <c r="B1240" s="39"/>
      <c r="C1240" s="215" t="s">
        <v>1645</v>
      </c>
      <c r="D1240" s="215" t="s">
        <v>163</v>
      </c>
      <c r="E1240" s="216" t="s">
        <v>1646</v>
      </c>
      <c r="F1240" s="217" t="s">
        <v>1647</v>
      </c>
      <c r="G1240" s="218" t="s">
        <v>206</v>
      </c>
      <c r="H1240" s="219">
        <v>213</v>
      </c>
      <c r="I1240" s="220"/>
      <c r="J1240" s="221">
        <f>ROUND(I1240*H1240,2)</f>
        <v>0</v>
      </c>
      <c r="K1240" s="222"/>
      <c r="L1240" s="44"/>
      <c r="M1240" s="223" t="s">
        <v>1</v>
      </c>
      <c r="N1240" s="224" t="s">
        <v>40</v>
      </c>
      <c r="O1240" s="91"/>
      <c r="P1240" s="225">
        <f>O1240*H1240</f>
        <v>0</v>
      </c>
      <c r="Q1240" s="225">
        <v>0</v>
      </c>
      <c r="R1240" s="225">
        <f>Q1240*H1240</f>
        <v>0</v>
      </c>
      <c r="S1240" s="225">
        <v>0</v>
      </c>
      <c r="T1240" s="226">
        <f>S1240*H1240</f>
        <v>0</v>
      </c>
      <c r="U1240" s="38"/>
      <c r="V1240" s="38"/>
      <c r="W1240" s="38"/>
      <c r="X1240" s="38"/>
      <c r="Y1240" s="38"/>
      <c r="Z1240" s="38"/>
      <c r="AA1240" s="38"/>
      <c r="AB1240" s="38"/>
      <c r="AC1240" s="38"/>
      <c r="AD1240" s="38"/>
      <c r="AE1240" s="38"/>
      <c r="AR1240" s="227" t="s">
        <v>256</v>
      </c>
      <c r="AT1240" s="227" t="s">
        <v>163</v>
      </c>
      <c r="AU1240" s="227" t="s">
        <v>85</v>
      </c>
      <c r="AY1240" s="17" t="s">
        <v>161</v>
      </c>
      <c r="BE1240" s="228">
        <f>IF(N1240="základní",J1240,0)</f>
        <v>0</v>
      </c>
      <c r="BF1240" s="228">
        <f>IF(N1240="snížená",J1240,0)</f>
        <v>0</v>
      </c>
      <c r="BG1240" s="228">
        <f>IF(N1240="zákl. přenesená",J1240,0)</f>
        <v>0</v>
      </c>
      <c r="BH1240" s="228">
        <f>IF(N1240="sníž. přenesená",J1240,0)</f>
        <v>0</v>
      </c>
      <c r="BI1240" s="228">
        <f>IF(N1240="nulová",J1240,0)</f>
        <v>0</v>
      </c>
      <c r="BJ1240" s="17" t="s">
        <v>83</v>
      </c>
      <c r="BK1240" s="228">
        <f>ROUND(I1240*H1240,2)</f>
        <v>0</v>
      </c>
      <c r="BL1240" s="17" t="s">
        <v>256</v>
      </c>
      <c r="BM1240" s="227" t="s">
        <v>1648</v>
      </c>
    </row>
    <row r="1241" s="2" customFormat="1">
      <c r="A1241" s="38"/>
      <c r="B1241" s="39"/>
      <c r="C1241" s="40"/>
      <c r="D1241" s="229" t="s">
        <v>169</v>
      </c>
      <c r="E1241" s="40"/>
      <c r="F1241" s="230" t="s">
        <v>1649</v>
      </c>
      <c r="G1241" s="40"/>
      <c r="H1241" s="40"/>
      <c r="I1241" s="231"/>
      <c r="J1241" s="40"/>
      <c r="K1241" s="40"/>
      <c r="L1241" s="44"/>
      <c r="M1241" s="232"/>
      <c r="N1241" s="233"/>
      <c r="O1241" s="91"/>
      <c r="P1241" s="91"/>
      <c r="Q1241" s="91"/>
      <c r="R1241" s="91"/>
      <c r="S1241" s="91"/>
      <c r="T1241" s="92"/>
      <c r="U1241" s="38"/>
      <c r="V1241" s="38"/>
      <c r="W1241" s="38"/>
      <c r="X1241" s="38"/>
      <c r="Y1241" s="38"/>
      <c r="Z1241" s="38"/>
      <c r="AA1241" s="38"/>
      <c r="AB1241" s="38"/>
      <c r="AC1241" s="38"/>
      <c r="AD1241" s="38"/>
      <c r="AE1241" s="38"/>
      <c r="AT1241" s="17" t="s">
        <v>169</v>
      </c>
      <c r="AU1241" s="17" t="s">
        <v>85</v>
      </c>
    </row>
    <row r="1242" s="13" customFormat="1">
      <c r="A1242" s="13"/>
      <c r="B1242" s="234"/>
      <c r="C1242" s="235"/>
      <c r="D1242" s="229" t="s">
        <v>171</v>
      </c>
      <c r="E1242" s="236" t="s">
        <v>1</v>
      </c>
      <c r="F1242" s="237" t="s">
        <v>1650</v>
      </c>
      <c r="G1242" s="235"/>
      <c r="H1242" s="238">
        <v>213</v>
      </c>
      <c r="I1242" s="239"/>
      <c r="J1242" s="235"/>
      <c r="K1242" s="235"/>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171</v>
      </c>
      <c r="AU1242" s="244" t="s">
        <v>85</v>
      </c>
      <c r="AV1242" s="13" t="s">
        <v>85</v>
      </c>
      <c r="AW1242" s="13" t="s">
        <v>32</v>
      </c>
      <c r="AX1242" s="13" t="s">
        <v>83</v>
      </c>
      <c r="AY1242" s="244" t="s">
        <v>161</v>
      </c>
    </row>
    <row r="1243" s="2" customFormat="1" ht="24.15" customHeight="1">
      <c r="A1243" s="38"/>
      <c r="B1243" s="39"/>
      <c r="C1243" s="256" t="s">
        <v>1651</v>
      </c>
      <c r="D1243" s="256" t="s">
        <v>639</v>
      </c>
      <c r="E1243" s="257" t="s">
        <v>1652</v>
      </c>
      <c r="F1243" s="258" t="s">
        <v>1653</v>
      </c>
      <c r="G1243" s="259" t="s">
        <v>206</v>
      </c>
      <c r="H1243" s="260">
        <v>223.65000000000001</v>
      </c>
      <c r="I1243" s="261"/>
      <c r="J1243" s="262">
        <f>ROUND(I1243*H1243,2)</f>
        <v>0</v>
      </c>
      <c r="K1243" s="263"/>
      <c r="L1243" s="264"/>
      <c r="M1243" s="265" t="s">
        <v>1</v>
      </c>
      <c r="N1243" s="266" t="s">
        <v>40</v>
      </c>
      <c r="O1243" s="91"/>
      <c r="P1243" s="225">
        <f>O1243*H1243</f>
        <v>0</v>
      </c>
      <c r="Q1243" s="225">
        <v>0.002</v>
      </c>
      <c r="R1243" s="225">
        <f>Q1243*H1243</f>
        <v>0.44730000000000003</v>
      </c>
      <c r="S1243" s="225">
        <v>0</v>
      </c>
      <c r="T1243" s="226">
        <f>S1243*H1243</f>
        <v>0</v>
      </c>
      <c r="U1243" s="38"/>
      <c r="V1243" s="38"/>
      <c r="W1243" s="38"/>
      <c r="X1243" s="38"/>
      <c r="Y1243" s="38"/>
      <c r="Z1243" s="38"/>
      <c r="AA1243" s="38"/>
      <c r="AB1243" s="38"/>
      <c r="AC1243" s="38"/>
      <c r="AD1243" s="38"/>
      <c r="AE1243" s="38"/>
      <c r="AR1243" s="227" t="s">
        <v>642</v>
      </c>
      <c r="AT1243" s="227" t="s">
        <v>639</v>
      </c>
      <c r="AU1243" s="227" t="s">
        <v>85</v>
      </c>
      <c r="AY1243" s="17" t="s">
        <v>161</v>
      </c>
      <c r="BE1243" s="228">
        <f>IF(N1243="základní",J1243,0)</f>
        <v>0</v>
      </c>
      <c r="BF1243" s="228">
        <f>IF(N1243="snížená",J1243,0)</f>
        <v>0</v>
      </c>
      <c r="BG1243" s="228">
        <f>IF(N1243="zákl. přenesená",J1243,0)</f>
        <v>0</v>
      </c>
      <c r="BH1243" s="228">
        <f>IF(N1243="sníž. přenesená",J1243,0)</f>
        <v>0</v>
      </c>
      <c r="BI1243" s="228">
        <f>IF(N1243="nulová",J1243,0)</f>
        <v>0</v>
      </c>
      <c r="BJ1243" s="17" t="s">
        <v>83</v>
      </c>
      <c r="BK1243" s="228">
        <f>ROUND(I1243*H1243,2)</f>
        <v>0</v>
      </c>
      <c r="BL1243" s="17" t="s">
        <v>642</v>
      </c>
      <c r="BM1243" s="227" t="s">
        <v>1654</v>
      </c>
    </row>
    <row r="1244" s="2" customFormat="1">
      <c r="A1244" s="38"/>
      <c r="B1244" s="39"/>
      <c r="C1244" s="40"/>
      <c r="D1244" s="229" t="s">
        <v>169</v>
      </c>
      <c r="E1244" s="40"/>
      <c r="F1244" s="230" t="s">
        <v>1653</v>
      </c>
      <c r="G1244" s="40"/>
      <c r="H1244" s="40"/>
      <c r="I1244" s="231"/>
      <c r="J1244" s="40"/>
      <c r="K1244" s="40"/>
      <c r="L1244" s="44"/>
      <c r="M1244" s="232"/>
      <c r="N1244" s="233"/>
      <c r="O1244" s="91"/>
      <c r="P1244" s="91"/>
      <c r="Q1244" s="91"/>
      <c r="R1244" s="91"/>
      <c r="S1244" s="91"/>
      <c r="T1244" s="92"/>
      <c r="U1244" s="38"/>
      <c r="V1244" s="38"/>
      <c r="W1244" s="38"/>
      <c r="X1244" s="38"/>
      <c r="Y1244" s="38"/>
      <c r="Z1244" s="38"/>
      <c r="AA1244" s="38"/>
      <c r="AB1244" s="38"/>
      <c r="AC1244" s="38"/>
      <c r="AD1244" s="38"/>
      <c r="AE1244" s="38"/>
      <c r="AT1244" s="17" t="s">
        <v>169</v>
      </c>
      <c r="AU1244" s="17" t="s">
        <v>85</v>
      </c>
    </row>
    <row r="1245" s="13" customFormat="1">
      <c r="A1245" s="13"/>
      <c r="B1245" s="234"/>
      <c r="C1245" s="235"/>
      <c r="D1245" s="229" t="s">
        <v>171</v>
      </c>
      <c r="E1245" s="236" t="s">
        <v>1</v>
      </c>
      <c r="F1245" s="237" t="s">
        <v>1650</v>
      </c>
      <c r="G1245" s="235"/>
      <c r="H1245" s="238">
        <v>213</v>
      </c>
      <c r="I1245" s="239"/>
      <c r="J1245" s="235"/>
      <c r="K1245" s="235"/>
      <c r="L1245" s="240"/>
      <c r="M1245" s="241"/>
      <c r="N1245" s="242"/>
      <c r="O1245" s="242"/>
      <c r="P1245" s="242"/>
      <c r="Q1245" s="242"/>
      <c r="R1245" s="242"/>
      <c r="S1245" s="242"/>
      <c r="T1245" s="243"/>
      <c r="U1245" s="13"/>
      <c r="V1245" s="13"/>
      <c r="W1245" s="13"/>
      <c r="X1245" s="13"/>
      <c r="Y1245" s="13"/>
      <c r="Z1245" s="13"/>
      <c r="AA1245" s="13"/>
      <c r="AB1245" s="13"/>
      <c r="AC1245" s="13"/>
      <c r="AD1245" s="13"/>
      <c r="AE1245" s="13"/>
      <c r="AT1245" s="244" t="s">
        <v>171</v>
      </c>
      <c r="AU1245" s="244" t="s">
        <v>85</v>
      </c>
      <c r="AV1245" s="13" t="s">
        <v>85</v>
      </c>
      <c r="AW1245" s="13" t="s">
        <v>32</v>
      </c>
      <c r="AX1245" s="13" t="s">
        <v>83</v>
      </c>
      <c r="AY1245" s="244" t="s">
        <v>161</v>
      </c>
    </row>
    <row r="1246" s="13" customFormat="1">
      <c r="A1246" s="13"/>
      <c r="B1246" s="234"/>
      <c r="C1246" s="235"/>
      <c r="D1246" s="229" t="s">
        <v>171</v>
      </c>
      <c r="E1246" s="235"/>
      <c r="F1246" s="237" t="s">
        <v>1655</v>
      </c>
      <c r="G1246" s="235"/>
      <c r="H1246" s="238">
        <v>223.65000000000001</v>
      </c>
      <c r="I1246" s="239"/>
      <c r="J1246" s="235"/>
      <c r="K1246" s="235"/>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171</v>
      </c>
      <c r="AU1246" s="244" t="s">
        <v>85</v>
      </c>
      <c r="AV1246" s="13" t="s">
        <v>85</v>
      </c>
      <c r="AW1246" s="13" t="s">
        <v>4</v>
      </c>
      <c r="AX1246" s="13" t="s">
        <v>83</v>
      </c>
      <c r="AY1246" s="244" t="s">
        <v>161</v>
      </c>
    </row>
    <row r="1247" s="2" customFormat="1" ht="24.15" customHeight="1">
      <c r="A1247" s="38"/>
      <c r="B1247" s="39"/>
      <c r="C1247" s="215" t="s">
        <v>1656</v>
      </c>
      <c r="D1247" s="215" t="s">
        <v>163</v>
      </c>
      <c r="E1247" s="216" t="s">
        <v>1657</v>
      </c>
      <c r="F1247" s="217" t="s">
        <v>1658</v>
      </c>
      <c r="G1247" s="218" t="s">
        <v>206</v>
      </c>
      <c r="H1247" s="219">
        <v>13</v>
      </c>
      <c r="I1247" s="220"/>
      <c r="J1247" s="221">
        <f>ROUND(I1247*H1247,2)</f>
        <v>0</v>
      </c>
      <c r="K1247" s="222"/>
      <c r="L1247" s="44"/>
      <c r="M1247" s="223" t="s">
        <v>1</v>
      </c>
      <c r="N1247" s="224" t="s">
        <v>40</v>
      </c>
      <c r="O1247" s="91"/>
      <c r="P1247" s="225">
        <f>O1247*H1247</f>
        <v>0</v>
      </c>
      <c r="Q1247" s="225">
        <v>0.0060000000000000001</v>
      </c>
      <c r="R1247" s="225">
        <f>Q1247*H1247</f>
        <v>0.078</v>
      </c>
      <c r="S1247" s="225">
        <v>0</v>
      </c>
      <c r="T1247" s="226">
        <f>S1247*H1247</f>
        <v>0</v>
      </c>
      <c r="U1247" s="38"/>
      <c r="V1247" s="38"/>
      <c r="W1247" s="38"/>
      <c r="X1247" s="38"/>
      <c r="Y1247" s="38"/>
      <c r="Z1247" s="38"/>
      <c r="AA1247" s="38"/>
      <c r="AB1247" s="38"/>
      <c r="AC1247" s="38"/>
      <c r="AD1247" s="38"/>
      <c r="AE1247" s="38"/>
      <c r="AR1247" s="227" t="s">
        <v>256</v>
      </c>
      <c r="AT1247" s="227" t="s">
        <v>163</v>
      </c>
      <c r="AU1247" s="227" t="s">
        <v>85</v>
      </c>
      <c r="AY1247" s="17" t="s">
        <v>161</v>
      </c>
      <c r="BE1247" s="228">
        <f>IF(N1247="základní",J1247,0)</f>
        <v>0</v>
      </c>
      <c r="BF1247" s="228">
        <f>IF(N1247="snížená",J1247,0)</f>
        <v>0</v>
      </c>
      <c r="BG1247" s="228">
        <f>IF(N1247="zákl. přenesená",J1247,0)</f>
        <v>0</v>
      </c>
      <c r="BH1247" s="228">
        <f>IF(N1247="sníž. přenesená",J1247,0)</f>
        <v>0</v>
      </c>
      <c r="BI1247" s="228">
        <f>IF(N1247="nulová",J1247,0)</f>
        <v>0</v>
      </c>
      <c r="BJ1247" s="17" t="s">
        <v>83</v>
      </c>
      <c r="BK1247" s="228">
        <f>ROUND(I1247*H1247,2)</f>
        <v>0</v>
      </c>
      <c r="BL1247" s="17" t="s">
        <v>256</v>
      </c>
      <c r="BM1247" s="227" t="s">
        <v>1659</v>
      </c>
    </row>
    <row r="1248" s="2" customFormat="1">
      <c r="A1248" s="38"/>
      <c r="B1248" s="39"/>
      <c r="C1248" s="40"/>
      <c r="D1248" s="229" t="s">
        <v>169</v>
      </c>
      <c r="E1248" s="40"/>
      <c r="F1248" s="230" t="s">
        <v>1660</v>
      </c>
      <c r="G1248" s="40"/>
      <c r="H1248" s="40"/>
      <c r="I1248" s="231"/>
      <c r="J1248" s="40"/>
      <c r="K1248" s="40"/>
      <c r="L1248" s="44"/>
      <c r="M1248" s="232"/>
      <c r="N1248" s="233"/>
      <c r="O1248" s="91"/>
      <c r="P1248" s="91"/>
      <c r="Q1248" s="91"/>
      <c r="R1248" s="91"/>
      <c r="S1248" s="91"/>
      <c r="T1248" s="92"/>
      <c r="U1248" s="38"/>
      <c r="V1248" s="38"/>
      <c r="W1248" s="38"/>
      <c r="X1248" s="38"/>
      <c r="Y1248" s="38"/>
      <c r="Z1248" s="38"/>
      <c r="AA1248" s="38"/>
      <c r="AB1248" s="38"/>
      <c r="AC1248" s="38"/>
      <c r="AD1248" s="38"/>
      <c r="AE1248" s="38"/>
      <c r="AT1248" s="17" t="s">
        <v>169</v>
      </c>
      <c r="AU1248" s="17" t="s">
        <v>85</v>
      </c>
    </row>
    <row r="1249" s="13" customFormat="1">
      <c r="A1249" s="13"/>
      <c r="B1249" s="234"/>
      <c r="C1249" s="235"/>
      <c r="D1249" s="229" t="s">
        <v>171</v>
      </c>
      <c r="E1249" s="236" t="s">
        <v>1</v>
      </c>
      <c r="F1249" s="237" t="s">
        <v>1661</v>
      </c>
      <c r="G1249" s="235"/>
      <c r="H1249" s="238">
        <v>13</v>
      </c>
      <c r="I1249" s="239"/>
      <c r="J1249" s="235"/>
      <c r="K1249" s="235"/>
      <c r="L1249" s="240"/>
      <c r="M1249" s="241"/>
      <c r="N1249" s="242"/>
      <c r="O1249" s="242"/>
      <c r="P1249" s="242"/>
      <c r="Q1249" s="242"/>
      <c r="R1249" s="242"/>
      <c r="S1249" s="242"/>
      <c r="T1249" s="243"/>
      <c r="U1249" s="13"/>
      <c r="V1249" s="13"/>
      <c r="W1249" s="13"/>
      <c r="X1249" s="13"/>
      <c r="Y1249" s="13"/>
      <c r="Z1249" s="13"/>
      <c r="AA1249" s="13"/>
      <c r="AB1249" s="13"/>
      <c r="AC1249" s="13"/>
      <c r="AD1249" s="13"/>
      <c r="AE1249" s="13"/>
      <c r="AT1249" s="244" t="s">
        <v>171</v>
      </c>
      <c r="AU1249" s="244" t="s">
        <v>85</v>
      </c>
      <c r="AV1249" s="13" t="s">
        <v>85</v>
      </c>
      <c r="AW1249" s="13" t="s">
        <v>32</v>
      </c>
      <c r="AX1249" s="13" t="s">
        <v>83</v>
      </c>
      <c r="AY1249" s="244" t="s">
        <v>161</v>
      </c>
    </row>
    <row r="1250" s="2" customFormat="1" ht="24.15" customHeight="1">
      <c r="A1250" s="38"/>
      <c r="B1250" s="39"/>
      <c r="C1250" s="256" t="s">
        <v>1662</v>
      </c>
      <c r="D1250" s="256" t="s">
        <v>639</v>
      </c>
      <c r="E1250" s="257" t="s">
        <v>1627</v>
      </c>
      <c r="F1250" s="258" t="s">
        <v>1628</v>
      </c>
      <c r="G1250" s="259" t="s">
        <v>206</v>
      </c>
      <c r="H1250" s="260">
        <v>13.65</v>
      </c>
      <c r="I1250" s="261"/>
      <c r="J1250" s="262">
        <f>ROUND(I1250*H1250,2)</f>
        <v>0</v>
      </c>
      <c r="K1250" s="263"/>
      <c r="L1250" s="264"/>
      <c r="M1250" s="265" t="s">
        <v>1</v>
      </c>
      <c r="N1250" s="266" t="s">
        <v>40</v>
      </c>
      <c r="O1250" s="91"/>
      <c r="P1250" s="225">
        <f>O1250*H1250</f>
        <v>0</v>
      </c>
      <c r="Q1250" s="225">
        <v>0.0070000000000000001</v>
      </c>
      <c r="R1250" s="225">
        <f>Q1250*H1250</f>
        <v>0.09555000000000001</v>
      </c>
      <c r="S1250" s="225">
        <v>0</v>
      </c>
      <c r="T1250" s="226">
        <f>S1250*H1250</f>
        <v>0</v>
      </c>
      <c r="U1250" s="38"/>
      <c r="V1250" s="38"/>
      <c r="W1250" s="38"/>
      <c r="X1250" s="38"/>
      <c r="Y1250" s="38"/>
      <c r="Z1250" s="38"/>
      <c r="AA1250" s="38"/>
      <c r="AB1250" s="38"/>
      <c r="AC1250" s="38"/>
      <c r="AD1250" s="38"/>
      <c r="AE1250" s="38"/>
      <c r="AR1250" s="227" t="s">
        <v>642</v>
      </c>
      <c r="AT1250" s="227" t="s">
        <v>639</v>
      </c>
      <c r="AU1250" s="227" t="s">
        <v>85</v>
      </c>
      <c r="AY1250" s="17" t="s">
        <v>161</v>
      </c>
      <c r="BE1250" s="228">
        <f>IF(N1250="základní",J1250,0)</f>
        <v>0</v>
      </c>
      <c r="BF1250" s="228">
        <f>IF(N1250="snížená",J1250,0)</f>
        <v>0</v>
      </c>
      <c r="BG1250" s="228">
        <f>IF(N1250="zákl. přenesená",J1250,0)</f>
        <v>0</v>
      </c>
      <c r="BH1250" s="228">
        <f>IF(N1250="sníž. přenesená",J1250,0)</f>
        <v>0</v>
      </c>
      <c r="BI1250" s="228">
        <f>IF(N1250="nulová",J1250,0)</f>
        <v>0</v>
      </c>
      <c r="BJ1250" s="17" t="s">
        <v>83</v>
      </c>
      <c r="BK1250" s="228">
        <f>ROUND(I1250*H1250,2)</f>
        <v>0</v>
      </c>
      <c r="BL1250" s="17" t="s">
        <v>642</v>
      </c>
      <c r="BM1250" s="227" t="s">
        <v>1663</v>
      </c>
    </row>
    <row r="1251" s="2" customFormat="1">
      <c r="A1251" s="38"/>
      <c r="B1251" s="39"/>
      <c r="C1251" s="40"/>
      <c r="D1251" s="229" t="s">
        <v>169</v>
      </c>
      <c r="E1251" s="40"/>
      <c r="F1251" s="230" t="s">
        <v>1628</v>
      </c>
      <c r="G1251" s="40"/>
      <c r="H1251" s="40"/>
      <c r="I1251" s="231"/>
      <c r="J1251" s="40"/>
      <c r="K1251" s="40"/>
      <c r="L1251" s="44"/>
      <c r="M1251" s="232"/>
      <c r="N1251" s="233"/>
      <c r="O1251" s="91"/>
      <c r="P1251" s="91"/>
      <c r="Q1251" s="91"/>
      <c r="R1251" s="91"/>
      <c r="S1251" s="91"/>
      <c r="T1251" s="92"/>
      <c r="U1251" s="38"/>
      <c r="V1251" s="38"/>
      <c r="W1251" s="38"/>
      <c r="X1251" s="38"/>
      <c r="Y1251" s="38"/>
      <c r="Z1251" s="38"/>
      <c r="AA1251" s="38"/>
      <c r="AB1251" s="38"/>
      <c r="AC1251" s="38"/>
      <c r="AD1251" s="38"/>
      <c r="AE1251" s="38"/>
      <c r="AT1251" s="17" t="s">
        <v>169</v>
      </c>
      <c r="AU1251" s="17" t="s">
        <v>85</v>
      </c>
    </row>
    <row r="1252" s="13" customFormat="1">
      <c r="A1252" s="13"/>
      <c r="B1252" s="234"/>
      <c r="C1252" s="235"/>
      <c r="D1252" s="229" t="s">
        <v>171</v>
      </c>
      <c r="E1252" s="236" t="s">
        <v>1</v>
      </c>
      <c r="F1252" s="237" t="s">
        <v>1661</v>
      </c>
      <c r="G1252" s="235"/>
      <c r="H1252" s="238">
        <v>13</v>
      </c>
      <c r="I1252" s="239"/>
      <c r="J1252" s="235"/>
      <c r="K1252" s="235"/>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171</v>
      </c>
      <c r="AU1252" s="244" t="s">
        <v>85</v>
      </c>
      <c r="AV1252" s="13" t="s">
        <v>85</v>
      </c>
      <c r="AW1252" s="13" t="s">
        <v>32</v>
      </c>
      <c r="AX1252" s="13" t="s">
        <v>83</v>
      </c>
      <c r="AY1252" s="244" t="s">
        <v>161</v>
      </c>
    </row>
    <row r="1253" s="13" customFormat="1">
      <c r="A1253" s="13"/>
      <c r="B1253" s="234"/>
      <c r="C1253" s="235"/>
      <c r="D1253" s="229" t="s">
        <v>171</v>
      </c>
      <c r="E1253" s="235"/>
      <c r="F1253" s="237" t="s">
        <v>1664</v>
      </c>
      <c r="G1253" s="235"/>
      <c r="H1253" s="238">
        <v>13.65</v>
      </c>
      <c r="I1253" s="239"/>
      <c r="J1253" s="235"/>
      <c r="K1253" s="235"/>
      <c r="L1253" s="240"/>
      <c r="M1253" s="241"/>
      <c r="N1253" s="242"/>
      <c r="O1253" s="242"/>
      <c r="P1253" s="242"/>
      <c r="Q1253" s="242"/>
      <c r="R1253" s="242"/>
      <c r="S1253" s="242"/>
      <c r="T1253" s="243"/>
      <c r="U1253" s="13"/>
      <c r="V1253" s="13"/>
      <c r="W1253" s="13"/>
      <c r="X1253" s="13"/>
      <c r="Y1253" s="13"/>
      <c r="Z1253" s="13"/>
      <c r="AA1253" s="13"/>
      <c r="AB1253" s="13"/>
      <c r="AC1253" s="13"/>
      <c r="AD1253" s="13"/>
      <c r="AE1253" s="13"/>
      <c r="AT1253" s="244" t="s">
        <v>171</v>
      </c>
      <c r="AU1253" s="244" t="s">
        <v>85</v>
      </c>
      <c r="AV1253" s="13" t="s">
        <v>85</v>
      </c>
      <c r="AW1253" s="13" t="s">
        <v>4</v>
      </c>
      <c r="AX1253" s="13" t="s">
        <v>83</v>
      </c>
      <c r="AY1253" s="244" t="s">
        <v>161</v>
      </c>
    </row>
    <row r="1254" s="2" customFormat="1" ht="24.15" customHeight="1">
      <c r="A1254" s="38"/>
      <c r="B1254" s="39"/>
      <c r="C1254" s="256" t="s">
        <v>1665</v>
      </c>
      <c r="D1254" s="256" t="s">
        <v>639</v>
      </c>
      <c r="E1254" s="257" t="s">
        <v>1632</v>
      </c>
      <c r="F1254" s="258" t="s">
        <v>1633</v>
      </c>
      <c r="G1254" s="259" t="s">
        <v>206</v>
      </c>
      <c r="H1254" s="260">
        <v>13.65</v>
      </c>
      <c r="I1254" s="261"/>
      <c r="J1254" s="262">
        <f>ROUND(I1254*H1254,2)</f>
        <v>0</v>
      </c>
      <c r="K1254" s="263"/>
      <c r="L1254" s="264"/>
      <c r="M1254" s="265" t="s">
        <v>1</v>
      </c>
      <c r="N1254" s="266" t="s">
        <v>40</v>
      </c>
      <c r="O1254" s="91"/>
      <c r="P1254" s="225">
        <f>O1254*H1254</f>
        <v>0</v>
      </c>
      <c r="Q1254" s="225">
        <v>0.0080000000000000002</v>
      </c>
      <c r="R1254" s="225">
        <f>Q1254*H1254</f>
        <v>0.10920000000000001</v>
      </c>
      <c r="S1254" s="225">
        <v>0</v>
      </c>
      <c r="T1254" s="226">
        <f>S1254*H1254</f>
        <v>0</v>
      </c>
      <c r="U1254" s="38"/>
      <c r="V1254" s="38"/>
      <c r="W1254" s="38"/>
      <c r="X1254" s="38"/>
      <c r="Y1254" s="38"/>
      <c r="Z1254" s="38"/>
      <c r="AA1254" s="38"/>
      <c r="AB1254" s="38"/>
      <c r="AC1254" s="38"/>
      <c r="AD1254" s="38"/>
      <c r="AE1254" s="38"/>
      <c r="AR1254" s="227" t="s">
        <v>356</v>
      </c>
      <c r="AT1254" s="227" t="s">
        <v>639</v>
      </c>
      <c r="AU1254" s="227" t="s">
        <v>85</v>
      </c>
      <c r="AY1254" s="17" t="s">
        <v>161</v>
      </c>
      <c r="BE1254" s="228">
        <f>IF(N1254="základní",J1254,0)</f>
        <v>0</v>
      </c>
      <c r="BF1254" s="228">
        <f>IF(N1254="snížená",J1254,0)</f>
        <v>0</v>
      </c>
      <c r="BG1254" s="228">
        <f>IF(N1254="zákl. přenesená",J1254,0)</f>
        <v>0</v>
      </c>
      <c r="BH1254" s="228">
        <f>IF(N1254="sníž. přenesená",J1254,0)</f>
        <v>0</v>
      </c>
      <c r="BI1254" s="228">
        <f>IF(N1254="nulová",J1254,0)</f>
        <v>0</v>
      </c>
      <c r="BJ1254" s="17" t="s">
        <v>83</v>
      </c>
      <c r="BK1254" s="228">
        <f>ROUND(I1254*H1254,2)</f>
        <v>0</v>
      </c>
      <c r="BL1254" s="17" t="s">
        <v>256</v>
      </c>
      <c r="BM1254" s="227" t="s">
        <v>1666</v>
      </c>
    </row>
    <row r="1255" s="2" customFormat="1">
      <c r="A1255" s="38"/>
      <c r="B1255" s="39"/>
      <c r="C1255" s="40"/>
      <c r="D1255" s="229" t="s">
        <v>169</v>
      </c>
      <c r="E1255" s="40"/>
      <c r="F1255" s="230" t="s">
        <v>1633</v>
      </c>
      <c r="G1255" s="40"/>
      <c r="H1255" s="40"/>
      <c r="I1255" s="231"/>
      <c r="J1255" s="40"/>
      <c r="K1255" s="40"/>
      <c r="L1255" s="44"/>
      <c r="M1255" s="232"/>
      <c r="N1255" s="233"/>
      <c r="O1255" s="91"/>
      <c r="P1255" s="91"/>
      <c r="Q1255" s="91"/>
      <c r="R1255" s="91"/>
      <c r="S1255" s="91"/>
      <c r="T1255" s="92"/>
      <c r="U1255" s="38"/>
      <c r="V1255" s="38"/>
      <c r="W1255" s="38"/>
      <c r="X1255" s="38"/>
      <c r="Y1255" s="38"/>
      <c r="Z1255" s="38"/>
      <c r="AA1255" s="38"/>
      <c r="AB1255" s="38"/>
      <c r="AC1255" s="38"/>
      <c r="AD1255" s="38"/>
      <c r="AE1255" s="38"/>
      <c r="AT1255" s="17" t="s">
        <v>169</v>
      </c>
      <c r="AU1255" s="17" t="s">
        <v>85</v>
      </c>
    </row>
    <row r="1256" s="13" customFormat="1">
      <c r="A1256" s="13"/>
      <c r="B1256" s="234"/>
      <c r="C1256" s="235"/>
      <c r="D1256" s="229" t="s">
        <v>171</v>
      </c>
      <c r="E1256" s="236" t="s">
        <v>1</v>
      </c>
      <c r="F1256" s="237" t="s">
        <v>1661</v>
      </c>
      <c r="G1256" s="235"/>
      <c r="H1256" s="238">
        <v>13</v>
      </c>
      <c r="I1256" s="239"/>
      <c r="J1256" s="235"/>
      <c r="K1256" s="235"/>
      <c r="L1256" s="240"/>
      <c r="M1256" s="241"/>
      <c r="N1256" s="242"/>
      <c r="O1256" s="242"/>
      <c r="P1256" s="242"/>
      <c r="Q1256" s="242"/>
      <c r="R1256" s="242"/>
      <c r="S1256" s="242"/>
      <c r="T1256" s="243"/>
      <c r="U1256" s="13"/>
      <c r="V1256" s="13"/>
      <c r="W1256" s="13"/>
      <c r="X1256" s="13"/>
      <c r="Y1256" s="13"/>
      <c r="Z1256" s="13"/>
      <c r="AA1256" s="13"/>
      <c r="AB1256" s="13"/>
      <c r="AC1256" s="13"/>
      <c r="AD1256" s="13"/>
      <c r="AE1256" s="13"/>
      <c r="AT1256" s="244" t="s">
        <v>171</v>
      </c>
      <c r="AU1256" s="244" t="s">
        <v>85</v>
      </c>
      <c r="AV1256" s="13" t="s">
        <v>85</v>
      </c>
      <c r="AW1256" s="13" t="s">
        <v>32</v>
      </c>
      <c r="AX1256" s="13" t="s">
        <v>83</v>
      </c>
      <c r="AY1256" s="244" t="s">
        <v>161</v>
      </c>
    </row>
    <row r="1257" s="13" customFormat="1">
      <c r="A1257" s="13"/>
      <c r="B1257" s="234"/>
      <c r="C1257" s="235"/>
      <c r="D1257" s="229" t="s">
        <v>171</v>
      </c>
      <c r="E1257" s="235"/>
      <c r="F1257" s="237" t="s">
        <v>1664</v>
      </c>
      <c r="G1257" s="235"/>
      <c r="H1257" s="238">
        <v>13.65</v>
      </c>
      <c r="I1257" s="239"/>
      <c r="J1257" s="235"/>
      <c r="K1257" s="235"/>
      <c r="L1257" s="240"/>
      <c r="M1257" s="241"/>
      <c r="N1257" s="242"/>
      <c r="O1257" s="242"/>
      <c r="P1257" s="242"/>
      <c r="Q1257" s="242"/>
      <c r="R1257" s="242"/>
      <c r="S1257" s="242"/>
      <c r="T1257" s="243"/>
      <c r="U1257" s="13"/>
      <c r="V1257" s="13"/>
      <c r="W1257" s="13"/>
      <c r="X1257" s="13"/>
      <c r="Y1257" s="13"/>
      <c r="Z1257" s="13"/>
      <c r="AA1257" s="13"/>
      <c r="AB1257" s="13"/>
      <c r="AC1257" s="13"/>
      <c r="AD1257" s="13"/>
      <c r="AE1257" s="13"/>
      <c r="AT1257" s="244" t="s">
        <v>171</v>
      </c>
      <c r="AU1257" s="244" t="s">
        <v>85</v>
      </c>
      <c r="AV1257" s="13" t="s">
        <v>85</v>
      </c>
      <c r="AW1257" s="13" t="s">
        <v>4</v>
      </c>
      <c r="AX1257" s="13" t="s">
        <v>83</v>
      </c>
      <c r="AY1257" s="244" t="s">
        <v>161</v>
      </c>
    </row>
    <row r="1258" s="2" customFormat="1" ht="24.15" customHeight="1">
      <c r="A1258" s="38"/>
      <c r="B1258" s="39"/>
      <c r="C1258" s="215" t="s">
        <v>1667</v>
      </c>
      <c r="D1258" s="215" t="s">
        <v>163</v>
      </c>
      <c r="E1258" s="216" t="s">
        <v>1668</v>
      </c>
      <c r="F1258" s="217" t="s">
        <v>1669</v>
      </c>
      <c r="G1258" s="218" t="s">
        <v>206</v>
      </c>
      <c r="H1258" s="219">
        <v>12.6</v>
      </c>
      <c r="I1258" s="220"/>
      <c r="J1258" s="221">
        <f>ROUND(I1258*H1258,2)</f>
        <v>0</v>
      </c>
      <c r="K1258" s="222"/>
      <c r="L1258" s="44"/>
      <c r="M1258" s="223" t="s">
        <v>1</v>
      </c>
      <c r="N1258" s="224" t="s">
        <v>40</v>
      </c>
      <c r="O1258" s="91"/>
      <c r="P1258" s="225">
        <f>O1258*H1258</f>
        <v>0</v>
      </c>
      <c r="Q1258" s="225">
        <v>0</v>
      </c>
      <c r="R1258" s="225">
        <f>Q1258*H1258</f>
        <v>0</v>
      </c>
      <c r="S1258" s="225">
        <v>0</v>
      </c>
      <c r="T1258" s="226">
        <f>S1258*H1258</f>
        <v>0</v>
      </c>
      <c r="U1258" s="38"/>
      <c r="V1258" s="38"/>
      <c r="W1258" s="38"/>
      <c r="X1258" s="38"/>
      <c r="Y1258" s="38"/>
      <c r="Z1258" s="38"/>
      <c r="AA1258" s="38"/>
      <c r="AB1258" s="38"/>
      <c r="AC1258" s="38"/>
      <c r="AD1258" s="38"/>
      <c r="AE1258" s="38"/>
      <c r="AR1258" s="227" t="s">
        <v>256</v>
      </c>
      <c r="AT1258" s="227" t="s">
        <v>163</v>
      </c>
      <c r="AU1258" s="227" t="s">
        <v>85</v>
      </c>
      <c r="AY1258" s="17" t="s">
        <v>161</v>
      </c>
      <c r="BE1258" s="228">
        <f>IF(N1258="základní",J1258,0)</f>
        <v>0</v>
      </c>
      <c r="BF1258" s="228">
        <f>IF(N1258="snížená",J1258,0)</f>
        <v>0</v>
      </c>
      <c r="BG1258" s="228">
        <f>IF(N1258="zákl. přenesená",J1258,0)</f>
        <v>0</v>
      </c>
      <c r="BH1258" s="228">
        <f>IF(N1258="sníž. přenesená",J1258,0)</f>
        <v>0</v>
      </c>
      <c r="BI1258" s="228">
        <f>IF(N1258="nulová",J1258,0)</f>
        <v>0</v>
      </c>
      <c r="BJ1258" s="17" t="s">
        <v>83</v>
      </c>
      <c r="BK1258" s="228">
        <f>ROUND(I1258*H1258,2)</f>
        <v>0</v>
      </c>
      <c r="BL1258" s="17" t="s">
        <v>256</v>
      </c>
      <c r="BM1258" s="227" t="s">
        <v>1670</v>
      </c>
    </row>
    <row r="1259" s="2" customFormat="1">
      <c r="A1259" s="38"/>
      <c r="B1259" s="39"/>
      <c r="C1259" s="40"/>
      <c r="D1259" s="229" t="s">
        <v>169</v>
      </c>
      <c r="E1259" s="40"/>
      <c r="F1259" s="230" t="s">
        <v>1671</v>
      </c>
      <c r="G1259" s="40"/>
      <c r="H1259" s="40"/>
      <c r="I1259" s="231"/>
      <c r="J1259" s="40"/>
      <c r="K1259" s="40"/>
      <c r="L1259" s="44"/>
      <c r="M1259" s="232"/>
      <c r="N1259" s="233"/>
      <c r="O1259" s="91"/>
      <c r="P1259" s="91"/>
      <c r="Q1259" s="91"/>
      <c r="R1259" s="91"/>
      <c r="S1259" s="91"/>
      <c r="T1259" s="92"/>
      <c r="U1259" s="38"/>
      <c r="V1259" s="38"/>
      <c r="W1259" s="38"/>
      <c r="X1259" s="38"/>
      <c r="Y1259" s="38"/>
      <c r="Z1259" s="38"/>
      <c r="AA1259" s="38"/>
      <c r="AB1259" s="38"/>
      <c r="AC1259" s="38"/>
      <c r="AD1259" s="38"/>
      <c r="AE1259" s="38"/>
      <c r="AT1259" s="17" t="s">
        <v>169</v>
      </c>
      <c r="AU1259" s="17" t="s">
        <v>85</v>
      </c>
    </row>
    <row r="1260" s="13" customFormat="1">
      <c r="A1260" s="13"/>
      <c r="B1260" s="234"/>
      <c r="C1260" s="235"/>
      <c r="D1260" s="229" t="s">
        <v>171</v>
      </c>
      <c r="E1260" s="236" t="s">
        <v>1</v>
      </c>
      <c r="F1260" s="237" t="s">
        <v>1672</v>
      </c>
      <c r="G1260" s="235"/>
      <c r="H1260" s="238">
        <v>12.6</v>
      </c>
      <c r="I1260" s="239"/>
      <c r="J1260" s="235"/>
      <c r="K1260" s="235"/>
      <c r="L1260" s="240"/>
      <c r="M1260" s="241"/>
      <c r="N1260" s="242"/>
      <c r="O1260" s="242"/>
      <c r="P1260" s="242"/>
      <c r="Q1260" s="242"/>
      <c r="R1260" s="242"/>
      <c r="S1260" s="242"/>
      <c r="T1260" s="243"/>
      <c r="U1260" s="13"/>
      <c r="V1260" s="13"/>
      <c r="W1260" s="13"/>
      <c r="X1260" s="13"/>
      <c r="Y1260" s="13"/>
      <c r="Z1260" s="13"/>
      <c r="AA1260" s="13"/>
      <c r="AB1260" s="13"/>
      <c r="AC1260" s="13"/>
      <c r="AD1260" s="13"/>
      <c r="AE1260" s="13"/>
      <c r="AT1260" s="244" t="s">
        <v>171</v>
      </c>
      <c r="AU1260" s="244" t="s">
        <v>85</v>
      </c>
      <c r="AV1260" s="13" t="s">
        <v>85</v>
      </c>
      <c r="AW1260" s="13" t="s">
        <v>32</v>
      </c>
      <c r="AX1260" s="13" t="s">
        <v>83</v>
      </c>
      <c r="AY1260" s="244" t="s">
        <v>161</v>
      </c>
    </row>
    <row r="1261" s="2" customFormat="1" ht="24.15" customHeight="1">
      <c r="A1261" s="38"/>
      <c r="B1261" s="39"/>
      <c r="C1261" s="256" t="s">
        <v>1673</v>
      </c>
      <c r="D1261" s="256" t="s">
        <v>639</v>
      </c>
      <c r="E1261" s="257" t="s">
        <v>1674</v>
      </c>
      <c r="F1261" s="258" t="s">
        <v>1675</v>
      </c>
      <c r="G1261" s="259" t="s">
        <v>206</v>
      </c>
      <c r="H1261" s="260">
        <v>13.23</v>
      </c>
      <c r="I1261" s="261"/>
      <c r="J1261" s="262">
        <f>ROUND(I1261*H1261,2)</f>
        <v>0</v>
      </c>
      <c r="K1261" s="263"/>
      <c r="L1261" s="264"/>
      <c r="M1261" s="265" t="s">
        <v>1</v>
      </c>
      <c r="N1261" s="266" t="s">
        <v>40</v>
      </c>
      <c r="O1261" s="91"/>
      <c r="P1261" s="225">
        <f>O1261*H1261</f>
        <v>0</v>
      </c>
      <c r="Q1261" s="225">
        <v>0.0060000000000000001</v>
      </c>
      <c r="R1261" s="225">
        <f>Q1261*H1261</f>
        <v>0.079380000000000006</v>
      </c>
      <c r="S1261" s="225">
        <v>0</v>
      </c>
      <c r="T1261" s="226">
        <f>S1261*H1261</f>
        <v>0</v>
      </c>
      <c r="U1261" s="38"/>
      <c r="V1261" s="38"/>
      <c r="W1261" s="38"/>
      <c r="X1261" s="38"/>
      <c r="Y1261" s="38"/>
      <c r="Z1261" s="38"/>
      <c r="AA1261" s="38"/>
      <c r="AB1261" s="38"/>
      <c r="AC1261" s="38"/>
      <c r="AD1261" s="38"/>
      <c r="AE1261" s="38"/>
      <c r="AR1261" s="227" t="s">
        <v>356</v>
      </c>
      <c r="AT1261" s="227" t="s">
        <v>639</v>
      </c>
      <c r="AU1261" s="227" t="s">
        <v>85</v>
      </c>
      <c r="AY1261" s="17" t="s">
        <v>161</v>
      </c>
      <c r="BE1261" s="228">
        <f>IF(N1261="základní",J1261,0)</f>
        <v>0</v>
      </c>
      <c r="BF1261" s="228">
        <f>IF(N1261="snížená",J1261,0)</f>
        <v>0</v>
      </c>
      <c r="BG1261" s="228">
        <f>IF(N1261="zákl. přenesená",J1261,0)</f>
        <v>0</v>
      </c>
      <c r="BH1261" s="228">
        <f>IF(N1261="sníž. přenesená",J1261,0)</f>
        <v>0</v>
      </c>
      <c r="BI1261" s="228">
        <f>IF(N1261="nulová",J1261,0)</f>
        <v>0</v>
      </c>
      <c r="BJ1261" s="17" t="s">
        <v>83</v>
      </c>
      <c r="BK1261" s="228">
        <f>ROUND(I1261*H1261,2)</f>
        <v>0</v>
      </c>
      <c r="BL1261" s="17" t="s">
        <v>256</v>
      </c>
      <c r="BM1261" s="227" t="s">
        <v>1676</v>
      </c>
    </row>
    <row r="1262" s="2" customFormat="1">
      <c r="A1262" s="38"/>
      <c r="B1262" s="39"/>
      <c r="C1262" s="40"/>
      <c r="D1262" s="229" t="s">
        <v>169</v>
      </c>
      <c r="E1262" s="40"/>
      <c r="F1262" s="230" t="s">
        <v>1675</v>
      </c>
      <c r="G1262" s="40"/>
      <c r="H1262" s="40"/>
      <c r="I1262" s="231"/>
      <c r="J1262" s="40"/>
      <c r="K1262" s="40"/>
      <c r="L1262" s="44"/>
      <c r="M1262" s="232"/>
      <c r="N1262" s="233"/>
      <c r="O1262" s="91"/>
      <c r="P1262" s="91"/>
      <c r="Q1262" s="91"/>
      <c r="R1262" s="91"/>
      <c r="S1262" s="91"/>
      <c r="T1262" s="92"/>
      <c r="U1262" s="38"/>
      <c r="V1262" s="38"/>
      <c r="W1262" s="38"/>
      <c r="X1262" s="38"/>
      <c r="Y1262" s="38"/>
      <c r="Z1262" s="38"/>
      <c r="AA1262" s="38"/>
      <c r="AB1262" s="38"/>
      <c r="AC1262" s="38"/>
      <c r="AD1262" s="38"/>
      <c r="AE1262" s="38"/>
      <c r="AT1262" s="17" t="s">
        <v>169</v>
      </c>
      <c r="AU1262" s="17" t="s">
        <v>85</v>
      </c>
    </row>
    <row r="1263" s="13" customFormat="1">
      <c r="A1263" s="13"/>
      <c r="B1263" s="234"/>
      <c r="C1263" s="235"/>
      <c r="D1263" s="229" t="s">
        <v>171</v>
      </c>
      <c r="E1263" s="236" t="s">
        <v>1</v>
      </c>
      <c r="F1263" s="237" t="s">
        <v>1672</v>
      </c>
      <c r="G1263" s="235"/>
      <c r="H1263" s="238">
        <v>12.6</v>
      </c>
      <c r="I1263" s="239"/>
      <c r="J1263" s="235"/>
      <c r="K1263" s="235"/>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171</v>
      </c>
      <c r="AU1263" s="244" t="s">
        <v>85</v>
      </c>
      <c r="AV1263" s="13" t="s">
        <v>85</v>
      </c>
      <c r="AW1263" s="13" t="s">
        <v>32</v>
      </c>
      <c r="AX1263" s="13" t="s">
        <v>83</v>
      </c>
      <c r="AY1263" s="244" t="s">
        <v>161</v>
      </c>
    </row>
    <row r="1264" s="13" customFormat="1">
      <c r="A1264" s="13"/>
      <c r="B1264" s="234"/>
      <c r="C1264" s="235"/>
      <c r="D1264" s="229" t="s">
        <v>171</v>
      </c>
      <c r="E1264" s="235"/>
      <c r="F1264" s="237" t="s">
        <v>1677</v>
      </c>
      <c r="G1264" s="235"/>
      <c r="H1264" s="238">
        <v>13.23</v>
      </c>
      <c r="I1264" s="239"/>
      <c r="J1264" s="235"/>
      <c r="K1264" s="235"/>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171</v>
      </c>
      <c r="AU1264" s="244" t="s">
        <v>85</v>
      </c>
      <c r="AV1264" s="13" t="s">
        <v>85</v>
      </c>
      <c r="AW1264" s="13" t="s">
        <v>4</v>
      </c>
      <c r="AX1264" s="13" t="s">
        <v>83</v>
      </c>
      <c r="AY1264" s="244" t="s">
        <v>161</v>
      </c>
    </row>
    <row r="1265" s="2" customFormat="1" ht="24.15" customHeight="1">
      <c r="A1265" s="38"/>
      <c r="B1265" s="39"/>
      <c r="C1265" s="215" t="s">
        <v>1678</v>
      </c>
      <c r="D1265" s="215" t="s">
        <v>163</v>
      </c>
      <c r="E1265" s="216" t="s">
        <v>1679</v>
      </c>
      <c r="F1265" s="217" t="s">
        <v>1680</v>
      </c>
      <c r="G1265" s="218" t="s">
        <v>206</v>
      </c>
      <c r="H1265" s="219">
        <v>90.780000000000001</v>
      </c>
      <c r="I1265" s="220"/>
      <c r="J1265" s="221">
        <f>ROUND(I1265*H1265,2)</f>
        <v>0</v>
      </c>
      <c r="K1265" s="222"/>
      <c r="L1265" s="44"/>
      <c r="M1265" s="223" t="s">
        <v>1</v>
      </c>
      <c r="N1265" s="224" t="s">
        <v>40</v>
      </c>
      <c r="O1265" s="91"/>
      <c r="P1265" s="225">
        <f>O1265*H1265</f>
        <v>0</v>
      </c>
      <c r="Q1265" s="225">
        <v>0.00024000000000000001</v>
      </c>
      <c r="R1265" s="225">
        <f>Q1265*H1265</f>
        <v>0.0217872</v>
      </c>
      <c r="S1265" s="225">
        <v>0</v>
      </c>
      <c r="T1265" s="226">
        <f>S1265*H1265</f>
        <v>0</v>
      </c>
      <c r="U1265" s="38"/>
      <c r="V1265" s="38"/>
      <c r="W1265" s="38"/>
      <c r="X1265" s="38"/>
      <c r="Y1265" s="38"/>
      <c r="Z1265" s="38"/>
      <c r="AA1265" s="38"/>
      <c r="AB1265" s="38"/>
      <c r="AC1265" s="38"/>
      <c r="AD1265" s="38"/>
      <c r="AE1265" s="38"/>
      <c r="AR1265" s="227" t="s">
        <v>256</v>
      </c>
      <c r="AT1265" s="227" t="s">
        <v>163</v>
      </c>
      <c r="AU1265" s="227" t="s">
        <v>85</v>
      </c>
      <c r="AY1265" s="17" t="s">
        <v>161</v>
      </c>
      <c r="BE1265" s="228">
        <f>IF(N1265="základní",J1265,0)</f>
        <v>0</v>
      </c>
      <c r="BF1265" s="228">
        <f>IF(N1265="snížená",J1265,0)</f>
        <v>0</v>
      </c>
      <c r="BG1265" s="228">
        <f>IF(N1265="zákl. přenesená",J1265,0)</f>
        <v>0</v>
      </c>
      <c r="BH1265" s="228">
        <f>IF(N1265="sníž. přenesená",J1265,0)</f>
        <v>0</v>
      </c>
      <c r="BI1265" s="228">
        <f>IF(N1265="nulová",J1265,0)</f>
        <v>0</v>
      </c>
      <c r="BJ1265" s="17" t="s">
        <v>83</v>
      </c>
      <c r="BK1265" s="228">
        <f>ROUND(I1265*H1265,2)</f>
        <v>0</v>
      </c>
      <c r="BL1265" s="17" t="s">
        <v>256</v>
      </c>
      <c r="BM1265" s="227" t="s">
        <v>1681</v>
      </c>
    </row>
    <row r="1266" s="2" customFormat="1">
      <c r="A1266" s="38"/>
      <c r="B1266" s="39"/>
      <c r="C1266" s="40"/>
      <c r="D1266" s="229" t="s">
        <v>169</v>
      </c>
      <c r="E1266" s="40"/>
      <c r="F1266" s="230" t="s">
        <v>1682</v>
      </c>
      <c r="G1266" s="40"/>
      <c r="H1266" s="40"/>
      <c r="I1266" s="231"/>
      <c r="J1266" s="40"/>
      <c r="K1266" s="40"/>
      <c r="L1266" s="44"/>
      <c r="M1266" s="232"/>
      <c r="N1266" s="233"/>
      <c r="O1266" s="91"/>
      <c r="P1266" s="91"/>
      <c r="Q1266" s="91"/>
      <c r="R1266" s="91"/>
      <c r="S1266" s="91"/>
      <c r="T1266" s="92"/>
      <c r="U1266" s="38"/>
      <c r="V1266" s="38"/>
      <c r="W1266" s="38"/>
      <c r="X1266" s="38"/>
      <c r="Y1266" s="38"/>
      <c r="Z1266" s="38"/>
      <c r="AA1266" s="38"/>
      <c r="AB1266" s="38"/>
      <c r="AC1266" s="38"/>
      <c r="AD1266" s="38"/>
      <c r="AE1266" s="38"/>
      <c r="AT1266" s="17" t="s">
        <v>169</v>
      </c>
      <c r="AU1266" s="17" t="s">
        <v>85</v>
      </c>
    </row>
    <row r="1267" s="13" customFormat="1">
      <c r="A1267" s="13"/>
      <c r="B1267" s="234"/>
      <c r="C1267" s="235"/>
      <c r="D1267" s="229" t="s">
        <v>171</v>
      </c>
      <c r="E1267" s="236" t="s">
        <v>1</v>
      </c>
      <c r="F1267" s="237" t="s">
        <v>1683</v>
      </c>
      <c r="G1267" s="235"/>
      <c r="H1267" s="238">
        <v>78.180000000000007</v>
      </c>
      <c r="I1267" s="239"/>
      <c r="J1267" s="235"/>
      <c r="K1267" s="235"/>
      <c r="L1267" s="240"/>
      <c r="M1267" s="241"/>
      <c r="N1267" s="242"/>
      <c r="O1267" s="242"/>
      <c r="P1267" s="242"/>
      <c r="Q1267" s="242"/>
      <c r="R1267" s="242"/>
      <c r="S1267" s="242"/>
      <c r="T1267" s="243"/>
      <c r="U1267" s="13"/>
      <c r="V1267" s="13"/>
      <c r="W1267" s="13"/>
      <c r="X1267" s="13"/>
      <c r="Y1267" s="13"/>
      <c r="Z1267" s="13"/>
      <c r="AA1267" s="13"/>
      <c r="AB1267" s="13"/>
      <c r="AC1267" s="13"/>
      <c r="AD1267" s="13"/>
      <c r="AE1267" s="13"/>
      <c r="AT1267" s="244" t="s">
        <v>171</v>
      </c>
      <c r="AU1267" s="244" t="s">
        <v>85</v>
      </c>
      <c r="AV1267" s="13" t="s">
        <v>85</v>
      </c>
      <c r="AW1267" s="13" t="s">
        <v>32</v>
      </c>
      <c r="AX1267" s="13" t="s">
        <v>75</v>
      </c>
      <c r="AY1267" s="244" t="s">
        <v>161</v>
      </c>
    </row>
    <row r="1268" s="13" customFormat="1">
      <c r="A1268" s="13"/>
      <c r="B1268" s="234"/>
      <c r="C1268" s="235"/>
      <c r="D1268" s="229" t="s">
        <v>171</v>
      </c>
      <c r="E1268" s="236" t="s">
        <v>1</v>
      </c>
      <c r="F1268" s="237" t="s">
        <v>1672</v>
      </c>
      <c r="G1268" s="235"/>
      <c r="H1268" s="238">
        <v>12.6</v>
      </c>
      <c r="I1268" s="239"/>
      <c r="J1268" s="235"/>
      <c r="K1268" s="235"/>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171</v>
      </c>
      <c r="AU1268" s="244" t="s">
        <v>85</v>
      </c>
      <c r="AV1268" s="13" t="s">
        <v>85</v>
      </c>
      <c r="AW1268" s="13" t="s">
        <v>32</v>
      </c>
      <c r="AX1268" s="13" t="s">
        <v>75</v>
      </c>
      <c r="AY1268" s="244" t="s">
        <v>161</v>
      </c>
    </row>
    <row r="1269" s="14" customFormat="1">
      <c r="A1269" s="14"/>
      <c r="B1269" s="245"/>
      <c r="C1269" s="246"/>
      <c r="D1269" s="229" t="s">
        <v>171</v>
      </c>
      <c r="E1269" s="247" t="s">
        <v>1</v>
      </c>
      <c r="F1269" s="248" t="s">
        <v>185</v>
      </c>
      <c r="G1269" s="246"/>
      <c r="H1269" s="249">
        <v>90.780000000000001</v>
      </c>
      <c r="I1269" s="250"/>
      <c r="J1269" s="246"/>
      <c r="K1269" s="246"/>
      <c r="L1269" s="251"/>
      <c r="M1269" s="252"/>
      <c r="N1269" s="253"/>
      <c r="O1269" s="253"/>
      <c r="P1269" s="253"/>
      <c r="Q1269" s="253"/>
      <c r="R1269" s="253"/>
      <c r="S1269" s="253"/>
      <c r="T1269" s="254"/>
      <c r="U1269" s="14"/>
      <c r="V1269" s="14"/>
      <c r="W1269" s="14"/>
      <c r="X1269" s="14"/>
      <c r="Y1269" s="14"/>
      <c r="Z1269" s="14"/>
      <c r="AA1269" s="14"/>
      <c r="AB1269" s="14"/>
      <c r="AC1269" s="14"/>
      <c r="AD1269" s="14"/>
      <c r="AE1269" s="14"/>
      <c r="AT1269" s="255" t="s">
        <v>171</v>
      </c>
      <c r="AU1269" s="255" t="s">
        <v>85</v>
      </c>
      <c r="AV1269" s="14" t="s">
        <v>167</v>
      </c>
      <c r="AW1269" s="14" t="s">
        <v>32</v>
      </c>
      <c r="AX1269" s="14" t="s">
        <v>83</v>
      </c>
      <c r="AY1269" s="255" t="s">
        <v>161</v>
      </c>
    </row>
    <row r="1270" s="2" customFormat="1" ht="24.15" customHeight="1">
      <c r="A1270" s="38"/>
      <c r="B1270" s="39"/>
      <c r="C1270" s="256" t="s">
        <v>1684</v>
      </c>
      <c r="D1270" s="256" t="s">
        <v>639</v>
      </c>
      <c r="E1270" s="257" t="s">
        <v>1685</v>
      </c>
      <c r="F1270" s="258" t="s">
        <v>1686</v>
      </c>
      <c r="G1270" s="259" t="s">
        <v>206</v>
      </c>
      <c r="H1270" s="260">
        <v>82.088999999999999</v>
      </c>
      <c r="I1270" s="261"/>
      <c r="J1270" s="262">
        <f>ROUND(I1270*H1270,2)</f>
        <v>0</v>
      </c>
      <c r="K1270" s="263"/>
      <c r="L1270" s="264"/>
      <c r="M1270" s="265" t="s">
        <v>1</v>
      </c>
      <c r="N1270" s="266" t="s">
        <v>40</v>
      </c>
      <c r="O1270" s="91"/>
      <c r="P1270" s="225">
        <f>O1270*H1270</f>
        <v>0</v>
      </c>
      <c r="Q1270" s="225">
        <v>0.002</v>
      </c>
      <c r="R1270" s="225">
        <f>Q1270*H1270</f>
        <v>0.16417799999999999</v>
      </c>
      <c r="S1270" s="225">
        <v>0</v>
      </c>
      <c r="T1270" s="226">
        <f>S1270*H1270</f>
        <v>0</v>
      </c>
      <c r="U1270" s="38"/>
      <c r="V1270" s="38"/>
      <c r="W1270" s="38"/>
      <c r="X1270" s="38"/>
      <c r="Y1270" s="38"/>
      <c r="Z1270" s="38"/>
      <c r="AA1270" s="38"/>
      <c r="AB1270" s="38"/>
      <c r="AC1270" s="38"/>
      <c r="AD1270" s="38"/>
      <c r="AE1270" s="38"/>
      <c r="AR1270" s="227" t="s">
        <v>356</v>
      </c>
      <c r="AT1270" s="227" t="s">
        <v>639</v>
      </c>
      <c r="AU1270" s="227" t="s">
        <v>85</v>
      </c>
      <c r="AY1270" s="17" t="s">
        <v>161</v>
      </c>
      <c r="BE1270" s="228">
        <f>IF(N1270="základní",J1270,0)</f>
        <v>0</v>
      </c>
      <c r="BF1270" s="228">
        <f>IF(N1270="snížená",J1270,0)</f>
        <v>0</v>
      </c>
      <c r="BG1270" s="228">
        <f>IF(N1270="zákl. přenesená",J1270,0)</f>
        <v>0</v>
      </c>
      <c r="BH1270" s="228">
        <f>IF(N1270="sníž. přenesená",J1270,0)</f>
        <v>0</v>
      </c>
      <c r="BI1270" s="228">
        <f>IF(N1270="nulová",J1270,0)</f>
        <v>0</v>
      </c>
      <c r="BJ1270" s="17" t="s">
        <v>83</v>
      </c>
      <c r="BK1270" s="228">
        <f>ROUND(I1270*H1270,2)</f>
        <v>0</v>
      </c>
      <c r="BL1270" s="17" t="s">
        <v>256</v>
      </c>
      <c r="BM1270" s="227" t="s">
        <v>1687</v>
      </c>
    </row>
    <row r="1271" s="2" customFormat="1">
      <c r="A1271" s="38"/>
      <c r="B1271" s="39"/>
      <c r="C1271" s="40"/>
      <c r="D1271" s="229" t="s">
        <v>169</v>
      </c>
      <c r="E1271" s="40"/>
      <c r="F1271" s="230" t="s">
        <v>1686</v>
      </c>
      <c r="G1271" s="40"/>
      <c r="H1271" s="40"/>
      <c r="I1271" s="231"/>
      <c r="J1271" s="40"/>
      <c r="K1271" s="40"/>
      <c r="L1271" s="44"/>
      <c r="M1271" s="232"/>
      <c r="N1271" s="233"/>
      <c r="O1271" s="91"/>
      <c r="P1271" s="91"/>
      <c r="Q1271" s="91"/>
      <c r="R1271" s="91"/>
      <c r="S1271" s="91"/>
      <c r="T1271" s="92"/>
      <c r="U1271" s="38"/>
      <c r="V1271" s="38"/>
      <c r="W1271" s="38"/>
      <c r="X1271" s="38"/>
      <c r="Y1271" s="38"/>
      <c r="Z1271" s="38"/>
      <c r="AA1271" s="38"/>
      <c r="AB1271" s="38"/>
      <c r="AC1271" s="38"/>
      <c r="AD1271" s="38"/>
      <c r="AE1271" s="38"/>
      <c r="AT1271" s="17" t="s">
        <v>169</v>
      </c>
      <c r="AU1271" s="17" t="s">
        <v>85</v>
      </c>
    </row>
    <row r="1272" s="13" customFormat="1">
      <c r="A1272" s="13"/>
      <c r="B1272" s="234"/>
      <c r="C1272" s="235"/>
      <c r="D1272" s="229" t="s">
        <v>171</v>
      </c>
      <c r="E1272" s="236" t="s">
        <v>1</v>
      </c>
      <c r="F1272" s="237" t="s">
        <v>1683</v>
      </c>
      <c r="G1272" s="235"/>
      <c r="H1272" s="238">
        <v>78.180000000000007</v>
      </c>
      <c r="I1272" s="239"/>
      <c r="J1272" s="235"/>
      <c r="K1272" s="235"/>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171</v>
      </c>
      <c r="AU1272" s="244" t="s">
        <v>85</v>
      </c>
      <c r="AV1272" s="13" t="s">
        <v>85</v>
      </c>
      <c r="AW1272" s="13" t="s">
        <v>32</v>
      </c>
      <c r="AX1272" s="13" t="s">
        <v>83</v>
      </c>
      <c r="AY1272" s="244" t="s">
        <v>161</v>
      </c>
    </row>
    <row r="1273" s="13" customFormat="1">
      <c r="A1273" s="13"/>
      <c r="B1273" s="234"/>
      <c r="C1273" s="235"/>
      <c r="D1273" s="229" t="s">
        <v>171</v>
      </c>
      <c r="E1273" s="235"/>
      <c r="F1273" s="237" t="s">
        <v>1688</v>
      </c>
      <c r="G1273" s="235"/>
      <c r="H1273" s="238">
        <v>82.088999999999999</v>
      </c>
      <c r="I1273" s="239"/>
      <c r="J1273" s="235"/>
      <c r="K1273" s="235"/>
      <c r="L1273" s="240"/>
      <c r="M1273" s="241"/>
      <c r="N1273" s="242"/>
      <c r="O1273" s="242"/>
      <c r="P1273" s="242"/>
      <c r="Q1273" s="242"/>
      <c r="R1273" s="242"/>
      <c r="S1273" s="242"/>
      <c r="T1273" s="243"/>
      <c r="U1273" s="13"/>
      <c r="V1273" s="13"/>
      <c r="W1273" s="13"/>
      <c r="X1273" s="13"/>
      <c r="Y1273" s="13"/>
      <c r="Z1273" s="13"/>
      <c r="AA1273" s="13"/>
      <c r="AB1273" s="13"/>
      <c r="AC1273" s="13"/>
      <c r="AD1273" s="13"/>
      <c r="AE1273" s="13"/>
      <c r="AT1273" s="244" t="s">
        <v>171</v>
      </c>
      <c r="AU1273" s="244" t="s">
        <v>85</v>
      </c>
      <c r="AV1273" s="13" t="s">
        <v>85</v>
      </c>
      <c r="AW1273" s="13" t="s">
        <v>4</v>
      </c>
      <c r="AX1273" s="13" t="s">
        <v>83</v>
      </c>
      <c r="AY1273" s="244" t="s">
        <v>161</v>
      </c>
    </row>
    <row r="1274" s="2" customFormat="1" ht="24.15" customHeight="1">
      <c r="A1274" s="38"/>
      <c r="B1274" s="39"/>
      <c r="C1274" s="256" t="s">
        <v>1689</v>
      </c>
      <c r="D1274" s="256" t="s">
        <v>639</v>
      </c>
      <c r="E1274" s="257" t="s">
        <v>1690</v>
      </c>
      <c r="F1274" s="258" t="s">
        <v>1691</v>
      </c>
      <c r="G1274" s="259" t="s">
        <v>206</v>
      </c>
      <c r="H1274" s="260">
        <v>13.23</v>
      </c>
      <c r="I1274" s="261"/>
      <c r="J1274" s="262">
        <f>ROUND(I1274*H1274,2)</f>
        <v>0</v>
      </c>
      <c r="K1274" s="263"/>
      <c r="L1274" s="264"/>
      <c r="M1274" s="265" t="s">
        <v>1</v>
      </c>
      <c r="N1274" s="266" t="s">
        <v>40</v>
      </c>
      <c r="O1274" s="91"/>
      <c r="P1274" s="225">
        <f>O1274*H1274</f>
        <v>0</v>
      </c>
      <c r="Q1274" s="225">
        <v>0.0030000000000000001</v>
      </c>
      <c r="R1274" s="225">
        <f>Q1274*H1274</f>
        <v>0.039690000000000003</v>
      </c>
      <c r="S1274" s="225">
        <v>0</v>
      </c>
      <c r="T1274" s="226">
        <f>S1274*H1274</f>
        <v>0</v>
      </c>
      <c r="U1274" s="38"/>
      <c r="V1274" s="38"/>
      <c r="W1274" s="38"/>
      <c r="X1274" s="38"/>
      <c r="Y1274" s="38"/>
      <c r="Z1274" s="38"/>
      <c r="AA1274" s="38"/>
      <c r="AB1274" s="38"/>
      <c r="AC1274" s="38"/>
      <c r="AD1274" s="38"/>
      <c r="AE1274" s="38"/>
      <c r="AR1274" s="227" t="s">
        <v>356</v>
      </c>
      <c r="AT1274" s="227" t="s">
        <v>639</v>
      </c>
      <c r="AU1274" s="227" t="s">
        <v>85</v>
      </c>
      <c r="AY1274" s="17" t="s">
        <v>161</v>
      </c>
      <c r="BE1274" s="228">
        <f>IF(N1274="základní",J1274,0)</f>
        <v>0</v>
      </c>
      <c r="BF1274" s="228">
        <f>IF(N1274="snížená",J1274,0)</f>
        <v>0</v>
      </c>
      <c r="BG1274" s="228">
        <f>IF(N1274="zákl. přenesená",J1274,0)</f>
        <v>0</v>
      </c>
      <c r="BH1274" s="228">
        <f>IF(N1274="sníž. přenesená",J1274,0)</f>
        <v>0</v>
      </c>
      <c r="BI1274" s="228">
        <f>IF(N1274="nulová",J1274,0)</f>
        <v>0</v>
      </c>
      <c r="BJ1274" s="17" t="s">
        <v>83</v>
      </c>
      <c r="BK1274" s="228">
        <f>ROUND(I1274*H1274,2)</f>
        <v>0</v>
      </c>
      <c r="BL1274" s="17" t="s">
        <v>256</v>
      </c>
      <c r="BM1274" s="227" t="s">
        <v>1692</v>
      </c>
    </row>
    <row r="1275" s="2" customFormat="1">
      <c r="A1275" s="38"/>
      <c r="B1275" s="39"/>
      <c r="C1275" s="40"/>
      <c r="D1275" s="229" t="s">
        <v>169</v>
      </c>
      <c r="E1275" s="40"/>
      <c r="F1275" s="230" t="s">
        <v>1691</v>
      </c>
      <c r="G1275" s="40"/>
      <c r="H1275" s="40"/>
      <c r="I1275" s="231"/>
      <c r="J1275" s="40"/>
      <c r="K1275" s="40"/>
      <c r="L1275" s="44"/>
      <c r="M1275" s="232"/>
      <c r="N1275" s="233"/>
      <c r="O1275" s="91"/>
      <c r="P1275" s="91"/>
      <c r="Q1275" s="91"/>
      <c r="R1275" s="91"/>
      <c r="S1275" s="91"/>
      <c r="T1275" s="92"/>
      <c r="U1275" s="38"/>
      <c r="V1275" s="38"/>
      <c r="W1275" s="38"/>
      <c r="X1275" s="38"/>
      <c r="Y1275" s="38"/>
      <c r="Z1275" s="38"/>
      <c r="AA1275" s="38"/>
      <c r="AB1275" s="38"/>
      <c r="AC1275" s="38"/>
      <c r="AD1275" s="38"/>
      <c r="AE1275" s="38"/>
      <c r="AT1275" s="17" t="s">
        <v>169</v>
      </c>
      <c r="AU1275" s="17" t="s">
        <v>85</v>
      </c>
    </row>
    <row r="1276" s="13" customFormat="1">
      <c r="A1276" s="13"/>
      <c r="B1276" s="234"/>
      <c r="C1276" s="235"/>
      <c r="D1276" s="229" t="s">
        <v>171</v>
      </c>
      <c r="E1276" s="235"/>
      <c r="F1276" s="237" t="s">
        <v>1677</v>
      </c>
      <c r="G1276" s="235"/>
      <c r="H1276" s="238">
        <v>13.23</v>
      </c>
      <c r="I1276" s="239"/>
      <c r="J1276" s="235"/>
      <c r="K1276" s="235"/>
      <c r="L1276" s="240"/>
      <c r="M1276" s="241"/>
      <c r="N1276" s="242"/>
      <c r="O1276" s="242"/>
      <c r="P1276" s="242"/>
      <c r="Q1276" s="242"/>
      <c r="R1276" s="242"/>
      <c r="S1276" s="242"/>
      <c r="T1276" s="243"/>
      <c r="U1276" s="13"/>
      <c r="V1276" s="13"/>
      <c r="W1276" s="13"/>
      <c r="X1276" s="13"/>
      <c r="Y1276" s="13"/>
      <c r="Z1276" s="13"/>
      <c r="AA1276" s="13"/>
      <c r="AB1276" s="13"/>
      <c r="AC1276" s="13"/>
      <c r="AD1276" s="13"/>
      <c r="AE1276" s="13"/>
      <c r="AT1276" s="244" t="s">
        <v>171</v>
      </c>
      <c r="AU1276" s="244" t="s">
        <v>85</v>
      </c>
      <c r="AV1276" s="13" t="s">
        <v>85</v>
      </c>
      <c r="AW1276" s="13" t="s">
        <v>4</v>
      </c>
      <c r="AX1276" s="13" t="s">
        <v>83</v>
      </c>
      <c r="AY1276" s="244" t="s">
        <v>161</v>
      </c>
    </row>
    <row r="1277" s="2" customFormat="1" ht="24.15" customHeight="1">
      <c r="A1277" s="38"/>
      <c r="B1277" s="39"/>
      <c r="C1277" s="215" t="s">
        <v>1693</v>
      </c>
      <c r="D1277" s="215" t="s">
        <v>163</v>
      </c>
      <c r="E1277" s="216" t="s">
        <v>1694</v>
      </c>
      <c r="F1277" s="217" t="s">
        <v>1695</v>
      </c>
      <c r="G1277" s="218" t="s">
        <v>206</v>
      </c>
      <c r="H1277" s="219">
        <v>588.25</v>
      </c>
      <c r="I1277" s="220"/>
      <c r="J1277" s="221">
        <f>ROUND(I1277*H1277,2)</f>
        <v>0</v>
      </c>
      <c r="K1277" s="222"/>
      <c r="L1277" s="44"/>
      <c r="M1277" s="223" t="s">
        <v>1</v>
      </c>
      <c r="N1277" s="224" t="s">
        <v>40</v>
      </c>
      <c r="O1277" s="91"/>
      <c r="P1277" s="225">
        <f>O1277*H1277</f>
        <v>0</v>
      </c>
      <c r="Q1277" s="225">
        <v>0</v>
      </c>
      <c r="R1277" s="225">
        <f>Q1277*H1277</f>
        <v>0</v>
      </c>
      <c r="S1277" s="225">
        <v>0</v>
      </c>
      <c r="T1277" s="226">
        <f>S1277*H1277</f>
        <v>0</v>
      </c>
      <c r="U1277" s="38"/>
      <c r="V1277" s="38"/>
      <c r="W1277" s="38"/>
      <c r="X1277" s="38"/>
      <c r="Y1277" s="38"/>
      <c r="Z1277" s="38"/>
      <c r="AA1277" s="38"/>
      <c r="AB1277" s="38"/>
      <c r="AC1277" s="38"/>
      <c r="AD1277" s="38"/>
      <c r="AE1277" s="38"/>
      <c r="AR1277" s="227" t="s">
        <v>256</v>
      </c>
      <c r="AT1277" s="227" t="s">
        <v>163</v>
      </c>
      <c r="AU1277" s="227" t="s">
        <v>85</v>
      </c>
      <c r="AY1277" s="17" t="s">
        <v>161</v>
      </c>
      <c r="BE1277" s="228">
        <f>IF(N1277="základní",J1277,0)</f>
        <v>0</v>
      </c>
      <c r="BF1277" s="228">
        <f>IF(N1277="snížená",J1277,0)</f>
        <v>0</v>
      </c>
      <c r="BG1277" s="228">
        <f>IF(N1277="zákl. přenesená",J1277,0)</f>
        <v>0</v>
      </c>
      <c r="BH1277" s="228">
        <f>IF(N1277="sníž. přenesená",J1277,0)</f>
        <v>0</v>
      </c>
      <c r="BI1277" s="228">
        <f>IF(N1277="nulová",J1277,0)</f>
        <v>0</v>
      </c>
      <c r="BJ1277" s="17" t="s">
        <v>83</v>
      </c>
      <c r="BK1277" s="228">
        <f>ROUND(I1277*H1277,2)</f>
        <v>0</v>
      </c>
      <c r="BL1277" s="17" t="s">
        <v>256</v>
      </c>
      <c r="BM1277" s="227" t="s">
        <v>1696</v>
      </c>
    </row>
    <row r="1278" s="2" customFormat="1">
      <c r="A1278" s="38"/>
      <c r="B1278" s="39"/>
      <c r="C1278" s="40"/>
      <c r="D1278" s="229" t="s">
        <v>169</v>
      </c>
      <c r="E1278" s="40"/>
      <c r="F1278" s="230" t="s">
        <v>1697</v>
      </c>
      <c r="G1278" s="40"/>
      <c r="H1278" s="40"/>
      <c r="I1278" s="231"/>
      <c r="J1278" s="40"/>
      <c r="K1278" s="40"/>
      <c r="L1278" s="44"/>
      <c r="M1278" s="232"/>
      <c r="N1278" s="233"/>
      <c r="O1278" s="91"/>
      <c r="P1278" s="91"/>
      <c r="Q1278" s="91"/>
      <c r="R1278" s="91"/>
      <c r="S1278" s="91"/>
      <c r="T1278" s="92"/>
      <c r="U1278" s="38"/>
      <c r="V1278" s="38"/>
      <c r="W1278" s="38"/>
      <c r="X1278" s="38"/>
      <c r="Y1278" s="38"/>
      <c r="Z1278" s="38"/>
      <c r="AA1278" s="38"/>
      <c r="AB1278" s="38"/>
      <c r="AC1278" s="38"/>
      <c r="AD1278" s="38"/>
      <c r="AE1278" s="38"/>
      <c r="AT1278" s="17" t="s">
        <v>169</v>
      </c>
      <c r="AU1278" s="17" t="s">
        <v>85</v>
      </c>
    </row>
    <row r="1279" s="13" customFormat="1">
      <c r="A1279" s="13"/>
      <c r="B1279" s="234"/>
      <c r="C1279" s="235"/>
      <c r="D1279" s="229" t="s">
        <v>171</v>
      </c>
      <c r="E1279" s="236" t="s">
        <v>1</v>
      </c>
      <c r="F1279" s="237" t="s">
        <v>1698</v>
      </c>
      <c r="G1279" s="235"/>
      <c r="H1279" s="238">
        <v>452.25</v>
      </c>
      <c r="I1279" s="239"/>
      <c r="J1279" s="235"/>
      <c r="K1279" s="235"/>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171</v>
      </c>
      <c r="AU1279" s="244" t="s">
        <v>85</v>
      </c>
      <c r="AV1279" s="13" t="s">
        <v>85</v>
      </c>
      <c r="AW1279" s="13" t="s">
        <v>32</v>
      </c>
      <c r="AX1279" s="13" t="s">
        <v>75</v>
      </c>
      <c r="AY1279" s="244" t="s">
        <v>161</v>
      </c>
    </row>
    <row r="1280" s="13" customFormat="1">
      <c r="A1280" s="13"/>
      <c r="B1280" s="234"/>
      <c r="C1280" s="235"/>
      <c r="D1280" s="229" t="s">
        <v>171</v>
      </c>
      <c r="E1280" s="236" t="s">
        <v>1</v>
      </c>
      <c r="F1280" s="237" t="s">
        <v>1699</v>
      </c>
      <c r="G1280" s="235"/>
      <c r="H1280" s="238">
        <v>6</v>
      </c>
      <c r="I1280" s="239"/>
      <c r="J1280" s="235"/>
      <c r="K1280" s="235"/>
      <c r="L1280" s="240"/>
      <c r="M1280" s="241"/>
      <c r="N1280" s="242"/>
      <c r="O1280" s="242"/>
      <c r="P1280" s="242"/>
      <c r="Q1280" s="242"/>
      <c r="R1280" s="242"/>
      <c r="S1280" s="242"/>
      <c r="T1280" s="243"/>
      <c r="U1280" s="13"/>
      <c r="V1280" s="13"/>
      <c r="W1280" s="13"/>
      <c r="X1280" s="13"/>
      <c r="Y1280" s="13"/>
      <c r="Z1280" s="13"/>
      <c r="AA1280" s="13"/>
      <c r="AB1280" s="13"/>
      <c r="AC1280" s="13"/>
      <c r="AD1280" s="13"/>
      <c r="AE1280" s="13"/>
      <c r="AT1280" s="244" t="s">
        <v>171</v>
      </c>
      <c r="AU1280" s="244" t="s">
        <v>85</v>
      </c>
      <c r="AV1280" s="13" t="s">
        <v>85</v>
      </c>
      <c r="AW1280" s="13" t="s">
        <v>32</v>
      </c>
      <c r="AX1280" s="13" t="s">
        <v>75</v>
      </c>
      <c r="AY1280" s="244" t="s">
        <v>161</v>
      </c>
    </row>
    <row r="1281" s="13" customFormat="1">
      <c r="A1281" s="13"/>
      <c r="B1281" s="234"/>
      <c r="C1281" s="235"/>
      <c r="D1281" s="229" t="s">
        <v>171</v>
      </c>
      <c r="E1281" s="236" t="s">
        <v>1</v>
      </c>
      <c r="F1281" s="237" t="s">
        <v>1700</v>
      </c>
      <c r="G1281" s="235"/>
      <c r="H1281" s="238">
        <v>130</v>
      </c>
      <c r="I1281" s="239"/>
      <c r="J1281" s="235"/>
      <c r="K1281" s="235"/>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171</v>
      </c>
      <c r="AU1281" s="244" t="s">
        <v>85</v>
      </c>
      <c r="AV1281" s="13" t="s">
        <v>85</v>
      </c>
      <c r="AW1281" s="13" t="s">
        <v>32</v>
      </c>
      <c r="AX1281" s="13" t="s">
        <v>75</v>
      </c>
      <c r="AY1281" s="244" t="s">
        <v>161</v>
      </c>
    </row>
    <row r="1282" s="14" customFormat="1">
      <c r="A1282" s="14"/>
      <c r="B1282" s="245"/>
      <c r="C1282" s="246"/>
      <c r="D1282" s="229" t="s">
        <v>171</v>
      </c>
      <c r="E1282" s="247" t="s">
        <v>1</v>
      </c>
      <c r="F1282" s="248" t="s">
        <v>185</v>
      </c>
      <c r="G1282" s="246"/>
      <c r="H1282" s="249">
        <v>588.25</v>
      </c>
      <c r="I1282" s="250"/>
      <c r="J1282" s="246"/>
      <c r="K1282" s="246"/>
      <c r="L1282" s="251"/>
      <c r="M1282" s="252"/>
      <c r="N1282" s="253"/>
      <c r="O1282" s="253"/>
      <c r="P1282" s="253"/>
      <c r="Q1282" s="253"/>
      <c r="R1282" s="253"/>
      <c r="S1282" s="253"/>
      <c r="T1282" s="254"/>
      <c r="U1282" s="14"/>
      <c r="V1282" s="14"/>
      <c r="W1282" s="14"/>
      <c r="X1282" s="14"/>
      <c r="Y1282" s="14"/>
      <c r="Z1282" s="14"/>
      <c r="AA1282" s="14"/>
      <c r="AB1282" s="14"/>
      <c r="AC1282" s="14"/>
      <c r="AD1282" s="14"/>
      <c r="AE1282" s="14"/>
      <c r="AT1282" s="255" t="s">
        <v>171</v>
      </c>
      <c r="AU1282" s="255" t="s">
        <v>85</v>
      </c>
      <c r="AV1282" s="14" t="s">
        <v>167</v>
      </c>
      <c r="AW1282" s="14" t="s">
        <v>32</v>
      </c>
      <c r="AX1282" s="14" t="s">
        <v>83</v>
      </c>
      <c r="AY1282" s="255" t="s">
        <v>161</v>
      </c>
    </row>
    <row r="1283" s="2" customFormat="1" ht="24.15" customHeight="1">
      <c r="A1283" s="38"/>
      <c r="B1283" s="39"/>
      <c r="C1283" s="256" t="s">
        <v>1701</v>
      </c>
      <c r="D1283" s="256" t="s">
        <v>639</v>
      </c>
      <c r="E1283" s="257" t="s">
        <v>1702</v>
      </c>
      <c r="F1283" s="258" t="s">
        <v>1703</v>
      </c>
      <c r="G1283" s="259" t="s">
        <v>206</v>
      </c>
      <c r="H1283" s="260">
        <v>596.66300000000001</v>
      </c>
      <c r="I1283" s="261"/>
      <c r="J1283" s="262">
        <f>ROUND(I1283*H1283,2)</f>
        <v>0</v>
      </c>
      <c r="K1283" s="263"/>
      <c r="L1283" s="264"/>
      <c r="M1283" s="265" t="s">
        <v>1</v>
      </c>
      <c r="N1283" s="266" t="s">
        <v>40</v>
      </c>
      <c r="O1283" s="91"/>
      <c r="P1283" s="225">
        <f>O1283*H1283</f>
        <v>0</v>
      </c>
      <c r="Q1283" s="225">
        <v>0.0050000000000000001</v>
      </c>
      <c r="R1283" s="225">
        <f>Q1283*H1283</f>
        <v>2.9833150000000002</v>
      </c>
      <c r="S1283" s="225">
        <v>0</v>
      </c>
      <c r="T1283" s="226">
        <f>S1283*H1283</f>
        <v>0</v>
      </c>
      <c r="U1283" s="38"/>
      <c r="V1283" s="38"/>
      <c r="W1283" s="38"/>
      <c r="X1283" s="38"/>
      <c r="Y1283" s="38"/>
      <c r="Z1283" s="38"/>
      <c r="AA1283" s="38"/>
      <c r="AB1283" s="38"/>
      <c r="AC1283" s="38"/>
      <c r="AD1283" s="38"/>
      <c r="AE1283" s="38"/>
      <c r="AR1283" s="227" t="s">
        <v>356</v>
      </c>
      <c r="AT1283" s="227" t="s">
        <v>639</v>
      </c>
      <c r="AU1283" s="227" t="s">
        <v>85</v>
      </c>
      <c r="AY1283" s="17" t="s">
        <v>161</v>
      </c>
      <c r="BE1283" s="228">
        <f>IF(N1283="základní",J1283,0)</f>
        <v>0</v>
      </c>
      <c r="BF1283" s="228">
        <f>IF(N1283="snížená",J1283,0)</f>
        <v>0</v>
      </c>
      <c r="BG1283" s="228">
        <f>IF(N1283="zákl. přenesená",J1283,0)</f>
        <v>0</v>
      </c>
      <c r="BH1283" s="228">
        <f>IF(N1283="sníž. přenesená",J1283,0)</f>
        <v>0</v>
      </c>
      <c r="BI1283" s="228">
        <f>IF(N1283="nulová",J1283,0)</f>
        <v>0</v>
      </c>
      <c r="BJ1283" s="17" t="s">
        <v>83</v>
      </c>
      <c r="BK1283" s="228">
        <f>ROUND(I1283*H1283,2)</f>
        <v>0</v>
      </c>
      <c r="BL1283" s="17" t="s">
        <v>256</v>
      </c>
      <c r="BM1283" s="227" t="s">
        <v>1704</v>
      </c>
    </row>
    <row r="1284" s="2" customFormat="1">
      <c r="A1284" s="38"/>
      <c r="B1284" s="39"/>
      <c r="C1284" s="40"/>
      <c r="D1284" s="229" t="s">
        <v>169</v>
      </c>
      <c r="E1284" s="40"/>
      <c r="F1284" s="230" t="s">
        <v>1703</v>
      </c>
      <c r="G1284" s="40"/>
      <c r="H1284" s="40"/>
      <c r="I1284" s="231"/>
      <c r="J1284" s="40"/>
      <c r="K1284" s="40"/>
      <c r="L1284" s="44"/>
      <c r="M1284" s="232"/>
      <c r="N1284" s="233"/>
      <c r="O1284" s="91"/>
      <c r="P1284" s="91"/>
      <c r="Q1284" s="91"/>
      <c r="R1284" s="91"/>
      <c r="S1284" s="91"/>
      <c r="T1284" s="92"/>
      <c r="U1284" s="38"/>
      <c r="V1284" s="38"/>
      <c r="W1284" s="38"/>
      <c r="X1284" s="38"/>
      <c r="Y1284" s="38"/>
      <c r="Z1284" s="38"/>
      <c r="AA1284" s="38"/>
      <c r="AB1284" s="38"/>
      <c r="AC1284" s="38"/>
      <c r="AD1284" s="38"/>
      <c r="AE1284" s="38"/>
      <c r="AT1284" s="17" t="s">
        <v>169</v>
      </c>
      <c r="AU1284" s="17" t="s">
        <v>85</v>
      </c>
    </row>
    <row r="1285" s="13" customFormat="1">
      <c r="A1285" s="13"/>
      <c r="B1285" s="234"/>
      <c r="C1285" s="235"/>
      <c r="D1285" s="229" t="s">
        <v>171</v>
      </c>
      <c r="E1285" s="236" t="s">
        <v>1</v>
      </c>
      <c r="F1285" s="237" t="s">
        <v>1698</v>
      </c>
      <c r="G1285" s="235"/>
      <c r="H1285" s="238">
        <v>452.25</v>
      </c>
      <c r="I1285" s="239"/>
      <c r="J1285" s="235"/>
      <c r="K1285" s="235"/>
      <c r="L1285" s="240"/>
      <c r="M1285" s="241"/>
      <c r="N1285" s="242"/>
      <c r="O1285" s="242"/>
      <c r="P1285" s="242"/>
      <c r="Q1285" s="242"/>
      <c r="R1285" s="242"/>
      <c r="S1285" s="242"/>
      <c r="T1285" s="243"/>
      <c r="U1285" s="13"/>
      <c r="V1285" s="13"/>
      <c r="W1285" s="13"/>
      <c r="X1285" s="13"/>
      <c r="Y1285" s="13"/>
      <c r="Z1285" s="13"/>
      <c r="AA1285" s="13"/>
      <c r="AB1285" s="13"/>
      <c r="AC1285" s="13"/>
      <c r="AD1285" s="13"/>
      <c r="AE1285" s="13"/>
      <c r="AT1285" s="244" t="s">
        <v>171</v>
      </c>
      <c r="AU1285" s="244" t="s">
        <v>85</v>
      </c>
      <c r="AV1285" s="13" t="s">
        <v>85</v>
      </c>
      <c r="AW1285" s="13" t="s">
        <v>32</v>
      </c>
      <c r="AX1285" s="13" t="s">
        <v>75</v>
      </c>
      <c r="AY1285" s="244" t="s">
        <v>161</v>
      </c>
    </row>
    <row r="1286" s="13" customFormat="1">
      <c r="A1286" s="13"/>
      <c r="B1286" s="234"/>
      <c r="C1286" s="235"/>
      <c r="D1286" s="229" t="s">
        <v>171</v>
      </c>
      <c r="E1286" s="236" t="s">
        <v>1</v>
      </c>
      <c r="F1286" s="237" t="s">
        <v>1699</v>
      </c>
      <c r="G1286" s="235"/>
      <c r="H1286" s="238">
        <v>6</v>
      </c>
      <c r="I1286" s="239"/>
      <c r="J1286" s="235"/>
      <c r="K1286" s="235"/>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171</v>
      </c>
      <c r="AU1286" s="244" t="s">
        <v>85</v>
      </c>
      <c r="AV1286" s="13" t="s">
        <v>85</v>
      </c>
      <c r="AW1286" s="13" t="s">
        <v>32</v>
      </c>
      <c r="AX1286" s="13" t="s">
        <v>75</v>
      </c>
      <c r="AY1286" s="244" t="s">
        <v>161</v>
      </c>
    </row>
    <row r="1287" s="13" customFormat="1">
      <c r="A1287" s="13"/>
      <c r="B1287" s="234"/>
      <c r="C1287" s="235"/>
      <c r="D1287" s="229" t="s">
        <v>171</v>
      </c>
      <c r="E1287" s="236" t="s">
        <v>1</v>
      </c>
      <c r="F1287" s="237" t="s">
        <v>1705</v>
      </c>
      <c r="G1287" s="235"/>
      <c r="H1287" s="238">
        <v>110</v>
      </c>
      <c r="I1287" s="239"/>
      <c r="J1287" s="235"/>
      <c r="K1287" s="235"/>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171</v>
      </c>
      <c r="AU1287" s="244" t="s">
        <v>85</v>
      </c>
      <c r="AV1287" s="13" t="s">
        <v>85</v>
      </c>
      <c r="AW1287" s="13" t="s">
        <v>32</v>
      </c>
      <c r="AX1287" s="13" t="s">
        <v>75</v>
      </c>
      <c r="AY1287" s="244" t="s">
        <v>161</v>
      </c>
    </row>
    <row r="1288" s="14" customFormat="1">
      <c r="A1288" s="14"/>
      <c r="B1288" s="245"/>
      <c r="C1288" s="246"/>
      <c r="D1288" s="229" t="s">
        <v>171</v>
      </c>
      <c r="E1288" s="247" t="s">
        <v>1</v>
      </c>
      <c r="F1288" s="248" t="s">
        <v>185</v>
      </c>
      <c r="G1288" s="246"/>
      <c r="H1288" s="249">
        <v>568.25</v>
      </c>
      <c r="I1288" s="250"/>
      <c r="J1288" s="246"/>
      <c r="K1288" s="246"/>
      <c r="L1288" s="251"/>
      <c r="M1288" s="252"/>
      <c r="N1288" s="253"/>
      <c r="O1288" s="253"/>
      <c r="P1288" s="253"/>
      <c r="Q1288" s="253"/>
      <c r="R1288" s="253"/>
      <c r="S1288" s="253"/>
      <c r="T1288" s="254"/>
      <c r="U1288" s="14"/>
      <c r="V1288" s="14"/>
      <c r="W1288" s="14"/>
      <c r="X1288" s="14"/>
      <c r="Y1288" s="14"/>
      <c r="Z1288" s="14"/>
      <c r="AA1288" s="14"/>
      <c r="AB1288" s="14"/>
      <c r="AC1288" s="14"/>
      <c r="AD1288" s="14"/>
      <c r="AE1288" s="14"/>
      <c r="AT1288" s="255" t="s">
        <v>171</v>
      </c>
      <c r="AU1288" s="255" t="s">
        <v>85</v>
      </c>
      <c r="AV1288" s="14" t="s">
        <v>167</v>
      </c>
      <c r="AW1288" s="14" t="s">
        <v>32</v>
      </c>
      <c r="AX1288" s="14" t="s">
        <v>83</v>
      </c>
      <c r="AY1288" s="255" t="s">
        <v>161</v>
      </c>
    </row>
    <row r="1289" s="13" customFormat="1">
      <c r="A1289" s="13"/>
      <c r="B1289" s="234"/>
      <c r="C1289" s="235"/>
      <c r="D1289" s="229" t="s">
        <v>171</v>
      </c>
      <c r="E1289" s="235"/>
      <c r="F1289" s="237" t="s">
        <v>1706</v>
      </c>
      <c r="G1289" s="235"/>
      <c r="H1289" s="238">
        <v>596.66300000000001</v>
      </c>
      <c r="I1289" s="239"/>
      <c r="J1289" s="235"/>
      <c r="K1289" s="235"/>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171</v>
      </c>
      <c r="AU1289" s="244" t="s">
        <v>85</v>
      </c>
      <c r="AV1289" s="13" t="s">
        <v>85</v>
      </c>
      <c r="AW1289" s="13" t="s">
        <v>4</v>
      </c>
      <c r="AX1289" s="13" t="s">
        <v>83</v>
      </c>
      <c r="AY1289" s="244" t="s">
        <v>161</v>
      </c>
    </row>
    <row r="1290" s="2" customFormat="1" ht="24.15" customHeight="1">
      <c r="A1290" s="38"/>
      <c r="B1290" s="39"/>
      <c r="C1290" s="256" t="s">
        <v>1707</v>
      </c>
      <c r="D1290" s="256" t="s">
        <v>639</v>
      </c>
      <c r="E1290" s="257" t="s">
        <v>1708</v>
      </c>
      <c r="F1290" s="258" t="s">
        <v>1709</v>
      </c>
      <c r="G1290" s="259" t="s">
        <v>206</v>
      </c>
      <c r="H1290" s="260">
        <v>596.66300000000001</v>
      </c>
      <c r="I1290" s="261"/>
      <c r="J1290" s="262">
        <f>ROUND(I1290*H1290,2)</f>
        <v>0</v>
      </c>
      <c r="K1290" s="263"/>
      <c r="L1290" s="264"/>
      <c r="M1290" s="265" t="s">
        <v>1</v>
      </c>
      <c r="N1290" s="266" t="s">
        <v>40</v>
      </c>
      <c r="O1290" s="91"/>
      <c r="P1290" s="225">
        <f>O1290*H1290</f>
        <v>0</v>
      </c>
      <c r="Q1290" s="225">
        <v>0.0060000000000000001</v>
      </c>
      <c r="R1290" s="225">
        <f>Q1290*H1290</f>
        <v>3.5799780000000001</v>
      </c>
      <c r="S1290" s="225">
        <v>0</v>
      </c>
      <c r="T1290" s="226">
        <f>S1290*H1290</f>
        <v>0</v>
      </c>
      <c r="U1290" s="38"/>
      <c r="V1290" s="38"/>
      <c r="W1290" s="38"/>
      <c r="X1290" s="38"/>
      <c r="Y1290" s="38"/>
      <c r="Z1290" s="38"/>
      <c r="AA1290" s="38"/>
      <c r="AB1290" s="38"/>
      <c r="AC1290" s="38"/>
      <c r="AD1290" s="38"/>
      <c r="AE1290" s="38"/>
      <c r="AR1290" s="227" t="s">
        <v>642</v>
      </c>
      <c r="AT1290" s="227" t="s">
        <v>639</v>
      </c>
      <c r="AU1290" s="227" t="s">
        <v>85</v>
      </c>
      <c r="AY1290" s="17" t="s">
        <v>161</v>
      </c>
      <c r="BE1290" s="228">
        <f>IF(N1290="základní",J1290,0)</f>
        <v>0</v>
      </c>
      <c r="BF1290" s="228">
        <f>IF(N1290="snížená",J1290,0)</f>
        <v>0</v>
      </c>
      <c r="BG1290" s="228">
        <f>IF(N1290="zákl. přenesená",J1290,0)</f>
        <v>0</v>
      </c>
      <c r="BH1290" s="228">
        <f>IF(N1290="sníž. přenesená",J1290,0)</f>
        <v>0</v>
      </c>
      <c r="BI1290" s="228">
        <f>IF(N1290="nulová",J1290,0)</f>
        <v>0</v>
      </c>
      <c r="BJ1290" s="17" t="s">
        <v>83</v>
      </c>
      <c r="BK1290" s="228">
        <f>ROUND(I1290*H1290,2)</f>
        <v>0</v>
      </c>
      <c r="BL1290" s="17" t="s">
        <v>642</v>
      </c>
      <c r="BM1290" s="227" t="s">
        <v>1710</v>
      </c>
    </row>
    <row r="1291" s="2" customFormat="1">
      <c r="A1291" s="38"/>
      <c r="B1291" s="39"/>
      <c r="C1291" s="40"/>
      <c r="D1291" s="229" t="s">
        <v>169</v>
      </c>
      <c r="E1291" s="40"/>
      <c r="F1291" s="230" t="s">
        <v>1709</v>
      </c>
      <c r="G1291" s="40"/>
      <c r="H1291" s="40"/>
      <c r="I1291" s="231"/>
      <c r="J1291" s="40"/>
      <c r="K1291" s="40"/>
      <c r="L1291" s="44"/>
      <c r="M1291" s="232"/>
      <c r="N1291" s="233"/>
      <c r="O1291" s="91"/>
      <c r="P1291" s="91"/>
      <c r="Q1291" s="91"/>
      <c r="R1291" s="91"/>
      <c r="S1291" s="91"/>
      <c r="T1291" s="92"/>
      <c r="U1291" s="38"/>
      <c r="V1291" s="38"/>
      <c r="W1291" s="38"/>
      <c r="X1291" s="38"/>
      <c r="Y1291" s="38"/>
      <c r="Z1291" s="38"/>
      <c r="AA1291" s="38"/>
      <c r="AB1291" s="38"/>
      <c r="AC1291" s="38"/>
      <c r="AD1291" s="38"/>
      <c r="AE1291" s="38"/>
      <c r="AT1291" s="17" t="s">
        <v>169</v>
      </c>
      <c r="AU1291" s="17" t="s">
        <v>85</v>
      </c>
    </row>
    <row r="1292" s="13" customFormat="1">
      <c r="A1292" s="13"/>
      <c r="B1292" s="234"/>
      <c r="C1292" s="235"/>
      <c r="D1292" s="229" t="s">
        <v>171</v>
      </c>
      <c r="E1292" s="236" t="s">
        <v>1</v>
      </c>
      <c r="F1292" s="237" t="s">
        <v>1698</v>
      </c>
      <c r="G1292" s="235"/>
      <c r="H1292" s="238">
        <v>452.25</v>
      </c>
      <c r="I1292" s="239"/>
      <c r="J1292" s="235"/>
      <c r="K1292" s="235"/>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171</v>
      </c>
      <c r="AU1292" s="244" t="s">
        <v>85</v>
      </c>
      <c r="AV1292" s="13" t="s">
        <v>85</v>
      </c>
      <c r="AW1292" s="13" t="s">
        <v>32</v>
      </c>
      <c r="AX1292" s="13" t="s">
        <v>75</v>
      </c>
      <c r="AY1292" s="244" t="s">
        <v>161</v>
      </c>
    </row>
    <row r="1293" s="13" customFormat="1">
      <c r="A1293" s="13"/>
      <c r="B1293" s="234"/>
      <c r="C1293" s="235"/>
      <c r="D1293" s="229" t="s">
        <v>171</v>
      </c>
      <c r="E1293" s="236" t="s">
        <v>1</v>
      </c>
      <c r="F1293" s="237" t="s">
        <v>1699</v>
      </c>
      <c r="G1293" s="235"/>
      <c r="H1293" s="238">
        <v>6</v>
      </c>
      <c r="I1293" s="239"/>
      <c r="J1293" s="235"/>
      <c r="K1293" s="235"/>
      <c r="L1293" s="240"/>
      <c r="M1293" s="241"/>
      <c r="N1293" s="242"/>
      <c r="O1293" s="242"/>
      <c r="P1293" s="242"/>
      <c r="Q1293" s="242"/>
      <c r="R1293" s="242"/>
      <c r="S1293" s="242"/>
      <c r="T1293" s="243"/>
      <c r="U1293" s="13"/>
      <c r="V1293" s="13"/>
      <c r="W1293" s="13"/>
      <c r="X1293" s="13"/>
      <c r="Y1293" s="13"/>
      <c r="Z1293" s="13"/>
      <c r="AA1293" s="13"/>
      <c r="AB1293" s="13"/>
      <c r="AC1293" s="13"/>
      <c r="AD1293" s="13"/>
      <c r="AE1293" s="13"/>
      <c r="AT1293" s="244" t="s">
        <v>171</v>
      </c>
      <c r="AU1293" s="244" t="s">
        <v>85</v>
      </c>
      <c r="AV1293" s="13" t="s">
        <v>85</v>
      </c>
      <c r="AW1293" s="13" t="s">
        <v>32</v>
      </c>
      <c r="AX1293" s="13" t="s">
        <v>75</v>
      </c>
      <c r="AY1293" s="244" t="s">
        <v>161</v>
      </c>
    </row>
    <row r="1294" s="13" customFormat="1">
      <c r="A1294" s="13"/>
      <c r="B1294" s="234"/>
      <c r="C1294" s="235"/>
      <c r="D1294" s="229" t="s">
        <v>171</v>
      </c>
      <c r="E1294" s="236" t="s">
        <v>1</v>
      </c>
      <c r="F1294" s="237" t="s">
        <v>1705</v>
      </c>
      <c r="G1294" s="235"/>
      <c r="H1294" s="238">
        <v>110</v>
      </c>
      <c r="I1294" s="239"/>
      <c r="J1294" s="235"/>
      <c r="K1294" s="235"/>
      <c r="L1294" s="240"/>
      <c r="M1294" s="241"/>
      <c r="N1294" s="242"/>
      <c r="O1294" s="242"/>
      <c r="P1294" s="242"/>
      <c r="Q1294" s="242"/>
      <c r="R1294" s="242"/>
      <c r="S1294" s="242"/>
      <c r="T1294" s="243"/>
      <c r="U1294" s="13"/>
      <c r="V1294" s="13"/>
      <c r="W1294" s="13"/>
      <c r="X1294" s="13"/>
      <c r="Y1294" s="13"/>
      <c r="Z1294" s="13"/>
      <c r="AA1294" s="13"/>
      <c r="AB1294" s="13"/>
      <c r="AC1294" s="13"/>
      <c r="AD1294" s="13"/>
      <c r="AE1294" s="13"/>
      <c r="AT1294" s="244" t="s">
        <v>171</v>
      </c>
      <c r="AU1294" s="244" t="s">
        <v>85</v>
      </c>
      <c r="AV1294" s="13" t="s">
        <v>85</v>
      </c>
      <c r="AW1294" s="13" t="s">
        <v>32</v>
      </c>
      <c r="AX1294" s="13" t="s">
        <v>75</v>
      </c>
      <c r="AY1294" s="244" t="s">
        <v>161</v>
      </c>
    </row>
    <row r="1295" s="14" customFormat="1">
      <c r="A1295" s="14"/>
      <c r="B1295" s="245"/>
      <c r="C1295" s="246"/>
      <c r="D1295" s="229" t="s">
        <v>171</v>
      </c>
      <c r="E1295" s="247" t="s">
        <v>1</v>
      </c>
      <c r="F1295" s="248" t="s">
        <v>185</v>
      </c>
      <c r="G1295" s="246"/>
      <c r="H1295" s="249">
        <v>568.25</v>
      </c>
      <c r="I1295" s="250"/>
      <c r="J1295" s="246"/>
      <c r="K1295" s="246"/>
      <c r="L1295" s="251"/>
      <c r="M1295" s="252"/>
      <c r="N1295" s="253"/>
      <c r="O1295" s="253"/>
      <c r="P1295" s="253"/>
      <c r="Q1295" s="253"/>
      <c r="R1295" s="253"/>
      <c r="S1295" s="253"/>
      <c r="T1295" s="254"/>
      <c r="U1295" s="14"/>
      <c r="V1295" s="14"/>
      <c r="W1295" s="14"/>
      <c r="X1295" s="14"/>
      <c r="Y1295" s="14"/>
      <c r="Z1295" s="14"/>
      <c r="AA1295" s="14"/>
      <c r="AB1295" s="14"/>
      <c r="AC1295" s="14"/>
      <c r="AD1295" s="14"/>
      <c r="AE1295" s="14"/>
      <c r="AT1295" s="255" t="s">
        <v>171</v>
      </c>
      <c r="AU1295" s="255" t="s">
        <v>85</v>
      </c>
      <c r="AV1295" s="14" t="s">
        <v>167</v>
      </c>
      <c r="AW1295" s="14" t="s">
        <v>32</v>
      </c>
      <c r="AX1295" s="14" t="s">
        <v>83</v>
      </c>
      <c r="AY1295" s="255" t="s">
        <v>161</v>
      </c>
    </row>
    <row r="1296" s="13" customFormat="1">
      <c r="A1296" s="13"/>
      <c r="B1296" s="234"/>
      <c r="C1296" s="235"/>
      <c r="D1296" s="229" t="s">
        <v>171</v>
      </c>
      <c r="E1296" s="235"/>
      <c r="F1296" s="237" t="s">
        <v>1706</v>
      </c>
      <c r="G1296" s="235"/>
      <c r="H1296" s="238">
        <v>596.66300000000001</v>
      </c>
      <c r="I1296" s="239"/>
      <c r="J1296" s="235"/>
      <c r="K1296" s="235"/>
      <c r="L1296" s="240"/>
      <c r="M1296" s="241"/>
      <c r="N1296" s="242"/>
      <c r="O1296" s="242"/>
      <c r="P1296" s="242"/>
      <c r="Q1296" s="242"/>
      <c r="R1296" s="242"/>
      <c r="S1296" s="242"/>
      <c r="T1296" s="243"/>
      <c r="U1296" s="13"/>
      <c r="V1296" s="13"/>
      <c r="W1296" s="13"/>
      <c r="X1296" s="13"/>
      <c r="Y1296" s="13"/>
      <c r="Z1296" s="13"/>
      <c r="AA1296" s="13"/>
      <c r="AB1296" s="13"/>
      <c r="AC1296" s="13"/>
      <c r="AD1296" s="13"/>
      <c r="AE1296" s="13"/>
      <c r="AT1296" s="244" t="s">
        <v>171</v>
      </c>
      <c r="AU1296" s="244" t="s">
        <v>85</v>
      </c>
      <c r="AV1296" s="13" t="s">
        <v>85</v>
      </c>
      <c r="AW1296" s="13" t="s">
        <v>4</v>
      </c>
      <c r="AX1296" s="13" t="s">
        <v>83</v>
      </c>
      <c r="AY1296" s="244" t="s">
        <v>161</v>
      </c>
    </row>
    <row r="1297" s="2" customFormat="1" ht="24.15" customHeight="1">
      <c r="A1297" s="38"/>
      <c r="B1297" s="39"/>
      <c r="C1297" s="215" t="s">
        <v>1711</v>
      </c>
      <c r="D1297" s="215" t="s">
        <v>163</v>
      </c>
      <c r="E1297" s="216" t="s">
        <v>1712</v>
      </c>
      <c r="F1297" s="217" t="s">
        <v>1713</v>
      </c>
      <c r="G1297" s="218" t="s">
        <v>206</v>
      </c>
      <c r="H1297" s="219">
        <v>568.25</v>
      </c>
      <c r="I1297" s="220"/>
      <c r="J1297" s="221">
        <f>ROUND(I1297*H1297,2)</f>
        <v>0</v>
      </c>
      <c r="K1297" s="222"/>
      <c r="L1297" s="44"/>
      <c r="M1297" s="223" t="s">
        <v>1</v>
      </c>
      <c r="N1297" s="224" t="s">
        <v>40</v>
      </c>
      <c r="O1297" s="91"/>
      <c r="P1297" s="225">
        <f>O1297*H1297</f>
        <v>0</v>
      </c>
      <c r="Q1297" s="225">
        <v>0</v>
      </c>
      <c r="R1297" s="225">
        <f>Q1297*H1297</f>
        <v>0</v>
      </c>
      <c r="S1297" s="225">
        <v>0</v>
      </c>
      <c r="T1297" s="226">
        <f>S1297*H1297</f>
        <v>0</v>
      </c>
      <c r="U1297" s="38"/>
      <c r="V1297" s="38"/>
      <c r="W1297" s="38"/>
      <c r="X1297" s="38"/>
      <c r="Y1297" s="38"/>
      <c r="Z1297" s="38"/>
      <c r="AA1297" s="38"/>
      <c r="AB1297" s="38"/>
      <c r="AC1297" s="38"/>
      <c r="AD1297" s="38"/>
      <c r="AE1297" s="38"/>
      <c r="AR1297" s="227" t="s">
        <v>256</v>
      </c>
      <c r="AT1297" s="227" t="s">
        <v>163</v>
      </c>
      <c r="AU1297" s="227" t="s">
        <v>85</v>
      </c>
      <c r="AY1297" s="17" t="s">
        <v>161</v>
      </c>
      <c r="BE1297" s="228">
        <f>IF(N1297="základní",J1297,0)</f>
        <v>0</v>
      </c>
      <c r="BF1297" s="228">
        <f>IF(N1297="snížená",J1297,0)</f>
        <v>0</v>
      </c>
      <c r="BG1297" s="228">
        <f>IF(N1297="zákl. přenesená",J1297,0)</f>
        <v>0</v>
      </c>
      <c r="BH1297" s="228">
        <f>IF(N1297="sníž. přenesená",J1297,0)</f>
        <v>0</v>
      </c>
      <c r="BI1297" s="228">
        <f>IF(N1297="nulová",J1297,0)</f>
        <v>0</v>
      </c>
      <c r="BJ1297" s="17" t="s">
        <v>83</v>
      </c>
      <c r="BK1297" s="228">
        <f>ROUND(I1297*H1297,2)</f>
        <v>0</v>
      </c>
      <c r="BL1297" s="17" t="s">
        <v>256</v>
      </c>
      <c r="BM1297" s="227" t="s">
        <v>1714</v>
      </c>
    </row>
    <row r="1298" s="2" customFormat="1">
      <c r="A1298" s="38"/>
      <c r="B1298" s="39"/>
      <c r="C1298" s="40"/>
      <c r="D1298" s="229" t="s">
        <v>169</v>
      </c>
      <c r="E1298" s="40"/>
      <c r="F1298" s="230" t="s">
        <v>1715</v>
      </c>
      <c r="G1298" s="40"/>
      <c r="H1298" s="40"/>
      <c r="I1298" s="231"/>
      <c r="J1298" s="40"/>
      <c r="K1298" s="40"/>
      <c r="L1298" s="44"/>
      <c r="M1298" s="232"/>
      <c r="N1298" s="233"/>
      <c r="O1298" s="91"/>
      <c r="P1298" s="91"/>
      <c r="Q1298" s="91"/>
      <c r="R1298" s="91"/>
      <c r="S1298" s="91"/>
      <c r="T1298" s="92"/>
      <c r="U1298" s="38"/>
      <c r="V1298" s="38"/>
      <c r="W1298" s="38"/>
      <c r="X1298" s="38"/>
      <c r="Y1298" s="38"/>
      <c r="Z1298" s="38"/>
      <c r="AA1298" s="38"/>
      <c r="AB1298" s="38"/>
      <c r="AC1298" s="38"/>
      <c r="AD1298" s="38"/>
      <c r="AE1298" s="38"/>
      <c r="AT1298" s="17" t="s">
        <v>169</v>
      </c>
      <c r="AU1298" s="17" t="s">
        <v>85</v>
      </c>
    </row>
    <row r="1299" s="13" customFormat="1">
      <c r="A1299" s="13"/>
      <c r="B1299" s="234"/>
      <c r="C1299" s="235"/>
      <c r="D1299" s="229" t="s">
        <v>171</v>
      </c>
      <c r="E1299" s="236" t="s">
        <v>1</v>
      </c>
      <c r="F1299" s="237" t="s">
        <v>1698</v>
      </c>
      <c r="G1299" s="235"/>
      <c r="H1299" s="238">
        <v>452.25</v>
      </c>
      <c r="I1299" s="239"/>
      <c r="J1299" s="235"/>
      <c r="K1299" s="235"/>
      <c r="L1299" s="240"/>
      <c r="M1299" s="241"/>
      <c r="N1299" s="242"/>
      <c r="O1299" s="242"/>
      <c r="P1299" s="242"/>
      <c r="Q1299" s="242"/>
      <c r="R1299" s="242"/>
      <c r="S1299" s="242"/>
      <c r="T1299" s="243"/>
      <c r="U1299" s="13"/>
      <c r="V1299" s="13"/>
      <c r="W1299" s="13"/>
      <c r="X1299" s="13"/>
      <c r="Y1299" s="13"/>
      <c r="Z1299" s="13"/>
      <c r="AA1299" s="13"/>
      <c r="AB1299" s="13"/>
      <c r="AC1299" s="13"/>
      <c r="AD1299" s="13"/>
      <c r="AE1299" s="13"/>
      <c r="AT1299" s="244" t="s">
        <v>171</v>
      </c>
      <c r="AU1299" s="244" t="s">
        <v>85</v>
      </c>
      <c r="AV1299" s="13" t="s">
        <v>85</v>
      </c>
      <c r="AW1299" s="13" t="s">
        <v>32</v>
      </c>
      <c r="AX1299" s="13" t="s">
        <v>75</v>
      </c>
      <c r="AY1299" s="244" t="s">
        <v>161</v>
      </c>
    </row>
    <row r="1300" s="13" customFormat="1">
      <c r="A1300" s="13"/>
      <c r="B1300" s="234"/>
      <c r="C1300" s="235"/>
      <c r="D1300" s="229" t="s">
        <v>171</v>
      </c>
      <c r="E1300" s="236" t="s">
        <v>1</v>
      </c>
      <c r="F1300" s="237" t="s">
        <v>1699</v>
      </c>
      <c r="G1300" s="235"/>
      <c r="H1300" s="238">
        <v>6</v>
      </c>
      <c r="I1300" s="239"/>
      <c r="J1300" s="235"/>
      <c r="K1300" s="235"/>
      <c r="L1300" s="240"/>
      <c r="M1300" s="241"/>
      <c r="N1300" s="242"/>
      <c r="O1300" s="242"/>
      <c r="P1300" s="242"/>
      <c r="Q1300" s="242"/>
      <c r="R1300" s="242"/>
      <c r="S1300" s="242"/>
      <c r="T1300" s="243"/>
      <c r="U1300" s="13"/>
      <c r="V1300" s="13"/>
      <c r="W1300" s="13"/>
      <c r="X1300" s="13"/>
      <c r="Y1300" s="13"/>
      <c r="Z1300" s="13"/>
      <c r="AA1300" s="13"/>
      <c r="AB1300" s="13"/>
      <c r="AC1300" s="13"/>
      <c r="AD1300" s="13"/>
      <c r="AE1300" s="13"/>
      <c r="AT1300" s="244" t="s">
        <v>171</v>
      </c>
      <c r="AU1300" s="244" t="s">
        <v>85</v>
      </c>
      <c r="AV1300" s="13" t="s">
        <v>85</v>
      </c>
      <c r="AW1300" s="13" t="s">
        <v>32</v>
      </c>
      <c r="AX1300" s="13" t="s">
        <v>75</v>
      </c>
      <c r="AY1300" s="244" t="s">
        <v>161</v>
      </c>
    </row>
    <row r="1301" s="13" customFormat="1">
      <c r="A1301" s="13"/>
      <c r="B1301" s="234"/>
      <c r="C1301" s="235"/>
      <c r="D1301" s="229" t="s">
        <v>171</v>
      </c>
      <c r="E1301" s="236" t="s">
        <v>1</v>
      </c>
      <c r="F1301" s="237" t="s">
        <v>1705</v>
      </c>
      <c r="G1301" s="235"/>
      <c r="H1301" s="238">
        <v>110</v>
      </c>
      <c r="I1301" s="239"/>
      <c r="J1301" s="235"/>
      <c r="K1301" s="235"/>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171</v>
      </c>
      <c r="AU1301" s="244" t="s">
        <v>85</v>
      </c>
      <c r="AV1301" s="13" t="s">
        <v>85</v>
      </c>
      <c r="AW1301" s="13" t="s">
        <v>32</v>
      </c>
      <c r="AX1301" s="13" t="s">
        <v>75</v>
      </c>
      <c r="AY1301" s="244" t="s">
        <v>161</v>
      </c>
    </row>
    <row r="1302" s="14" customFormat="1">
      <c r="A1302" s="14"/>
      <c r="B1302" s="245"/>
      <c r="C1302" s="246"/>
      <c r="D1302" s="229" t="s">
        <v>171</v>
      </c>
      <c r="E1302" s="247" t="s">
        <v>1</v>
      </c>
      <c r="F1302" s="248" t="s">
        <v>185</v>
      </c>
      <c r="G1302" s="246"/>
      <c r="H1302" s="249">
        <v>568.25</v>
      </c>
      <c r="I1302" s="250"/>
      <c r="J1302" s="246"/>
      <c r="K1302" s="246"/>
      <c r="L1302" s="251"/>
      <c r="M1302" s="252"/>
      <c r="N1302" s="253"/>
      <c r="O1302" s="253"/>
      <c r="P1302" s="253"/>
      <c r="Q1302" s="253"/>
      <c r="R1302" s="253"/>
      <c r="S1302" s="253"/>
      <c r="T1302" s="254"/>
      <c r="U1302" s="14"/>
      <c r="V1302" s="14"/>
      <c r="W1302" s="14"/>
      <c r="X1302" s="14"/>
      <c r="Y1302" s="14"/>
      <c r="Z1302" s="14"/>
      <c r="AA1302" s="14"/>
      <c r="AB1302" s="14"/>
      <c r="AC1302" s="14"/>
      <c r="AD1302" s="14"/>
      <c r="AE1302" s="14"/>
      <c r="AT1302" s="255" t="s">
        <v>171</v>
      </c>
      <c r="AU1302" s="255" t="s">
        <v>85</v>
      </c>
      <c r="AV1302" s="14" t="s">
        <v>167</v>
      </c>
      <c r="AW1302" s="14" t="s">
        <v>32</v>
      </c>
      <c r="AX1302" s="14" t="s">
        <v>83</v>
      </c>
      <c r="AY1302" s="255" t="s">
        <v>161</v>
      </c>
    </row>
    <row r="1303" s="2" customFormat="1" ht="24.15" customHeight="1">
      <c r="A1303" s="38"/>
      <c r="B1303" s="39"/>
      <c r="C1303" s="256" t="s">
        <v>1716</v>
      </c>
      <c r="D1303" s="256" t="s">
        <v>639</v>
      </c>
      <c r="E1303" s="257" t="s">
        <v>1717</v>
      </c>
      <c r="F1303" s="258" t="s">
        <v>1718</v>
      </c>
      <c r="G1303" s="259" t="s">
        <v>206</v>
      </c>
      <c r="H1303" s="260">
        <v>596.66300000000001</v>
      </c>
      <c r="I1303" s="261"/>
      <c r="J1303" s="262">
        <f>ROUND(I1303*H1303,2)</f>
        <v>0</v>
      </c>
      <c r="K1303" s="263"/>
      <c r="L1303" s="264"/>
      <c r="M1303" s="265" t="s">
        <v>1</v>
      </c>
      <c r="N1303" s="266" t="s">
        <v>40</v>
      </c>
      <c r="O1303" s="91"/>
      <c r="P1303" s="225">
        <f>O1303*H1303</f>
        <v>0</v>
      </c>
      <c r="Q1303" s="225">
        <v>0.0014</v>
      </c>
      <c r="R1303" s="225">
        <f>Q1303*H1303</f>
        <v>0.83532819999999997</v>
      </c>
      <c r="S1303" s="225">
        <v>0</v>
      </c>
      <c r="T1303" s="226">
        <f>S1303*H1303</f>
        <v>0</v>
      </c>
      <c r="U1303" s="38"/>
      <c r="V1303" s="38"/>
      <c r="W1303" s="38"/>
      <c r="X1303" s="38"/>
      <c r="Y1303" s="38"/>
      <c r="Z1303" s="38"/>
      <c r="AA1303" s="38"/>
      <c r="AB1303" s="38"/>
      <c r="AC1303" s="38"/>
      <c r="AD1303" s="38"/>
      <c r="AE1303" s="38"/>
      <c r="AR1303" s="227" t="s">
        <v>356</v>
      </c>
      <c r="AT1303" s="227" t="s">
        <v>639</v>
      </c>
      <c r="AU1303" s="227" t="s">
        <v>85</v>
      </c>
      <c r="AY1303" s="17" t="s">
        <v>161</v>
      </c>
      <c r="BE1303" s="228">
        <f>IF(N1303="základní",J1303,0)</f>
        <v>0</v>
      </c>
      <c r="BF1303" s="228">
        <f>IF(N1303="snížená",J1303,0)</f>
        <v>0</v>
      </c>
      <c r="BG1303" s="228">
        <f>IF(N1303="zákl. přenesená",J1303,0)</f>
        <v>0</v>
      </c>
      <c r="BH1303" s="228">
        <f>IF(N1303="sníž. přenesená",J1303,0)</f>
        <v>0</v>
      </c>
      <c r="BI1303" s="228">
        <f>IF(N1303="nulová",J1303,0)</f>
        <v>0</v>
      </c>
      <c r="BJ1303" s="17" t="s">
        <v>83</v>
      </c>
      <c r="BK1303" s="228">
        <f>ROUND(I1303*H1303,2)</f>
        <v>0</v>
      </c>
      <c r="BL1303" s="17" t="s">
        <v>256</v>
      </c>
      <c r="BM1303" s="227" t="s">
        <v>1719</v>
      </c>
    </row>
    <row r="1304" s="2" customFormat="1">
      <c r="A1304" s="38"/>
      <c r="B1304" s="39"/>
      <c r="C1304" s="40"/>
      <c r="D1304" s="229" t="s">
        <v>169</v>
      </c>
      <c r="E1304" s="40"/>
      <c r="F1304" s="230" t="s">
        <v>1718</v>
      </c>
      <c r="G1304" s="40"/>
      <c r="H1304" s="40"/>
      <c r="I1304" s="231"/>
      <c r="J1304" s="40"/>
      <c r="K1304" s="40"/>
      <c r="L1304" s="44"/>
      <c r="M1304" s="232"/>
      <c r="N1304" s="233"/>
      <c r="O1304" s="91"/>
      <c r="P1304" s="91"/>
      <c r="Q1304" s="91"/>
      <c r="R1304" s="91"/>
      <c r="S1304" s="91"/>
      <c r="T1304" s="92"/>
      <c r="U1304" s="38"/>
      <c r="V1304" s="38"/>
      <c r="W1304" s="38"/>
      <c r="X1304" s="38"/>
      <c r="Y1304" s="38"/>
      <c r="Z1304" s="38"/>
      <c r="AA1304" s="38"/>
      <c r="AB1304" s="38"/>
      <c r="AC1304" s="38"/>
      <c r="AD1304" s="38"/>
      <c r="AE1304" s="38"/>
      <c r="AT1304" s="17" t="s">
        <v>169</v>
      </c>
      <c r="AU1304" s="17" t="s">
        <v>85</v>
      </c>
    </row>
    <row r="1305" s="13" customFormat="1">
      <c r="A1305" s="13"/>
      <c r="B1305" s="234"/>
      <c r="C1305" s="235"/>
      <c r="D1305" s="229" t="s">
        <v>171</v>
      </c>
      <c r="E1305" s="236" t="s">
        <v>1</v>
      </c>
      <c r="F1305" s="237" t="s">
        <v>1698</v>
      </c>
      <c r="G1305" s="235"/>
      <c r="H1305" s="238">
        <v>452.25</v>
      </c>
      <c r="I1305" s="239"/>
      <c r="J1305" s="235"/>
      <c r="K1305" s="235"/>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171</v>
      </c>
      <c r="AU1305" s="244" t="s">
        <v>85</v>
      </c>
      <c r="AV1305" s="13" t="s">
        <v>85</v>
      </c>
      <c r="AW1305" s="13" t="s">
        <v>32</v>
      </c>
      <c r="AX1305" s="13" t="s">
        <v>75</v>
      </c>
      <c r="AY1305" s="244" t="s">
        <v>161</v>
      </c>
    </row>
    <row r="1306" s="13" customFormat="1">
      <c r="A1306" s="13"/>
      <c r="B1306" s="234"/>
      <c r="C1306" s="235"/>
      <c r="D1306" s="229" t="s">
        <v>171</v>
      </c>
      <c r="E1306" s="236" t="s">
        <v>1</v>
      </c>
      <c r="F1306" s="237" t="s">
        <v>1699</v>
      </c>
      <c r="G1306" s="235"/>
      <c r="H1306" s="238">
        <v>6</v>
      </c>
      <c r="I1306" s="239"/>
      <c r="J1306" s="235"/>
      <c r="K1306" s="235"/>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171</v>
      </c>
      <c r="AU1306" s="244" t="s">
        <v>85</v>
      </c>
      <c r="AV1306" s="13" t="s">
        <v>85</v>
      </c>
      <c r="AW1306" s="13" t="s">
        <v>32</v>
      </c>
      <c r="AX1306" s="13" t="s">
        <v>75</v>
      </c>
      <c r="AY1306" s="244" t="s">
        <v>161</v>
      </c>
    </row>
    <row r="1307" s="13" customFormat="1">
      <c r="A1307" s="13"/>
      <c r="B1307" s="234"/>
      <c r="C1307" s="235"/>
      <c r="D1307" s="229" t="s">
        <v>171</v>
      </c>
      <c r="E1307" s="236" t="s">
        <v>1</v>
      </c>
      <c r="F1307" s="237" t="s">
        <v>1705</v>
      </c>
      <c r="G1307" s="235"/>
      <c r="H1307" s="238">
        <v>110</v>
      </c>
      <c r="I1307" s="239"/>
      <c r="J1307" s="235"/>
      <c r="K1307" s="235"/>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171</v>
      </c>
      <c r="AU1307" s="244" t="s">
        <v>85</v>
      </c>
      <c r="AV1307" s="13" t="s">
        <v>85</v>
      </c>
      <c r="AW1307" s="13" t="s">
        <v>32</v>
      </c>
      <c r="AX1307" s="13" t="s">
        <v>75</v>
      </c>
      <c r="AY1307" s="244" t="s">
        <v>161</v>
      </c>
    </row>
    <row r="1308" s="14" customFormat="1">
      <c r="A1308" s="14"/>
      <c r="B1308" s="245"/>
      <c r="C1308" s="246"/>
      <c r="D1308" s="229" t="s">
        <v>171</v>
      </c>
      <c r="E1308" s="247" t="s">
        <v>1</v>
      </c>
      <c r="F1308" s="248" t="s">
        <v>185</v>
      </c>
      <c r="G1308" s="246"/>
      <c r="H1308" s="249">
        <v>568.25</v>
      </c>
      <c r="I1308" s="250"/>
      <c r="J1308" s="246"/>
      <c r="K1308" s="246"/>
      <c r="L1308" s="251"/>
      <c r="M1308" s="252"/>
      <c r="N1308" s="253"/>
      <c r="O1308" s="253"/>
      <c r="P1308" s="253"/>
      <c r="Q1308" s="253"/>
      <c r="R1308" s="253"/>
      <c r="S1308" s="253"/>
      <c r="T1308" s="254"/>
      <c r="U1308" s="14"/>
      <c r="V1308" s="14"/>
      <c r="W1308" s="14"/>
      <c r="X1308" s="14"/>
      <c r="Y1308" s="14"/>
      <c r="Z1308" s="14"/>
      <c r="AA1308" s="14"/>
      <c r="AB1308" s="14"/>
      <c r="AC1308" s="14"/>
      <c r="AD1308" s="14"/>
      <c r="AE1308" s="14"/>
      <c r="AT1308" s="255" t="s">
        <v>171</v>
      </c>
      <c r="AU1308" s="255" t="s">
        <v>85</v>
      </c>
      <c r="AV1308" s="14" t="s">
        <v>167</v>
      </c>
      <c r="AW1308" s="14" t="s">
        <v>32</v>
      </c>
      <c r="AX1308" s="14" t="s">
        <v>83</v>
      </c>
      <c r="AY1308" s="255" t="s">
        <v>161</v>
      </c>
    </row>
    <row r="1309" s="13" customFormat="1">
      <c r="A1309" s="13"/>
      <c r="B1309" s="234"/>
      <c r="C1309" s="235"/>
      <c r="D1309" s="229" t="s">
        <v>171</v>
      </c>
      <c r="E1309" s="235"/>
      <c r="F1309" s="237" t="s">
        <v>1706</v>
      </c>
      <c r="G1309" s="235"/>
      <c r="H1309" s="238">
        <v>596.66300000000001</v>
      </c>
      <c r="I1309" s="239"/>
      <c r="J1309" s="235"/>
      <c r="K1309" s="235"/>
      <c r="L1309" s="240"/>
      <c r="M1309" s="241"/>
      <c r="N1309" s="242"/>
      <c r="O1309" s="242"/>
      <c r="P1309" s="242"/>
      <c r="Q1309" s="242"/>
      <c r="R1309" s="242"/>
      <c r="S1309" s="242"/>
      <c r="T1309" s="243"/>
      <c r="U1309" s="13"/>
      <c r="V1309" s="13"/>
      <c r="W1309" s="13"/>
      <c r="X1309" s="13"/>
      <c r="Y1309" s="13"/>
      <c r="Z1309" s="13"/>
      <c r="AA1309" s="13"/>
      <c r="AB1309" s="13"/>
      <c r="AC1309" s="13"/>
      <c r="AD1309" s="13"/>
      <c r="AE1309" s="13"/>
      <c r="AT1309" s="244" t="s">
        <v>171</v>
      </c>
      <c r="AU1309" s="244" t="s">
        <v>85</v>
      </c>
      <c r="AV1309" s="13" t="s">
        <v>85</v>
      </c>
      <c r="AW1309" s="13" t="s">
        <v>4</v>
      </c>
      <c r="AX1309" s="13" t="s">
        <v>83</v>
      </c>
      <c r="AY1309" s="244" t="s">
        <v>161</v>
      </c>
    </row>
    <row r="1310" s="2" customFormat="1" ht="24.15" customHeight="1">
      <c r="A1310" s="38"/>
      <c r="B1310" s="39"/>
      <c r="C1310" s="256" t="s">
        <v>1720</v>
      </c>
      <c r="D1310" s="256" t="s">
        <v>639</v>
      </c>
      <c r="E1310" s="257" t="s">
        <v>1721</v>
      </c>
      <c r="F1310" s="258" t="s">
        <v>1722</v>
      </c>
      <c r="G1310" s="259" t="s">
        <v>206</v>
      </c>
      <c r="H1310" s="260">
        <v>596.66300000000001</v>
      </c>
      <c r="I1310" s="261"/>
      <c r="J1310" s="262">
        <f>ROUND(I1310*H1310,2)</f>
        <v>0</v>
      </c>
      <c r="K1310" s="263"/>
      <c r="L1310" s="264"/>
      <c r="M1310" s="265" t="s">
        <v>1</v>
      </c>
      <c r="N1310" s="266" t="s">
        <v>40</v>
      </c>
      <c r="O1310" s="91"/>
      <c r="P1310" s="225">
        <f>O1310*H1310</f>
        <v>0</v>
      </c>
      <c r="Q1310" s="225">
        <v>0.0030000000000000001</v>
      </c>
      <c r="R1310" s="225">
        <f>Q1310*H1310</f>
        <v>1.7899890000000001</v>
      </c>
      <c r="S1310" s="225">
        <v>0</v>
      </c>
      <c r="T1310" s="226">
        <f>S1310*H1310</f>
        <v>0</v>
      </c>
      <c r="U1310" s="38"/>
      <c r="V1310" s="38"/>
      <c r="W1310" s="38"/>
      <c r="X1310" s="38"/>
      <c r="Y1310" s="38"/>
      <c r="Z1310" s="38"/>
      <c r="AA1310" s="38"/>
      <c r="AB1310" s="38"/>
      <c r="AC1310" s="38"/>
      <c r="AD1310" s="38"/>
      <c r="AE1310" s="38"/>
      <c r="AR1310" s="227" t="s">
        <v>642</v>
      </c>
      <c r="AT1310" s="227" t="s">
        <v>639</v>
      </c>
      <c r="AU1310" s="227" t="s">
        <v>85</v>
      </c>
      <c r="AY1310" s="17" t="s">
        <v>161</v>
      </c>
      <c r="BE1310" s="228">
        <f>IF(N1310="základní",J1310,0)</f>
        <v>0</v>
      </c>
      <c r="BF1310" s="228">
        <f>IF(N1310="snížená",J1310,0)</f>
        <v>0</v>
      </c>
      <c r="BG1310" s="228">
        <f>IF(N1310="zákl. přenesená",J1310,0)</f>
        <v>0</v>
      </c>
      <c r="BH1310" s="228">
        <f>IF(N1310="sníž. přenesená",J1310,0)</f>
        <v>0</v>
      </c>
      <c r="BI1310" s="228">
        <f>IF(N1310="nulová",J1310,0)</f>
        <v>0</v>
      </c>
      <c r="BJ1310" s="17" t="s">
        <v>83</v>
      </c>
      <c r="BK1310" s="228">
        <f>ROUND(I1310*H1310,2)</f>
        <v>0</v>
      </c>
      <c r="BL1310" s="17" t="s">
        <v>642</v>
      </c>
      <c r="BM1310" s="227" t="s">
        <v>1723</v>
      </c>
    </row>
    <row r="1311" s="2" customFormat="1">
      <c r="A1311" s="38"/>
      <c r="B1311" s="39"/>
      <c r="C1311" s="40"/>
      <c r="D1311" s="229" t="s">
        <v>169</v>
      </c>
      <c r="E1311" s="40"/>
      <c r="F1311" s="230" t="s">
        <v>1722</v>
      </c>
      <c r="G1311" s="40"/>
      <c r="H1311" s="40"/>
      <c r="I1311" s="231"/>
      <c r="J1311" s="40"/>
      <c r="K1311" s="40"/>
      <c r="L1311" s="44"/>
      <c r="M1311" s="232"/>
      <c r="N1311" s="233"/>
      <c r="O1311" s="91"/>
      <c r="P1311" s="91"/>
      <c r="Q1311" s="91"/>
      <c r="R1311" s="91"/>
      <c r="S1311" s="91"/>
      <c r="T1311" s="92"/>
      <c r="U1311" s="38"/>
      <c r="V1311" s="38"/>
      <c r="W1311" s="38"/>
      <c r="X1311" s="38"/>
      <c r="Y1311" s="38"/>
      <c r="Z1311" s="38"/>
      <c r="AA1311" s="38"/>
      <c r="AB1311" s="38"/>
      <c r="AC1311" s="38"/>
      <c r="AD1311" s="38"/>
      <c r="AE1311" s="38"/>
      <c r="AT1311" s="17" t="s">
        <v>169</v>
      </c>
      <c r="AU1311" s="17" t="s">
        <v>85</v>
      </c>
    </row>
    <row r="1312" s="13" customFormat="1">
      <c r="A1312" s="13"/>
      <c r="B1312" s="234"/>
      <c r="C1312" s="235"/>
      <c r="D1312" s="229" t="s">
        <v>171</v>
      </c>
      <c r="E1312" s="236" t="s">
        <v>1</v>
      </c>
      <c r="F1312" s="237" t="s">
        <v>1698</v>
      </c>
      <c r="G1312" s="235"/>
      <c r="H1312" s="238">
        <v>452.25</v>
      </c>
      <c r="I1312" s="239"/>
      <c r="J1312" s="235"/>
      <c r="K1312" s="235"/>
      <c r="L1312" s="240"/>
      <c r="M1312" s="241"/>
      <c r="N1312" s="242"/>
      <c r="O1312" s="242"/>
      <c r="P1312" s="242"/>
      <c r="Q1312" s="242"/>
      <c r="R1312" s="242"/>
      <c r="S1312" s="242"/>
      <c r="T1312" s="243"/>
      <c r="U1312" s="13"/>
      <c r="V1312" s="13"/>
      <c r="W1312" s="13"/>
      <c r="X1312" s="13"/>
      <c r="Y1312" s="13"/>
      <c r="Z1312" s="13"/>
      <c r="AA1312" s="13"/>
      <c r="AB1312" s="13"/>
      <c r="AC1312" s="13"/>
      <c r="AD1312" s="13"/>
      <c r="AE1312" s="13"/>
      <c r="AT1312" s="244" t="s">
        <v>171</v>
      </c>
      <c r="AU1312" s="244" t="s">
        <v>85</v>
      </c>
      <c r="AV1312" s="13" t="s">
        <v>85</v>
      </c>
      <c r="AW1312" s="13" t="s">
        <v>32</v>
      </c>
      <c r="AX1312" s="13" t="s">
        <v>75</v>
      </c>
      <c r="AY1312" s="244" t="s">
        <v>161</v>
      </c>
    </row>
    <row r="1313" s="13" customFormat="1">
      <c r="A1313" s="13"/>
      <c r="B1313" s="234"/>
      <c r="C1313" s="235"/>
      <c r="D1313" s="229" t="s">
        <v>171</v>
      </c>
      <c r="E1313" s="236" t="s">
        <v>1</v>
      </c>
      <c r="F1313" s="237" t="s">
        <v>1699</v>
      </c>
      <c r="G1313" s="235"/>
      <c r="H1313" s="238">
        <v>6</v>
      </c>
      <c r="I1313" s="239"/>
      <c r="J1313" s="235"/>
      <c r="K1313" s="235"/>
      <c r="L1313" s="240"/>
      <c r="M1313" s="241"/>
      <c r="N1313" s="242"/>
      <c r="O1313" s="242"/>
      <c r="P1313" s="242"/>
      <c r="Q1313" s="242"/>
      <c r="R1313" s="242"/>
      <c r="S1313" s="242"/>
      <c r="T1313" s="243"/>
      <c r="U1313" s="13"/>
      <c r="V1313" s="13"/>
      <c r="W1313" s="13"/>
      <c r="X1313" s="13"/>
      <c r="Y1313" s="13"/>
      <c r="Z1313" s="13"/>
      <c r="AA1313" s="13"/>
      <c r="AB1313" s="13"/>
      <c r="AC1313" s="13"/>
      <c r="AD1313" s="13"/>
      <c r="AE1313" s="13"/>
      <c r="AT1313" s="244" t="s">
        <v>171</v>
      </c>
      <c r="AU1313" s="244" t="s">
        <v>85</v>
      </c>
      <c r="AV1313" s="13" t="s">
        <v>85</v>
      </c>
      <c r="AW1313" s="13" t="s">
        <v>32</v>
      </c>
      <c r="AX1313" s="13" t="s">
        <v>75</v>
      </c>
      <c r="AY1313" s="244" t="s">
        <v>161</v>
      </c>
    </row>
    <row r="1314" s="13" customFormat="1">
      <c r="A1314" s="13"/>
      <c r="B1314" s="234"/>
      <c r="C1314" s="235"/>
      <c r="D1314" s="229" t="s">
        <v>171</v>
      </c>
      <c r="E1314" s="236" t="s">
        <v>1</v>
      </c>
      <c r="F1314" s="237" t="s">
        <v>1705</v>
      </c>
      <c r="G1314" s="235"/>
      <c r="H1314" s="238">
        <v>110</v>
      </c>
      <c r="I1314" s="239"/>
      <c r="J1314" s="235"/>
      <c r="K1314" s="235"/>
      <c r="L1314" s="240"/>
      <c r="M1314" s="241"/>
      <c r="N1314" s="242"/>
      <c r="O1314" s="242"/>
      <c r="P1314" s="242"/>
      <c r="Q1314" s="242"/>
      <c r="R1314" s="242"/>
      <c r="S1314" s="242"/>
      <c r="T1314" s="243"/>
      <c r="U1314" s="13"/>
      <c r="V1314" s="13"/>
      <c r="W1314" s="13"/>
      <c r="X1314" s="13"/>
      <c r="Y1314" s="13"/>
      <c r="Z1314" s="13"/>
      <c r="AA1314" s="13"/>
      <c r="AB1314" s="13"/>
      <c r="AC1314" s="13"/>
      <c r="AD1314" s="13"/>
      <c r="AE1314" s="13"/>
      <c r="AT1314" s="244" t="s">
        <v>171</v>
      </c>
      <c r="AU1314" s="244" t="s">
        <v>85</v>
      </c>
      <c r="AV1314" s="13" t="s">
        <v>85</v>
      </c>
      <c r="AW1314" s="13" t="s">
        <v>32</v>
      </c>
      <c r="AX1314" s="13" t="s">
        <v>75</v>
      </c>
      <c r="AY1314" s="244" t="s">
        <v>161</v>
      </c>
    </row>
    <row r="1315" s="14" customFormat="1">
      <c r="A1315" s="14"/>
      <c r="B1315" s="245"/>
      <c r="C1315" s="246"/>
      <c r="D1315" s="229" t="s">
        <v>171</v>
      </c>
      <c r="E1315" s="247" t="s">
        <v>1</v>
      </c>
      <c r="F1315" s="248" t="s">
        <v>185</v>
      </c>
      <c r="G1315" s="246"/>
      <c r="H1315" s="249">
        <v>568.25</v>
      </c>
      <c r="I1315" s="250"/>
      <c r="J1315" s="246"/>
      <c r="K1315" s="246"/>
      <c r="L1315" s="251"/>
      <c r="M1315" s="252"/>
      <c r="N1315" s="253"/>
      <c r="O1315" s="253"/>
      <c r="P1315" s="253"/>
      <c r="Q1315" s="253"/>
      <c r="R1315" s="253"/>
      <c r="S1315" s="253"/>
      <c r="T1315" s="254"/>
      <c r="U1315" s="14"/>
      <c r="V1315" s="14"/>
      <c r="W1315" s="14"/>
      <c r="X1315" s="14"/>
      <c r="Y1315" s="14"/>
      <c r="Z1315" s="14"/>
      <c r="AA1315" s="14"/>
      <c r="AB1315" s="14"/>
      <c r="AC1315" s="14"/>
      <c r="AD1315" s="14"/>
      <c r="AE1315" s="14"/>
      <c r="AT1315" s="255" t="s">
        <v>171</v>
      </c>
      <c r="AU1315" s="255" t="s">
        <v>85</v>
      </c>
      <c r="AV1315" s="14" t="s">
        <v>167</v>
      </c>
      <c r="AW1315" s="14" t="s">
        <v>32</v>
      </c>
      <c r="AX1315" s="14" t="s">
        <v>83</v>
      </c>
      <c r="AY1315" s="255" t="s">
        <v>161</v>
      </c>
    </row>
    <row r="1316" s="13" customFormat="1">
      <c r="A1316" s="13"/>
      <c r="B1316" s="234"/>
      <c r="C1316" s="235"/>
      <c r="D1316" s="229" t="s">
        <v>171</v>
      </c>
      <c r="E1316" s="235"/>
      <c r="F1316" s="237" t="s">
        <v>1706</v>
      </c>
      <c r="G1316" s="235"/>
      <c r="H1316" s="238">
        <v>596.66300000000001</v>
      </c>
      <c r="I1316" s="239"/>
      <c r="J1316" s="235"/>
      <c r="K1316" s="235"/>
      <c r="L1316" s="240"/>
      <c r="M1316" s="241"/>
      <c r="N1316" s="242"/>
      <c r="O1316" s="242"/>
      <c r="P1316" s="242"/>
      <c r="Q1316" s="242"/>
      <c r="R1316" s="242"/>
      <c r="S1316" s="242"/>
      <c r="T1316" s="243"/>
      <c r="U1316" s="13"/>
      <c r="V1316" s="13"/>
      <c r="W1316" s="13"/>
      <c r="X1316" s="13"/>
      <c r="Y1316" s="13"/>
      <c r="Z1316" s="13"/>
      <c r="AA1316" s="13"/>
      <c r="AB1316" s="13"/>
      <c r="AC1316" s="13"/>
      <c r="AD1316" s="13"/>
      <c r="AE1316" s="13"/>
      <c r="AT1316" s="244" t="s">
        <v>171</v>
      </c>
      <c r="AU1316" s="244" t="s">
        <v>85</v>
      </c>
      <c r="AV1316" s="13" t="s">
        <v>85</v>
      </c>
      <c r="AW1316" s="13" t="s">
        <v>4</v>
      </c>
      <c r="AX1316" s="13" t="s">
        <v>83</v>
      </c>
      <c r="AY1316" s="244" t="s">
        <v>161</v>
      </c>
    </row>
    <row r="1317" s="2" customFormat="1" ht="24.15" customHeight="1">
      <c r="A1317" s="38"/>
      <c r="B1317" s="39"/>
      <c r="C1317" s="215" t="s">
        <v>1724</v>
      </c>
      <c r="D1317" s="215" t="s">
        <v>163</v>
      </c>
      <c r="E1317" s="216" t="s">
        <v>1725</v>
      </c>
      <c r="F1317" s="217" t="s">
        <v>1726</v>
      </c>
      <c r="G1317" s="218" t="s">
        <v>240</v>
      </c>
      <c r="H1317" s="219">
        <v>4.4279999999999999</v>
      </c>
      <c r="I1317" s="220"/>
      <c r="J1317" s="221">
        <f>ROUND(I1317*H1317,2)</f>
        <v>0</v>
      </c>
      <c r="K1317" s="222"/>
      <c r="L1317" s="44"/>
      <c r="M1317" s="223" t="s">
        <v>1</v>
      </c>
      <c r="N1317" s="224" t="s">
        <v>40</v>
      </c>
      <c r="O1317" s="91"/>
      <c r="P1317" s="225">
        <f>O1317*H1317</f>
        <v>0</v>
      </c>
      <c r="Q1317" s="225">
        <v>0</v>
      </c>
      <c r="R1317" s="225">
        <f>Q1317*H1317</f>
        <v>0</v>
      </c>
      <c r="S1317" s="225">
        <v>0</v>
      </c>
      <c r="T1317" s="226">
        <f>S1317*H1317</f>
        <v>0</v>
      </c>
      <c r="U1317" s="38"/>
      <c r="V1317" s="38"/>
      <c r="W1317" s="38"/>
      <c r="X1317" s="38"/>
      <c r="Y1317" s="38"/>
      <c r="Z1317" s="38"/>
      <c r="AA1317" s="38"/>
      <c r="AB1317" s="38"/>
      <c r="AC1317" s="38"/>
      <c r="AD1317" s="38"/>
      <c r="AE1317" s="38"/>
      <c r="AR1317" s="227" t="s">
        <v>256</v>
      </c>
      <c r="AT1317" s="227" t="s">
        <v>163</v>
      </c>
      <c r="AU1317" s="227" t="s">
        <v>85</v>
      </c>
      <c r="AY1317" s="17" t="s">
        <v>161</v>
      </c>
      <c r="BE1317" s="228">
        <f>IF(N1317="základní",J1317,0)</f>
        <v>0</v>
      </c>
      <c r="BF1317" s="228">
        <f>IF(N1317="snížená",J1317,0)</f>
        <v>0</v>
      </c>
      <c r="BG1317" s="228">
        <f>IF(N1317="zákl. přenesená",J1317,0)</f>
        <v>0</v>
      </c>
      <c r="BH1317" s="228">
        <f>IF(N1317="sníž. přenesená",J1317,0)</f>
        <v>0</v>
      </c>
      <c r="BI1317" s="228">
        <f>IF(N1317="nulová",J1317,0)</f>
        <v>0</v>
      </c>
      <c r="BJ1317" s="17" t="s">
        <v>83</v>
      </c>
      <c r="BK1317" s="228">
        <f>ROUND(I1317*H1317,2)</f>
        <v>0</v>
      </c>
      <c r="BL1317" s="17" t="s">
        <v>256</v>
      </c>
      <c r="BM1317" s="227" t="s">
        <v>1727</v>
      </c>
    </row>
    <row r="1318" s="2" customFormat="1">
      <c r="A1318" s="38"/>
      <c r="B1318" s="39"/>
      <c r="C1318" s="40"/>
      <c r="D1318" s="229" t="s">
        <v>169</v>
      </c>
      <c r="E1318" s="40"/>
      <c r="F1318" s="230" t="s">
        <v>1728</v>
      </c>
      <c r="G1318" s="40"/>
      <c r="H1318" s="40"/>
      <c r="I1318" s="231"/>
      <c r="J1318" s="40"/>
      <c r="K1318" s="40"/>
      <c r="L1318" s="44"/>
      <c r="M1318" s="232"/>
      <c r="N1318" s="233"/>
      <c r="O1318" s="91"/>
      <c r="P1318" s="91"/>
      <c r="Q1318" s="91"/>
      <c r="R1318" s="91"/>
      <c r="S1318" s="91"/>
      <c r="T1318" s="92"/>
      <c r="U1318" s="38"/>
      <c r="V1318" s="38"/>
      <c r="W1318" s="38"/>
      <c r="X1318" s="38"/>
      <c r="Y1318" s="38"/>
      <c r="Z1318" s="38"/>
      <c r="AA1318" s="38"/>
      <c r="AB1318" s="38"/>
      <c r="AC1318" s="38"/>
      <c r="AD1318" s="38"/>
      <c r="AE1318" s="38"/>
      <c r="AT1318" s="17" t="s">
        <v>169</v>
      </c>
      <c r="AU1318" s="17" t="s">
        <v>85</v>
      </c>
    </row>
    <row r="1319" s="12" customFormat="1" ht="22.8" customHeight="1">
      <c r="A1319" s="12"/>
      <c r="B1319" s="199"/>
      <c r="C1319" s="200"/>
      <c r="D1319" s="201" t="s">
        <v>74</v>
      </c>
      <c r="E1319" s="213" t="s">
        <v>1729</v>
      </c>
      <c r="F1319" s="213" t="s">
        <v>1730</v>
      </c>
      <c r="G1319" s="200"/>
      <c r="H1319" s="200"/>
      <c r="I1319" s="203"/>
      <c r="J1319" s="214">
        <f>BK1319</f>
        <v>0</v>
      </c>
      <c r="K1319" s="200"/>
      <c r="L1319" s="205"/>
      <c r="M1319" s="206"/>
      <c r="N1319" s="207"/>
      <c r="O1319" s="207"/>
      <c r="P1319" s="208">
        <f>SUM(P1320:P1377)</f>
        <v>0</v>
      </c>
      <c r="Q1319" s="207"/>
      <c r="R1319" s="208">
        <f>SUM(R1320:R1377)</f>
        <v>0.82635999999999998</v>
      </c>
      <c r="S1319" s="207"/>
      <c r="T1319" s="209">
        <f>SUM(T1320:T1377)</f>
        <v>0.042259999999999999</v>
      </c>
      <c r="U1319" s="12"/>
      <c r="V1319" s="12"/>
      <c r="W1319" s="12"/>
      <c r="X1319" s="12"/>
      <c r="Y1319" s="12"/>
      <c r="Z1319" s="12"/>
      <c r="AA1319" s="12"/>
      <c r="AB1319" s="12"/>
      <c r="AC1319" s="12"/>
      <c r="AD1319" s="12"/>
      <c r="AE1319" s="12"/>
      <c r="AR1319" s="210" t="s">
        <v>85</v>
      </c>
      <c r="AT1319" s="211" t="s">
        <v>74</v>
      </c>
      <c r="AU1319" s="211" t="s">
        <v>83</v>
      </c>
      <c r="AY1319" s="210" t="s">
        <v>161</v>
      </c>
      <c r="BK1319" s="212">
        <f>SUM(BK1320:BK1377)</f>
        <v>0</v>
      </c>
    </row>
    <row r="1320" s="2" customFormat="1" ht="24.15" customHeight="1">
      <c r="A1320" s="38"/>
      <c r="B1320" s="39"/>
      <c r="C1320" s="215" t="s">
        <v>1731</v>
      </c>
      <c r="D1320" s="215" t="s">
        <v>163</v>
      </c>
      <c r="E1320" s="216" t="s">
        <v>1732</v>
      </c>
      <c r="F1320" s="217" t="s">
        <v>1733</v>
      </c>
      <c r="G1320" s="218" t="s">
        <v>451</v>
      </c>
      <c r="H1320" s="219">
        <v>30</v>
      </c>
      <c r="I1320" s="220"/>
      <c r="J1320" s="221">
        <f>ROUND(I1320*H1320,2)</f>
        <v>0</v>
      </c>
      <c r="K1320" s="222"/>
      <c r="L1320" s="44"/>
      <c r="M1320" s="223" t="s">
        <v>1</v>
      </c>
      <c r="N1320" s="224" t="s">
        <v>40</v>
      </c>
      <c r="O1320" s="91"/>
      <c r="P1320" s="225">
        <f>O1320*H1320</f>
        <v>0</v>
      </c>
      <c r="Q1320" s="225">
        <v>0</v>
      </c>
      <c r="R1320" s="225">
        <f>Q1320*H1320</f>
        <v>0</v>
      </c>
      <c r="S1320" s="225">
        <v>0</v>
      </c>
      <c r="T1320" s="226">
        <f>S1320*H1320</f>
        <v>0</v>
      </c>
      <c r="U1320" s="38"/>
      <c r="V1320" s="38"/>
      <c r="W1320" s="38"/>
      <c r="X1320" s="38"/>
      <c r="Y1320" s="38"/>
      <c r="Z1320" s="38"/>
      <c r="AA1320" s="38"/>
      <c r="AB1320" s="38"/>
      <c r="AC1320" s="38"/>
      <c r="AD1320" s="38"/>
      <c r="AE1320" s="38"/>
      <c r="AR1320" s="227" t="s">
        <v>256</v>
      </c>
      <c r="AT1320" s="227" t="s">
        <v>163</v>
      </c>
      <c r="AU1320" s="227" t="s">
        <v>85</v>
      </c>
      <c r="AY1320" s="17" t="s">
        <v>161</v>
      </c>
      <c r="BE1320" s="228">
        <f>IF(N1320="základní",J1320,0)</f>
        <v>0</v>
      </c>
      <c r="BF1320" s="228">
        <f>IF(N1320="snížená",J1320,0)</f>
        <v>0</v>
      </c>
      <c r="BG1320" s="228">
        <f>IF(N1320="zákl. přenesená",J1320,0)</f>
        <v>0</v>
      </c>
      <c r="BH1320" s="228">
        <f>IF(N1320="sníž. přenesená",J1320,0)</f>
        <v>0</v>
      </c>
      <c r="BI1320" s="228">
        <f>IF(N1320="nulová",J1320,0)</f>
        <v>0</v>
      </c>
      <c r="BJ1320" s="17" t="s">
        <v>83</v>
      </c>
      <c r="BK1320" s="228">
        <f>ROUND(I1320*H1320,2)</f>
        <v>0</v>
      </c>
      <c r="BL1320" s="17" t="s">
        <v>256</v>
      </c>
      <c r="BM1320" s="227" t="s">
        <v>1734</v>
      </c>
    </row>
    <row r="1321" s="2" customFormat="1">
      <c r="A1321" s="38"/>
      <c r="B1321" s="39"/>
      <c r="C1321" s="40"/>
      <c r="D1321" s="229" t="s">
        <v>169</v>
      </c>
      <c r="E1321" s="40"/>
      <c r="F1321" s="230" t="s">
        <v>1733</v>
      </c>
      <c r="G1321" s="40"/>
      <c r="H1321" s="40"/>
      <c r="I1321" s="231"/>
      <c r="J1321" s="40"/>
      <c r="K1321" s="40"/>
      <c r="L1321" s="44"/>
      <c r="M1321" s="232"/>
      <c r="N1321" s="233"/>
      <c r="O1321" s="91"/>
      <c r="P1321" s="91"/>
      <c r="Q1321" s="91"/>
      <c r="R1321" s="91"/>
      <c r="S1321" s="91"/>
      <c r="T1321" s="92"/>
      <c r="U1321" s="38"/>
      <c r="V1321" s="38"/>
      <c r="W1321" s="38"/>
      <c r="X1321" s="38"/>
      <c r="Y1321" s="38"/>
      <c r="Z1321" s="38"/>
      <c r="AA1321" s="38"/>
      <c r="AB1321" s="38"/>
      <c r="AC1321" s="38"/>
      <c r="AD1321" s="38"/>
      <c r="AE1321" s="38"/>
      <c r="AT1321" s="17" t="s">
        <v>169</v>
      </c>
      <c r="AU1321" s="17" t="s">
        <v>85</v>
      </c>
    </row>
    <row r="1322" s="2" customFormat="1" ht="24.15" customHeight="1">
      <c r="A1322" s="38"/>
      <c r="B1322" s="39"/>
      <c r="C1322" s="215" t="s">
        <v>1735</v>
      </c>
      <c r="D1322" s="215" t="s">
        <v>163</v>
      </c>
      <c r="E1322" s="216" t="s">
        <v>1736</v>
      </c>
      <c r="F1322" s="217" t="s">
        <v>1737</v>
      </c>
      <c r="G1322" s="218" t="s">
        <v>451</v>
      </c>
      <c r="H1322" s="219">
        <v>30</v>
      </c>
      <c r="I1322" s="220"/>
      <c r="J1322" s="221">
        <f>ROUND(I1322*H1322,2)</f>
        <v>0</v>
      </c>
      <c r="K1322" s="222"/>
      <c r="L1322" s="44"/>
      <c r="M1322" s="223" t="s">
        <v>1</v>
      </c>
      <c r="N1322" s="224" t="s">
        <v>40</v>
      </c>
      <c r="O1322" s="91"/>
      <c r="P1322" s="225">
        <f>O1322*H1322</f>
        <v>0</v>
      </c>
      <c r="Q1322" s="225">
        <v>0</v>
      </c>
      <c r="R1322" s="225">
        <f>Q1322*H1322</f>
        <v>0</v>
      </c>
      <c r="S1322" s="225">
        <v>0</v>
      </c>
      <c r="T1322" s="226">
        <f>S1322*H1322</f>
        <v>0</v>
      </c>
      <c r="U1322" s="38"/>
      <c r="V1322" s="38"/>
      <c r="W1322" s="38"/>
      <c r="X1322" s="38"/>
      <c r="Y1322" s="38"/>
      <c r="Z1322" s="38"/>
      <c r="AA1322" s="38"/>
      <c r="AB1322" s="38"/>
      <c r="AC1322" s="38"/>
      <c r="AD1322" s="38"/>
      <c r="AE1322" s="38"/>
      <c r="AR1322" s="227" t="s">
        <v>256</v>
      </c>
      <c r="AT1322" s="227" t="s">
        <v>163</v>
      </c>
      <c r="AU1322" s="227" t="s">
        <v>85</v>
      </c>
      <c r="AY1322" s="17" t="s">
        <v>161</v>
      </c>
      <c r="BE1322" s="228">
        <f>IF(N1322="základní",J1322,0)</f>
        <v>0</v>
      </c>
      <c r="BF1322" s="228">
        <f>IF(N1322="snížená",J1322,0)</f>
        <v>0</v>
      </c>
      <c r="BG1322" s="228">
        <f>IF(N1322="zákl. přenesená",J1322,0)</f>
        <v>0</v>
      </c>
      <c r="BH1322" s="228">
        <f>IF(N1322="sníž. přenesená",J1322,0)</f>
        <v>0</v>
      </c>
      <c r="BI1322" s="228">
        <f>IF(N1322="nulová",J1322,0)</f>
        <v>0</v>
      </c>
      <c r="BJ1322" s="17" t="s">
        <v>83</v>
      </c>
      <c r="BK1322" s="228">
        <f>ROUND(I1322*H1322,2)</f>
        <v>0</v>
      </c>
      <c r="BL1322" s="17" t="s">
        <v>256</v>
      </c>
      <c r="BM1322" s="227" t="s">
        <v>1738</v>
      </c>
    </row>
    <row r="1323" s="2" customFormat="1">
      <c r="A1323" s="38"/>
      <c r="B1323" s="39"/>
      <c r="C1323" s="40"/>
      <c r="D1323" s="229" t="s">
        <v>169</v>
      </c>
      <c r="E1323" s="40"/>
      <c r="F1323" s="230" t="s">
        <v>1733</v>
      </c>
      <c r="G1323" s="40"/>
      <c r="H1323" s="40"/>
      <c r="I1323" s="231"/>
      <c r="J1323" s="40"/>
      <c r="K1323" s="40"/>
      <c r="L1323" s="44"/>
      <c r="M1323" s="232"/>
      <c r="N1323" s="233"/>
      <c r="O1323" s="91"/>
      <c r="P1323" s="91"/>
      <c r="Q1323" s="91"/>
      <c r="R1323" s="91"/>
      <c r="S1323" s="91"/>
      <c r="T1323" s="92"/>
      <c r="U1323" s="38"/>
      <c r="V1323" s="38"/>
      <c r="W1323" s="38"/>
      <c r="X1323" s="38"/>
      <c r="Y1323" s="38"/>
      <c r="Z1323" s="38"/>
      <c r="AA1323" s="38"/>
      <c r="AB1323" s="38"/>
      <c r="AC1323" s="38"/>
      <c r="AD1323" s="38"/>
      <c r="AE1323" s="38"/>
      <c r="AT1323" s="17" t="s">
        <v>169</v>
      </c>
      <c r="AU1323" s="17" t="s">
        <v>85</v>
      </c>
    </row>
    <row r="1324" s="2" customFormat="1" ht="24.15" customHeight="1">
      <c r="A1324" s="38"/>
      <c r="B1324" s="39"/>
      <c r="C1324" s="215" t="s">
        <v>1739</v>
      </c>
      <c r="D1324" s="215" t="s">
        <v>163</v>
      </c>
      <c r="E1324" s="216" t="s">
        <v>1740</v>
      </c>
      <c r="F1324" s="217" t="s">
        <v>1741</v>
      </c>
      <c r="G1324" s="218" t="s">
        <v>451</v>
      </c>
      <c r="H1324" s="219">
        <v>50</v>
      </c>
      <c r="I1324" s="220"/>
      <c r="J1324" s="221">
        <f>ROUND(I1324*H1324,2)</f>
        <v>0</v>
      </c>
      <c r="K1324" s="222"/>
      <c r="L1324" s="44"/>
      <c r="M1324" s="223" t="s">
        <v>1</v>
      </c>
      <c r="N1324" s="224" t="s">
        <v>40</v>
      </c>
      <c r="O1324" s="91"/>
      <c r="P1324" s="225">
        <f>O1324*H1324</f>
        <v>0</v>
      </c>
      <c r="Q1324" s="225">
        <v>0</v>
      </c>
      <c r="R1324" s="225">
        <f>Q1324*H1324</f>
        <v>0</v>
      </c>
      <c r="S1324" s="225">
        <v>0</v>
      </c>
      <c r="T1324" s="226">
        <f>S1324*H1324</f>
        <v>0</v>
      </c>
      <c r="U1324" s="38"/>
      <c r="V1324" s="38"/>
      <c r="W1324" s="38"/>
      <c r="X1324" s="38"/>
      <c r="Y1324" s="38"/>
      <c r="Z1324" s="38"/>
      <c r="AA1324" s="38"/>
      <c r="AB1324" s="38"/>
      <c r="AC1324" s="38"/>
      <c r="AD1324" s="38"/>
      <c r="AE1324" s="38"/>
      <c r="AR1324" s="227" t="s">
        <v>256</v>
      </c>
      <c r="AT1324" s="227" t="s">
        <v>163</v>
      </c>
      <c r="AU1324" s="227" t="s">
        <v>85</v>
      </c>
      <c r="AY1324" s="17" t="s">
        <v>161</v>
      </c>
      <c r="BE1324" s="228">
        <f>IF(N1324="základní",J1324,0)</f>
        <v>0</v>
      </c>
      <c r="BF1324" s="228">
        <f>IF(N1324="snížená",J1324,0)</f>
        <v>0</v>
      </c>
      <c r="BG1324" s="228">
        <f>IF(N1324="zákl. přenesená",J1324,0)</f>
        <v>0</v>
      </c>
      <c r="BH1324" s="228">
        <f>IF(N1324="sníž. přenesená",J1324,0)</f>
        <v>0</v>
      </c>
      <c r="BI1324" s="228">
        <f>IF(N1324="nulová",J1324,0)</f>
        <v>0</v>
      </c>
      <c r="BJ1324" s="17" t="s">
        <v>83</v>
      </c>
      <c r="BK1324" s="228">
        <f>ROUND(I1324*H1324,2)</f>
        <v>0</v>
      </c>
      <c r="BL1324" s="17" t="s">
        <v>256</v>
      </c>
      <c r="BM1324" s="227" t="s">
        <v>1742</v>
      </c>
    </row>
    <row r="1325" s="2" customFormat="1">
      <c r="A1325" s="38"/>
      <c r="B1325" s="39"/>
      <c r="C1325" s="40"/>
      <c r="D1325" s="229" t="s">
        <v>169</v>
      </c>
      <c r="E1325" s="40"/>
      <c r="F1325" s="230" t="s">
        <v>1733</v>
      </c>
      <c r="G1325" s="40"/>
      <c r="H1325" s="40"/>
      <c r="I1325" s="231"/>
      <c r="J1325" s="40"/>
      <c r="K1325" s="40"/>
      <c r="L1325" s="44"/>
      <c r="M1325" s="232"/>
      <c r="N1325" s="233"/>
      <c r="O1325" s="91"/>
      <c r="P1325" s="91"/>
      <c r="Q1325" s="91"/>
      <c r="R1325" s="91"/>
      <c r="S1325" s="91"/>
      <c r="T1325" s="92"/>
      <c r="U1325" s="38"/>
      <c r="V1325" s="38"/>
      <c r="W1325" s="38"/>
      <c r="X1325" s="38"/>
      <c r="Y1325" s="38"/>
      <c r="Z1325" s="38"/>
      <c r="AA1325" s="38"/>
      <c r="AB1325" s="38"/>
      <c r="AC1325" s="38"/>
      <c r="AD1325" s="38"/>
      <c r="AE1325" s="38"/>
      <c r="AT1325" s="17" t="s">
        <v>169</v>
      </c>
      <c r="AU1325" s="17" t="s">
        <v>85</v>
      </c>
    </row>
    <row r="1326" s="2" customFormat="1" ht="24.15" customHeight="1">
      <c r="A1326" s="38"/>
      <c r="B1326" s="39"/>
      <c r="C1326" s="215" t="s">
        <v>1743</v>
      </c>
      <c r="D1326" s="215" t="s">
        <v>163</v>
      </c>
      <c r="E1326" s="216" t="s">
        <v>1744</v>
      </c>
      <c r="F1326" s="217" t="s">
        <v>1745</v>
      </c>
      <c r="G1326" s="218" t="s">
        <v>451</v>
      </c>
      <c r="H1326" s="219">
        <v>45</v>
      </c>
      <c r="I1326" s="220"/>
      <c r="J1326" s="221">
        <f>ROUND(I1326*H1326,2)</f>
        <v>0</v>
      </c>
      <c r="K1326" s="222"/>
      <c r="L1326" s="44"/>
      <c r="M1326" s="223" t="s">
        <v>1</v>
      </c>
      <c r="N1326" s="224" t="s">
        <v>40</v>
      </c>
      <c r="O1326" s="91"/>
      <c r="P1326" s="225">
        <f>O1326*H1326</f>
        <v>0</v>
      </c>
      <c r="Q1326" s="225">
        <v>0</v>
      </c>
      <c r="R1326" s="225">
        <f>Q1326*H1326</f>
        <v>0</v>
      </c>
      <c r="S1326" s="225">
        <v>0</v>
      </c>
      <c r="T1326" s="226">
        <f>S1326*H1326</f>
        <v>0</v>
      </c>
      <c r="U1326" s="38"/>
      <c r="V1326" s="38"/>
      <c r="W1326" s="38"/>
      <c r="X1326" s="38"/>
      <c r="Y1326" s="38"/>
      <c r="Z1326" s="38"/>
      <c r="AA1326" s="38"/>
      <c r="AB1326" s="38"/>
      <c r="AC1326" s="38"/>
      <c r="AD1326" s="38"/>
      <c r="AE1326" s="38"/>
      <c r="AR1326" s="227" t="s">
        <v>256</v>
      </c>
      <c r="AT1326" s="227" t="s">
        <v>163</v>
      </c>
      <c r="AU1326" s="227" t="s">
        <v>85</v>
      </c>
      <c r="AY1326" s="17" t="s">
        <v>161</v>
      </c>
      <c r="BE1326" s="228">
        <f>IF(N1326="základní",J1326,0)</f>
        <v>0</v>
      </c>
      <c r="BF1326" s="228">
        <f>IF(N1326="snížená",J1326,0)</f>
        <v>0</v>
      </c>
      <c r="BG1326" s="228">
        <f>IF(N1326="zákl. přenesená",J1326,0)</f>
        <v>0</v>
      </c>
      <c r="BH1326" s="228">
        <f>IF(N1326="sníž. přenesená",J1326,0)</f>
        <v>0</v>
      </c>
      <c r="BI1326" s="228">
        <f>IF(N1326="nulová",J1326,0)</f>
        <v>0</v>
      </c>
      <c r="BJ1326" s="17" t="s">
        <v>83</v>
      </c>
      <c r="BK1326" s="228">
        <f>ROUND(I1326*H1326,2)</f>
        <v>0</v>
      </c>
      <c r="BL1326" s="17" t="s">
        <v>256</v>
      </c>
      <c r="BM1326" s="227" t="s">
        <v>1746</v>
      </c>
    </row>
    <row r="1327" s="2" customFormat="1">
      <c r="A1327" s="38"/>
      <c r="B1327" s="39"/>
      <c r="C1327" s="40"/>
      <c r="D1327" s="229" t="s">
        <v>169</v>
      </c>
      <c r="E1327" s="40"/>
      <c r="F1327" s="230" t="s">
        <v>1733</v>
      </c>
      <c r="G1327" s="40"/>
      <c r="H1327" s="40"/>
      <c r="I1327" s="231"/>
      <c r="J1327" s="40"/>
      <c r="K1327" s="40"/>
      <c r="L1327" s="44"/>
      <c r="M1327" s="232"/>
      <c r="N1327" s="233"/>
      <c r="O1327" s="91"/>
      <c r="P1327" s="91"/>
      <c r="Q1327" s="91"/>
      <c r="R1327" s="91"/>
      <c r="S1327" s="91"/>
      <c r="T1327" s="92"/>
      <c r="U1327" s="38"/>
      <c r="V1327" s="38"/>
      <c r="W1327" s="38"/>
      <c r="X1327" s="38"/>
      <c r="Y1327" s="38"/>
      <c r="Z1327" s="38"/>
      <c r="AA1327" s="38"/>
      <c r="AB1327" s="38"/>
      <c r="AC1327" s="38"/>
      <c r="AD1327" s="38"/>
      <c r="AE1327" s="38"/>
      <c r="AT1327" s="17" t="s">
        <v>169</v>
      </c>
      <c r="AU1327" s="17" t="s">
        <v>85</v>
      </c>
    </row>
    <row r="1328" s="2" customFormat="1" ht="66.75" customHeight="1">
      <c r="A1328" s="38"/>
      <c r="B1328" s="39"/>
      <c r="C1328" s="215" t="s">
        <v>1747</v>
      </c>
      <c r="D1328" s="215" t="s">
        <v>163</v>
      </c>
      <c r="E1328" s="216" t="s">
        <v>1748</v>
      </c>
      <c r="F1328" s="217" t="s">
        <v>1749</v>
      </c>
      <c r="G1328" s="218" t="s">
        <v>206</v>
      </c>
      <c r="H1328" s="219">
        <v>2.5</v>
      </c>
      <c r="I1328" s="220"/>
      <c r="J1328" s="221">
        <f>ROUND(I1328*H1328,2)</f>
        <v>0</v>
      </c>
      <c r="K1328" s="222"/>
      <c r="L1328" s="44"/>
      <c r="M1328" s="223" t="s">
        <v>1</v>
      </c>
      <c r="N1328" s="224" t="s">
        <v>40</v>
      </c>
      <c r="O1328" s="91"/>
      <c r="P1328" s="225">
        <f>O1328*H1328</f>
        <v>0</v>
      </c>
      <c r="Q1328" s="225">
        <v>0</v>
      </c>
      <c r="R1328" s="225">
        <f>Q1328*H1328</f>
        <v>0</v>
      </c>
      <c r="S1328" s="225">
        <v>0</v>
      </c>
      <c r="T1328" s="226">
        <f>S1328*H1328</f>
        <v>0</v>
      </c>
      <c r="U1328" s="38"/>
      <c r="V1328" s="38"/>
      <c r="W1328" s="38"/>
      <c r="X1328" s="38"/>
      <c r="Y1328" s="38"/>
      <c r="Z1328" s="38"/>
      <c r="AA1328" s="38"/>
      <c r="AB1328" s="38"/>
      <c r="AC1328" s="38"/>
      <c r="AD1328" s="38"/>
      <c r="AE1328" s="38"/>
      <c r="AR1328" s="227" t="s">
        <v>256</v>
      </c>
      <c r="AT1328" s="227" t="s">
        <v>163</v>
      </c>
      <c r="AU1328" s="227" t="s">
        <v>85</v>
      </c>
      <c r="AY1328" s="17" t="s">
        <v>161</v>
      </c>
      <c r="BE1328" s="228">
        <f>IF(N1328="základní",J1328,0)</f>
        <v>0</v>
      </c>
      <c r="BF1328" s="228">
        <f>IF(N1328="snížená",J1328,0)</f>
        <v>0</v>
      </c>
      <c r="BG1328" s="228">
        <f>IF(N1328="zákl. přenesená",J1328,0)</f>
        <v>0</v>
      </c>
      <c r="BH1328" s="228">
        <f>IF(N1328="sníž. přenesená",J1328,0)</f>
        <v>0</v>
      </c>
      <c r="BI1328" s="228">
        <f>IF(N1328="nulová",J1328,0)</f>
        <v>0</v>
      </c>
      <c r="BJ1328" s="17" t="s">
        <v>83</v>
      </c>
      <c r="BK1328" s="228">
        <f>ROUND(I1328*H1328,2)</f>
        <v>0</v>
      </c>
      <c r="BL1328" s="17" t="s">
        <v>256</v>
      </c>
      <c r="BM1328" s="227" t="s">
        <v>1750</v>
      </c>
    </row>
    <row r="1329" s="2" customFormat="1">
      <c r="A1329" s="38"/>
      <c r="B1329" s="39"/>
      <c r="C1329" s="40"/>
      <c r="D1329" s="229" t="s">
        <v>169</v>
      </c>
      <c r="E1329" s="40"/>
      <c r="F1329" s="230" t="s">
        <v>1749</v>
      </c>
      <c r="G1329" s="40"/>
      <c r="H1329" s="40"/>
      <c r="I1329" s="231"/>
      <c r="J1329" s="40"/>
      <c r="K1329" s="40"/>
      <c r="L1329" s="44"/>
      <c r="M1329" s="232"/>
      <c r="N1329" s="233"/>
      <c r="O1329" s="91"/>
      <c r="P1329" s="91"/>
      <c r="Q1329" s="91"/>
      <c r="R1329" s="91"/>
      <c r="S1329" s="91"/>
      <c r="T1329" s="92"/>
      <c r="U1329" s="38"/>
      <c r="V1329" s="38"/>
      <c r="W1329" s="38"/>
      <c r="X1329" s="38"/>
      <c r="Y1329" s="38"/>
      <c r="Z1329" s="38"/>
      <c r="AA1329" s="38"/>
      <c r="AB1329" s="38"/>
      <c r="AC1329" s="38"/>
      <c r="AD1329" s="38"/>
      <c r="AE1329" s="38"/>
      <c r="AT1329" s="17" t="s">
        <v>169</v>
      </c>
      <c r="AU1329" s="17" t="s">
        <v>85</v>
      </c>
    </row>
    <row r="1330" s="2" customFormat="1" ht="76.35" customHeight="1">
      <c r="A1330" s="38"/>
      <c r="B1330" s="39"/>
      <c r="C1330" s="215" t="s">
        <v>1751</v>
      </c>
      <c r="D1330" s="215" t="s">
        <v>163</v>
      </c>
      <c r="E1330" s="216" t="s">
        <v>1752</v>
      </c>
      <c r="F1330" s="217" t="s">
        <v>1753</v>
      </c>
      <c r="G1330" s="218" t="s">
        <v>1754</v>
      </c>
      <c r="H1330" s="219">
        <v>1</v>
      </c>
      <c r="I1330" s="220"/>
      <c r="J1330" s="221">
        <f>ROUND(I1330*H1330,2)</f>
        <v>0</v>
      </c>
      <c r="K1330" s="222"/>
      <c r="L1330" s="44"/>
      <c r="M1330" s="223" t="s">
        <v>1</v>
      </c>
      <c r="N1330" s="224" t="s">
        <v>40</v>
      </c>
      <c r="O1330" s="91"/>
      <c r="P1330" s="225">
        <f>O1330*H1330</f>
        <v>0</v>
      </c>
      <c r="Q1330" s="225">
        <v>0</v>
      </c>
      <c r="R1330" s="225">
        <f>Q1330*H1330</f>
        <v>0</v>
      </c>
      <c r="S1330" s="225">
        <v>0</v>
      </c>
      <c r="T1330" s="226">
        <f>S1330*H1330</f>
        <v>0</v>
      </c>
      <c r="U1330" s="38"/>
      <c r="V1330" s="38"/>
      <c r="W1330" s="38"/>
      <c r="X1330" s="38"/>
      <c r="Y1330" s="38"/>
      <c r="Z1330" s="38"/>
      <c r="AA1330" s="38"/>
      <c r="AB1330" s="38"/>
      <c r="AC1330" s="38"/>
      <c r="AD1330" s="38"/>
      <c r="AE1330" s="38"/>
      <c r="AR1330" s="227" t="s">
        <v>256</v>
      </c>
      <c r="AT1330" s="227" t="s">
        <v>163</v>
      </c>
      <c r="AU1330" s="227" t="s">
        <v>85</v>
      </c>
      <c r="AY1330" s="17" t="s">
        <v>161</v>
      </c>
      <c r="BE1330" s="228">
        <f>IF(N1330="základní",J1330,0)</f>
        <v>0</v>
      </c>
      <c r="BF1330" s="228">
        <f>IF(N1330="snížená",J1330,0)</f>
        <v>0</v>
      </c>
      <c r="BG1330" s="228">
        <f>IF(N1330="zákl. přenesená",J1330,0)</f>
        <v>0</v>
      </c>
      <c r="BH1330" s="228">
        <f>IF(N1330="sníž. přenesená",J1330,0)</f>
        <v>0</v>
      </c>
      <c r="BI1330" s="228">
        <f>IF(N1330="nulová",J1330,0)</f>
        <v>0</v>
      </c>
      <c r="BJ1330" s="17" t="s">
        <v>83</v>
      </c>
      <c r="BK1330" s="228">
        <f>ROUND(I1330*H1330,2)</f>
        <v>0</v>
      </c>
      <c r="BL1330" s="17" t="s">
        <v>256</v>
      </c>
      <c r="BM1330" s="227" t="s">
        <v>1755</v>
      </c>
    </row>
    <row r="1331" s="2" customFormat="1">
      <c r="A1331" s="38"/>
      <c r="B1331" s="39"/>
      <c r="C1331" s="40"/>
      <c r="D1331" s="229" t="s">
        <v>169</v>
      </c>
      <c r="E1331" s="40"/>
      <c r="F1331" s="230" t="s">
        <v>1756</v>
      </c>
      <c r="G1331" s="40"/>
      <c r="H1331" s="40"/>
      <c r="I1331" s="231"/>
      <c r="J1331" s="40"/>
      <c r="K1331" s="40"/>
      <c r="L1331" s="44"/>
      <c r="M1331" s="232"/>
      <c r="N1331" s="233"/>
      <c r="O1331" s="91"/>
      <c r="P1331" s="91"/>
      <c r="Q1331" s="91"/>
      <c r="R1331" s="91"/>
      <c r="S1331" s="91"/>
      <c r="T1331" s="92"/>
      <c r="U1331" s="38"/>
      <c r="V1331" s="38"/>
      <c r="W1331" s="38"/>
      <c r="X1331" s="38"/>
      <c r="Y1331" s="38"/>
      <c r="Z1331" s="38"/>
      <c r="AA1331" s="38"/>
      <c r="AB1331" s="38"/>
      <c r="AC1331" s="38"/>
      <c r="AD1331" s="38"/>
      <c r="AE1331" s="38"/>
      <c r="AT1331" s="17" t="s">
        <v>169</v>
      </c>
      <c r="AU1331" s="17" t="s">
        <v>85</v>
      </c>
    </row>
    <row r="1332" s="2" customFormat="1" ht="66.75" customHeight="1">
      <c r="A1332" s="38"/>
      <c r="B1332" s="39"/>
      <c r="C1332" s="215" t="s">
        <v>1757</v>
      </c>
      <c r="D1332" s="215" t="s">
        <v>163</v>
      </c>
      <c r="E1332" s="216" t="s">
        <v>1758</v>
      </c>
      <c r="F1332" s="217" t="s">
        <v>1759</v>
      </c>
      <c r="G1332" s="218" t="s">
        <v>1754</v>
      </c>
      <c r="H1332" s="219">
        <v>2</v>
      </c>
      <c r="I1332" s="220"/>
      <c r="J1332" s="221">
        <f>ROUND(I1332*H1332,2)</f>
        <v>0</v>
      </c>
      <c r="K1332" s="222"/>
      <c r="L1332" s="44"/>
      <c r="M1332" s="223" t="s">
        <v>1</v>
      </c>
      <c r="N1332" s="224" t="s">
        <v>40</v>
      </c>
      <c r="O1332" s="91"/>
      <c r="P1332" s="225">
        <f>O1332*H1332</f>
        <v>0</v>
      </c>
      <c r="Q1332" s="225">
        <v>0</v>
      </c>
      <c r="R1332" s="225">
        <f>Q1332*H1332</f>
        <v>0</v>
      </c>
      <c r="S1332" s="225">
        <v>0</v>
      </c>
      <c r="T1332" s="226">
        <f>S1332*H1332</f>
        <v>0</v>
      </c>
      <c r="U1332" s="38"/>
      <c r="V1332" s="38"/>
      <c r="W1332" s="38"/>
      <c r="X1332" s="38"/>
      <c r="Y1332" s="38"/>
      <c r="Z1332" s="38"/>
      <c r="AA1332" s="38"/>
      <c r="AB1332" s="38"/>
      <c r="AC1332" s="38"/>
      <c r="AD1332" s="38"/>
      <c r="AE1332" s="38"/>
      <c r="AR1332" s="227" t="s">
        <v>256</v>
      </c>
      <c r="AT1332" s="227" t="s">
        <v>163</v>
      </c>
      <c r="AU1332" s="227" t="s">
        <v>85</v>
      </c>
      <c r="AY1332" s="17" t="s">
        <v>161</v>
      </c>
      <c r="BE1332" s="228">
        <f>IF(N1332="základní",J1332,0)</f>
        <v>0</v>
      </c>
      <c r="BF1332" s="228">
        <f>IF(N1332="snížená",J1332,0)</f>
        <v>0</v>
      </c>
      <c r="BG1332" s="228">
        <f>IF(N1332="zákl. přenesená",J1332,0)</f>
        <v>0</v>
      </c>
      <c r="BH1332" s="228">
        <f>IF(N1332="sníž. přenesená",J1332,0)</f>
        <v>0</v>
      </c>
      <c r="BI1332" s="228">
        <f>IF(N1332="nulová",J1332,0)</f>
        <v>0</v>
      </c>
      <c r="BJ1332" s="17" t="s">
        <v>83</v>
      </c>
      <c r="BK1332" s="228">
        <f>ROUND(I1332*H1332,2)</f>
        <v>0</v>
      </c>
      <c r="BL1332" s="17" t="s">
        <v>256</v>
      </c>
      <c r="BM1332" s="227" t="s">
        <v>1760</v>
      </c>
    </row>
    <row r="1333" s="2" customFormat="1">
      <c r="A1333" s="38"/>
      <c r="B1333" s="39"/>
      <c r="C1333" s="40"/>
      <c r="D1333" s="229" t="s">
        <v>169</v>
      </c>
      <c r="E1333" s="40"/>
      <c r="F1333" s="230" t="s">
        <v>1761</v>
      </c>
      <c r="G1333" s="40"/>
      <c r="H1333" s="40"/>
      <c r="I1333" s="231"/>
      <c r="J1333" s="40"/>
      <c r="K1333" s="40"/>
      <c r="L1333" s="44"/>
      <c r="M1333" s="232"/>
      <c r="N1333" s="233"/>
      <c r="O1333" s="91"/>
      <c r="P1333" s="91"/>
      <c r="Q1333" s="91"/>
      <c r="R1333" s="91"/>
      <c r="S1333" s="91"/>
      <c r="T1333" s="92"/>
      <c r="U1333" s="38"/>
      <c r="V1333" s="38"/>
      <c r="W1333" s="38"/>
      <c r="X1333" s="38"/>
      <c r="Y1333" s="38"/>
      <c r="Z1333" s="38"/>
      <c r="AA1333" s="38"/>
      <c r="AB1333" s="38"/>
      <c r="AC1333" s="38"/>
      <c r="AD1333" s="38"/>
      <c r="AE1333" s="38"/>
      <c r="AT1333" s="17" t="s">
        <v>169</v>
      </c>
      <c r="AU1333" s="17" t="s">
        <v>85</v>
      </c>
    </row>
    <row r="1334" s="2" customFormat="1" ht="24.15" customHeight="1">
      <c r="A1334" s="38"/>
      <c r="B1334" s="39"/>
      <c r="C1334" s="215" t="s">
        <v>1762</v>
      </c>
      <c r="D1334" s="215" t="s">
        <v>163</v>
      </c>
      <c r="E1334" s="216" t="s">
        <v>1763</v>
      </c>
      <c r="F1334" s="217" t="s">
        <v>1764</v>
      </c>
      <c r="G1334" s="218" t="s">
        <v>1765</v>
      </c>
      <c r="H1334" s="219">
        <v>1</v>
      </c>
      <c r="I1334" s="220"/>
      <c r="J1334" s="221">
        <f>ROUND(I1334*H1334,2)</f>
        <v>0</v>
      </c>
      <c r="K1334" s="222"/>
      <c r="L1334" s="44"/>
      <c r="M1334" s="223" t="s">
        <v>1</v>
      </c>
      <c r="N1334" s="224" t="s">
        <v>40</v>
      </c>
      <c r="O1334" s="91"/>
      <c r="P1334" s="225">
        <f>O1334*H1334</f>
        <v>0</v>
      </c>
      <c r="Q1334" s="225">
        <v>0</v>
      </c>
      <c r="R1334" s="225">
        <f>Q1334*H1334</f>
        <v>0</v>
      </c>
      <c r="S1334" s="225">
        <v>0</v>
      </c>
      <c r="T1334" s="226">
        <f>S1334*H1334</f>
        <v>0</v>
      </c>
      <c r="U1334" s="38"/>
      <c r="V1334" s="38"/>
      <c r="W1334" s="38"/>
      <c r="X1334" s="38"/>
      <c r="Y1334" s="38"/>
      <c r="Z1334" s="38"/>
      <c r="AA1334" s="38"/>
      <c r="AB1334" s="38"/>
      <c r="AC1334" s="38"/>
      <c r="AD1334" s="38"/>
      <c r="AE1334" s="38"/>
      <c r="AR1334" s="227" t="s">
        <v>256</v>
      </c>
      <c r="AT1334" s="227" t="s">
        <v>163</v>
      </c>
      <c r="AU1334" s="227" t="s">
        <v>85</v>
      </c>
      <c r="AY1334" s="17" t="s">
        <v>161</v>
      </c>
      <c r="BE1334" s="228">
        <f>IF(N1334="základní",J1334,0)</f>
        <v>0</v>
      </c>
      <c r="BF1334" s="228">
        <f>IF(N1334="snížená",J1334,0)</f>
        <v>0</v>
      </c>
      <c r="BG1334" s="228">
        <f>IF(N1334="zákl. přenesená",J1334,0)</f>
        <v>0</v>
      </c>
      <c r="BH1334" s="228">
        <f>IF(N1334="sníž. přenesená",J1334,0)</f>
        <v>0</v>
      </c>
      <c r="BI1334" s="228">
        <f>IF(N1334="nulová",J1334,0)</f>
        <v>0</v>
      </c>
      <c r="BJ1334" s="17" t="s">
        <v>83</v>
      </c>
      <c r="BK1334" s="228">
        <f>ROUND(I1334*H1334,2)</f>
        <v>0</v>
      </c>
      <c r="BL1334" s="17" t="s">
        <v>256</v>
      </c>
      <c r="BM1334" s="227" t="s">
        <v>1766</v>
      </c>
    </row>
    <row r="1335" s="2" customFormat="1">
      <c r="A1335" s="38"/>
      <c r="B1335" s="39"/>
      <c r="C1335" s="40"/>
      <c r="D1335" s="229" t="s">
        <v>169</v>
      </c>
      <c r="E1335" s="40"/>
      <c r="F1335" s="230" t="s">
        <v>1764</v>
      </c>
      <c r="G1335" s="40"/>
      <c r="H1335" s="40"/>
      <c r="I1335" s="231"/>
      <c r="J1335" s="40"/>
      <c r="K1335" s="40"/>
      <c r="L1335" s="44"/>
      <c r="M1335" s="232"/>
      <c r="N1335" s="233"/>
      <c r="O1335" s="91"/>
      <c r="P1335" s="91"/>
      <c r="Q1335" s="91"/>
      <c r="R1335" s="91"/>
      <c r="S1335" s="91"/>
      <c r="T1335" s="92"/>
      <c r="U1335" s="38"/>
      <c r="V1335" s="38"/>
      <c r="W1335" s="38"/>
      <c r="X1335" s="38"/>
      <c r="Y1335" s="38"/>
      <c r="Z1335" s="38"/>
      <c r="AA1335" s="38"/>
      <c r="AB1335" s="38"/>
      <c r="AC1335" s="38"/>
      <c r="AD1335" s="38"/>
      <c r="AE1335" s="38"/>
      <c r="AT1335" s="17" t="s">
        <v>169</v>
      </c>
      <c r="AU1335" s="17" t="s">
        <v>85</v>
      </c>
    </row>
    <row r="1336" s="2" customFormat="1" ht="16.5" customHeight="1">
      <c r="A1336" s="38"/>
      <c r="B1336" s="39"/>
      <c r="C1336" s="215" t="s">
        <v>1767</v>
      </c>
      <c r="D1336" s="215" t="s">
        <v>163</v>
      </c>
      <c r="E1336" s="216" t="s">
        <v>1768</v>
      </c>
      <c r="F1336" s="217" t="s">
        <v>1769</v>
      </c>
      <c r="G1336" s="218" t="s">
        <v>1765</v>
      </c>
      <c r="H1336" s="219">
        <v>1</v>
      </c>
      <c r="I1336" s="220"/>
      <c r="J1336" s="221">
        <f>ROUND(I1336*H1336,2)</f>
        <v>0</v>
      </c>
      <c r="K1336" s="222"/>
      <c r="L1336" s="44"/>
      <c r="M1336" s="223" t="s">
        <v>1</v>
      </c>
      <c r="N1336" s="224" t="s">
        <v>40</v>
      </c>
      <c r="O1336" s="91"/>
      <c r="P1336" s="225">
        <f>O1336*H1336</f>
        <v>0</v>
      </c>
      <c r="Q1336" s="225">
        <v>0</v>
      </c>
      <c r="R1336" s="225">
        <f>Q1336*H1336</f>
        <v>0</v>
      </c>
      <c r="S1336" s="225">
        <v>0</v>
      </c>
      <c r="T1336" s="226">
        <f>S1336*H1336</f>
        <v>0</v>
      </c>
      <c r="U1336" s="38"/>
      <c r="V1336" s="38"/>
      <c r="W1336" s="38"/>
      <c r="X1336" s="38"/>
      <c r="Y1336" s="38"/>
      <c r="Z1336" s="38"/>
      <c r="AA1336" s="38"/>
      <c r="AB1336" s="38"/>
      <c r="AC1336" s="38"/>
      <c r="AD1336" s="38"/>
      <c r="AE1336" s="38"/>
      <c r="AR1336" s="227" t="s">
        <v>256</v>
      </c>
      <c r="AT1336" s="227" t="s">
        <v>163</v>
      </c>
      <c r="AU1336" s="227" t="s">
        <v>85</v>
      </c>
      <c r="AY1336" s="17" t="s">
        <v>161</v>
      </c>
      <c r="BE1336" s="228">
        <f>IF(N1336="základní",J1336,0)</f>
        <v>0</v>
      </c>
      <c r="BF1336" s="228">
        <f>IF(N1336="snížená",J1336,0)</f>
        <v>0</v>
      </c>
      <c r="BG1336" s="228">
        <f>IF(N1336="zákl. přenesená",J1336,0)</f>
        <v>0</v>
      </c>
      <c r="BH1336" s="228">
        <f>IF(N1336="sníž. přenesená",J1336,0)</f>
        <v>0</v>
      </c>
      <c r="BI1336" s="228">
        <f>IF(N1336="nulová",J1336,0)</f>
        <v>0</v>
      </c>
      <c r="BJ1336" s="17" t="s">
        <v>83</v>
      </c>
      <c r="BK1336" s="228">
        <f>ROUND(I1336*H1336,2)</f>
        <v>0</v>
      </c>
      <c r="BL1336" s="17" t="s">
        <v>256</v>
      </c>
      <c r="BM1336" s="227" t="s">
        <v>1770</v>
      </c>
    </row>
    <row r="1337" s="2" customFormat="1">
      <c r="A1337" s="38"/>
      <c r="B1337" s="39"/>
      <c r="C1337" s="40"/>
      <c r="D1337" s="229" t="s">
        <v>169</v>
      </c>
      <c r="E1337" s="40"/>
      <c r="F1337" s="230" t="s">
        <v>1769</v>
      </c>
      <c r="G1337" s="40"/>
      <c r="H1337" s="40"/>
      <c r="I1337" s="231"/>
      <c r="J1337" s="40"/>
      <c r="K1337" s="40"/>
      <c r="L1337" s="44"/>
      <c r="M1337" s="232"/>
      <c r="N1337" s="233"/>
      <c r="O1337" s="91"/>
      <c r="P1337" s="91"/>
      <c r="Q1337" s="91"/>
      <c r="R1337" s="91"/>
      <c r="S1337" s="91"/>
      <c r="T1337" s="92"/>
      <c r="U1337" s="38"/>
      <c r="V1337" s="38"/>
      <c r="W1337" s="38"/>
      <c r="X1337" s="38"/>
      <c r="Y1337" s="38"/>
      <c r="Z1337" s="38"/>
      <c r="AA1337" s="38"/>
      <c r="AB1337" s="38"/>
      <c r="AC1337" s="38"/>
      <c r="AD1337" s="38"/>
      <c r="AE1337" s="38"/>
      <c r="AT1337" s="17" t="s">
        <v>169</v>
      </c>
      <c r="AU1337" s="17" t="s">
        <v>85</v>
      </c>
    </row>
    <row r="1338" s="2" customFormat="1" ht="24.15" customHeight="1">
      <c r="A1338" s="38"/>
      <c r="B1338" s="39"/>
      <c r="C1338" s="215" t="s">
        <v>1771</v>
      </c>
      <c r="D1338" s="215" t="s">
        <v>163</v>
      </c>
      <c r="E1338" s="216" t="s">
        <v>1772</v>
      </c>
      <c r="F1338" s="217" t="s">
        <v>1773</v>
      </c>
      <c r="G1338" s="218" t="s">
        <v>1754</v>
      </c>
      <c r="H1338" s="219">
        <v>10</v>
      </c>
      <c r="I1338" s="220"/>
      <c r="J1338" s="221">
        <f>ROUND(I1338*H1338,2)</f>
        <v>0</v>
      </c>
      <c r="K1338" s="222"/>
      <c r="L1338" s="44"/>
      <c r="M1338" s="223" t="s">
        <v>1</v>
      </c>
      <c r="N1338" s="224" t="s">
        <v>40</v>
      </c>
      <c r="O1338" s="91"/>
      <c r="P1338" s="225">
        <f>O1338*H1338</f>
        <v>0</v>
      </c>
      <c r="Q1338" s="225">
        <v>0</v>
      </c>
      <c r="R1338" s="225">
        <f>Q1338*H1338</f>
        <v>0</v>
      </c>
      <c r="S1338" s="225">
        <v>0</v>
      </c>
      <c r="T1338" s="226">
        <f>S1338*H1338</f>
        <v>0</v>
      </c>
      <c r="U1338" s="38"/>
      <c r="V1338" s="38"/>
      <c r="W1338" s="38"/>
      <c r="X1338" s="38"/>
      <c r="Y1338" s="38"/>
      <c r="Z1338" s="38"/>
      <c r="AA1338" s="38"/>
      <c r="AB1338" s="38"/>
      <c r="AC1338" s="38"/>
      <c r="AD1338" s="38"/>
      <c r="AE1338" s="38"/>
      <c r="AR1338" s="227" t="s">
        <v>256</v>
      </c>
      <c r="AT1338" s="227" t="s">
        <v>163</v>
      </c>
      <c r="AU1338" s="227" t="s">
        <v>85</v>
      </c>
      <c r="AY1338" s="17" t="s">
        <v>161</v>
      </c>
      <c r="BE1338" s="228">
        <f>IF(N1338="základní",J1338,0)</f>
        <v>0</v>
      </c>
      <c r="BF1338" s="228">
        <f>IF(N1338="snížená",J1338,0)</f>
        <v>0</v>
      </c>
      <c r="BG1338" s="228">
        <f>IF(N1338="zákl. přenesená",J1338,0)</f>
        <v>0</v>
      </c>
      <c r="BH1338" s="228">
        <f>IF(N1338="sníž. přenesená",J1338,0)</f>
        <v>0</v>
      </c>
      <c r="BI1338" s="228">
        <f>IF(N1338="nulová",J1338,0)</f>
        <v>0</v>
      </c>
      <c r="BJ1338" s="17" t="s">
        <v>83</v>
      </c>
      <c r="BK1338" s="228">
        <f>ROUND(I1338*H1338,2)</f>
        <v>0</v>
      </c>
      <c r="BL1338" s="17" t="s">
        <v>256</v>
      </c>
      <c r="BM1338" s="227" t="s">
        <v>1774</v>
      </c>
    </row>
    <row r="1339" s="2" customFormat="1">
      <c r="A1339" s="38"/>
      <c r="B1339" s="39"/>
      <c r="C1339" s="40"/>
      <c r="D1339" s="229" t="s">
        <v>169</v>
      </c>
      <c r="E1339" s="40"/>
      <c r="F1339" s="230" t="s">
        <v>1773</v>
      </c>
      <c r="G1339" s="40"/>
      <c r="H1339" s="40"/>
      <c r="I1339" s="231"/>
      <c r="J1339" s="40"/>
      <c r="K1339" s="40"/>
      <c r="L1339" s="44"/>
      <c r="M1339" s="232"/>
      <c r="N1339" s="233"/>
      <c r="O1339" s="91"/>
      <c r="P1339" s="91"/>
      <c r="Q1339" s="91"/>
      <c r="R1339" s="91"/>
      <c r="S1339" s="91"/>
      <c r="T1339" s="92"/>
      <c r="U1339" s="38"/>
      <c r="V1339" s="38"/>
      <c r="W1339" s="38"/>
      <c r="X1339" s="38"/>
      <c r="Y1339" s="38"/>
      <c r="Z1339" s="38"/>
      <c r="AA1339" s="38"/>
      <c r="AB1339" s="38"/>
      <c r="AC1339" s="38"/>
      <c r="AD1339" s="38"/>
      <c r="AE1339" s="38"/>
      <c r="AT1339" s="17" t="s">
        <v>169</v>
      </c>
      <c r="AU1339" s="17" t="s">
        <v>85</v>
      </c>
    </row>
    <row r="1340" s="2" customFormat="1" ht="24.15" customHeight="1">
      <c r="A1340" s="38"/>
      <c r="B1340" s="39"/>
      <c r="C1340" s="215" t="s">
        <v>1775</v>
      </c>
      <c r="D1340" s="215" t="s">
        <v>163</v>
      </c>
      <c r="E1340" s="216" t="s">
        <v>1776</v>
      </c>
      <c r="F1340" s="217" t="s">
        <v>1777</v>
      </c>
      <c r="G1340" s="218" t="s">
        <v>1765</v>
      </c>
      <c r="H1340" s="219">
        <v>1</v>
      </c>
      <c r="I1340" s="220"/>
      <c r="J1340" s="221">
        <f>ROUND(I1340*H1340,2)</f>
        <v>0</v>
      </c>
      <c r="K1340" s="222"/>
      <c r="L1340" s="44"/>
      <c r="M1340" s="223" t="s">
        <v>1</v>
      </c>
      <c r="N1340" s="224" t="s">
        <v>40</v>
      </c>
      <c r="O1340" s="91"/>
      <c r="P1340" s="225">
        <f>O1340*H1340</f>
        <v>0</v>
      </c>
      <c r="Q1340" s="225">
        <v>0</v>
      </c>
      <c r="R1340" s="225">
        <f>Q1340*H1340</f>
        <v>0</v>
      </c>
      <c r="S1340" s="225">
        <v>0</v>
      </c>
      <c r="T1340" s="226">
        <f>S1340*H1340</f>
        <v>0</v>
      </c>
      <c r="U1340" s="38"/>
      <c r="V1340" s="38"/>
      <c r="W1340" s="38"/>
      <c r="X1340" s="38"/>
      <c r="Y1340" s="38"/>
      <c r="Z1340" s="38"/>
      <c r="AA1340" s="38"/>
      <c r="AB1340" s="38"/>
      <c r="AC1340" s="38"/>
      <c r="AD1340" s="38"/>
      <c r="AE1340" s="38"/>
      <c r="AR1340" s="227" t="s">
        <v>256</v>
      </c>
      <c r="AT1340" s="227" t="s">
        <v>163</v>
      </c>
      <c r="AU1340" s="227" t="s">
        <v>85</v>
      </c>
      <c r="AY1340" s="17" t="s">
        <v>161</v>
      </c>
      <c r="BE1340" s="228">
        <f>IF(N1340="základní",J1340,0)</f>
        <v>0</v>
      </c>
      <c r="BF1340" s="228">
        <f>IF(N1340="snížená",J1340,0)</f>
        <v>0</v>
      </c>
      <c r="BG1340" s="228">
        <f>IF(N1340="zákl. přenesená",J1340,0)</f>
        <v>0</v>
      </c>
      <c r="BH1340" s="228">
        <f>IF(N1340="sníž. přenesená",J1340,0)</f>
        <v>0</v>
      </c>
      <c r="BI1340" s="228">
        <f>IF(N1340="nulová",J1340,0)</f>
        <v>0</v>
      </c>
      <c r="BJ1340" s="17" t="s">
        <v>83</v>
      </c>
      <c r="BK1340" s="228">
        <f>ROUND(I1340*H1340,2)</f>
        <v>0</v>
      </c>
      <c r="BL1340" s="17" t="s">
        <v>256</v>
      </c>
      <c r="BM1340" s="227" t="s">
        <v>1778</v>
      </c>
    </row>
    <row r="1341" s="2" customFormat="1">
      <c r="A1341" s="38"/>
      <c r="B1341" s="39"/>
      <c r="C1341" s="40"/>
      <c r="D1341" s="229" t="s">
        <v>169</v>
      </c>
      <c r="E1341" s="40"/>
      <c r="F1341" s="230" t="s">
        <v>1777</v>
      </c>
      <c r="G1341" s="40"/>
      <c r="H1341" s="40"/>
      <c r="I1341" s="231"/>
      <c r="J1341" s="40"/>
      <c r="K1341" s="40"/>
      <c r="L1341" s="44"/>
      <c r="M1341" s="232"/>
      <c r="N1341" s="233"/>
      <c r="O1341" s="91"/>
      <c r="P1341" s="91"/>
      <c r="Q1341" s="91"/>
      <c r="R1341" s="91"/>
      <c r="S1341" s="91"/>
      <c r="T1341" s="92"/>
      <c r="U1341" s="38"/>
      <c r="V1341" s="38"/>
      <c r="W1341" s="38"/>
      <c r="X1341" s="38"/>
      <c r="Y1341" s="38"/>
      <c r="Z1341" s="38"/>
      <c r="AA1341" s="38"/>
      <c r="AB1341" s="38"/>
      <c r="AC1341" s="38"/>
      <c r="AD1341" s="38"/>
      <c r="AE1341" s="38"/>
      <c r="AT1341" s="17" t="s">
        <v>169</v>
      </c>
      <c r="AU1341" s="17" t="s">
        <v>85</v>
      </c>
    </row>
    <row r="1342" s="2" customFormat="1" ht="16.5" customHeight="1">
      <c r="A1342" s="38"/>
      <c r="B1342" s="39"/>
      <c r="C1342" s="215" t="s">
        <v>1779</v>
      </c>
      <c r="D1342" s="215" t="s">
        <v>163</v>
      </c>
      <c r="E1342" s="216" t="s">
        <v>1780</v>
      </c>
      <c r="F1342" s="217" t="s">
        <v>1781</v>
      </c>
      <c r="G1342" s="218" t="s">
        <v>1754</v>
      </c>
      <c r="H1342" s="219">
        <v>1</v>
      </c>
      <c r="I1342" s="220"/>
      <c r="J1342" s="221">
        <f>ROUND(I1342*H1342,2)</f>
        <v>0</v>
      </c>
      <c r="K1342" s="222"/>
      <c r="L1342" s="44"/>
      <c r="M1342" s="223" t="s">
        <v>1</v>
      </c>
      <c r="N1342" s="224" t="s">
        <v>40</v>
      </c>
      <c r="O1342" s="91"/>
      <c r="P1342" s="225">
        <f>O1342*H1342</f>
        <v>0</v>
      </c>
      <c r="Q1342" s="225">
        <v>0</v>
      </c>
      <c r="R1342" s="225">
        <f>Q1342*H1342</f>
        <v>0</v>
      </c>
      <c r="S1342" s="225">
        <v>0</v>
      </c>
      <c r="T1342" s="226">
        <f>S1342*H1342</f>
        <v>0</v>
      </c>
      <c r="U1342" s="38"/>
      <c r="V1342" s="38"/>
      <c r="W1342" s="38"/>
      <c r="X1342" s="38"/>
      <c r="Y1342" s="38"/>
      <c r="Z1342" s="38"/>
      <c r="AA1342" s="38"/>
      <c r="AB1342" s="38"/>
      <c r="AC1342" s="38"/>
      <c r="AD1342" s="38"/>
      <c r="AE1342" s="38"/>
      <c r="AR1342" s="227" t="s">
        <v>256</v>
      </c>
      <c r="AT1342" s="227" t="s">
        <v>163</v>
      </c>
      <c r="AU1342" s="227" t="s">
        <v>85</v>
      </c>
      <c r="AY1342" s="17" t="s">
        <v>161</v>
      </c>
      <c r="BE1342" s="228">
        <f>IF(N1342="základní",J1342,0)</f>
        <v>0</v>
      </c>
      <c r="BF1342" s="228">
        <f>IF(N1342="snížená",J1342,0)</f>
        <v>0</v>
      </c>
      <c r="BG1342" s="228">
        <f>IF(N1342="zákl. přenesená",J1342,0)</f>
        <v>0</v>
      </c>
      <c r="BH1342" s="228">
        <f>IF(N1342="sníž. přenesená",J1342,0)</f>
        <v>0</v>
      </c>
      <c r="BI1342" s="228">
        <f>IF(N1342="nulová",J1342,0)</f>
        <v>0</v>
      </c>
      <c r="BJ1342" s="17" t="s">
        <v>83</v>
      </c>
      <c r="BK1342" s="228">
        <f>ROUND(I1342*H1342,2)</f>
        <v>0</v>
      </c>
      <c r="BL1342" s="17" t="s">
        <v>256</v>
      </c>
      <c r="BM1342" s="227" t="s">
        <v>1782</v>
      </c>
    </row>
    <row r="1343" s="2" customFormat="1">
      <c r="A1343" s="38"/>
      <c r="B1343" s="39"/>
      <c r="C1343" s="40"/>
      <c r="D1343" s="229" t="s">
        <v>169</v>
      </c>
      <c r="E1343" s="40"/>
      <c r="F1343" s="230" t="s">
        <v>1777</v>
      </c>
      <c r="G1343" s="40"/>
      <c r="H1343" s="40"/>
      <c r="I1343" s="231"/>
      <c r="J1343" s="40"/>
      <c r="K1343" s="40"/>
      <c r="L1343" s="44"/>
      <c r="M1343" s="232"/>
      <c r="N1343" s="233"/>
      <c r="O1343" s="91"/>
      <c r="P1343" s="91"/>
      <c r="Q1343" s="91"/>
      <c r="R1343" s="91"/>
      <c r="S1343" s="91"/>
      <c r="T1343" s="92"/>
      <c r="U1343" s="38"/>
      <c r="V1343" s="38"/>
      <c r="W1343" s="38"/>
      <c r="X1343" s="38"/>
      <c r="Y1343" s="38"/>
      <c r="Z1343" s="38"/>
      <c r="AA1343" s="38"/>
      <c r="AB1343" s="38"/>
      <c r="AC1343" s="38"/>
      <c r="AD1343" s="38"/>
      <c r="AE1343" s="38"/>
      <c r="AT1343" s="17" t="s">
        <v>169</v>
      </c>
      <c r="AU1343" s="17" t="s">
        <v>85</v>
      </c>
    </row>
    <row r="1344" s="2" customFormat="1" ht="21.75" customHeight="1">
      <c r="A1344" s="38"/>
      <c r="B1344" s="39"/>
      <c r="C1344" s="215" t="s">
        <v>1783</v>
      </c>
      <c r="D1344" s="215" t="s">
        <v>163</v>
      </c>
      <c r="E1344" s="216" t="s">
        <v>1784</v>
      </c>
      <c r="F1344" s="217" t="s">
        <v>1785</v>
      </c>
      <c r="G1344" s="218" t="s">
        <v>451</v>
      </c>
      <c r="H1344" s="219">
        <v>25</v>
      </c>
      <c r="I1344" s="220"/>
      <c r="J1344" s="221">
        <f>ROUND(I1344*H1344,2)</f>
        <v>0</v>
      </c>
      <c r="K1344" s="222"/>
      <c r="L1344" s="44"/>
      <c r="M1344" s="223" t="s">
        <v>1</v>
      </c>
      <c r="N1344" s="224" t="s">
        <v>40</v>
      </c>
      <c r="O1344" s="91"/>
      <c r="P1344" s="225">
        <f>O1344*H1344</f>
        <v>0</v>
      </c>
      <c r="Q1344" s="225">
        <v>0.0074400000000000004</v>
      </c>
      <c r="R1344" s="225">
        <f>Q1344*H1344</f>
        <v>0.186</v>
      </c>
      <c r="S1344" s="225">
        <v>0</v>
      </c>
      <c r="T1344" s="226">
        <f>S1344*H1344</f>
        <v>0</v>
      </c>
      <c r="U1344" s="38"/>
      <c r="V1344" s="38"/>
      <c r="W1344" s="38"/>
      <c r="X1344" s="38"/>
      <c r="Y1344" s="38"/>
      <c r="Z1344" s="38"/>
      <c r="AA1344" s="38"/>
      <c r="AB1344" s="38"/>
      <c r="AC1344" s="38"/>
      <c r="AD1344" s="38"/>
      <c r="AE1344" s="38"/>
      <c r="AR1344" s="227" t="s">
        <v>256</v>
      </c>
      <c r="AT1344" s="227" t="s">
        <v>163</v>
      </c>
      <c r="AU1344" s="227" t="s">
        <v>85</v>
      </c>
      <c r="AY1344" s="17" t="s">
        <v>161</v>
      </c>
      <c r="BE1344" s="228">
        <f>IF(N1344="základní",J1344,0)</f>
        <v>0</v>
      </c>
      <c r="BF1344" s="228">
        <f>IF(N1344="snížená",J1344,0)</f>
        <v>0</v>
      </c>
      <c r="BG1344" s="228">
        <f>IF(N1344="zákl. přenesená",J1344,0)</f>
        <v>0</v>
      </c>
      <c r="BH1344" s="228">
        <f>IF(N1344="sníž. přenesená",J1344,0)</f>
        <v>0</v>
      </c>
      <c r="BI1344" s="228">
        <f>IF(N1344="nulová",J1344,0)</f>
        <v>0</v>
      </c>
      <c r="BJ1344" s="17" t="s">
        <v>83</v>
      </c>
      <c r="BK1344" s="228">
        <f>ROUND(I1344*H1344,2)</f>
        <v>0</v>
      </c>
      <c r="BL1344" s="17" t="s">
        <v>256</v>
      </c>
      <c r="BM1344" s="227" t="s">
        <v>1786</v>
      </c>
    </row>
    <row r="1345" s="2" customFormat="1">
      <c r="A1345" s="38"/>
      <c r="B1345" s="39"/>
      <c r="C1345" s="40"/>
      <c r="D1345" s="229" t="s">
        <v>169</v>
      </c>
      <c r="E1345" s="40"/>
      <c r="F1345" s="230" t="s">
        <v>1787</v>
      </c>
      <c r="G1345" s="40"/>
      <c r="H1345" s="40"/>
      <c r="I1345" s="231"/>
      <c r="J1345" s="40"/>
      <c r="K1345" s="40"/>
      <c r="L1345" s="44"/>
      <c r="M1345" s="232"/>
      <c r="N1345" s="233"/>
      <c r="O1345" s="91"/>
      <c r="P1345" s="91"/>
      <c r="Q1345" s="91"/>
      <c r="R1345" s="91"/>
      <c r="S1345" s="91"/>
      <c r="T1345" s="92"/>
      <c r="U1345" s="38"/>
      <c r="V1345" s="38"/>
      <c r="W1345" s="38"/>
      <c r="X1345" s="38"/>
      <c r="Y1345" s="38"/>
      <c r="Z1345" s="38"/>
      <c r="AA1345" s="38"/>
      <c r="AB1345" s="38"/>
      <c r="AC1345" s="38"/>
      <c r="AD1345" s="38"/>
      <c r="AE1345" s="38"/>
      <c r="AT1345" s="17" t="s">
        <v>169</v>
      </c>
      <c r="AU1345" s="17" t="s">
        <v>85</v>
      </c>
    </row>
    <row r="1346" s="2" customFormat="1" ht="21.75" customHeight="1">
      <c r="A1346" s="38"/>
      <c r="B1346" s="39"/>
      <c r="C1346" s="215" t="s">
        <v>1788</v>
      </c>
      <c r="D1346" s="215" t="s">
        <v>163</v>
      </c>
      <c r="E1346" s="216" t="s">
        <v>1789</v>
      </c>
      <c r="F1346" s="217" t="s">
        <v>1790</v>
      </c>
      <c r="G1346" s="218" t="s">
        <v>451</v>
      </c>
      <c r="H1346" s="219">
        <v>15</v>
      </c>
      <c r="I1346" s="220"/>
      <c r="J1346" s="221">
        <f>ROUND(I1346*H1346,2)</f>
        <v>0</v>
      </c>
      <c r="K1346" s="222"/>
      <c r="L1346" s="44"/>
      <c r="M1346" s="223" t="s">
        <v>1</v>
      </c>
      <c r="N1346" s="224" t="s">
        <v>40</v>
      </c>
      <c r="O1346" s="91"/>
      <c r="P1346" s="225">
        <f>O1346*H1346</f>
        <v>0</v>
      </c>
      <c r="Q1346" s="225">
        <v>0.012319999999999999</v>
      </c>
      <c r="R1346" s="225">
        <f>Q1346*H1346</f>
        <v>0.18479999999999999</v>
      </c>
      <c r="S1346" s="225">
        <v>0</v>
      </c>
      <c r="T1346" s="226">
        <f>S1346*H1346</f>
        <v>0</v>
      </c>
      <c r="U1346" s="38"/>
      <c r="V1346" s="38"/>
      <c r="W1346" s="38"/>
      <c r="X1346" s="38"/>
      <c r="Y1346" s="38"/>
      <c r="Z1346" s="38"/>
      <c r="AA1346" s="38"/>
      <c r="AB1346" s="38"/>
      <c r="AC1346" s="38"/>
      <c r="AD1346" s="38"/>
      <c r="AE1346" s="38"/>
      <c r="AR1346" s="227" t="s">
        <v>256</v>
      </c>
      <c r="AT1346" s="227" t="s">
        <v>163</v>
      </c>
      <c r="AU1346" s="227" t="s">
        <v>85</v>
      </c>
      <c r="AY1346" s="17" t="s">
        <v>161</v>
      </c>
      <c r="BE1346" s="228">
        <f>IF(N1346="základní",J1346,0)</f>
        <v>0</v>
      </c>
      <c r="BF1346" s="228">
        <f>IF(N1346="snížená",J1346,0)</f>
        <v>0</v>
      </c>
      <c r="BG1346" s="228">
        <f>IF(N1346="zákl. přenesená",J1346,0)</f>
        <v>0</v>
      </c>
      <c r="BH1346" s="228">
        <f>IF(N1346="sníž. přenesená",J1346,0)</f>
        <v>0</v>
      </c>
      <c r="BI1346" s="228">
        <f>IF(N1346="nulová",J1346,0)</f>
        <v>0</v>
      </c>
      <c r="BJ1346" s="17" t="s">
        <v>83</v>
      </c>
      <c r="BK1346" s="228">
        <f>ROUND(I1346*H1346,2)</f>
        <v>0</v>
      </c>
      <c r="BL1346" s="17" t="s">
        <v>256</v>
      </c>
      <c r="BM1346" s="227" t="s">
        <v>1791</v>
      </c>
    </row>
    <row r="1347" s="2" customFormat="1">
      <c r="A1347" s="38"/>
      <c r="B1347" s="39"/>
      <c r="C1347" s="40"/>
      <c r="D1347" s="229" t="s">
        <v>169</v>
      </c>
      <c r="E1347" s="40"/>
      <c r="F1347" s="230" t="s">
        <v>1792</v>
      </c>
      <c r="G1347" s="40"/>
      <c r="H1347" s="40"/>
      <c r="I1347" s="231"/>
      <c r="J1347" s="40"/>
      <c r="K1347" s="40"/>
      <c r="L1347" s="44"/>
      <c r="M1347" s="232"/>
      <c r="N1347" s="233"/>
      <c r="O1347" s="91"/>
      <c r="P1347" s="91"/>
      <c r="Q1347" s="91"/>
      <c r="R1347" s="91"/>
      <c r="S1347" s="91"/>
      <c r="T1347" s="92"/>
      <c r="U1347" s="38"/>
      <c r="V1347" s="38"/>
      <c r="W1347" s="38"/>
      <c r="X1347" s="38"/>
      <c r="Y1347" s="38"/>
      <c r="Z1347" s="38"/>
      <c r="AA1347" s="38"/>
      <c r="AB1347" s="38"/>
      <c r="AC1347" s="38"/>
      <c r="AD1347" s="38"/>
      <c r="AE1347" s="38"/>
      <c r="AT1347" s="17" t="s">
        <v>169</v>
      </c>
      <c r="AU1347" s="17" t="s">
        <v>85</v>
      </c>
    </row>
    <row r="1348" s="2" customFormat="1" ht="21.75" customHeight="1">
      <c r="A1348" s="38"/>
      <c r="B1348" s="39"/>
      <c r="C1348" s="215" t="s">
        <v>1793</v>
      </c>
      <c r="D1348" s="215" t="s">
        <v>163</v>
      </c>
      <c r="E1348" s="216" t="s">
        <v>1794</v>
      </c>
      <c r="F1348" s="217" t="s">
        <v>1795</v>
      </c>
      <c r="G1348" s="218" t="s">
        <v>451</v>
      </c>
      <c r="H1348" s="219">
        <v>10</v>
      </c>
      <c r="I1348" s="220"/>
      <c r="J1348" s="221">
        <f>ROUND(I1348*H1348,2)</f>
        <v>0</v>
      </c>
      <c r="K1348" s="222"/>
      <c r="L1348" s="44"/>
      <c r="M1348" s="223" t="s">
        <v>1</v>
      </c>
      <c r="N1348" s="224" t="s">
        <v>40</v>
      </c>
      <c r="O1348" s="91"/>
      <c r="P1348" s="225">
        <f>O1348*H1348</f>
        <v>0</v>
      </c>
      <c r="Q1348" s="225">
        <v>0.01975</v>
      </c>
      <c r="R1348" s="225">
        <f>Q1348*H1348</f>
        <v>0.19750000000000001</v>
      </c>
      <c r="S1348" s="225">
        <v>0</v>
      </c>
      <c r="T1348" s="226">
        <f>S1348*H1348</f>
        <v>0</v>
      </c>
      <c r="U1348" s="38"/>
      <c r="V1348" s="38"/>
      <c r="W1348" s="38"/>
      <c r="X1348" s="38"/>
      <c r="Y1348" s="38"/>
      <c r="Z1348" s="38"/>
      <c r="AA1348" s="38"/>
      <c r="AB1348" s="38"/>
      <c r="AC1348" s="38"/>
      <c r="AD1348" s="38"/>
      <c r="AE1348" s="38"/>
      <c r="AR1348" s="227" t="s">
        <v>256</v>
      </c>
      <c r="AT1348" s="227" t="s">
        <v>163</v>
      </c>
      <c r="AU1348" s="227" t="s">
        <v>85</v>
      </c>
      <c r="AY1348" s="17" t="s">
        <v>161</v>
      </c>
      <c r="BE1348" s="228">
        <f>IF(N1348="základní",J1348,0)</f>
        <v>0</v>
      </c>
      <c r="BF1348" s="228">
        <f>IF(N1348="snížená",J1348,0)</f>
        <v>0</v>
      </c>
      <c r="BG1348" s="228">
        <f>IF(N1348="zákl. přenesená",J1348,0)</f>
        <v>0</v>
      </c>
      <c r="BH1348" s="228">
        <f>IF(N1348="sníž. přenesená",J1348,0)</f>
        <v>0</v>
      </c>
      <c r="BI1348" s="228">
        <f>IF(N1348="nulová",J1348,0)</f>
        <v>0</v>
      </c>
      <c r="BJ1348" s="17" t="s">
        <v>83</v>
      </c>
      <c r="BK1348" s="228">
        <f>ROUND(I1348*H1348,2)</f>
        <v>0</v>
      </c>
      <c r="BL1348" s="17" t="s">
        <v>256</v>
      </c>
      <c r="BM1348" s="227" t="s">
        <v>1796</v>
      </c>
    </row>
    <row r="1349" s="2" customFormat="1">
      <c r="A1349" s="38"/>
      <c r="B1349" s="39"/>
      <c r="C1349" s="40"/>
      <c r="D1349" s="229" t="s">
        <v>169</v>
      </c>
      <c r="E1349" s="40"/>
      <c r="F1349" s="230" t="s">
        <v>1797</v>
      </c>
      <c r="G1349" s="40"/>
      <c r="H1349" s="40"/>
      <c r="I1349" s="231"/>
      <c r="J1349" s="40"/>
      <c r="K1349" s="40"/>
      <c r="L1349" s="44"/>
      <c r="M1349" s="232"/>
      <c r="N1349" s="233"/>
      <c r="O1349" s="91"/>
      <c r="P1349" s="91"/>
      <c r="Q1349" s="91"/>
      <c r="R1349" s="91"/>
      <c r="S1349" s="91"/>
      <c r="T1349" s="92"/>
      <c r="U1349" s="38"/>
      <c r="V1349" s="38"/>
      <c r="W1349" s="38"/>
      <c r="X1349" s="38"/>
      <c r="Y1349" s="38"/>
      <c r="Z1349" s="38"/>
      <c r="AA1349" s="38"/>
      <c r="AB1349" s="38"/>
      <c r="AC1349" s="38"/>
      <c r="AD1349" s="38"/>
      <c r="AE1349" s="38"/>
      <c r="AT1349" s="17" t="s">
        <v>169</v>
      </c>
      <c r="AU1349" s="17" t="s">
        <v>85</v>
      </c>
    </row>
    <row r="1350" s="2" customFormat="1" ht="24.15" customHeight="1">
      <c r="A1350" s="38"/>
      <c r="B1350" s="39"/>
      <c r="C1350" s="215" t="s">
        <v>1798</v>
      </c>
      <c r="D1350" s="215" t="s">
        <v>163</v>
      </c>
      <c r="E1350" s="216" t="s">
        <v>1799</v>
      </c>
      <c r="F1350" s="217" t="s">
        <v>1800</v>
      </c>
      <c r="G1350" s="218" t="s">
        <v>451</v>
      </c>
      <c r="H1350" s="219">
        <v>25</v>
      </c>
      <c r="I1350" s="220"/>
      <c r="J1350" s="221">
        <f>ROUND(I1350*H1350,2)</f>
        <v>0</v>
      </c>
      <c r="K1350" s="222"/>
      <c r="L1350" s="44"/>
      <c r="M1350" s="223" t="s">
        <v>1</v>
      </c>
      <c r="N1350" s="224" t="s">
        <v>40</v>
      </c>
      <c r="O1350" s="91"/>
      <c r="P1350" s="225">
        <f>O1350*H1350</f>
        <v>0</v>
      </c>
      <c r="Q1350" s="225">
        <v>0.00038000000000000002</v>
      </c>
      <c r="R1350" s="225">
        <f>Q1350*H1350</f>
        <v>0.0094999999999999998</v>
      </c>
      <c r="S1350" s="225">
        <v>0</v>
      </c>
      <c r="T1350" s="226">
        <f>S1350*H1350</f>
        <v>0</v>
      </c>
      <c r="U1350" s="38"/>
      <c r="V1350" s="38"/>
      <c r="W1350" s="38"/>
      <c r="X1350" s="38"/>
      <c r="Y1350" s="38"/>
      <c r="Z1350" s="38"/>
      <c r="AA1350" s="38"/>
      <c r="AB1350" s="38"/>
      <c r="AC1350" s="38"/>
      <c r="AD1350" s="38"/>
      <c r="AE1350" s="38"/>
      <c r="AR1350" s="227" t="s">
        <v>256</v>
      </c>
      <c r="AT1350" s="227" t="s">
        <v>163</v>
      </c>
      <c r="AU1350" s="227" t="s">
        <v>85</v>
      </c>
      <c r="AY1350" s="17" t="s">
        <v>161</v>
      </c>
      <c r="BE1350" s="228">
        <f>IF(N1350="základní",J1350,0)</f>
        <v>0</v>
      </c>
      <c r="BF1350" s="228">
        <f>IF(N1350="snížená",J1350,0)</f>
        <v>0</v>
      </c>
      <c r="BG1350" s="228">
        <f>IF(N1350="zákl. přenesená",J1350,0)</f>
        <v>0</v>
      </c>
      <c r="BH1350" s="228">
        <f>IF(N1350="sníž. přenesená",J1350,0)</f>
        <v>0</v>
      </c>
      <c r="BI1350" s="228">
        <f>IF(N1350="nulová",J1350,0)</f>
        <v>0</v>
      </c>
      <c r="BJ1350" s="17" t="s">
        <v>83</v>
      </c>
      <c r="BK1350" s="228">
        <f>ROUND(I1350*H1350,2)</f>
        <v>0</v>
      </c>
      <c r="BL1350" s="17" t="s">
        <v>256</v>
      </c>
      <c r="BM1350" s="227" t="s">
        <v>1801</v>
      </c>
    </row>
    <row r="1351" s="2" customFormat="1">
      <c r="A1351" s="38"/>
      <c r="B1351" s="39"/>
      <c r="C1351" s="40"/>
      <c r="D1351" s="229" t="s">
        <v>169</v>
      </c>
      <c r="E1351" s="40"/>
      <c r="F1351" s="230" t="s">
        <v>1802</v>
      </c>
      <c r="G1351" s="40"/>
      <c r="H1351" s="40"/>
      <c r="I1351" s="231"/>
      <c r="J1351" s="40"/>
      <c r="K1351" s="40"/>
      <c r="L1351" s="44"/>
      <c r="M1351" s="232"/>
      <c r="N1351" s="233"/>
      <c r="O1351" s="91"/>
      <c r="P1351" s="91"/>
      <c r="Q1351" s="91"/>
      <c r="R1351" s="91"/>
      <c r="S1351" s="91"/>
      <c r="T1351" s="92"/>
      <c r="U1351" s="38"/>
      <c r="V1351" s="38"/>
      <c r="W1351" s="38"/>
      <c r="X1351" s="38"/>
      <c r="Y1351" s="38"/>
      <c r="Z1351" s="38"/>
      <c r="AA1351" s="38"/>
      <c r="AB1351" s="38"/>
      <c r="AC1351" s="38"/>
      <c r="AD1351" s="38"/>
      <c r="AE1351" s="38"/>
      <c r="AT1351" s="17" t="s">
        <v>169</v>
      </c>
      <c r="AU1351" s="17" t="s">
        <v>85</v>
      </c>
    </row>
    <row r="1352" s="2" customFormat="1" ht="24.15" customHeight="1">
      <c r="A1352" s="38"/>
      <c r="B1352" s="39"/>
      <c r="C1352" s="215" t="s">
        <v>1803</v>
      </c>
      <c r="D1352" s="215" t="s">
        <v>163</v>
      </c>
      <c r="E1352" s="216" t="s">
        <v>1804</v>
      </c>
      <c r="F1352" s="217" t="s">
        <v>1805</v>
      </c>
      <c r="G1352" s="218" t="s">
        <v>451</v>
      </c>
      <c r="H1352" s="219">
        <v>30</v>
      </c>
      <c r="I1352" s="220"/>
      <c r="J1352" s="221">
        <f>ROUND(I1352*H1352,2)</f>
        <v>0</v>
      </c>
      <c r="K1352" s="222"/>
      <c r="L1352" s="44"/>
      <c r="M1352" s="223" t="s">
        <v>1</v>
      </c>
      <c r="N1352" s="224" t="s">
        <v>40</v>
      </c>
      <c r="O1352" s="91"/>
      <c r="P1352" s="225">
        <f>O1352*H1352</f>
        <v>0</v>
      </c>
      <c r="Q1352" s="225">
        <v>0.00055000000000000003</v>
      </c>
      <c r="R1352" s="225">
        <f>Q1352*H1352</f>
        <v>0.016500000000000001</v>
      </c>
      <c r="S1352" s="225">
        <v>0</v>
      </c>
      <c r="T1352" s="226">
        <f>S1352*H1352</f>
        <v>0</v>
      </c>
      <c r="U1352" s="38"/>
      <c r="V1352" s="38"/>
      <c r="W1352" s="38"/>
      <c r="X1352" s="38"/>
      <c r="Y1352" s="38"/>
      <c r="Z1352" s="38"/>
      <c r="AA1352" s="38"/>
      <c r="AB1352" s="38"/>
      <c r="AC1352" s="38"/>
      <c r="AD1352" s="38"/>
      <c r="AE1352" s="38"/>
      <c r="AR1352" s="227" t="s">
        <v>256</v>
      </c>
      <c r="AT1352" s="227" t="s">
        <v>163</v>
      </c>
      <c r="AU1352" s="227" t="s">
        <v>85</v>
      </c>
      <c r="AY1352" s="17" t="s">
        <v>161</v>
      </c>
      <c r="BE1352" s="228">
        <f>IF(N1352="základní",J1352,0)</f>
        <v>0</v>
      </c>
      <c r="BF1352" s="228">
        <f>IF(N1352="snížená",J1352,0)</f>
        <v>0</v>
      </c>
      <c r="BG1352" s="228">
        <f>IF(N1352="zákl. přenesená",J1352,0)</f>
        <v>0</v>
      </c>
      <c r="BH1352" s="228">
        <f>IF(N1352="sníž. přenesená",J1352,0)</f>
        <v>0</v>
      </c>
      <c r="BI1352" s="228">
        <f>IF(N1352="nulová",J1352,0)</f>
        <v>0</v>
      </c>
      <c r="BJ1352" s="17" t="s">
        <v>83</v>
      </c>
      <c r="BK1352" s="228">
        <f>ROUND(I1352*H1352,2)</f>
        <v>0</v>
      </c>
      <c r="BL1352" s="17" t="s">
        <v>256</v>
      </c>
      <c r="BM1352" s="227" t="s">
        <v>1806</v>
      </c>
    </row>
    <row r="1353" s="2" customFormat="1">
      <c r="A1353" s="38"/>
      <c r="B1353" s="39"/>
      <c r="C1353" s="40"/>
      <c r="D1353" s="229" t="s">
        <v>169</v>
      </c>
      <c r="E1353" s="40"/>
      <c r="F1353" s="230" t="s">
        <v>1807</v>
      </c>
      <c r="G1353" s="40"/>
      <c r="H1353" s="40"/>
      <c r="I1353" s="231"/>
      <c r="J1353" s="40"/>
      <c r="K1353" s="40"/>
      <c r="L1353" s="44"/>
      <c r="M1353" s="232"/>
      <c r="N1353" s="233"/>
      <c r="O1353" s="91"/>
      <c r="P1353" s="91"/>
      <c r="Q1353" s="91"/>
      <c r="R1353" s="91"/>
      <c r="S1353" s="91"/>
      <c r="T1353" s="92"/>
      <c r="U1353" s="38"/>
      <c r="V1353" s="38"/>
      <c r="W1353" s="38"/>
      <c r="X1353" s="38"/>
      <c r="Y1353" s="38"/>
      <c r="Z1353" s="38"/>
      <c r="AA1353" s="38"/>
      <c r="AB1353" s="38"/>
      <c r="AC1353" s="38"/>
      <c r="AD1353" s="38"/>
      <c r="AE1353" s="38"/>
      <c r="AT1353" s="17" t="s">
        <v>169</v>
      </c>
      <c r="AU1353" s="17" t="s">
        <v>85</v>
      </c>
    </row>
    <row r="1354" s="2" customFormat="1" ht="24.15" customHeight="1">
      <c r="A1354" s="38"/>
      <c r="B1354" s="39"/>
      <c r="C1354" s="215" t="s">
        <v>1808</v>
      </c>
      <c r="D1354" s="215" t="s">
        <v>163</v>
      </c>
      <c r="E1354" s="216" t="s">
        <v>1809</v>
      </c>
      <c r="F1354" s="217" t="s">
        <v>1810</v>
      </c>
      <c r="G1354" s="218" t="s">
        <v>451</v>
      </c>
      <c r="H1354" s="219">
        <v>30</v>
      </c>
      <c r="I1354" s="220"/>
      <c r="J1354" s="221">
        <f>ROUND(I1354*H1354,2)</f>
        <v>0</v>
      </c>
      <c r="K1354" s="222"/>
      <c r="L1354" s="44"/>
      <c r="M1354" s="223" t="s">
        <v>1</v>
      </c>
      <c r="N1354" s="224" t="s">
        <v>40</v>
      </c>
      <c r="O1354" s="91"/>
      <c r="P1354" s="225">
        <f>O1354*H1354</f>
        <v>0</v>
      </c>
      <c r="Q1354" s="225">
        <v>0.00093000000000000005</v>
      </c>
      <c r="R1354" s="225">
        <f>Q1354*H1354</f>
        <v>0.027900000000000001</v>
      </c>
      <c r="S1354" s="225">
        <v>0</v>
      </c>
      <c r="T1354" s="226">
        <f>S1354*H1354</f>
        <v>0</v>
      </c>
      <c r="U1354" s="38"/>
      <c r="V1354" s="38"/>
      <c r="W1354" s="38"/>
      <c r="X1354" s="38"/>
      <c r="Y1354" s="38"/>
      <c r="Z1354" s="38"/>
      <c r="AA1354" s="38"/>
      <c r="AB1354" s="38"/>
      <c r="AC1354" s="38"/>
      <c r="AD1354" s="38"/>
      <c r="AE1354" s="38"/>
      <c r="AR1354" s="227" t="s">
        <v>256</v>
      </c>
      <c r="AT1354" s="227" t="s">
        <v>163</v>
      </c>
      <c r="AU1354" s="227" t="s">
        <v>85</v>
      </c>
      <c r="AY1354" s="17" t="s">
        <v>161</v>
      </c>
      <c r="BE1354" s="228">
        <f>IF(N1354="základní",J1354,0)</f>
        <v>0</v>
      </c>
      <c r="BF1354" s="228">
        <f>IF(N1354="snížená",J1354,0)</f>
        <v>0</v>
      </c>
      <c r="BG1354" s="228">
        <f>IF(N1354="zákl. přenesená",J1354,0)</f>
        <v>0</v>
      </c>
      <c r="BH1354" s="228">
        <f>IF(N1354="sníž. přenesená",J1354,0)</f>
        <v>0</v>
      </c>
      <c r="BI1354" s="228">
        <f>IF(N1354="nulová",J1354,0)</f>
        <v>0</v>
      </c>
      <c r="BJ1354" s="17" t="s">
        <v>83</v>
      </c>
      <c r="BK1354" s="228">
        <f>ROUND(I1354*H1354,2)</f>
        <v>0</v>
      </c>
      <c r="BL1354" s="17" t="s">
        <v>256</v>
      </c>
      <c r="BM1354" s="227" t="s">
        <v>1811</v>
      </c>
    </row>
    <row r="1355" s="2" customFormat="1">
      <c r="A1355" s="38"/>
      <c r="B1355" s="39"/>
      <c r="C1355" s="40"/>
      <c r="D1355" s="229" t="s">
        <v>169</v>
      </c>
      <c r="E1355" s="40"/>
      <c r="F1355" s="230" t="s">
        <v>1812</v>
      </c>
      <c r="G1355" s="40"/>
      <c r="H1355" s="40"/>
      <c r="I1355" s="231"/>
      <c r="J1355" s="40"/>
      <c r="K1355" s="40"/>
      <c r="L1355" s="44"/>
      <c r="M1355" s="232"/>
      <c r="N1355" s="233"/>
      <c r="O1355" s="91"/>
      <c r="P1355" s="91"/>
      <c r="Q1355" s="91"/>
      <c r="R1355" s="91"/>
      <c r="S1355" s="91"/>
      <c r="T1355" s="92"/>
      <c r="U1355" s="38"/>
      <c r="V1355" s="38"/>
      <c r="W1355" s="38"/>
      <c r="X1355" s="38"/>
      <c r="Y1355" s="38"/>
      <c r="Z1355" s="38"/>
      <c r="AA1355" s="38"/>
      <c r="AB1355" s="38"/>
      <c r="AC1355" s="38"/>
      <c r="AD1355" s="38"/>
      <c r="AE1355" s="38"/>
      <c r="AT1355" s="17" t="s">
        <v>169</v>
      </c>
      <c r="AU1355" s="17" t="s">
        <v>85</v>
      </c>
    </row>
    <row r="1356" s="2" customFormat="1" ht="24.15" customHeight="1">
      <c r="A1356" s="38"/>
      <c r="B1356" s="39"/>
      <c r="C1356" s="215" t="s">
        <v>1813</v>
      </c>
      <c r="D1356" s="215" t="s">
        <v>163</v>
      </c>
      <c r="E1356" s="216" t="s">
        <v>1814</v>
      </c>
      <c r="F1356" s="217" t="s">
        <v>1815</v>
      </c>
      <c r="G1356" s="218" t="s">
        <v>451</v>
      </c>
      <c r="H1356" s="219">
        <v>50</v>
      </c>
      <c r="I1356" s="220"/>
      <c r="J1356" s="221">
        <f>ROUND(I1356*H1356,2)</f>
        <v>0</v>
      </c>
      <c r="K1356" s="222"/>
      <c r="L1356" s="44"/>
      <c r="M1356" s="223" t="s">
        <v>1</v>
      </c>
      <c r="N1356" s="224" t="s">
        <v>40</v>
      </c>
      <c r="O1356" s="91"/>
      <c r="P1356" s="225">
        <f>O1356*H1356</f>
        <v>0</v>
      </c>
      <c r="Q1356" s="225">
        <v>0.0017700000000000001</v>
      </c>
      <c r="R1356" s="225">
        <f>Q1356*H1356</f>
        <v>0.088500000000000009</v>
      </c>
      <c r="S1356" s="225">
        <v>0</v>
      </c>
      <c r="T1356" s="226">
        <f>S1356*H1356</f>
        <v>0</v>
      </c>
      <c r="U1356" s="38"/>
      <c r="V1356" s="38"/>
      <c r="W1356" s="38"/>
      <c r="X1356" s="38"/>
      <c r="Y1356" s="38"/>
      <c r="Z1356" s="38"/>
      <c r="AA1356" s="38"/>
      <c r="AB1356" s="38"/>
      <c r="AC1356" s="38"/>
      <c r="AD1356" s="38"/>
      <c r="AE1356" s="38"/>
      <c r="AR1356" s="227" t="s">
        <v>256</v>
      </c>
      <c r="AT1356" s="227" t="s">
        <v>163</v>
      </c>
      <c r="AU1356" s="227" t="s">
        <v>85</v>
      </c>
      <c r="AY1356" s="17" t="s">
        <v>161</v>
      </c>
      <c r="BE1356" s="228">
        <f>IF(N1356="základní",J1356,0)</f>
        <v>0</v>
      </c>
      <c r="BF1356" s="228">
        <f>IF(N1356="snížená",J1356,0)</f>
        <v>0</v>
      </c>
      <c r="BG1356" s="228">
        <f>IF(N1356="zákl. přenesená",J1356,0)</f>
        <v>0</v>
      </c>
      <c r="BH1356" s="228">
        <f>IF(N1356="sníž. přenesená",J1356,0)</f>
        <v>0</v>
      </c>
      <c r="BI1356" s="228">
        <f>IF(N1356="nulová",J1356,0)</f>
        <v>0</v>
      </c>
      <c r="BJ1356" s="17" t="s">
        <v>83</v>
      </c>
      <c r="BK1356" s="228">
        <f>ROUND(I1356*H1356,2)</f>
        <v>0</v>
      </c>
      <c r="BL1356" s="17" t="s">
        <v>256</v>
      </c>
      <c r="BM1356" s="227" t="s">
        <v>1816</v>
      </c>
    </row>
    <row r="1357" s="2" customFormat="1">
      <c r="A1357" s="38"/>
      <c r="B1357" s="39"/>
      <c r="C1357" s="40"/>
      <c r="D1357" s="229" t="s">
        <v>169</v>
      </c>
      <c r="E1357" s="40"/>
      <c r="F1357" s="230" t="s">
        <v>1817</v>
      </c>
      <c r="G1357" s="40"/>
      <c r="H1357" s="40"/>
      <c r="I1357" s="231"/>
      <c r="J1357" s="40"/>
      <c r="K1357" s="40"/>
      <c r="L1357" s="44"/>
      <c r="M1357" s="232"/>
      <c r="N1357" s="233"/>
      <c r="O1357" s="91"/>
      <c r="P1357" s="91"/>
      <c r="Q1357" s="91"/>
      <c r="R1357" s="91"/>
      <c r="S1357" s="91"/>
      <c r="T1357" s="92"/>
      <c r="U1357" s="38"/>
      <c r="V1357" s="38"/>
      <c r="W1357" s="38"/>
      <c r="X1357" s="38"/>
      <c r="Y1357" s="38"/>
      <c r="Z1357" s="38"/>
      <c r="AA1357" s="38"/>
      <c r="AB1357" s="38"/>
      <c r="AC1357" s="38"/>
      <c r="AD1357" s="38"/>
      <c r="AE1357" s="38"/>
      <c r="AT1357" s="17" t="s">
        <v>169</v>
      </c>
      <c r="AU1357" s="17" t="s">
        <v>85</v>
      </c>
    </row>
    <row r="1358" s="2" customFormat="1" ht="24.15" customHeight="1">
      <c r="A1358" s="38"/>
      <c r="B1358" s="39"/>
      <c r="C1358" s="215" t="s">
        <v>1818</v>
      </c>
      <c r="D1358" s="215" t="s">
        <v>163</v>
      </c>
      <c r="E1358" s="216" t="s">
        <v>1819</v>
      </c>
      <c r="F1358" s="217" t="s">
        <v>1820</v>
      </c>
      <c r="G1358" s="218" t="s">
        <v>451</v>
      </c>
      <c r="H1358" s="219">
        <v>45</v>
      </c>
      <c r="I1358" s="220"/>
      <c r="J1358" s="221">
        <f>ROUND(I1358*H1358,2)</f>
        <v>0</v>
      </c>
      <c r="K1358" s="222"/>
      <c r="L1358" s="44"/>
      <c r="M1358" s="223" t="s">
        <v>1</v>
      </c>
      <c r="N1358" s="224" t="s">
        <v>40</v>
      </c>
      <c r="O1358" s="91"/>
      <c r="P1358" s="225">
        <f>O1358*H1358</f>
        <v>0</v>
      </c>
      <c r="Q1358" s="225">
        <v>0.00233</v>
      </c>
      <c r="R1358" s="225">
        <f>Q1358*H1358</f>
        <v>0.10485</v>
      </c>
      <c r="S1358" s="225">
        <v>0</v>
      </c>
      <c r="T1358" s="226">
        <f>S1358*H1358</f>
        <v>0</v>
      </c>
      <c r="U1358" s="38"/>
      <c r="V1358" s="38"/>
      <c r="W1358" s="38"/>
      <c r="X1358" s="38"/>
      <c r="Y1358" s="38"/>
      <c r="Z1358" s="38"/>
      <c r="AA1358" s="38"/>
      <c r="AB1358" s="38"/>
      <c r="AC1358" s="38"/>
      <c r="AD1358" s="38"/>
      <c r="AE1358" s="38"/>
      <c r="AR1358" s="227" t="s">
        <v>256</v>
      </c>
      <c r="AT1358" s="227" t="s">
        <v>163</v>
      </c>
      <c r="AU1358" s="227" t="s">
        <v>85</v>
      </c>
      <c r="AY1358" s="17" t="s">
        <v>161</v>
      </c>
      <c r="BE1358" s="228">
        <f>IF(N1358="základní",J1358,0)</f>
        <v>0</v>
      </c>
      <c r="BF1358" s="228">
        <f>IF(N1358="snížená",J1358,0)</f>
        <v>0</v>
      </c>
      <c r="BG1358" s="228">
        <f>IF(N1358="zákl. přenesená",J1358,0)</f>
        <v>0</v>
      </c>
      <c r="BH1358" s="228">
        <f>IF(N1358="sníž. přenesená",J1358,0)</f>
        <v>0</v>
      </c>
      <c r="BI1358" s="228">
        <f>IF(N1358="nulová",J1358,0)</f>
        <v>0</v>
      </c>
      <c r="BJ1358" s="17" t="s">
        <v>83</v>
      </c>
      <c r="BK1358" s="228">
        <f>ROUND(I1358*H1358,2)</f>
        <v>0</v>
      </c>
      <c r="BL1358" s="17" t="s">
        <v>256</v>
      </c>
      <c r="BM1358" s="227" t="s">
        <v>1821</v>
      </c>
    </row>
    <row r="1359" s="2" customFormat="1">
      <c r="A1359" s="38"/>
      <c r="B1359" s="39"/>
      <c r="C1359" s="40"/>
      <c r="D1359" s="229" t="s">
        <v>169</v>
      </c>
      <c r="E1359" s="40"/>
      <c r="F1359" s="230" t="s">
        <v>1822</v>
      </c>
      <c r="G1359" s="40"/>
      <c r="H1359" s="40"/>
      <c r="I1359" s="231"/>
      <c r="J1359" s="40"/>
      <c r="K1359" s="40"/>
      <c r="L1359" s="44"/>
      <c r="M1359" s="232"/>
      <c r="N1359" s="233"/>
      <c r="O1359" s="91"/>
      <c r="P1359" s="91"/>
      <c r="Q1359" s="91"/>
      <c r="R1359" s="91"/>
      <c r="S1359" s="91"/>
      <c r="T1359" s="92"/>
      <c r="U1359" s="38"/>
      <c r="V1359" s="38"/>
      <c r="W1359" s="38"/>
      <c r="X1359" s="38"/>
      <c r="Y1359" s="38"/>
      <c r="Z1359" s="38"/>
      <c r="AA1359" s="38"/>
      <c r="AB1359" s="38"/>
      <c r="AC1359" s="38"/>
      <c r="AD1359" s="38"/>
      <c r="AE1359" s="38"/>
      <c r="AT1359" s="17" t="s">
        <v>169</v>
      </c>
      <c r="AU1359" s="17" t="s">
        <v>85</v>
      </c>
    </row>
    <row r="1360" s="2" customFormat="1" ht="24.15" customHeight="1">
      <c r="A1360" s="38"/>
      <c r="B1360" s="39"/>
      <c r="C1360" s="215" t="s">
        <v>1823</v>
      </c>
      <c r="D1360" s="215" t="s">
        <v>163</v>
      </c>
      <c r="E1360" s="216" t="s">
        <v>1824</v>
      </c>
      <c r="F1360" s="217" t="s">
        <v>1825</v>
      </c>
      <c r="G1360" s="218" t="s">
        <v>376</v>
      </c>
      <c r="H1360" s="219">
        <v>10</v>
      </c>
      <c r="I1360" s="220"/>
      <c r="J1360" s="221">
        <f>ROUND(I1360*H1360,2)</f>
        <v>0</v>
      </c>
      <c r="K1360" s="222"/>
      <c r="L1360" s="44"/>
      <c r="M1360" s="223" t="s">
        <v>1</v>
      </c>
      <c r="N1360" s="224" t="s">
        <v>40</v>
      </c>
      <c r="O1360" s="91"/>
      <c r="P1360" s="225">
        <f>O1360*H1360</f>
        <v>0</v>
      </c>
      <c r="Q1360" s="225">
        <v>0.00034000000000000002</v>
      </c>
      <c r="R1360" s="225">
        <f>Q1360*H1360</f>
        <v>0.0034000000000000002</v>
      </c>
      <c r="S1360" s="225">
        <v>0</v>
      </c>
      <c r="T1360" s="226">
        <f>S1360*H1360</f>
        <v>0</v>
      </c>
      <c r="U1360" s="38"/>
      <c r="V1360" s="38"/>
      <c r="W1360" s="38"/>
      <c r="X1360" s="38"/>
      <c r="Y1360" s="38"/>
      <c r="Z1360" s="38"/>
      <c r="AA1360" s="38"/>
      <c r="AB1360" s="38"/>
      <c r="AC1360" s="38"/>
      <c r="AD1360" s="38"/>
      <c r="AE1360" s="38"/>
      <c r="AR1360" s="227" t="s">
        <v>256</v>
      </c>
      <c r="AT1360" s="227" t="s">
        <v>163</v>
      </c>
      <c r="AU1360" s="227" t="s">
        <v>85</v>
      </c>
      <c r="AY1360" s="17" t="s">
        <v>161</v>
      </c>
      <c r="BE1360" s="228">
        <f>IF(N1360="základní",J1360,0)</f>
        <v>0</v>
      </c>
      <c r="BF1360" s="228">
        <f>IF(N1360="snížená",J1360,0)</f>
        <v>0</v>
      </c>
      <c r="BG1360" s="228">
        <f>IF(N1360="zákl. přenesená",J1360,0)</f>
        <v>0</v>
      </c>
      <c r="BH1360" s="228">
        <f>IF(N1360="sníž. přenesená",J1360,0)</f>
        <v>0</v>
      </c>
      <c r="BI1360" s="228">
        <f>IF(N1360="nulová",J1360,0)</f>
        <v>0</v>
      </c>
      <c r="BJ1360" s="17" t="s">
        <v>83</v>
      </c>
      <c r="BK1360" s="228">
        <f>ROUND(I1360*H1360,2)</f>
        <v>0</v>
      </c>
      <c r="BL1360" s="17" t="s">
        <v>256</v>
      </c>
      <c r="BM1360" s="227" t="s">
        <v>1826</v>
      </c>
    </row>
    <row r="1361" s="2" customFormat="1">
      <c r="A1361" s="38"/>
      <c r="B1361" s="39"/>
      <c r="C1361" s="40"/>
      <c r="D1361" s="229" t="s">
        <v>169</v>
      </c>
      <c r="E1361" s="40"/>
      <c r="F1361" s="230" t="s">
        <v>1827</v>
      </c>
      <c r="G1361" s="40"/>
      <c r="H1361" s="40"/>
      <c r="I1361" s="231"/>
      <c r="J1361" s="40"/>
      <c r="K1361" s="40"/>
      <c r="L1361" s="44"/>
      <c r="M1361" s="232"/>
      <c r="N1361" s="233"/>
      <c r="O1361" s="91"/>
      <c r="P1361" s="91"/>
      <c r="Q1361" s="91"/>
      <c r="R1361" s="91"/>
      <c r="S1361" s="91"/>
      <c r="T1361" s="92"/>
      <c r="U1361" s="38"/>
      <c r="V1361" s="38"/>
      <c r="W1361" s="38"/>
      <c r="X1361" s="38"/>
      <c r="Y1361" s="38"/>
      <c r="Z1361" s="38"/>
      <c r="AA1361" s="38"/>
      <c r="AB1361" s="38"/>
      <c r="AC1361" s="38"/>
      <c r="AD1361" s="38"/>
      <c r="AE1361" s="38"/>
      <c r="AT1361" s="17" t="s">
        <v>169</v>
      </c>
      <c r="AU1361" s="17" t="s">
        <v>85</v>
      </c>
    </row>
    <row r="1362" s="2" customFormat="1" ht="24.15" customHeight="1">
      <c r="A1362" s="38"/>
      <c r="B1362" s="39"/>
      <c r="C1362" s="215" t="s">
        <v>1828</v>
      </c>
      <c r="D1362" s="215" t="s">
        <v>163</v>
      </c>
      <c r="E1362" s="216" t="s">
        <v>1829</v>
      </c>
      <c r="F1362" s="217" t="s">
        <v>1830</v>
      </c>
      <c r="G1362" s="218" t="s">
        <v>376</v>
      </c>
      <c r="H1362" s="219">
        <v>1</v>
      </c>
      <c r="I1362" s="220"/>
      <c r="J1362" s="221">
        <f>ROUND(I1362*H1362,2)</f>
        <v>0</v>
      </c>
      <c r="K1362" s="222"/>
      <c r="L1362" s="44"/>
      <c r="M1362" s="223" t="s">
        <v>1</v>
      </c>
      <c r="N1362" s="224" t="s">
        <v>40</v>
      </c>
      <c r="O1362" s="91"/>
      <c r="P1362" s="225">
        <f>O1362*H1362</f>
        <v>0</v>
      </c>
      <c r="Q1362" s="225">
        <v>0.0015</v>
      </c>
      <c r="R1362" s="225">
        <f>Q1362*H1362</f>
        <v>0.0015</v>
      </c>
      <c r="S1362" s="225">
        <v>0</v>
      </c>
      <c r="T1362" s="226">
        <f>S1362*H1362</f>
        <v>0</v>
      </c>
      <c r="U1362" s="38"/>
      <c r="V1362" s="38"/>
      <c r="W1362" s="38"/>
      <c r="X1362" s="38"/>
      <c r="Y1362" s="38"/>
      <c r="Z1362" s="38"/>
      <c r="AA1362" s="38"/>
      <c r="AB1362" s="38"/>
      <c r="AC1362" s="38"/>
      <c r="AD1362" s="38"/>
      <c r="AE1362" s="38"/>
      <c r="AR1362" s="227" t="s">
        <v>256</v>
      </c>
      <c r="AT1362" s="227" t="s">
        <v>163</v>
      </c>
      <c r="AU1362" s="227" t="s">
        <v>85</v>
      </c>
      <c r="AY1362" s="17" t="s">
        <v>161</v>
      </c>
      <c r="BE1362" s="228">
        <f>IF(N1362="základní",J1362,0)</f>
        <v>0</v>
      </c>
      <c r="BF1362" s="228">
        <f>IF(N1362="snížená",J1362,0)</f>
        <v>0</v>
      </c>
      <c r="BG1362" s="228">
        <f>IF(N1362="zákl. přenesená",J1362,0)</f>
        <v>0</v>
      </c>
      <c r="BH1362" s="228">
        <f>IF(N1362="sníž. přenesená",J1362,0)</f>
        <v>0</v>
      </c>
      <c r="BI1362" s="228">
        <f>IF(N1362="nulová",J1362,0)</f>
        <v>0</v>
      </c>
      <c r="BJ1362" s="17" t="s">
        <v>83</v>
      </c>
      <c r="BK1362" s="228">
        <f>ROUND(I1362*H1362,2)</f>
        <v>0</v>
      </c>
      <c r="BL1362" s="17" t="s">
        <v>256</v>
      </c>
      <c r="BM1362" s="227" t="s">
        <v>1831</v>
      </c>
    </row>
    <row r="1363" s="2" customFormat="1">
      <c r="A1363" s="38"/>
      <c r="B1363" s="39"/>
      <c r="C1363" s="40"/>
      <c r="D1363" s="229" t="s">
        <v>169</v>
      </c>
      <c r="E1363" s="40"/>
      <c r="F1363" s="230" t="s">
        <v>1832</v>
      </c>
      <c r="G1363" s="40"/>
      <c r="H1363" s="40"/>
      <c r="I1363" s="231"/>
      <c r="J1363" s="40"/>
      <c r="K1363" s="40"/>
      <c r="L1363" s="44"/>
      <c r="M1363" s="232"/>
      <c r="N1363" s="233"/>
      <c r="O1363" s="91"/>
      <c r="P1363" s="91"/>
      <c r="Q1363" s="91"/>
      <c r="R1363" s="91"/>
      <c r="S1363" s="91"/>
      <c r="T1363" s="92"/>
      <c r="U1363" s="38"/>
      <c r="V1363" s="38"/>
      <c r="W1363" s="38"/>
      <c r="X1363" s="38"/>
      <c r="Y1363" s="38"/>
      <c r="Z1363" s="38"/>
      <c r="AA1363" s="38"/>
      <c r="AB1363" s="38"/>
      <c r="AC1363" s="38"/>
      <c r="AD1363" s="38"/>
      <c r="AE1363" s="38"/>
      <c r="AT1363" s="17" t="s">
        <v>169</v>
      </c>
      <c r="AU1363" s="17" t="s">
        <v>85</v>
      </c>
    </row>
    <row r="1364" s="2" customFormat="1" ht="16.5" customHeight="1">
      <c r="A1364" s="38"/>
      <c r="B1364" s="39"/>
      <c r="C1364" s="215" t="s">
        <v>1833</v>
      </c>
      <c r="D1364" s="215" t="s">
        <v>163</v>
      </c>
      <c r="E1364" s="216" t="s">
        <v>1834</v>
      </c>
      <c r="F1364" s="217" t="s">
        <v>1835</v>
      </c>
      <c r="G1364" s="218" t="s">
        <v>376</v>
      </c>
      <c r="H1364" s="219">
        <v>2</v>
      </c>
      <c r="I1364" s="220"/>
      <c r="J1364" s="221">
        <f>ROUND(I1364*H1364,2)</f>
        <v>0</v>
      </c>
      <c r="K1364" s="222"/>
      <c r="L1364" s="44"/>
      <c r="M1364" s="223" t="s">
        <v>1</v>
      </c>
      <c r="N1364" s="224" t="s">
        <v>40</v>
      </c>
      <c r="O1364" s="91"/>
      <c r="P1364" s="225">
        <f>O1364*H1364</f>
        <v>0</v>
      </c>
      <c r="Q1364" s="225">
        <v>0</v>
      </c>
      <c r="R1364" s="225">
        <f>Q1364*H1364</f>
        <v>0</v>
      </c>
      <c r="S1364" s="225">
        <v>0.021129999999999999</v>
      </c>
      <c r="T1364" s="226">
        <f>S1364*H1364</f>
        <v>0.042259999999999999</v>
      </c>
      <c r="U1364" s="38"/>
      <c r="V1364" s="38"/>
      <c r="W1364" s="38"/>
      <c r="X1364" s="38"/>
      <c r="Y1364" s="38"/>
      <c r="Z1364" s="38"/>
      <c r="AA1364" s="38"/>
      <c r="AB1364" s="38"/>
      <c r="AC1364" s="38"/>
      <c r="AD1364" s="38"/>
      <c r="AE1364" s="38"/>
      <c r="AR1364" s="227" t="s">
        <v>256</v>
      </c>
      <c r="AT1364" s="227" t="s">
        <v>163</v>
      </c>
      <c r="AU1364" s="227" t="s">
        <v>85</v>
      </c>
      <c r="AY1364" s="17" t="s">
        <v>161</v>
      </c>
      <c r="BE1364" s="228">
        <f>IF(N1364="základní",J1364,0)</f>
        <v>0</v>
      </c>
      <c r="BF1364" s="228">
        <f>IF(N1364="snížená",J1364,0)</f>
        <v>0</v>
      </c>
      <c r="BG1364" s="228">
        <f>IF(N1364="zákl. přenesená",J1364,0)</f>
        <v>0</v>
      </c>
      <c r="BH1364" s="228">
        <f>IF(N1364="sníž. přenesená",J1364,0)</f>
        <v>0</v>
      </c>
      <c r="BI1364" s="228">
        <f>IF(N1364="nulová",J1364,0)</f>
        <v>0</v>
      </c>
      <c r="BJ1364" s="17" t="s">
        <v>83</v>
      </c>
      <c r="BK1364" s="228">
        <f>ROUND(I1364*H1364,2)</f>
        <v>0</v>
      </c>
      <c r="BL1364" s="17" t="s">
        <v>256</v>
      </c>
      <c r="BM1364" s="227" t="s">
        <v>1836</v>
      </c>
    </row>
    <row r="1365" s="2" customFormat="1">
      <c r="A1365" s="38"/>
      <c r="B1365" s="39"/>
      <c r="C1365" s="40"/>
      <c r="D1365" s="229" t="s">
        <v>169</v>
      </c>
      <c r="E1365" s="40"/>
      <c r="F1365" s="230" t="s">
        <v>1837</v>
      </c>
      <c r="G1365" s="40"/>
      <c r="H1365" s="40"/>
      <c r="I1365" s="231"/>
      <c r="J1365" s="40"/>
      <c r="K1365" s="40"/>
      <c r="L1365" s="44"/>
      <c r="M1365" s="232"/>
      <c r="N1365" s="233"/>
      <c r="O1365" s="91"/>
      <c r="P1365" s="91"/>
      <c r="Q1365" s="91"/>
      <c r="R1365" s="91"/>
      <c r="S1365" s="91"/>
      <c r="T1365" s="92"/>
      <c r="U1365" s="38"/>
      <c r="V1365" s="38"/>
      <c r="W1365" s="38"/>
      <c r="X1365" s="38"/>
      <c r="Y1365" s="38"/>
      <c r="Z1365" s="38"/>
      <c r="AA1365" s="38"/>
      <c r="AB1365" s="38"/>
      <c r="AC1365" s="38"/>
      <c r="AD1365" s="38"/>
      <c r="AE1365" s="38"/>
      <c r="AT1365" s="17" t="s">
        <v>169</v>
      </c>
      <c r="AU1365" s="17" t="s">
        <v>85</v>
      </c>
    </row>
    <row r="1366" s="2" customFormat="1" ht="16.5" customHeight="1">
      <c r="A1366" s="38"/>
      <c r="B1366" s="39"/>
      <c r="C1366" s="215" t="s">
        <v>1838</v>
      </c>
      <c r="D1366" s="215" t="s">
        <v>163</v>
      </c>
      <c r="E1366" s="216" t="s">
        <v>1839</v>
      </c>
      <c r="F1366" s="217" t="s">
        <v>1840</v>
      </c>
      <c r="G1366" s="218" t="s">
        <v>376</v>
      </c>
      <c r="H1366" s="219">
        <v>3</v>
      </c>
      <c r="I1366" s="220"/>
      <c r="J1366" s="221">
        <f>ROUND(I1366*H1366,2)</f>
        <v>0</v>
      </c>
      <c r="K1366" s="222"/>
      <c r="L1366" s="44"/>
      <c r="M1366" s="223" t="s">
        <v>1</v>
      </c>
      <c r="N1366" s="224" t="s">
        <v>40</v>
      </c>
      <c r="O1366" s="91"/>
      <c r="P1366" s="225">
        <f>O1366*H1366</f>
        <v>0</v>
      </c>
      <c r="Q1366" s="225">
        <v>0.00029</v>
      </c>
      <c r="R1366" s="225">
        <f>Q1366*H1366</f>
        <v>0.00087000000000000001</v>
      </c>
      <c r="S1366" s="225">
        <v>0</v>
      </c>
      <c r="T1366" s="226">
        <f>S1366*H1366</f>
        <v>0</v>
      </c>
      <c r="U1366" s="38"/>
      <c r="V1366" s="38"/>
      <c r="W1366" s="38"/>
      <c r="X1366" s="38"/>
      <c r="Y1366" s="38"/>
      <c r="Z1366" s="38"/>
      <c r="AA1366" s="38"/>
      <c r="AB1366" s="38"/>
      <c r="AC1366" s="38"/>
      <c r="AD1366" s="38"/>
      <c r="AE1366" s="38"/>
      <c r="AR1366" s="227" t="s">
        <v>256</v>
      </c>
      <c r="AT1366" s="227" t="s">
        <v>163</v>
      </c>
      <c r="AU1366" s="227" t="s">
        <v>85</v>
      </c>
      <c r="AY1366" s="17" t="s">
        <v>161</v>
      </c>
      <c r="BE1366" s="228">
        <f>IF(N1366="základní",J1366,0)</f>
        <v>0</v>
      </c>
      <c r="BF1366" s="228">
        <f>IF(N1366="snížená",J1366,0)</f>
        <v>0</v>
      </c>
      <c r="BG1366" s="228">
        <f>IF(N1366="zákl. přenesená",J1366,0)</f>
        <v>0</v>
      </c>
      <c r="BH1366" s="228">
        <f>IF(N1366="sníž. přenesená",J1366,0)</f>
        <v>0</v>
      </c>
      <c r="BI1366" s="228">
        <f>IF(N1366="nulová",J1366,0)</f>
        <v>0</v>
      </c>
      <c r="BJ1366" s="17" t="s">
        <v>83</v>
      </c>
      <c r="BK1366" s="228">
        <f>ROUND(I1366*H1366,2)</f>
        <v>0</v>
      </c>
      <c r="BL1366" s="17" t="s">
        <v>256</v>
      </c>
      <c r="BM1366" s="227" t="s">
        <v>1841</v>
      </c>
    </row>
    <row r="1367" s="2" customFormat="1">
      <c r="A1367" s="38"/>
      <c r="B1367" s="39"/>
      <c r="C1367" s="40"/>
      <c r="D1367" s="229" t="s">
        <v>169</v>
      </c>
      <c r="E1367" s="40"/>
      <c r="F1367" s="230" t="s">
        <v>1842</v>
      </c>
      <c r="G1367" s="40"/>
      <c r="H1367" s="40"/>
      <c r="I1367" s="231"/>
      <c r="J1367" s="40"/>
      <c r="K1367" s="40"/>
      <c r="L1367" s="44"/>
      <c r="M1367" s="232"/>
      <c r="N1367" s="233"/>
      <c r="O1367" s="91"/>
      <c r="P1367" s="91"/>
      <c r="Q1367" s="91"/>
      <c r="R1367" s="91"/>
      <c r="S1367" s="91"/>
      <c r="T1367" s="92"/>
      <c r="U1367" s="38"/>
      <c r="V1367" s="38"/>
      <c r="W1367" s="38"/>
      <c r="X1367" s="38"/>
      <c r="Y1367" s="38"/>
      <c r="Z1367" s="38"/>
      <c r="AA1367" s="38"/>
      <c r="AB1367" s="38"/>
      <c r="AC1367" s="38"/>
      <c r="AD1367" s="38"/>
      <c r="AE1367" s="38"/>
      <c r="AT1367" s="17" t="s">
        <v>169</v>
      </c>
      <c r="AU1367" s="17" t="s">
        <v>85</v>
      </c>
    </row>
    <row r="1368" s="2" customFormat="1" ht="21.75" customHeight="1">
      <c r="A1368" s="38"/>
      <c r="B1368" s="39"/>
      <c r="C1368" s="215" t="s">
        <v>1843</v>
      </c>
      <c r="D1368" s="215" t="s">
        <v>163</v>
      </c>
      <c r="E1368" s="216" t="s">
        <v>1844</v>
      </c>
      <c r="F1368" s="217" t="s">
        <v>1845</v>
      </c>
      <c r="G1368" s="218" t="s">
        <v>376</v>
      </c>
      <c r="H1368" s="219">
        <v>3</v>
      </c>
      <c r="I1368" s="220"/>
      <c r="J1368" s="221">
        <f>ROUND(I1368*H1368,2)</f>
        <v>0</v>
      </c>
      <c r="K1368" s="222"/>
      <c r="L1368" s="44"/>
      <c r="M1368" s="223" t="s">
        <v>1</v>
      </c>
      <c r="N1368" s="224" t="s">
        <v>40</v>
      </c>
      <c r="O1368" s="91"/>
      <c r="P1368" s="225">
        <f>O1368*H1368</f>
        <v>0</v>
      </c>
      <c r="Q1368" s="225">
        <v>0.00018000000000000001</v>
      </c>
      <c r="R1368" s="225">
        <f>Q1368*H1368</f>
        <v>0.00054000000000000001</v>
      </c>
      <c r="S1368" s="225">
        <v>0</v>
      </c>
      <c r="T1368" s="226">
        <f>S1368*H1368</f>
        <v>0</v>
      </c>
      <c r="U1368" s="38"/>
      <c r="V1368" s="38"/>
      <c r="W1368" s="38"/>
      <c r="X1368" s="38"/>
      <c r="Y1368" s="38"/>
      <c r="Z1368" s="38"/>
      <c r="AA1368" s="38"/>
      <c r="AB1368" s="38"/>
      <c r="AC1368" s="38"/>
      <c r="AD1368" s="38"/>
      <c r="AE1368" s="38"/>
      <c r="AR1368" s="227" t="s">
        <v>256</v>
      </c>
      <c r="AT1368" s="227" t="s">
        <v>163</v>
      </c>
      <c r="AU1368" s="227" t="s">
        <v>85</v>
      </c>
      <c r="AY1368" s="17" t="s">
        <v>161</v>
      </c>
      <c r="BE1368" s="228">
        <f>IF(N1368="základní",J1368,0)</f>
        <v>0</v>
      </c>
      <c r="BF1368" s="228">
        <f>IF(N1368="snížená",J1368,0)</f>
        <v>0</v>
      </c>
      <c r="BG1368" s="228">
        <f>IF(N1368="zákl. přenesená",J1368,0)</f>
        <v>0</v>
      </c>
      <c r="BH1368" s="228">
        <f>IF(N1368="sníž. přenesená",J1368,0)</f>
        <v>0</v>
      </c>
      <c r="BI1368" s="228">
        <f>IF(N1368="nulová",J1368,0)</f>
        <v>0</v>
      </c>
      <c r="BJ1368" s="17" t="s">
        <v>83</v>
      </c>
      <c r="BK1368" s="228">
        <f>ROUND(I1368*H1368,2)</f>
        <v>0</v>
      </c>
      <c r="BL1368" s="17" t="s">
        <v>256</v>
      </c>
      <c r="BM1368" s="227" t="s">
        <v>1846</v>
      </c>
    </row>
    <row r="1369" s="2" customFormat="1">
      <c r="A1369" s="38"/>
      <c r="B1369" s="39"/>
      <c r="C1369" s="40"/>
      <c r="D1369" s="229" t="s">
        <v>169</v>
      </c>
      <c r="E1369" s="40"/>
      <c r="F1369" s="230" t="s">
        <v>1847</v>
      </c>
      <c r="G1369" s="40"/>
      <c r="H1369" s="40"/>
      <c r="I1369" s="231"/>
      <c r="J1369" s="40"/>
      <c r="K1369" s="40"/>
      <c r="L1369" s="44"/>
      <c r="M1369" s="232"/>
      <c r="N1369" s="233"/>
      <c r="O1369" s="91"/>
      <c r="P1369" s="91"/>
      <c r="Q1369" s="91"/>
      <c r="R1369" s="91"/>
      <c r="S1369" s="91"/>
      <c r="T1369" s="92"/>
      <c r="U1369" s="38"/>
      <c r="V1369" s="38"/>
      <c r="W1369" s="38"/>
      <c r="X1369" s="38"/>
      <c r="Y1369" s="38"/>
      <c r="Z1369" s="38"/>
      <c r="AA1369" s="38"/>
      <c r="AB1369" s="38"/>
      <c r="AC1369" s="38"/>
      <c r="AD1369" s="38"/>
      <c r="AE1369" s="38"/>
      <c r="AT1369" s="17" t="s">
        <v>169</v>
      </c>
      <c r="AU1369" s="17" t="s">
        <v>85</v>
      </c>
    </row>
    <row r="1370" s="2" customFormat="1" ht="21.75" customHeight="1">
      <c r="A1370" s="38"/>
      <c r="B1370" s="39"/>
      <c r="C1370" s="215" t="s">
        <v>1848</v>
      </c>
      <c r="D1370" s="215" t="s">
        <v>163</v>
      </c>
      <c r="E1370" s="216" t="s">
        <v>1849</v>
      </c>
      <c r="F1370" s="217" t="s">
        <v>1850</v>
      </c>
      <c r="G1370" s="218" t="s">
        <v>451</v>
      </c>
      <c r="H1370" s="219">
        <v>205</v>
      </c>
      <c r="I1370" s="220"/>
      <c r="J1370" s="221">
        <f>ROUND(I1370*H1370,2)</f>
        <v>0</v>
      </c>
      <c r="K1370" s="222"/>
      <c r="L1370" s="44"/>
      <c r="M1370" s="223" t="s">
        <v>1</v>
      </c>
      <c r="N1370" s="224" t="s">
        <v>40</v>
      </c>
      <c r="O1370" s="91"/>
      <c r="P1370" s="225">
        <f>O1370*H1370</f>
        <v>0</v>
      </c>
      <c r="Q1370" s="225">
        <v>0</v>
      </c>
      <c r="R1370" s="225">
        <f>Q1370*H1370</f>
        <v>0</v>
      </c>
      <c r="S1370" s="225">
        <v>0</v>
      </c>
      <c r="T1370" s="226">
        <f>S1370*H1370</f>
        <v>0</v>
      </c>
      <c r="U1370" s="38"/>
      <c r="V1370" s="38"/>
      <c r="W1370" s="38"/>
      <c r="X1370" s="38"/>
      <c r="Y1370" s="38"/>
      <c r="Z1370" s="38"/>
      <c r="AA1370" s="38"/>
      <c r="AB1370" s="38"/>
      <c r="AC1370" s="38"/>
      <c r="AD1370" s="38"/>
      <c r="AE1370" s="38"/>
      <c r="AR1370" s="227" t="s">
        <v>256</v>
      </c>
      <c r="AT1370" s="227" t="s">
        <v>163</v>
      </c>
      <c r="AU1370" s="227" t="s">
        <v>85</v>
      </c>
      <c r="AY1370" s="17" t="s">
        <v>161</v>
      </c>
      <c r="BE1370" s="228">
        <f>IF(N1370="základní",J1370,0)</f>
        <v>0</v>
      </c>
      <c r="BF1370" s="228">
        <f>IF(N1370="snížená",J1370,0)</f>
        <v>0</v>
      </c>
      <c r="BG1370" s="228">
        <f>IF(N1370="zákl. přenesená",J1370,0)</f>
        <v>0</v>
      </c>
      <c r="BH1370" s="228">
        <f>IF(N1370="sníž. přenesená",J1370,0)</f>
        <v>0</v>
      </c>
      <c r="BI1370" s="228">
        <f>IF(N1370="nulová",J1370,0)</f>
        <v>0</v>
      </c>
      <c r="BJ1370" s="17" t="s">
        <v>83</v>
      </c>
      <c r="BK1370" s="228">
        <f>ROUND(I1370*H1370,2)</f>
        <v>0</v>
      </c>
      <c r="BL1370" s="17" t="s">
        <v>256</v>
      </c>
      <c r="BM1370" s="227" t="s">
        <v>1851</v>
      </c>
    </row>
    <row r="1371" s="2" customFormat="1">
      <c r="A1371" s="38"/>
      <c r="B1371" s="39"/>
      <c r="C1371" s="40"/>
      <c r="D1371" s="229" t="s">
        <v>169</v>
      </c>
      <c r="E1371" s="40"/>
      <c r="F1371" s="230" t="s">
        <v>1852</v>
      </c>
      <c r="G1371" s="40"/>
      <c r="H1371" s="40"/>
      <c r="I1371" s="231"/>
      <c r="J1371" s="40"/>
      <c r="K1371" s="40"/>
      <c r="L1371" s="44"/>
      <c r="M1371" s="232"/>
      <c r="N1371" s="233"/>
      <c r="O1371" s="91"/>
      <c r="P1371" s="91"/>
      <c r="Q1371" s="91"/>
      <c r="R1371" s="91"/>
      <c r="S1371" s="91"/>
      <c r="T1371" s="92"/>
      <c r="U1371" s="38"/>
      <c r="V1371" s="38"/>
      <c r="W1371" s="38"/>
      <c r="X1371" s="38"/>
      <c r="Y1371" s="38"/>
      <c r="Z1371" s="38"/>
      <c r="AA1371" s="38"/>
      <c r="AB1371" s="38"/>
      <c r="AC1371" s="38"/>
      <c r="AD1371" s="38"/>
      <c r="AE1371" s="38"/>
      <c r="AT1371" s="17" t="s">
        <v>169</v>
      </c>
      <c r="AU1371" s="17" t="s">
        <v>85</v>
      </c>
    </row>
    <row r="1372" s="2" customFormat="1" ht="24.15" customHeight="1">
      <c r="A1372" s="38"/>
      <c r="B1372" s="39"/>
      <c r="C1372" s="215" t="s">
        <v>1853</v>
      </c>
      <c r="D1372" s="215" t="s">
        <v>163</v>
      </c>
      <c r="E1372" s="216" t="s">
        <v>1854</v>
      </c>
      <c r="F1372" s="217" t="s">
        <v>1855</v>
      </c>
      <c r="G1372" s="218" t="s">
        <v>451</v>
      </c>
      <c r="H1372" s="219">
        <v>25</v>
      </c>
      <c r="I1372" s="220"/>
      <c r="J1372" s="221">
        <f>ROUND(I1372*H1372,2)</f>
        <v>0</v>
      </c>
      <c r="K1372" s="222"/>
      <c r="L1372" s="44"/>
      <c r="M1372" s="223" t="s">
        <v>1</v>
      </c>
      <c r="N1372" s="224" t="s">
        <v>40</v>
      </c>
      <c r="O1372" s="91"/>
      <c r="P1372" s="225">
        <f>O1372*H1372</f>
        <v>0</v>
      </c>
      <c r="Q1372" s="225">
        <v>0</v>
      </c>
      <c r="R1372" s="225">
        <f>Q1372*H1372</f>
        <v>0</v>
      </c>
      <c r="S1372" s="225">
        <v>0</v>
      </c>
      <c r="T1372" s="226">
        <f>S1372*H1372</f>
        <v>0</v>
      </c>
      <c r="U1372" s="38"/>
      <c r="V1372" s="38"/>
      <c r="W1372" s="38"/>
      <c r="X1372" s="38"/>
      <c r="Y1372" s="38"/>
      <c r="Z1372" s="38"/>
      <c r="AA1372" s="38"/>
      <c r="AB1372" s="38"/>
      <c r="AC1372" s="38"/>
      <c r="AD1372" s="38"/>
      <c r="AE1372" s="38"/>
      <c r="AR1372" s="227" t="s">
        <v>256</v>
      </c>
      <c r="AT1372" s="227" t="s">
        <v>163</v>
      </c>
      <c r="AU1372" s="227" t="s">
        <v>85</v>
      </c>
      <c r="AY1372" s="17" t="s">
        <v>161</v>
      </c>
      <c r="BE1372" s="228">
        <f>IF(N1372="základní",J1372,0)</f>
        <v>0</v>
      </c>
      <c r="BF1372" s="228">
        <f>IF(N1372="snížená",J1372,0)</f>
        <v>0</v>
      </c>
      <c r="BG1372" s="228">
        <f>IF(N1372="zákl. přenesená",J1372,0)</f>
        <v>0</v>
      </c>
      <c r="BH1372" s="228">
        <f>IF(N1372="sníž. přenesená",J1372,0)</f>
        <v>0</v>
      </c>
      <c r="BI1372" s="228">
        <f>IF(N1372="nulová",J1372,0)</f>
        <v>0</v>
      </c>
      <c r="BJ1372" s="17" t="s">
        <v>83</v>
      </c>
      <c r="BK1372" s="228">
        <f>ROUND(I1372*H1372,2)</f>
        <v>0</v>
      </c>
      <c r="BL1372" s="17" t="s">
        <v>256</v>
      </c>
      <c r="BM1372" s="227" t="s">
        <v>1856</v>
      </c>
    </row>
    <row r="1373" s="2" customFormat="1">
      <c r="A1373" s="38"/>
      <c r="B1373" s="39"/>
      <c r="C1373" s="40"/>
      <c r="D1373" s="229" t="s">
        <v>169</v>
      </c>
      <c r="E1373" s="40"/>
      <c r="F1373" s="230" t="s">
        <v>1857</v>
      </c>
      <c r="G1373" s="40"/>
      <c r="H1373" s="40"/>
      <c r="I1373" s="231"/>
      <c r="J1373" s="40"/>
      <c r="K1373" s="40"/>
      <c r="L1373" s="44"/>
      <c r="M1373" s="232"/>
      <c r="N1373" s="233"/>
      <c r="O1373" s="91"/>
      <c r="P1373" s="91"/>
      <c r="Q1373" s="91"/>
      <c r="R1373" s="91"/>
      <c r="S1373" s="91"/>
      <c r="T1373" s="92"/>
      <c r="U1373" s="38"/>
      <c r="V1373" s="38"/>
      <c r="W1373" s="38"/>
      <c r="X1373" s="38"/>
      <c r="Y1373" s="38"/>
      <c r="Z1373" s="38"/>
      <c r="AA1373" s="38"/>
      <c r="AB1373" s="38"/>
      <c r="AC1373" s="38"/>
      <c r="AD1373" s="38"/>
      <c r="AE1373" s="38"/>
      <c r="AT1373" s="17" t="s">
        <v>169</v>
      </c>
      <c r="AU1373" s="17" t="s">
        <v>85</v>
      </c>
    </row>
    <row r="1374" s="2" customFormat="1" ht="21.75" customHeight="1">
      <c r="A1374" s="38"/>
      <c r="B1374" s="39"/>
      <c r="C1374" s="215" t="s">
        <v>1858</v>
      </c>
      <c r="D1374" s="215" t="s">
        <v>163</v>
      </c>
      <c r="E1374" s="216" t="s">
        <v>1859</v>
      </c>
      <c r="F1374" s="217" t="s">
        <v>1860</v>
      </c>
      <c r="G1374" s="218" t="s">
        <v>451</v>
      </c>
      <c r="H1374" s="219">
        <v>50</v>
      </c>
      <c r="I1374" s="220"/>
      <c r="J1374" s="221">
        <f>ROUND(I1374*H1374,2)</f>
        <v>0</v>
      </c>
      <c r="K1374" s="222"/>
      <c r="L1374" s="44"/>
      <c r="M1374" s="223" t="s">
        <v>1</v>
      </c>
      <c r="N1374" s="224" t="s">
        <v>40</v>
      </c>
      <c r="O1374" s="91"/>
      <c r="P1374" s="225">
        <f>O1374*H1374</f>
        <v>0</v>
      </c>
      <c r="Q1374" s="225">
        <v>9.0000000000000006E-05</v>
      </c>
      <c r="R1374" s="225">
        <f>Q1374*H1374</f>
        <v>0.0045000000000000005</v>
      </c>
      <c r="S1374" s="225">
        <v>0</v>
      </c>
      <c r="T1374" s="226">
        <f>S1374*H1374</f>
        <v>0</v>
      </c>
      <c r="U1374" s="38"/>
      <c r="V1374" s="38"/>
      <c r="W1374" s="38"/>
      <c r="X1374" s="38"/>
      <c r="Y1374" s="38"/>
      <c r="Z1374" s="38"/>
      <c r="AA1374" s="38"/>
      <c r="AB1374" s="38"/>
      <c r="AC1374" s="38"/>
      <c r="AD1374" s="38"/>
      <c r="AE1374" s="38"/>
      <c r="AR1374" s="227" t="s">
        <v>167</v>
      </c>
      <c r="AT1374" s="227" t="s">
        <v>163</v>
      </c>
      <c r="AU1374" s="227" t="s">
        <v>85</v>
      </c>
      <c r="AY1374" s="17" t="s">
        <v>161</v>
      </c>
      <c r="BE1374" s="228">
        <f>IF(N1374="základní",J1374,0)</f>
        <v>0</v>
      </c>
      <c r="BF1374" s="228">
        <f>IF(N1374="snížená",J1374,0)</f>
        <v>0</v>
      </c>
      <c r="BG1374" s="228">
        <f>IF(N1374="zákl. přenesená",J1374,0)</f>
        <v>0</v>
      </c>
      <c r="BH1374" s="228">
        <f>IF(N1374="sníž. přenesená",J1374,0)</f>
        <v>0</v>
      </c>
      <c r="BI1374" s="228">
        <f>IF(N1374="nulová",J1374,0)</f>
        <v>0</v>
      </c>
      <c r="BJ1374" s="17" t="s">
        <v>83</v>
      </c>
      <c r="BK1374" s="228">
        <f>ROUND(I1374*H1374,2)</f>
        <v>0</v>
      </c>
      <c r="BL1374" s="17" t="s">
        <v>167</v>
      </c>
      <c r="BM1374" s="227" t="s">
        <v>1861</v>
      </c>
    </row>
    <row r="1375" s="2" customFormat="1">
      <c r="A1375" s="38"/>
      <c r="B1375" s="39"/>
      <c r="C1375" s="40"/>
      <c r="D1375" s="229" t="s">
        <v>169</v>
      </c>
      <c r="E1375" s="40"/>
      <c r="F1375" s="230" t="s">
        <v>1862</v>
      </c>
      <c r="G1375" s="40"/>
      <c r="H1375" s="40"/>
      <c r="I1375" s="231"/>
      <c r="J1375" s="40"/>
      <c r="K1375" s="40"/>
      <c r="L1375" s="44"/>
      <c r="M1375" s="232"/>
      <c r="N1375" s="233"/>
      <c r="O1375" s="91"/>
      <c r="P1375" s="91"/>
      <c r="Q1375" s="91"/>
      <c r="R1375" s="91"/>
      <c r="S1375" s="91"/>
      <c r="T1375" s="92"/>
      <c r="U1375" s="38"/>
      <c r="V1375" s="38"/>
      <c r="W1375" s="38"/>
      <c r="X1375" s="38"/>
      <c r="Y1375" s="38"/>
      <c r="Z1375" s="38"/>
      <c r="AA1375" s="38"/>
      <c r="AB1375" s="38"/>
      <c r="AC1375" s="38"/>
      <c r="AD1375" s="38"/>
      <c r="AE1375" s="38"/>
      <c r="AT1375" s="17" t="s">
        <v>169</v>
      </c>
      <c r="AU1375" s="17" t="s">
        <v>85</v>
      </c>
    </row>
    <row r="1376" s="2" customFormat="1" ht="24.15" customHeight="1">
      <c r="A1376" s="38"/>
      <c r="B1376" s="39"/>
      <c r="C1376" s="215" t="s">
        <v>1863</v>
      </c>
      <c r="D1376" s="215" t="s">
        <v>163</v>
      </c>
      <c r="E1376" s="216" t="s">
        <v>1864</v>
      </c>
      <c r="F1376" s="217" t="s">
        <v>1865</v>
      </c>
      <c r="G1376" s="218" t="s">
        <v>240</v>
      </c>
      <c r="H1376" s="219">
        <v>0.82199999999999995</v>
      </c>
      <c r="I1376" s="220"/>
      <c r="J1376" s="221">
        <f>ROUND(I1376*H1376,2)</f>
        <v>0</v>
      </c>
      <c r="K1376" s="222"/>
      <c r="L1376" s="44"/>
      <c r="M1376" s="223" t="s">
        <v>1</v>
      </c>
      <c r="N1376" s="224" t="s">
        <v>40</v>
      </c>
      <c r="O1376" s="91"/>
      <c r="P1376" s="225">
        <f>O1376*H1376</f>
        <v>0</v>
      </c>
      <c r="Q1376" s="225">
        <v>0</v>
      </c>
      <c r="R1376" s="225">
        <f>Q1376*H1376</f>
        <v>0</v>
      </c>
      <c r="S1376" s="225">
        <v>0</v>
      </c>
      <c r="T1376" s="226">
        <f>S1376*H1376</f>
        <v>0</v>
      </c>
      <c r="U1376" s="38"/>
      <c r="V1376" s="38"/>
      <c r="W1376" s="38"/>
      <c r="X1376" s="38"/>
      <c r="Y1376" s="38"/>
      <c r="Z1376" s="38"/>
      <c r="AA1376" s="38"/>
      <c r="AB1376" s="38"/>
      <c r="AC1376" s="38"/>
      <c r="AD1376" s="38"/>
      <c r="AE1376" s="38"/>
      <c r="AR1376" s="227" t="s">
        <v>256</v>
      </c>
      <c r="AT1376" s="227" t="s">
        <v>163</v>
      </c>
      <c r="AU1376" s="227" t="s">
        <v>85</v>
      </c>
      <c r="AY1376" s="17" t="s">
        <v>161</v>
      </c>
      <c r="BE1376" s="228">
        <f>IF(N1376="základní",J1376,0)</f>
        <v>0</v>
      </c>
      <c r="BF1376" s="228">
        <f>IF(N1376="snížená",J1376,0)</f>
        <v>0</v>
      </c>
      <c r="BG1376" s="228">
        <f>IF(N1376="zákl. přenesená",J1376,0)</f>
        <v>0</v>
      </c>
      <c r="BH1376" s="228">
        <f>IF(N1376="sníž. přenesená",J1376,0)</f>
        <v>0</v>
      </c>
      <c r="BI1376" s="228">
        <f>IF(N1376="nulová",J1376,0)</f>
        <v>0</v>
      </c>
      <c r="BJ1376" s="17" t="s">
        <v>83</v>
      </c>
      <c r="BK1376" s="228">
        <f>ROUND(I1376*H1376,2)</f>
        <v>0</v>
      </c>
      <c r="BL1376" s="17" t="s">
        <v>256</v>
      </c>
      <c r="BM1376" s="227" t="s">
        <v>1866</v>
      </c>
    </row>
    <row r="1377" s="2" customFormat="1">
      <c r="A1377" s="38"/>
      <c r="B1377" s="39"/>
      <c r="C1377" s="40"/>
      <c r="D1377" s="229" t="s">
        <v>169</v>
      </c>
      <c r="E1377" s="40"/>
      <c r="F1377" s="230" t="s">
        <v>1867</v>
      </c>
      <c r="G1377" s="40"/>
      <c r="H1377" s="40"/>
      <c r="I1377" s="231"/>
      <c r="J1377" s="40"/>
      <c r="K1377" s="40"/>
      <c r="L1377" s="44"/>
      <c r="M1377" s="232"/>
      <c r="N1377" s="233"/>
      <c r="O1377" s="91"/>
      <c r="P1377" s="91"/>
      <c r="Q1377" s="91"/>
      <c r="R1377" s="91"/>
      <c r="S1377" s="91"/>
      <c r="T1377" s="92"/>
      <c r="U1377" s="38"/>
      <c r="V1377" s="38"/>
      <c r="W1377" s="38"/>
      <c r="X1377" s="38"/>
      <c r="Y1377" s="38"/>
      <c r="Z1377" s="38"/>
      <c r="AA1377" s="38"/>
      <c r="AB1377" s="38"/>
      <c r="AC1377" s="38"/>
      <c r="AD1377" s="38"/>
      <c r="AE1377" s="38"/>
      <c r="AT1377" s="17" t="s">
        <v>169</v>
      </c>
      <c r="AU1377" s="17" t="s">
        <v>85</v>
      </c>
    </row>
    <row r="1378" s="12" customFormat="1" ht="22.8" customHeight="1">
      <c r="A1378" s="12"/>
      <c r="B1378" s="199"/>
      <c r="C1378" s="200"/>
      <c r="D1378" s="201" t="s">
        <v>74</v>
      </c>
      <c r="E1378" s="213" t="s">
        <v>1868</v>
      </c>
      <c r="F1378" s="213" t="s">
        <v>1869</v>
      </c>
      <c r="G1378" s="200"/>
      <c r="H1378" s="200"/>
      <c r="I1378" s="203"/>
      <c r="J1378" s="214">
        <f>BK1378</f>
        <v>0</v>
      </c>
      <c r="K1378" s="200"/>
      <c r="L1378" s="205"/>
      <c r="M1378" s="206"/>
      <c r="N1378" s="207"/>
      <c r="O1378" s="207"/>
      <c r="P1378" s="208">
        <f>SUM(P1379:P1447)</f>
        <v>0</v>
      </c>
      <c r="Q1378" s="207"/>
      <c r="R1378" s="208">
        <f>SUM(R1379:R1447)</f>
        <v>0.71028749999999996</v>
      </c>
      <c r="S1378" s="207"/>
      <c r="T1378" s="209">
        <f>SUM(T1379:T1447)</f>
        <v>0</v>
      </c>
      <c r="U1378" s="12"/>
      <c r="V1378" s="12"/>
      <c r="W1378" s="12"/>
      <c r="X1378" s="12"/>
      <c r="Y1378" s="12"/>
      <c r="Z1378" s="12"/>
      <c r="AA1378" s="12"/>
      <c r="AB1378" s="12"/>
      <c r="AC1378" s="12"/>
      <c r="AD1378" s="12"/>
      <c r="AE1378" s="12"/>
      <c r="AR1378" s="210" t="s">
        <v>85</v>
      </c>
      <c r="AT1378" s="211" t="s">
        <v>74</v>
      </c>
      <c r="AU1378" s="211" t="s">
        <v>83</v>
      </c>
      <c r="AY1378" s="210" t="s">
        <v>161</v>
      </c>
      <c r="BK1378" s="212">
        <f>SUM(BK1379:BK1447)</f>
        <v>0</v>
      </c>
    </row>
    <row r="1379" s="2" customFormat="1" ht="24.15" customHeight="1">
      <c r="A1379" s="38"/>
      <c r="B1379" s="39"/>
      <c r="C1379" s="215" t="s">
        <v>1870</v>
      </c>
      <c r="D1379" s="215" t="s">
        <v>163</v>
      </c>
      <c r="E1379" s="216" t="s">
        <v>1871</v>
      </c>
      <c r="F1379" s="217" t="s">
        <v>1872</v>
      </c>
      <c r="G1379" s="218" t="s">
        <v>206</v>
      </c>
      <c r="H1379" s="219">
        <v>5</v>
      </c>
      <c r="I1379" s="220"/>
      <c r="J1379" s="221">
        <f>ROUND(I1379*H1379,2)</f>
        <v>0</v>
      </c>
      <c r="K1379" s="222"/>
      <c r="L1379" s="44"/>
      <c r="M1379" s="223" t="s">
        <v>1</v>
      </c>
      <c r="N1379" s="224" t="s">
        <v>40</v>
      </c>
      <c r="O1379" s="91"/>
      <c r="P1379" s="225">
        <f>O1379*H1379</f>
        <v>0</v>
      </c>
      <c r="Q1379" s="225">
        <v>0.00036000000000000002</v>
      </c>
      <c r="R1379" s="225">
        <f>Q1379*H1379</f>
        <v>0.0018000000000000002</v>
      </c>
      <c r="S1379" s="225">
        <v>0</v>
      </c>
      <c r="T1379" s="226">
        <f>S1379*H1379</f>
        <v>0</v>
      </c>
      <c r="U1379" s="38"/>
      <c r="V1379" s="38"/>
      <c r="W1379" s="38"/>
      <c r="X1379" s="38"/>
      <c r="Y1379" s="38"/>
      <c r="Z1379" s="38"/>
      <c r="AA1379" s="38"/>
      <c r="AB1379" s="38"/>
      <c r="AC1379" s="38"/>
      <c r="AD1379" s="38"/>
      <c r="AE1379" s="38"/>
      <c r="AR1379" s="227" t="s">
        <v>256</v>
      </c>
      <c r="AT1379" s="227" t="s">
        <v>163</v>
      </c>
      <c r="AU1379" s="227" t="s">
        <v>85</v>
      </c>
      <c r="AY1379" s="17" t="s">
        <v>161</v>
      </c>
      <c r="BE1379" s="228">
        <f>IF(N1379="základní",J1379,0)</f>
        <v>0</v>
      </c>
      <c r="BF1379" s="228">
        <f>IF(N1379="snížená",J1379,0)</f>
        <v>0</v>
      </c>
      <c r="BG1379" s="228">
        <f>IF(N1379="zákl. přenesená",J1379,0)</f>
        <v>0</v>
      </c>
      <c r="BH1379" s="228">
        <f>IF(N1379="sníž. přenesená",J1379,0)</f>
        <v>0</v>
      </c>
      <c r="BI1379" s="228">
        <f>IF(N1379="nulová",J1379,0)</f>
        <v>0</v>
      </c>
      <c r="BJ1379" s="17" t="s">
        <v>83</v>
      </c>
      <c r="BK1379" s="228">
        <f>ROUND(I1379*H1379,2)</f>
        <v>0</v>
      </c>
      <c r="BL1379" s="17" t="s">
        <v>256</v>
      </c>
      <c r="BM1379" s="227" t="s">
        <v>1873</v>
      </c>
    </row>
    <row r="1380" s="2" customFormat="1">
      <c r="A1380" s="38"/>
      <c r="B1380" s="39"/>
      <c r="C1380" s="40"/>
      <c r="D1380" s="229" t="s">
        <v>169</v>
      </c>
      <c r="E1380" s="40"/>
      <c r="F1380" s="230" t="s">
        <v>1874</v>
      </c>
      <c r="G1380" s="40"/>
      <c r="H1380" s="40"/>
      <c r="I1380" s="231"/>
      <c r="J1380" s="40"/>
      <c r="K1380" s="40"/>
      <c r="L1380" s="44"/>
      <c r="M1380" s="232"/>
      <c r="N1380" s="233"/>
      <c r="O1380" s="91"/>
      <c r="P1380" s="91"/>
      <c r="Q1380" s="91"/>
      <c r="R1380" s="91"/>
      <c r="S1380" s="91"/>
      <c r="T1380" s="92"/>
      <c r="U1380" s="38"/>
      <c r="V1380" s="38"/>
      <c r="W1380" s="38"/>
      <c r="X1380" s="38"/>
      <c r="Y1380" s="38"/>
      <c r="Z1380" s="38"/>
      <c r="AA1380" s="38"/>
      <c r="AB1380" s="38"/>
      <c r="AC1380" s="38"/>
      <c r="AD1380" s="38"/>
      <c r="AE1380" s="38"/>
      <c r="AT1380" s="17" t="s">
        <v>169</v>
      </c>
      <c r="AU1380" s="17" t="s">
        <v>85</v>
      </c>
    </row>
    <row r="1381" s="2" customFormat="1" ht="24.15" customHeight="1">
      <c r="A1381" s="38"/>
      <c r="B1381" s="39"/>
      <c r="C1381" s="256" t="s">
        <v>1875</v>
      </c>
      <c r="D1381" s="256" t="s">
        <v>639</v>
      </c>
      <c r="E1381" s="257" t="s">
        <v>1876</v>
      </c>
      <c r="F1381" s="258" t="s">
        <v>1877</v>
      </c>
      <c r="G1381" s="259" t="s">
        <v>451</v>
      </c>
      <c r="H1381" s="260">
        <v>5.25</v>
      </c>
      <c r="I1381" s="261"/>
      <c r="J1381" s="262">
        <f>ROUND(I1381*H1381,2)</f>
        <v>0</v>
      </c>
      <c r="K1381" s="263"/>
      <c r="L1381" s="264"/>
      <c r="M1381" s="265" t="s">
        <v>1</v>
      </c>
      <c r="N1381" s="266" t="s">
        <v>40</v>
      </c>
      <c r="O1381" s="91"/>
      <c r="P1381" s="225">
        <f>O1381*H1381</f>
        <v>0</v>
      </c>
      <c r="Q1381" s="225">
        <v>0.00023000000000000001</v>
      </c>
      <c r="R1381" s="225">
        <f>Q1381*H1381</f>
        <v>0.0012075</v>
      </c>
      <c r="S1381" s="225">
        <v>0</v>
      </c>
      <c r="T1381" s="226">
        <f>S1381*H1381</f>
        <v>0</v>
      </c>
      <c r="U1381" s="38"/>
      <c r="V1381" s="38"/>
      <c r="W1381" s="38"/>
      <c r="X1381" s="38"/>
      <c r="Y1381" s="38"/>
      <c r="Z1381" s="38"/>
      <c r="AA1381" s="38"/>
      <c r="AB1381" s="38"/>
      <c r="AC1381" s="38"/>
      <c r="AD1381" s="38"/>
      <c r="AE1381" s="38"/>
      <c r="AR1381" s="227" t="s">
        <v>642</v>
      </c>
      <c r="AT1381" s="227" t="s">
        <v>639</v>
      </c>
      <c r="AU1381" s="227" t="s">
        <v>85</v>
      </c>
      <c r="AY1381" s="17" t="s">
        <v>161</v>
      </c>
      <c r="BE1381" s="228">
        <f>IF(N1381="základní",J1381,0)</f>
        <v>0</v>
      </c>
      <c r="BF1381" s="228">
        <f>IF(N1381="snížená",J1381,0)</f>
        <v>0</v>
      </c>
      <c r="BG1381" s="228">
        <f>IF(N1381="zákl. přenesená",J1381,0)</f>
        <v>0</v>
      </c>
      <c r="BH1381" s="228">
        <f>IF(N1381="sníž. přenesená",J1381,0)</f>
        <v>0</v>
      </c>
      <c r="BI1381" s="228">
        <f>IF(N1381="nulová",J1381,0)</f>
        <v>0</v>
      </c>
      <c r="BJ1381" s="17" t="s">
        <v>83</v>
      </c>
      <c r="BK1381" s="228">
        <f>ROUND(I1381*H1381,2)</f>
        <v>0</v>
      </c>
      <c r="BL1381" s="17" t="s">
        <v>642</v>
      </c>
      <c r="BM1381" s="227" t="s">
        <v>1878</v>
      </c>
    </row>
    <row r="1382" s="2" customFormat="1">
      <c r="A1382" s="38"/>
      <c r="B1382" s="39"/>
      <c r="C1382" s="40"/>
      <c r="D1382" s="229" t="s">
        <v>169</v>
      </c>
      <c r="E1382" s="40"/>
      <c r="F1382" s="230" t="s">
        <v>1877</v>
      </c>
      <c r="G1382" s="40"/>
      <c r="H1382" s="40"/>
      <c r="I1382" s="231"/>
      <c r="J1382" s="40"/>
      <c r="K1382" s="40"/>
      <c r="L1382" s="44"/>
      <c r="M1382" s="232"/>
      <c r="N1382" s="233"/>
      <c r="O1382" s="91"/>
      <c r="P1382" s="91"/>
      <c r="Q1382" s="91"/>
      <c r="R1382" s="91"/>
      <c r="S1382" s="91"/>
      <c r="T1382" s="92"/>
      <c r="U1382" s="38"/>
      <c r="V1382" s="38"/>
      <c r="W1382" s="38"/>
      <c r="X1382" s="38"/>
      <c r="Y1382" s="38"/>
      <c r="Z1382" s="38"/>
      <c r="AA1382" s="38"/>
      <c r="AB1382" s="38"/>
      <c r="AC1382" s="38"/>
      <c r="AD1382" s="38"/>
      <c r="AE1382" s="38"/>
      <c r="AT1382" s="17" t="s">
        <v>169</v>
      </c>
      <c r="AU1382" s="17" t="s">
        <v>85</v>
      </c>
    </row>
    <row r="1383" s="13" customFormat="1">
      <c r="A1383" s="13"/>
      <c r="B1383" s="234"/>
      <c r="C1383" s="235"/>
      <c r="D1383" s="229" t="s">
        <v>171</v>
      </c>
      <c r="E1383" s="236" t="s">
        <v>1</v>
      </c>
      <c r="F1383" s="237" t="s">
        <v>1879</v>
      </c>
      <c r="G1383" s="235"/>
      <c r="H1383" s="238">
        <v>5</v>
      </c>
      <c r="I1383" s="239"/>
      <c r="J1383" s="235"/>
      <c r="K1383" s="235"/>
      <c r="L1383" s="240"/>
      <c r="M1383" s="241"/>
      <c r="N1383" s="242"/>
      <c r="O1383" s="242"/>
      <c r="P1383" s="242"/>
      <c r="Q1383" s="242"/>
      <c r="R1383" s="242"/>
      <c r="S1383" s="242"/>
      <c r="T1383" s="243"/>
      <c r="U1383" s="13"/>
      <c r="V1383" s="13"/>
      <c r="W1383" s="13"/>
      <c r="X1383" s="13"/>
      <c r="Y1383" s="13"/>
      <c r="Z1383" s="13"/>
      <c r="AA1383" s="13"/>
      <c r="AB1383" s="13"/>
      <c r="AC1383" s="13"/>
      <c r="AD1383" s="13"/>
      <c r="AE1383" s="13"/>
      <c r="AT1383" s="244" t="s">
        <v>171</v>
      </c>
      <c r="AU1383" s="244" t="s">
        <v>85</v>
      </c>
      <c r="AV1383" s="13" t="s">
        <v>85</v>
      </c>
      <c r="AW1383" s="13" t="s">
        <v>32</v>
      </c>
      <c r="AX1383" s="13" t="s">
        <v>83</v>
      </c>
      <c r="AY1383" s="244" t="s">
        <v>161</v>
      </c>
    </row>
    <row r="1384" s="13" customFormat="1">
      <c r="A1384" s="13"/>
      <c r="B1384" s="234"/>
      <c r="C1384" s="235"/>
      <c r="D1384" s="229" t="s">
        <v>171</v>
      </c>
      <c r="E1384" s="235"/>
      <c r="F1384" s="237" t="s">
        <v>1880</v>
      </c>
      <c r="G1384" s="235"/>
      <c r="H1384" s="238">
        <v>5.25</v>
      </c>
      <c r="I1384" s="239"/>
      <c r="J1384" s="235"/>
      <c r="K1384" s="235"/>
      <c r="L1384" s="240"/>
      <c r="M1384" s="241"/>
      <c r="N1384" s="242"/>
      <c r="O1384" s="242"/>
      <c r="P1384" s="242"/>
      <c r="Q1384" s="242"/>
      <c r="R1384" s="242"/>
      <c r="S1384" s="242"/>
      <c r="T1384" s="243"/>
      <c r="U1384" s="13"/>
      <c r="V1384" s="13"/>
      <c r="W1384" s="13"/>
      <c r="X1384" s="13"/>
      <c r="Y1384" s="13"/>
      <c r="Z1384" s="13"/>
      <c r="AA1384" s="13"/>
      <c r="AB1384" s="13"/>
      <c r="AC1384" s="13"/>
      <c r="AD1384" s="13"/>
      <c r="AE1384" s="13"/>
      <c r="AT1384" s="244" t="s">
        <v>171</v>
      </c>
      <c r="AU1384" s="244" t="s">
        <v>85</v>
      </c>
      <c r="AV1384" s="13" t="s">
        <v>85</v>
      </c>
      <c r="AW1384" s="13" t="s">
        <v>4</v>
      </c>
      <c r="AX1384" s="13" t="s">
        <v>83</v>
      </c>
      <c r="AY1384" s="244" t="s">
        <v>161</v>
      </c>
    </row>
    <row r="1385" s="2" customFormat="1" ht="24.15" customHeight="1">
      <c r="A1385" s="38"/>
      <c r="B1385" s="39"/>
      <c r="C1385" s="215" t="s">
        <v>1881</v>
      </c>
      <c r="D1385" s="215" t="s">
        <v>163</v>
      </c>
      <c r="E1385" s="216" t="s">
        <v>1882</v>
      </c>
      <c r="F1385" s="217" t="s">
        <v>1883</v>
      </c>
      <c r="G1385" s="218" t="s">
        <v>1754</v>
      </c>
      <c r="H1385" s="219">
        <v>1</v>
      </c>
      <c r="I1385" s="220"/>
      <c r="J1385" s="221">
        <f>ROUND(I1385*H1385,2)</f>
        <v>0</v>
      </c>
      <c r="K1385" s="222"/>
      <c r="L1385" s="44"/>
      <c r="M1385" s="223" t="s">
        <v>1</v>
      </c>
      <c r="N1385" s="224" t="s">
        <v>40</v>
      </c>
      <c r="O1385" s="91"/>
      <c r="P1385" s="225">
        <f>O1385*H1385</f>
        <v>0</v>
      </c>
      <c r="Q1385" s="225">
        <v>0</v>
      </c>
      <c r="R1385" s="225">
        <f>Q1385*H1385</f>
        <v>0</v>
      </c>
      <c r="S1385" s="225">
        <v>0</v>
      </c>
      <c r="T1385" s="226">
        <f>S1385*H1385</f>
        <v>0</v>
      </c>
      <c r="U1385" s="38"/>
      <c r="V1385" s="38"/>
      <c r="W1385" s="38"/>
      <c r="X1385" s="38"/>
      <c r="Y1385" s="38"/>
      <c r="Z1385" s="38"/>
      <c r="AA1385" s="38"/>
      <c r="AB1385" s="38"/>
      <c r="AC1385" s="38"/>
      <c r="AD1385" s="38"/>
      <c r="AE1385" s="38"/>
      <c r="AR1385" s="227" t="s">
        <v>256</v>
      </c>
      <c r="AT1385" s="227" t="s">
        <v>163</v>
      </c>
      <c r="AU1385" s="227" t="s">
        <v>85</v>
      </c>
      <c r="AY1385" s="17" t="s">
        <v>161</v>
      </c>
      <c r="BE1385" s="228">
        <f>IF(N1385="základní",J1385,0)</f>
        <v>0</v>
      </c>
      <c r="BF1385" s="228">
        <f>IF(N1385="snížená",J1385,0)</f>
        <v>0</v>
      </c>
      <c r="BG1385" s="228">
        <f>IF(N1385="zákl. přenesená",J1385,0)</f>
        <v>0</v>
      </c>
      <c r="BH1385" s="228">
        <f>IF(N1385="sníž. přenesená",J1385,0)</f>
        <v>0</v>
      </c>
      <c r="BI1385" s="228">
        <f>IF(N1385="nulová",J1385,0)</f>
        <v>0</v>
      </c>
      <c r="BJ1385" s="17" t="s">
        <v>83</v>
      </c>
      <c r="BK1385" s="228">
        <f>ROUND(I1385*H1385,2)</f>
        <v>0</v>
      </c>
      <c r="BL1385" s="17" t="s">
        <v>256</v>
      </c>
      <c r="BM1385" s="227" t="s">
        <v>1884</v>
      </c>
    </row>
    <row r="1386" s="2" customFormat="1">
      <c r="A1386" s="38"/>
      <c r="B1386" s="39"/>
      <c r="C1386" s="40"/>
      <c r="D1386" s="229" t="s">
        <v>169</v>
      </c>
      <c r="E1386" s="40"/>
      <c r="F1386" s="230" t="s">
        <v>1885</v>
      </c>
      <c r="G1386" s="40"/>
      <c r="H1386" s="40"/>
      <c r="I1386" s="231"/>
      <c r="J1386" s="40"/>
      <c r="K1386" s="40"/>
      <c r="L1386" s="44"/>
      <c r="M1386" s="232"/>
      <c r="N1386" s="233"/>
      <c r="O1386" s="91"/>
      <c r="P1386" s="91"/>
      <c r="Q1386" s="91"/>
      <c r="R1386" s="91"/>
      <c r="S1386" s="91"/>
      <c r="T1386" s="92"/>
      <c r="U1386" s="38"/>
      <c r="V1386" s="38"/>
      <c r="W1386" s="38"/>
      <c r="X1386" s="38"/>
      <c r="Y1386" s="38"/>
      <c r="Z1386" s="38"/>
      <c r="AA1386" s="38"/>
      <c r="AB1386" s="38"/>
      <c r="AC1386" s="38"/>
      <c r="AD1386" s="38"/>
      <c r="AE1386" s="38"/>
      <c r="AT1386" s="17" t="s">
        <v>169</v>
      </c>
      <c r="AU1386" s="17" t="s">
        <v>85</v>
      </c>
    </row>
    <row r="1387" s="2" customFormat="1" ht="24.15" customHeight="1">
      <c r="A1387" s="38"/>
      <c r="B1387" s="39"/>
      <c r="C1387" s="215" t="s">
        <v>1886</v>
      </c>
      <c r="D1387" s="215" t="s">
        <v>163</v>
      </c>
      <c r="E1387" s="216" t="s">
        <v>1887</v>
      </c>
      <c r="F1387" s="217" t="s">
        <v>1888</v>
      </c>
      <c r="G1387" s="218" t="s">
        <v>451</v>
      </c>
      <c r="H1387" s="219">
        <v>10</v>
      </c>
      <c r="I1387" s="220"/>
      <c r="J1387" s="221">
        <f>ROUND(I1387*H1387,2)</f>
        <v>0</v>
      </c>
      <c r="K1387" s="222"/>
      <c r="L1387" s="44"/>
      <c r="M1387" s="223" t="s">
        <v>1</v>
      </c>
      <c r="N1387" s="224" t="s">
        <v>40</v>
      </c>
      <c r="O1387" s="91"/>
      <c r="P1387" s="225">
        <f>O1387*H1387</f>
        <v>0</v>
      </c>
      <c r="Q1387" s="225">
        <v>0.0024499999999999999</v>
      </c>
      <c r="R1387" s="225">
        <f>Q1387*H1387</f>
        <v>0.024500000000000001</v>
      </c>
      <c r="S1387" s="225">
        <v>0</v>
      </c>
      <c r="T1387" s="226">
        <f>S1387*H1387</f>
        <v>0</v>
      </c>
      <c r="U1387" s="38"/>
      <c r="V1387" s="38"/>
      <c r="W1387" s="38"/>
      <c r="X1387" s="38"/>
      <c r="Y1387" s="38"/>
      <c r="Z1387" s="38"/>
      <c r="AA1387" s="38"/>
      <c r="AB1387" s="38"/>
      <c r="AC1387" s="38"/>
      <c r="AD1387" s="38"/>
      <c r="AE1387" s="38"/>
      <c r="AR1387" s="227" t="s">
        <v>256</v>
      </c>
      <c r="AT1387" s="227" t="s">
        <v>163</v>
      </c>
      <c r="AU1387" s="227" t="s">
        <v>85</v>
      </c>
      <c r="AY1387" s="17" t="s">
        <v>161</v>
      </c>
      <c r="BE1387" s="228">
        <f>IF(N1387="základní",J1387,0)</f>
        <v>0</v>
      </c>
      <c r="BF1387" s="228">
        <f>IF(N1387="snížená",J1387,0)</f>
        <v>0</v>
      </c>
      <c r="BG1387" s="228">
        <f>IF(N1387="zákl. přenesená",J1387,0)</f>
        <v>0</v>
      </c>
      <c r="BH1387" s="228">
        <f>IF(N1387="sníž. přenesená",J1387,0)</f>
        <v>0</v>
      </c>
      <c r="BI1387" s="228">
        <f>IF(N1387="nulová",J1387,0)</f>
        <v>0</v>
      </c>
      <c r="BJ1387" s="17" t="s">
        <v>83</v>
      </c>
      <c r="BK1387" s="228">
        <f>ROUND(I1387*H1387,2)</f>
        <v>0</v>
      </c>
      <c r="BL1387" s="17" t="s">
        <v>256</v>
      </c>
      <c r="BM1387" s="227" t="s">
        <v>1889</v>
      </c>
    </row>
    <row r="1388" s="2" customFormat="1">
      <c r="A1388" s="38"/>
      <c r="B1388" s="39"/>
      <c r="C1388" s="40"/>
      <c r="D1388" s="229" t="s">
        <v>169</v>
      </c>
      <c r="E1388" s="40"/>
      <c r="F1388" s="230" t="s">
        <v>1890</v>
      </c>
      <c r="G1388" s="40"/>
      <c r="H1388" s="40"/>
      <c r="I1388" s="231"/>
      <c r="J1388" s="40"/>
      <c r="K1388" s="40"/>
      <c r="L1388" s="44"/>
      <c r="M1388" s="232"/>
      <c r="N1388" s="233"/>
      <c r="O1388" s="91"/>
      <c r="P1388" s="91"/>
      <c r="Q1388" s="91"/>
      <c r="R1388" s="91"/>
      <c r="S1388" s="91"/>
      <c r="T1388" s="92"/>
      <c r="U1388" s="38"/>
      <c r="V1388" s="38"/>
      <c r="W1388" s="38"/>
      <c r="X1388" s="38"/>
      <c r="Y1388" s="38"/>
      <c r="Z1388" s="38"/>
      <c r="AA1388" s="38"/>
      <c r="AB1388" s="38"/>
      <c r="AC1388" s="38"/>
      <c r="AD1388" s="38"/>
      <c r="AE1388" s="38"/>
      <c r="AT1388" s="17" t="s">
        <v>169</v>
      </c>
      <c r="AU1388" s="17" t="s">
        <v>85</v>
      </c>
    </row>
    <row r="1389" s="2" customFormat="1" ht="24.15" customHeight="1">
      <c r="A1389" s="38"/>
      <c r="B1389" s="39"/>
      <c r="C1389" s="215" t="s">
        <v>1891</v>
      </c>
      <c r="D1389" s="215" t="s">
        <v>163</v>
      </c>
      <c r="E1389" s="216" t="s">
        <v>1892</v>
      </c>
      <c r="F1389" s="217" t="s">
        <v>1893</v>
      </c>
      <c r="G1389" s="218" t="s">
        <v>451</v>
      </c>
      <c r="H1389" s="219">
        <v>10</v>
      </c>
      <c r="I1389" s="220"/>
      <c r="J1389" s="221">
        <f>ROUND(I1389*H1389,2)</f>
        <v>0</v>
      </c>
      <c r="K1389" s="222"/>
      <c r="L1389" s="44"/>
      <c r="M1389" s="223" t="s">
        <v>1</v>
      </c>
      <c r="N1389" s="224" t="s">
        <v>40</v>
      </c>
      <c r="O1389" s="91"/>
      <c r="P1389" s="225">
        <f>O1389*H1389</f>
        <v>0</v>
      </c>
      <c r="Q1389" s="225">
        <v>0.0030899999999999999</v>
      </c>
      <c r="R1389" s="225">
        <f>Q1389*H1389</f>
        <v>0.030899999999999997</v>
      </c>
      <c r="S1389" s="225">
        <v>0</v>
      </c>
      <c r="T1389" s="226">
        <f>S1389*H1389</f>
        <v>0</v>
      </c>
      <c r="U1389" s="38"/>
      <c r="V1389" s="38"/>
      <c r="W1389" s="38"/>
      <c r="X1389" s="38"/>
      <c r="Y1389" s="38"/>
      <c r="Z1389" s="38"/>
      <c r="AA1389" s="38"/>
      <c r="AB1389" s="38"/>
      <c r="AC1389" s="38"/>
      <c r="AD1389" s="38"/>
      <c r="AE1389" s="38"/>
      <c r="AR1389" s="227" t="s">
        <v>256</v>
      </c>
      <c r="AT1389" s="227" t="s">
        <v>163</v>
      </c>
      <c r="AU1389" s="227" t="s">
        <v>85</v>
      </c>
      <c r="AY1389" s="17" t="s">
        <v>161</v>
      </c>
      <c r="BE1389" s="228">
        <f>IF(N1389="základní",J1389,0)</f>
        <v>0</v>
      </c>
      <c r="BF1389" s="228">
        <f>IF(N1389="snížená",J1389,0)</f>
        <v>0</v>
      </c>
      <c r="BG1389" s="228">
        <f>IF(N1389="zákl. přenesená",J1389,0)</f>
        <v>0</v>
      </c>
      <c r="BH1389" s="228">
        <f>IF(N1389="sníž. přenesená",J1389,0)</f>
        <v>0</v>
      </c>
      <c r="BI1389" s="228">
        <f>IF(N1389="nulová",J1389,0)</f>
        <v>0</v>
      </c>
      <c r="BJ1389" s="17" t="s">
        <v>83</v>
      </c>
      <c r="BK1389" s="228">
        <f>ROUND(I1389*H1389,2)</f>
        <v>0</v>
      </c>
      <c r="BL1389" s="17" t="s">
        <v>256</v>
      </c>
      <c r="BM1389" s="227" t="s">
        <v>1894</v>
      </c>
    </row>
    <row r="1390" s="2" customFormat="1">
      <c r="A1390" s="38"/>
      <c r="B1390" s="39"/>
      <c r="C1390" s="40"/>
      <c r="D1390" s="229" t="s">
        <v>169</v>
      </c>
      <c r="E1390" s="40"/>
      <c r="F1390" s="230" t="s">
        <v>1895</v>
      </c>
      <c r="G1390" s="40"/>
      <c r="H1390" s="40"/>
      <c r="I1390" s="231"/>
      <c r="J1390" s="40"/>
      <c r="K1390" s="40"/>
      <c r="L1390" s="44"/>
      <c r="M1390" s="232"/>
      <c r="N1390" s="233"/>
      <c r="O1390" s="91"/>
      <c r="P1390" s="91"/>
      <c r="Q1390" s="91"/>
      <c r="R1390" s="91"/>
      <c r="S1390" s="91"/>
      <c r="T1390" s="92"/>
      <c r="U1390" s="38"/>
      <c r="V1390" s="38"/>
      <c r="W1390" s="38"/>
      <c r="X1390" s="38"/>
      <c r="Y1390" s="38"/>
      <c r="Z1390" s="38"/>
      <c r="AA1390" s="38"/>
      <c r="AB1390" s="38"/>
      <c r="AC1390" s="38"/>
      <c r="AD1390" s="38"/>
      <c r="AE1390" s="38"/>
      <c r="AT1390" s="17" t="s">
        <v>169</v>
      </c>
      <c r="AU1390" s="17" t="s">
        <v>85</v>
      </c>
    </row>
    <row r="1391" s="2" customFormat="1" ht="24.15" customHeight="1">
      <c r="A1391" s="38"/>
      <c r="B1391" s="39"/>
      <c r="C1391" s="215" t="s">
        <v>1896</v>
      </c>
      <c r="D1391" s="215" t="s">
        <v>163</v>
      </c>
      <c r="E1391" s="216" t="s">
        <v>1897</v>
      </c>
      <c r="F1391" s="217" t="s">
        <v>1898</v>
      </c>
      <c r="G1391" s="218" t="s">
        <v>451</v>
      </c>
      <c r="H1391" s="219">
        <v>35</v>
      </c>
      <c r="I1391" s="220"/>
      <c r="J1391" s="221">
        <f>ROUND(I1391*H1391,2)</f>
        <v>0</v>
      </c>
      <c r="K1391" s="222"/>
      <c r="L1391" s="44"/>
      <c r="M1391" s="223" t="s">
        <v>1</v>
      </c>
      <c r="N1391" s="224" t="s">
        <v>40</v>
      </c>
      <c r="O1391" s="91"/>
      <c r="P1391" s="225">
        <f>O1391*H1391</f>
        <v>0</v>
      </c>
      <c r="Q1391" s="225">
        <v>0.0045100000000000001</v>
      </c>
      <c r="R1391" s="225">
        <f>Q1391*H1391</f>
        <v>0.15784999999999999</v>
      </c>
      <c r="S1391" s="225">
        <v>0</v>
      </c>
      <c r="T1391" s="226">
        <f>S1391*H1391</f>
        <v>0</v>
      </c>
      <c r="U1391" s="38"/>
      <c r="V1391" s="38"/>
      <c r="W1391" s="38"/>
      <c r="X1391" s="38"/>
      <c r="Y1391" s="38"/>
      <c r="Z1391" s="38"/>
      <c r="AA1391" s="38"/>
      <c r="AB1391" s="38"/>
      <c r="AC1391" s="38"/>
      <c r="AD1391" s="38"/>
      <c r="AE1391" s="38"/>
      <c r="AR1391" s="227" t="s">
        <v>256</v>
      </c>
      <c r="AT1391" s="227" t="s">
        <v>163</v>
      </c>
      <c r="AU1391" s="227" t="s">
        <v>85</v>
      </c>
      <c r="AY1391" s="17" t="s">
        <v>161</v>
      </c>
      <c r="BE1391" s="228">
        <f>IF(N1391="základní",J1391,0)</f>
        <v>0</v>
      </c>
      <c r="BF1391" s="228">
        <f>IF(N1391="snížená",J1391,0)</f>
        <v>0</v>
      </c>
      <c r="BG1391" s="228">
        <f>IF(N1391="zákl. přenesená",J1391,0)</f>
        <v>0</v>
      </c>
      <c r="BH1391" s="228">
        <f>IF(N1391="sníž. přenesená",J1391,0)</f>
        <v>0</v>
      </c>
      <c r="BI1391" s="228">
        <f>IF(N1391="nulová",J1391,0)</f>
        <v>0</v>
      </c>
      <c r="BJ1391" s="17" t="s">
        <v>83</v>
      </c>
      <c r="BK1391" s="228">
        <f>ROUND(I1391*H1391,2)</f>
        <v>0</v>
      </c>
      <c r="BL1391" s="17" t="s">
        <v>256</v>
      </c>
      <c r="BM1391" s="227" t="s">
        <v>1899</v>
      </c>
    </row>
    <row r="1392" s="2" customFormat="1">
      <c r="A1392" s="38"/>
      <c r="B1392" s="39"/>
      <c r="C1392" s="40"/>
      <c r="D1392" s="229" t="s">
        <v>169</v>
      </c>
      <c r="E1392" s="40"/>
      <c r="F1392" s="230" t="s">
        <v>1900</v>
      </c>
      <c r="G1392" s="40"/>
      <c r="H1392" s="40"/>
      <c r="I1392" s="231"/>
      <c r="J1392" s="40"/>
      <c r="K1392" s="40"/>
      <c r="L1392" s="44"/>
      <c r="M1392" s="232"/>
      <c r="N1392" s="233"/>
      <c r="O1392" s="91"/>
      <c r="P1392" s="91"/>
      <c r="Q1392" s="91"/>
      <c r="R1392" s="91"/>
      <c r="S1392" s="91"/>
      <c r="T1392" s="92"/>
      <c r="U1392" s="38"/>
      <c r="V1392" s="38"/>
      <c r="W1392" s="38"/>
      <c r="X1392" s="38"/>
      <c r="Y1392" s="38"/>
      <c r="Z1392" s="38"/>
      <c r="AA1392" s="38"/>
      <c r="AB1392" s="38"/>
      <c r="AC1392" s="38"/>
      <c r="AD1392" s="38"/>
      <c r="AE1392" s="38"/>
      <c r="AT1392" s="17" t="s">
        <v>169</v>
      </c>
      <c r="AU1392" s="17" t="s">
        <v>85</v>
      </c>
    </row>
    <row r="1393" s="2" customFormat="1" ht="24.15" customHeight="1">
      <c r="A1393" s="38"/>
      <c r="B1393" s="39"/>
      <c r="C1393" s="215" t="s">
        <v>1901</v>
      </c>
      <c r="D1393" s="215" t="s">
        <v>163</v>
      </c>
      <c r="E1393" s="216" t="s">
        <v>1902</v>
      </c>
      <c r="F1393" s="217" t="s">
        <v>1903</v>
      </c>
      <c r="G1393" s="218" t="s">
        <v>451</v>
      </c>
      <c r="H1393" s="219">
        <v>50</v>
      </c>
      <c r="I1393" s="220"/>
      <c r="J1393" s="221">
        <f>ROUND(I1393*H1393,2)</f>
        <v>0</v>
      </c>
      <c r="K1393" s="222"/>
      <c r="L1393" s="44"/>
      <c r="M1393" s="223" t="s">
        <v>1</v>
      </c>
      <c r="N1393" s="224" t="s">
        <v>40</v>
      </c>
      <c r="O1393" s="91"/>
      <c r="P1393" s="225">
        <f>O1393*H1393</f>
        <v>0</v>
      </c>
      <c r="Q1393" s="225">
        <v>0.00084000000000000003</v>
      </c>
      <c r="R1393" s="225">
        <f>Q1393*H1393</f>
        <v>0.042000000000000003</v>
      </c>
      <c r="S1393" s="225">
        <v>0</v>
      </c>
      <c r="T1393" s="226">
        <f>S1393*H1393</f>
        <v>0</v>
      </c>
      <c r="U1393" s="38"/>
      <c r="V1393" s="38"/>
      <c r="W1393" s="38"/>
      <c r="X1393" s="38"/>
      <c r="Y1393" s="38"/>
      <c r="Z1393" s="38"/>
      <c r="AA1393" s="38"/>
      <c r="AB1393" s="38"/>
      <c r="AC1393" s="38"/>
      <c r="AD1393" s="38"/>
      <c r="AE1393" s="38"/>
      <c r="AR1393" s="227" t="s">
        <v>167</v>
      </c>
      <c r="AT1393" s="227" t="s">
        <v>163</v>
      </c>
      <c r="AU1393" s="227" t="s">
        <v>85</v>
      </c>
      <c r="AY1393" s="17" t="s">
        <v>161</v>
      </c>
      <c r="BE1393" s="228">
        <f>IF(N1393="základní",J1393,0)</f>
        <v>0</v>
      </c>
      <c r="BF1393" s="228">
        <f>IF(N1393="snížená",J1393,0)</f>
        <v>0</v>
      </c>
      <c r="BG1393" s="228">
        <f>IF(N1393="zákl. přenesená",J1393,0)</f>
        <v>0</v>
      </c>
      <c r="BH1393" s="228">
        <f>IF(N1393="sníž. přenesená",J1393,0)</f>
        <v>0</v>
      </c>
      <c r="BI1393" s="228">
        <f>IF(N1393="nulová",J1393,0)</f>
        <v>0</v>
      </c>
      <c r="BJ1393" s="17" t="s">
        <v>83</v>
      </c>
      <c r="BK1393" s="228">
        <f>ROUND(I1393*H1393,2)</f>
        <v>0</v>
      </c>
      <c r="BL1393" s="17" t="s">
        <v>167</v>
      </c>
      <c r="BM1393" s="227" t="s">
        <v>1904</v>
      </c>
    </row>
    <row r="1394" s="2" customFormat="1">
      <c r="A1394" s="38"/>
      <c r="B1394" s="39"/>
      <c r="C1394" s="40"/>
      <c r="D1394" s="229" t="s">
        <v>169</v>
      </c>
      <c r="E1394" s="40"/>
      <c r="F1394" s="230" t="s">
        <v>1905</v>
      </c>
      <c r="G1394" s="40"/>
      <c r="H1394" s="40"/>
      <c r="I1394" s="231"/>
      <c r="J1394" s="40"/>
      <c r="K1394" s="40"/>
      <c r="L1394" s="44"/>
      <c r="M1394" s="232"/>
      <c r="N1394" s="233"/>
      <c r="O1394" s="91"/>
      <c r="P1394" s="91"/>
      <c r="Q1394" s="91"/>
      <c r="R1394" s="91"/>
      <c r="S1394" s="91"/>
      <c r="T1394" s="92"/>
      <c r="U1394" s="38"/>
      <c r="V1394" s="38"/>
      <c r="W1394" s="38"/>
      <c r="X1394" s="38"/>
      <c r="Y1394" s="38"/>
      <c r="Z1394" s="38"/>
      <c r="AA1394" s="38"/>
      <c r="AB1394" s="38"/>
      <c r="AC1394" s="38"/>
      <c r="AD1394" s="38"/>
      <c r="AE1394" s="38"/>
      <c r="AT1394" s="17" t="s">
        <v>169</v>
      </c>
      <c r="AU1394" s="17" t="s">
        <v>85</v>
      </c>
    </row>
    <row r="1395" s="2" customFormat="1" ht="24.15" customHeight="1">
      <c r="A1395" s="38"/>
      <c r="B1395" s="39"/>
      <c r="C1395" s="215" t="s">
        <v>1906</v>
      </c>
      <c r="D1395" s="215" t="s">
        <v>163</v>
      </c>
      <c r="E1395" s="216" t="s">
        <v>1907</v>
      </c>
      <c r="F1395" s="217" t="s">
        <v>1908</v>
      </c>
      <c r="G1395" s="218" t="s">
        <v>451</v>
      </c>
      <c r="H1395" s="219">
        <v>110</v>
      </c>
      <c r="I1395" s="220"/>
      <c r="J1395" s="221">
        <f>ROUND(I1395*H1395,2)</f>
        <v>0</v>
      </c>
      <c r="K1395" s="222"/>
      <c r="L1395" s="44"/>
      <c r="M1395" s="223" t="s">
        <v>1</v>
      </c>
      <c r="N1395" s="224" t="s">
        <v>40</v>
      </c>
      <c r="O1395" s="91"/>
      <c r="P1395" s="225">
        <f>O1395*H1395</f>
        <v>0</v>
      </c>
      <c r="Q1395" s="225">
        <v>0.00116</v>
      </c>
      <c r="R1395" s="225">
        <f>Q1395*H1395</f>
        <v>0.12759999999999999</v>
      </c>
      <c r="S1395" s="225">
        <v>0</v>
      </c>
      <c r="T1395" s="226">
        <f>S1395*H1395</f>
        <v>0</v>
      </c>
      <c r="U1395" s="38"/>
      <c r="V1395" s="38"/>
      <c r="W1395" s="38"/>
      <c r="X1395" s="38"/>
      <c r="Y1395" s="38"/>
      <c r="Z1395" s="38"/>
      <c r="AA1395" s="38"/>
      <c r="AB1395" s="38"/>
      <c r="AC1395" s="38"/>
      <c r="AD1395" s="38"/>
      <c r="AE1395" s="38"/>
      <c r="AR1395" s="227" t="s">
        <v>256</v>
      </c>
      <c r="AT1395" s="227" t="s">
        <v>163</v>
      </c>
      <c r="AU1395" s="227" t="s">
        <v>85</v>
      </c>
      <c r="AY1395" s="17" t="s">
        <v>161</v>
      </c>
      <c r="BE1395" s="228">
        <f>IF(N1395="základní",J1395,0)</f>
        <v>0</v>
      </c>
      <c r="BF1395" s="228">
        <f>IF(N1395="snížená",J1395,0)</f>
        <v>0</v>
      </c>
      <c r="BG1395" s="228">
        <f>IF(N1395="zákl. přenesená",J1395,0)</f>
        <v>0</v>
      </c>
      <c r="BH1395" s="228">
        <f>IF(N1395="sníž. přenesená",J1395,0)</f>
        <v>0</v>
      </c>
      <c r="BI1395" s="228">
        <f>IF(N1395="nulová",J1395,0)</f>
        <v>0</v>
      </c>
      <c r="BJ1395" s="17" t="s">
        <v>83</v>
      </c>
      <c r="BK1395" s="228">
        <f>ROUND(I1395*H1395,2)</f>
        <v>0</v>
      </c>
      <c r="BL1395" s="17" t="s">
        <v>256</v>
      </c>
      <c r="BM1395" s="227" t="s">
        <v>1909</v>
      </c>
    </row>
    <row r="1396" s="2" customFormat="1">
      <c r="A1396" s="38"/>
      <c r="B1396" s="39"/>
      <c r="C1396" s="40"/>
      <c r="D1396" s="229" t="s">
        <v>169</v>
      </c>
      <c r="E1396" s="40"/>
      <c r="F1396" s="230" t="s">
        <v>1910</v>
      </c>
      <c r="G1396" s="40"/>
      <c r="H1396" s="40"/>
      <c r="I1396" s="231"/>
      <c r="J1396" s="40"/>
      <c r="K1396" s="40"/>
      <c r="L1396" s="44"/>
      <c r="M1396" s="232"/>
      <c r="N1396" s="233"/>
      <c r="O1396" s="91"/>
      <c r="P1396" s="91"/>
      <c r="Q1396" s="91"/>
      <c r="R1396" s="91"/>
      <c r="S1396" s="91"/>
      <c r="T1396" s="92"/>
      <c r="U1396" s="38"/>
      <c r="V1396" s="38"/>
      <c r="W1396" s="38"/>
      <c r="X1396" s="38"/>
      <c r="Y1396" s="38"/>
      <c r="Z1396" s="38"/>
      <c r="AA1396" s="38"/>
      <c r="AB1396" s="38"/>
      <c r="AC1396" s="38"/>
      <c r="AD1396" s="38"/>
      <c r="AE1396" s="38"/>
      <c r="AT1396" s="17" t="s">
        <v>169</v>
      </c>
      <c r="AU1396" s="17" t="s">
        <v>85</v>
      </c>
    </row>
    <row r="1397" s="2" customFormat="1" ht="24.15" customHeight="1">
      <c r="A1397" s="38"/>
      <c r="B1397" s="39"/>
      <c r="C1397" s="215" t="s">
        <v>1911</v>
      </c>
      <c r="D1397" s="215" t="s">
        <v>163</v>
      </c>
      <c r="E1397" s="216" t="s">
        <v>1912</v>
      </c>
      <c r="F1397" s="217" t="s">
        <v>1913</v>
      </c>
      <c r="G1397" s="218" t="s">
        <v>451</v>
      </c>
      <c r="H1397" s="219">
        <v>60</v>
      </c>
      <c r="I1397" s="220"/>
      <c r="J1397" s="221">
        <f>ROUND(I1397*H1397,2)</f>
        <v>0</v>
      </c>
      <c r="K1397" s="222"/>
      <c r="L1397" s="44"/>
      <c r="M1397" s="223" t="s">
        <v>1</v>
      </c>
      <c r="N1397" s="224" t="s">
        <v>40</v>
      </c>
      <c r="O1397" s="91"/>
      <c r="P1397" s="225">
        <f>O1397*H1397</f>
        <v>0</v>
      </c>
      <c r="Q1397" s="225">
        <v>0.0014400000000000001</v>
      </c>
      <c r="R1397" s="225">
        <f>Q1397*H1397</f>
        <v>0.086400000000000005</v>
      </c>
      <c r="S1397" s="225">
        <v>0</v>
      </c>
      <c r="T1397" s="226">
        <f>S1397*H1397</f>
        <v>0</v>
      </c>
      <c r="U1397" s="38"/>
      <c r="V1397" s="38"/>
      <c r="W1397" s="38"/>
      <c r="X1397" s="38"/>
      <c r="Y1397" s="38"/>
      <c r="Z1397" s="38"/>
      <c r="AA1397" s="38"/>
      <c r="AB1397" s="38"/>
      <c r="AC1397" s="38"/>
      <c r="AD1397" s="38"/>
      <c r="AE1397" s="38"/>
      <c r="AR1397" s="227" t="s">
        <v>256</v>
      </c>
      <c r="AT1397" s="227" t="s">
        <v>163</v>
      </c>
      <c r="AU1397" s="227" t="s">
        <v>85</v>
      </c>
      <c r="AY1397" s="17" t="s">
        <v>161</v>
      </c>
      <c r="BE1397" s="228">
        <f>IF(N1397="základní",J1397,0)</f>
        <v>0</v>
      </c>
      <c r="BF1397" s="228">
        <f>IF(N1397="snížená",J1397,0)</f>
        <v>0</v>
      </c>
      <c r="BG1397" s="228">
        <f>IF(N1397="zákl. přenesená",J1397,0)</f>
        <v>0</v>
      </c>
      <c r="BH1397" s="228">
        <f>IF(N1397="sníž. přenesená",J1397,0)</f>
        <v>0</v>
      </c>
      <c r="BI1397" s="228">
        <f>IF(N1397="nulová",J1397,0)</f>
        <v>0</v>
      </c>
      <c r="BJ1397" s="17" t="s">
        <v>83</v>
      </c>
      <c r="BK1397" s="228">
        <f>ROUND(I1397*H1397,2)</f>
        <v>0</v>
      </c>
      <c r="BL1397" s="17" t="s">
        <v>256</v>
      </c>
      <c r="BM1397" s="227" t="s">
        <v>1914</v>
      </c>
    </row>
    <row r="1398" s="2" customFormat="1">
      <c r="A1398" s="38"/>
      <c r="B1398" s="39"/>
      <c r="C1398" s="40"/>
      <c r="D1398" s="229" t="s">
        <v>169</v>
      </c>
      <c r="E1398" s="40"/>
      <c r="F1398" s="230" t="s">
        <v>1915</v>
      </c>
      <c r="G1398" s="40"/>
      <c r="H1398" s="40"/>
      <c r="I1398" s="231"/>
      <c r="J1398" s="40"/>
      <c r="K1398" s="40"/>
      <c r="L1398" s="44"/>
      <c r="M1398" s="232"/>
      <c r="N1398" s="233"/>
      <c r="O1398" s="91"/>
      <c r="P1398" s="91"/>
      <c r="Q1398" s="91"/>
      <c r="R1398" s="91"/>
      <c r="S1398" s="91"/>
      <c r="T1398" s="92"/>
      <c r="U1398" s="38"/>
      <c r="V1398" s="38"/>
      <c r="W1398" s="38"/>
      <c r="X1398" s="38"/>
      <c r="Y1398" s="38"/>
      <c r="Z1398" s="38"/>
      <c r="AA1398" s="38"/>
      <c r="AB1398" s="38"/>
      <c r="AC1398" s="38"/>
      <c r="AD1398" s="38"/>
      <c r="AE1398" s="38"/>
      <c r="AT1398" s="17" t="s">
        <v>169</v>
      </c>
      <c r="AU1398" s="17" t="s">
        <v>85</v>
      </c>
    </row>
    <row r="1399" s="2" customFormat="1" ht="37.8" customHeight="1">
      <c r="A1399" s="38"/>
      <c r="B1399" s="39"/>
      <c r="C1399" s="215" t="s">
        <v>1916</v>
      </c>
      <c r="D1399" s="215" t="s">
        <v>163</v>
      </c>
      <c r="E1399" s="216" t="s">
        <v>1917</v>
      </c>
      <c r="F1399" s="217" t="s">
        <v>1918</v>
      </c>
      <c r="G1399" s="218" t="s">
        <v>451</v>
      </c>
      <c r="H1399" s="219">
        <v>45</v>
      </c>
      <c r="I1399" s="220"/>
      <c r="J1399" s="221">
        <f>ROUND(I1399*H1399,2)</f>
        <v>0</v>
      </c>
      <c r="K1399" s="222"/>
      <c r="L1399" s="44"/>
      <c r="M1399" s="223" t="s">
        <v>1</v>
      </c>
      <c r="N1399" s="224" t="s">
        <v>40</v>
      </c>
      <c r="O1399" s="91"/>
      <c r="P1399" s="225">
        <f>O1399*H1399</f>
        <v>0</v>
      </c>
      <c r="Q1399" s="225">
        <v>4.0000000000000003E-05</v>
      </c>
      <c r="R1399" s="225">
        <f>Q1399*H1399</f>
        <v>0.0018000000000000002</v>
      </c>
      <c r="S1399" s="225">
        <v>0</v>
      </c>
      <c r="T1399" s="226">
        <f>S1399*H1399</f>
        <v>0</v>
      </c>
      <c r="U1399" s="38"/>
      <c r="V1399" s="38"/>
      <c r="W1399" s="38"/>
      <c r="X1399" s="38"/>
      <c r="Y1399" s="38"/>
      <c r="Z1399" s="38"/>
      <c r="AA1399" s="38"/>
      <c r="AB1399" s="38"/>
      <c r="AC1399" s="38"/>
      <c r="AD1399" s="38"/>
      <c r="AE1399" s="38"/>
      <c r="AR1399" s="227" t="s">
        <v>256</v>
      </c>
      <c r="AT1399" s="227" t="s">
        <v>163</v>
      </c>
      <c r="AU1399" s="227" t="s">
        <v>85</v>
      </c>
      <c r="AY1399" s="17" t="s">
        <v>161</v>
      </c>
      <c r="BE1399" s="228">
        <f>IF(N1399="základní",J1399,0)</f>
        <v>0</v>
      </c>
      <c r="BF1399" s="228">
        <f>IF(N1399="snížená",J1399,0)</f>
        <v>0</v>
      </c>
      <c r="BG1399" s="228">
        <f>IF(N1399="zákl. přenesená",J1399,0)</f>
        <v>0</v>
      </c>
      <c r="BH1399" s="228">
        <f>IF(N1399="sníž. přenesená",J1399,0)</f>
        <v>0</v>
      </c>
      <c r="BI1399" s="228">
        <f>IF(N1399="nulová",J1399,0)</f>
        <v>0</v>
      </c>
      <c r="BJ1399" s="17" t="s">
        <v>83</v>
      </c>
      <c r="BK1399" s="228">
        <f>ROUND(I1399*H1399,2)</f>
        <v>0</v>
      </c>
      <c r="BL1399" s="17" t="s">
        <v>256</v>
      </c>
      <c r="BM1399" s="227" t="s">
        <v>1919</v>
      </c>
    </row>
    <row r="1400" s="2" customFormat="1">
      <c r="A1400" s="38"/>
      <c r="B1400" s="39"/>
      <c r="C1400" s="40"/>
      <c r="D1400" s="229" t="s">
        <v>169</v>
      </c>
      <c r="E1400" s="40"/>
      <c r="F1400" s="230" t="s">
        <v>1920</v>
      </c>
      <c r="G1400" s="40"/>
      <c r="H1400" s="40"/>
      <c r="I1400" s="231"/>
      <c r="J1400" s="40"/>
      <c r="K1400" s="40"/>
      <c r="L1400" s="44"/>
      <c r="M1400" s="232"/>
      <c r="N1400" s="233"/>
      <c r="O1400" s="91"/>
      <c r="P1400" s="91"/>
      <c r="Q1400" s="91"/>
      <c r="R1400" s="91"/>
      <c r="S1400" s="91"/>
      <c r="T1400" s="92"/>
      <c r="U1400" s="38"/>
      <c r="V1400" s="38"/>
      <c r="W1400" s="38"/>
      <c r="X1400" s="38"/>
      <c r="Y1400" s="38"/>
      <c r="Z1400" s="38"/>
      <c r="AA1400" s="38"/>
      <c r="AB1400" s="38"/>
      <c r="AC1400" s="38"/>
      <c r="AD1400" s="38"/>
      <c r="AE1400" s="38"/>
      <c r="AT1400" s="17" t="s">
        <v>169</v>
      </c>
      <c r="AU1400" s="17" t="s">
        <v>85</v>
      </c>
    </row>
    <row r="1401" s="13" customFormat="1">
      <c r="A1401" s="13"/>
      <c r="B1401" s="234"/>
      <c r="C1401" s="235"/>
      <c r="D1401" s="229" t="s">
        <v>171</v>
      </c>
      <c r="E1401" s="236" t="s">
        <v>1</v>
      </c>
      <c r="F1401" s="237" t="s">
        <v>1921</v>
      </c>
      <c r="G1401" s="235"/>
      <c r="H1401" s="238">
        <v>45</v>
      </c>
      <c r="I1401" s="239"/>
      <c r="J1401" s="235"/>
      <c r="K1401" s="235"/>
      <c r="L1401" s="240"/>
      <c r="M1401" s="241"/>
      <c r="N1401" s="242"/>
      <c r="O1401" s="242"/>
      <c r="P1401" s="242"/>
      <c r="Q1401" s="242"/>
      <c r="R1401" s="242"/>
      <c r="S1401" s="242"/>
      <c r="T1401" s="243"/>
      <c r="U1401" s="13"/>
      <c r="V1401" s="13"/>
      <c r="W1401" s="13"/>
      <c r="X1401" s="13"/>
      <c r="Y1401" s="13"/>
      <c r="Z1401" s="13"/>
      <c r="AA1401" s="13"/>
      <c r="AB1401" s="13"/>
      <c r="AC1401" s="13"/>
      <c r="AD1401" s="13"/>
      <c r="AE1401" s="13"/>
      <c r="AT1401" s="244" t="s">
        <v>171</v>
      </c>
      <c r="AU1401" s="244" t="s">
        <v>85</v>
      </c>
      <c r="AV1401" s="13" t="s">
        <v>85</v>
      </c>
      <c r="AW1401" s="13" t="s">
        <v>32</v>
      </c>
      <c r="AX1401" s="13" t="s">
        <v>83</v>
      </c>
      <c r="AY1401" s="244" t="s">
        <v>161</v>
      </c>
    </row>
    <row r="1402" s="2" customFormat="1" ht="37.8" customHeight="1">
      <c r="A1402" s="38"/>
      <c r="B1402" s="39"/>
      <c r="C1402" s="215" t="s">
        <v>1922</v>
      </c>
      <c r="D1402" s="215" t="s">
        <v>163</v>
      </c>
      <c r="E1402" s="216" t="s">
        <v>1923</v>
      </c>
      <c r="F1402" s="217" t="s">
        <v>1924</v>
      </c>
      <c r="G1402" s="218" t="s">
        <v>451</v>
      </c>
      <c r="H1402" s="219">
        <v>80</v>
      </c>
      <c r="I1402" s="220"/>
      <c r="J1402" s="221">
        <f>ROUND(I1402*H1402,2)</f>
        <v>0</v>
      </c>
      <c r="K1402" s="222"/>
      <c r="L1402" s="44"/>
      <c r="M1402" s="223" t="s">
        <v>1</v>
      </c>
      <c r="N1402" s="224" t="s">
        <v>40</v>
      </c>
      <c r="O1402" s="91"/>
      <c r="P1402" s="225">
        <f>O1402*H1402</f>
        <v>0</v>
      </c>
      <c r="Q1402" s="225">
        <v>4.0000000000000003E-05</v>
      </c>
      <c r="R1402" s="225">
        <f>Q1402*H1402</f>
        <v>0.0032000000000000002</v>
      </c>
      <c r="S1402" s="225">
        <v>0</v>
      </c>
      <c r="T1402" s="226">
        <f>S1402*H1402</f>
        <v>0</v>
      </c>
      <c r="U1402" s="38"/>
      <c r="V1402" s="38"/>
      <c r="W1402" s="38"/>
      <c r="X1402" s="38"/>
      <c r="Y1402" s="38"/>
      <c r="Z1402" s="38"/>
      <c r="AA1402" s="38"/>
      <c r="AB1402" s="38"/>
      <c r="AC1402" s="38"/>
      <c r="AD1402" s="38"/>
      <c r="AE1402" s="38"/>
      <c r="AR1402" s="227" t="s">
        <v>256</v>
      </c>
      <c r="AT1402" s="227" t="s">
        <v>163</v>
      </c>
      <c r="AU1402" s="227" t="s">
        <v>85</v>
      </c>
      <c r="AY1402" s="17" t="s">
        <v>161</v>
      </c>
      <c r="BE1402" s="228">
        <f>IF(N1402="základní",J1402,0)</f>
        <v>0</v>
      </c>
      <c r="BF1402" s="228">
        <f>IF(N1402="snížená",J1402,0)</f>
        <v>0</v>
      </c>
      <c r="BG1402" s="228">
        <f>IF(N1402="zákl. přenesená",J1402,0)</f>
        <v>0</v>
      </c>
      <c r="BH1402" s="228">
        <f>IF(N1402="sníž. přenesená",J1402,0)</f>
        <v>0</v>
      </c>
      <c r="BI1402" s="228">
        <f>IF(N1402="nulová",J1402,0)</f>
        <v>0</v>
      </c>
      <c r="BJ1402" s="17" t="s">
        <v>83</v>
      </c>
      <c r="BK1402" s="228">
        <f>ROUND(I1402*H1402,2)</f>
        <v>0</v>
      </c>
      <c r="BL1402" s="17" t="s">
        <v>256</v>
      </c>
      <c r="BM1402" s="227" t="s">
        <v>1925</v>
      </c>
    </row>
    <row r="1403" s="2" customFormat="1">
      <c r="A1403" s="38"/>
      <c r="B1403" s="39"/>
      <c r="C1403" s="40"/>
      <c r="D1403" s="229" t="s">
        <v>169</v>
      </c>
      <c r="E1403" s="40"/>
      <c r="F1403" s="230" t="s">
        <v>1926</v>
      </c>
      <c r="G1403" s="40"/>
      <c r="H1403" s="40"/>
      <c r="I1403" s="231"/>
      <c r="J1403" s="40"/>
      <c r="K1403" s="40"/>
      <c r="L1403" s="44"/>
      <c r="M1403" s="232"/>
      <c r="N1403" s="233"/>
      <c r="O1403" s="91"/>
      <c r="P1403" s="91"/>
      <c r="Q1403" s="91"/>
      <c r="R1403" s="91"/>
      <c r="S1403" s="91"/>
      <c r="T1403" s="92"/>
      <c r="U1403" s="38"/>
      <c r="V1403" s="38"/>
      <c r="W1403" s="38"/>
      <c r="X1403" s="38"/>
      <c r="Y1403" s="38"/>
      <c r="Z1403" s="38"/>
      <c r="AA1403" s="38"/>
      <c r="AB1403" s="38"/>
      <c r="AC1403" s="38"/>
      <c r="AD1403" s="38"/>
      <c r="AE1403" s="38"/>
      <c r="AT1403" s="17" t="s">
        <v>169</v>
      </c>
      <c r="AU1403" s="17" t="s">
        <v>85</v>
      </c>
    </row>
    <row r="1404" s="13" customFormat="1">
      <c r="A1404" s="13"/>
      <c r="B1404" s="234"/>
      <c r="C1404" s="235"/>
      <c r="D1404" s="229" t="s">
        <v>171</v>
      </c>
      <c r="E1404" s="236" t="s">
        <v>1</v>
      </c>
      <c r="F1404" s="237" t="s">
        <v>1927</v>
      </c>
      <c r="G1404" s="235"/>
      <c r="H1404" s="238">
        <v>80</v>
      </c>
      <c r="I1404" s="239"/>
      <c r="J1404" s="235"/>
      <c r="K1404" s="235"/>
      <c r="L1404" s="240"/>
      <c r="M1404" s="241"/>
      <c r="N1404" s="242"/>
      <c r="O1404" s="242"/>
      <c r="P1404" s="242"/>
      <c r="Q1404" s="242"/>
      <c r="R1404" s="242"/>
      <c r="S1404" s="242"/>
      <c r="T1404" s="243"/>
      <c r="U1404" s="13"/>
      <c r="V1404" s="13"/>
      <c r="W1404" s="13"/>
      <c r="X1404" s="13"/>
      <c r="Y1404" s="13"/>
      <c r="Z1404" s="13"/>
      <c r="AA1404" s="13"/>
      <c r="AB1404" s="13"/>
      <c r="AC1404" s="13"/>
      <c r="AD1404" s="13"/>
      <c r="AE1404" s="13"/>
      <c r="AT1404" s="244" t="s">
        <v>171</v>
      </c>
      <c r="AU1404" s="244" t="s">
        <v>85</v>
      </c>
      <c r="AV1404" s="13" t="s">
        <v>85</v>
      </c>
      <c r="AW1404" s="13" t="s">
        <v>32</v>
      </c>
      <c r="AX1404" s="13" t="s">
        <v>83</v>
      </c>
      <c r="AY1404" s="244" t="s">
        <v>161</v>
      </c>
    </row>
    <row r="1405" s="2" customFormat="1" ht="37.8" customHeight="1">
      <c r="A1405" s="38"/>
      <c r="B1405" s="39"/>
      <c r="C1405" s="215" t="s">
        <v>1928</v>
      </c>
      <c r="D1405" s="215" t="s">
        <v>163</v>
      </c>
      <c r="E1405" s="216" t="s">
        <v>1929</v>
      </c>
      <c r="F1405" s="217" t="s">
        <v>1930</v>
      </c>
      <c r="G1405" s="218" t="s">
        <v>451</v>
      </c>
      <c r="H1405" s="219">
        <v>95</v>
      </c>
      <c r="I1405" s="220"/>
      <c r="J1405" s="221">
        <f>ROUND(I1405*H1405,2)</f>
        <v>0</v>
      </c>
      <c r="K1405" s="222"/>
      <c r="L1405" s="44"/>
      <c r="M1405" s="223" t="s">
        <v>1</v>
      </c>
      <c r="N1405" s="224" t="s">
        <v>40</v>
      </c>
      <c r="O1405" s="91"/>
      <c r="P1405" s="225">
        <f>O1405*H1405</f>
        <v>0</v>
      </c>
      <c r="Q1405" s="225">
        <v>4.0000000000000003E-05</v>
      </c>
      <c r="R1405" s="225">
        <f>Q1405*H1405</f>
        <v>0.0038000000000000004</v>
      </c>
      <c r="S1405" s="225">
        <v>0</v>
      </c>
      <c r="T1405" s="226">
        <f>S1405*H1405</f>
        <v>0</v>
      </c>
      <c r="U1405" s="38"/>
      <c r="V1405" s="38"/>
      <c r="W1405" s="38"/>
      <c r="X1405" s="38"/>
      <c r="Y1405" s="38"/>
      <c r="Z1405" s="38"/>
      <c r="AA1405" s="38"/>
      <c r="AB1405" s="38"/>
      <c r="AC1405" s="38"/>
      <c r="AD1405" s="38"/>
      <c r="AE1405" s="38"/>
      <c r="AR1405" s="227" t="s">
        <v>256</v>
      </c>
      <c r="AT1405" s="227" t="s">
        <v>163</v>
      </c>
      <c r="AU1405" s="227" t="s">
        <v>85</v>
      </c>
      <c r="AY1405" s="17" t="s">
        <v>161</v>
      </c>
      <c r="BE1405" s="228">
        <f>IF(N1405="základní",J1405,0)</f>
        <v>0</v>
      </c>
      <c r="BF1405" s="228">
        <f>IF(N1405="snížená",J1405,0)</f>
        <v>0</v>
      </c>
      <c r="BG1405" s="228">
        <f>IF(N1405="zákl. přenesená",J1405,0)</f>
        <v>0</v>
      </c>
      <c r="BH1405" s="228">
        <f>IF(N1405="sníž. přenesená",J1405,0)</f>
        <v>0</v>
      </c>
      <c r="BI1405" s="228">
        <f>IF(N1405="nulová",J1405,0)</f>
        <v>0</v>
      </c>
      <c r="BJ1405" s="17" t="s">
        <v>83</v>
      </c>
      <c r="BK1405" s="228">
        <f>ROUND(I1405*H1405,2)</f>
        <v>0</v>
      </c>
      <c r="BL1405" s="17" t="s">
        <v>256</v>
      </c>
      <c r="BM1405" s="227" t="s">
        <v>1931</v>
      </c>
    </row>
    <row r="1406" s="2" customFormat="1">
      <c r="A1406" s="38"/>
      <c r="B1406" s="39"/>
      <c r="C1406" s="40"/>
      <c r="D1406" s="229" t="s">
        <v>169</v>
      </c>
      <c r="E1406" s="40"/>
      <c r="F1406" s="230" t="s">
        <v>1932</v>
      </c>
      <c r="G1406" s="40"/>
      <c r="H1406" s="40"/>
      <c r="I1406" s="231"/>
      <c r="J1406" s="40"/>
      <c r="K1406" s="40"/>
      <c r="L1406" s="44"/>
      <c r="M1406" s="232"/>
      <c r="N1406" s="233"/>
      <c r="O1406" s="91"/>
      <c r="P1406" s="91"/>
      <c r="Q1406" s="91"/>
      <c r="R1406" s="91"/>
      <c r="S1406" s="91"/>
      <c r="T1406" s="92"/>
      <c r="U1406" s="38"/>
      <c r="V1406" s="38"/>
      <c r="W1406" s="38"/>
      <c r="X1406" s="38"/>
      <c r="Y1406" s="38"/>
      <c r="Z1406" s="38"/>
      <c r="AA1406" s="38"/>
      <c r="AB1406" s="38"/>
      <c r="AC1406" s="38"/>
      <c r="AD1406" s="38"/>
      <c r="AE1406" s="38"/>
      <c r="AT1406" s="17" t="s">
        <v>169</v>
      </c>
      <c r="AU1406" s="17" t="s">
        <v>85</v>
      </c>
    </row>
    <row r="1407" s="13" customFormat="1">
      <c r="A1407" s="13"/>
      <c r="B1407" s="234"/>
      <c r="C1407" s="235"/>
      <c r="D1407" s="229" t="s">
        <v>171</v>
      </c>
      <c r="E1407" s="236" t="s">
        <v>1</v>
      </c>
      <c r="F1407" s="237" t="s">
        <v>1933</v>
      </c>
      <c r="G1407" s="235"/>
      <c r="H1407" s="238">
        <v>95</v>
      </c>
      <c r="I1407" s="239"/>
      <c r="J1407" s="235"/>
      <c r="K1407" s="235"/>
      <c r="L1407" s="240"/>
      <c r="M1407" s="241"/>
      <c r="N1407" s="242"/>
      <c r="O1407" s="242"/>
      <c r="P1407" s="242"/>
      <c r="Q1407" s="242"/>
      <c r="R1407" s="242"/>
      <c r="S1407" s="242"/>
      <c r="T1407" s="243"/>
      <c r="U1407" s="13"/>
      <c r="V1407" s="13"/>
      <c r="W1407" s="13"/>
      <c r="X1407" s="13"/>
      <c r="Y1407" s="13"/>
      <c r="Z1407" s="13"/>
      <c r="AA1407" s="13"/>
      <c r="AB1407" s="13"/>
      <c r="AC1407" s="13"/>
      <c r="AD1407" s="13"/>
      <c r="AE1407" s="13"/>
      <c r="AT1407" s="244" t="s">
        <v>171</v>
      </c>
      <c r="AU1407" s="244" t="s">
        <v>85</v>
      </c>
      <c r="AV1407" s="13" t="s">
        <v>85</v>
      </c>
      <c r="AW1407" s="13" t="s">
        <v>32</v>
      </c>
      <c r="AX1407" s="13" t="s">
        <v>83</v>
      </c>
      <c r="AY1407" s="244" t="s">
        <v>161</v>
      </c>
    </row>
    <row r="1408" s="2" customFormat="1" ht="37.8" customHeight="1">
      <c r="A1408" s="38"/>
      <c r="B1408" s="39"/>
      <c r="C1408" s="215" t="s">
        <v>1934</v>
      </c>
      <c r="D1408" s="215" t="s">
        <v>163</v>
      </c>
      <c r="E1408" s="216" t="s">
        <v>1935</v>
      </c>
      <c r="F1408" s="217" t="s">
        <v>1936</v>
      </c>
      <c r="G1408" s="218" t="s">
        <v>451</v>
      </c>
      <c r="H1408" s="219">
        <v>15</v>
      </c>
      <c r="I1408" s="220"/>
      <c r="J1408" s="221">
        <f>ROUND(I1408*H1408,2)</f>
        <v>0</v>
      </c>
      <c r="K1408" s="222"/>
      <c r="L1408" s="44"/>
      <c r="M1408" s="223" t="s">
        <v>1</v>
      </c>
      <c r="N1408" s="224" t="s">
        <v>40</v>
      </c>
      <c r="O1408" s="91"/>
      <c r="P1408" s="225">
        <f>O1408*H1408</f>
        <v>0</v>
      </c>
      <c r="Q1408" s="225">
        <v>0.00012</v>
      </c>
      <c r="R1408" s="225">
        <f>Q1408*H1408</f>
        <v>0.0018</v>
      </c>
      <c r="S1408" s="225">
        <v>0</v>
      </c>
      <c r="T1408" s="226">
        <f>S1408*H1408</f>
        <v>0</v>
      </c>
      <c r="U1408" s="38"/>
      <c r="V1408" s="38"/>
      <c r="W1408" s="38"/>
      <c r="X1408" s="38"/>
      <c r="Y1408" s="38"/>
      <c r="Z1408" s="38"/>
      <c r="AA1408" s="38"/>
      <c r="AB1408" s="38"/>
      <c r="AC1408" s="38"/>
      <c r="AD1408" s="38"/>
      <c r="AE1408" s="38"/>
      <c r="AR1408" s="227" t="s">
        <v>256</v>
      </c>
      <c r="AT1408" s="227" t="s">
        <v>163</v>
      </c>
      <c r="AU1408" s="227" t="s">
        <v>85</v>
      </c>
      <c r="AY1408" s="17" t="s">
        <v>161</v>
      </c>
      <c r="BE1408" s="228">
        <f>IF(N1408="základní",J1408,0)</f>
        <v>0</v>
      </c>
      <c r="BF1408" s="228">
        <f>IF(N1408="snížená",J1408,0)</f>
        <v>0</v>
      </c>
      <c r="BG1408" s="228">
        <f>IF(N1408="zákl. přenesená",J1408,0)</f>
        <v>0</v>
      </c>
      <c r="BH1408" s="228">
        <f>IF(N1408="sníž. přenesená",J1408,0)</f>
        <v>0</v>
      </c>
      <c r="BI1408" s="228">
        <f>IF(N1408="nulová",J1408,0)</f>
        <v>0</v>
      </c>
      <c r="BJ1408" s="17" t="s">
        <v>83</v>
      </c>
      <c r="BK1408" s="228">
        <f>ROUND(I1408*H1408,2)</f>
        <v>0</v>
      </c>
      <c r="BL1408" s="17" t="s">
        <v>256</v>
      </c>
      <c r="BM1408" s="227" t="s">
        <v>1937</v>
      </c>
    </row>
    <row r="1409" s="2" customFormat="1">
      <c r="A1409" s="38"/>
      <c r="B1409" s="39"/>
      <c r="C1409" s="40"/>
      <c r="D1409" s="229" t="s">
        <v>169</v>
      </c>
      <c r="E1409" s="40"/>
      <c r="F1409" s="230" t="s">
        <v>1938</v>
      </c>
      <c r="G1409" s="40"/>
      <c r="H1409" s="40"/>
      <c r="I1409" s="231"/>
      <c r="J1409" s="40"/>
      <c r="K1409" s="40"/>
      <c r="L1409" s="44"/>
      <c r="M1409" s="232"/>
      <c r="N1409" s="233"/>
      <c r="O1409" s="91"/>
      <c r="P1409" s="91"/>
      <c r="Q1409" s="91"/>
      <c r="R1409" s="91"/>
      <c r="S1409" s="91"/>
      <c r="T1409" s="92"/>
      <c r="U1409" s="38"/>
      <c r="V1409" s="38"/>
      <c r="W1409" s="38"/>
      <c r="X1409" s="38"/>
      <c r="Y1409" s="38"/>
      <c r="Z1409" s="38"/>
      <c r="AA1409" s="38"/>
      <c r="AB1409" s="38"/>
      <c r="AC1409" s="38"/>
      <c r="AD1409" s="38"/>
      <c r="AE1409" s="38"/>
      <c r="AT1409" s="17" t="s">
        <v>169</v>
      </c>
      <c r="AU1409" s="17" t="s">
        <v>85</v>
      </c>
    </row>
    <row r="1410" s="2" customFormat="1" ht="37.8" customHeight="1">
      <c r="A1410" s="38"/>
      <c r="B1410" s="39"/>
      <c r="C1410" s="215" t="s">
        <v>1939</v>
      </c>
      <c r="D1410" s="215" t="s">
        <v>163</v>
      </c>
      <c r="E1410" s="216" t="s">
        <v>1940</v>
      </c>
      <c r="F1410" s="217" t="s">
        <v>1941</v>
      </c>
      <c r="G1410" s="218" t="s">
        <v>451</v>
      </c>
      <c r="H1410" s="219">
        <v>35</v>
      </c>
      <c r="I1410" s="220"/>
      <c r="J1410" s="221">
        <f>ROUND(I1410*H1410,2)</f>
        <v>0</v>
      </c>
      <c r="K1410" s="222"/>
      <c r="L1410" s="44"/>
      <c r="M1410" s="223" t="s">
        <v>1</v>
      </c>
      <c r="N1410" s="224" t="s">
        <v>40</v>
      </c>
      <c r="O1410" s="91"/>
      <c r="P1410" s="225">
        <f>O1410*H1410</f>
        <v>0</v>
      </c>
      <c r="Q1410" s="225">
        <v>0.00024000000000000001</v>
      </c>
      <c r="R1410" s="225">
        <f>Q1410*H1410</f>
        <v>0.0083999999999999995</v>
      </c>
      <c r="S1410" s="225">
        <v>0</v>
      </c>
      <c r="T1410" s="226">
        <f>S1410*H1410</f>
        <v>0</v>
      </c>
      <c r="U1410" s="38"/>
      <c r="V1410" s="38"/>
      <c r="W1410" s="38"/>
      <c r="X1410" s="38"/>
      <c r="Y1410" s="38"/>
      <c r="Z1410" s="38"/>
      <c r="AA1410" s="38"/>
      <c r="AB1410" s="38"/>
      <c r="AC1410" s="38"/>
      <c r="AD1410" s="38"/>
      <c r="AE1410" s="38"/>
      <c r="AR1410" s="227" t="s">
        <v>256</v>
      </c>
      <c r="AT1410" s="227" t="s">
        <v>163</v>
      </c>
      <c r="AU1410" s="227" t="s">
        <v>85</v>
      </c>
      <c r="AY1410" s="17" t="s">
        <v>161</v>
      </c>
      <c r="BE1410" s="228">
        <f>IF(N1410="základní",J1410,0)</f>
        <v>0</v>
      </c>
      <c r="BF1410" s="228">
        <f>IF(N1410="snížená",J1410,0)</f>
        <v>0</v>
      </c>
      <c r="BG1410" s="228">
        <f>IF(N1410="zákl. přenesená",J1410,0)</f>
        <v>0</v>
      </c>
      <c r="BH1410" s="228">
        <f>IF(N1410="sníž. přenesená",J1410,0)</f>
        <v>0</v>
      </c>
      <c r="BI1410" s="228">
        <f>IF(N1410="nulová",J1410,0)</f>
        <v>0</v>
      </c>
      <c r="BJ1410" s="17" t="s">
        <v>83</v>
      </c>
      <c r="BK1410" s="228">
        <f>ROUND(I1410*H1410,2)</f>
        <v>0</v>
      </c>
      <c r="BL1410" s="17" t="s">
        <v>256</v>
      </c>
      <c r="BM1410" s="227" t="s">
        <v>1942</v>
      </c>
    </row>
    <row r="1411" s="2" customFormat="1">
      <c r="A1411" s="38"/>
      <c r="B1411" s="39"/>
      <c r="C1411" s="40"/>
      <c r="D1411" s="229" t="s">
        <v>169</v>
      </c>
      <c r="E1411" s="40"/>
      <c r="F1411" s="230" t="s">
        <v>1943</v>
      </c>
      <c r="G1411" s="40"/>
      <c r="H1411" s="40"/>
      <c r="I1411" s="231"/>
      <c r="J1411" s="40"/>
      <c r="K1411" s="40"/>
      <c r="L1411" s="44"/>
      <c r="M1411" s="232"/>
      <c r="N1411" s="233"/>
      <c r="O1411" s="91"/>
      <c r="P1411" s="91"/>
      <c r="Q1411" s="91"/>
      <c r="R1411" s="91"/>
      <c r="S1411" s="91"/>
      <c r="T1411" s="92"/>
      <c r="U1411" s="38"/>
      <c r="V1411" s="38"/>
      <c r="W1411" s="38"/>
      <c r="X1411" s="38"/>
      <c r="Y1411" s="38"/>
      <c r="Z1411" s="38"/>
      <c r="AA1411" s="38"/>
      <c r="AB1411" s="38"/>
      <c r="AC1411" s="38"/>
      <c r="AD1411" s="38"/>
      <c r="AE1411" s="38"/>
      <c r="AT1411" s="17" t="s">
        <v>169</v>
      </c>
      <c r="AU1411" s="17" t="s">
        <v>85</v>
      </c>
    </row>
    <row r="1412" s="2" customFormat="1" ht="24.15" customHeight="1">
      <c r="A1412" s="38"/>
      <c r="B1412" s="39"/>
      <c r="C1412" s="215" t="s">
        <v>1944</v>
      </c>
      <c r="D1412" s="215" t="s">
        <v>163</v>
      </c>
      <c r="E1412" s="216" t="s">
        <v>1945</v>
      </c>
      <c r="F1412" s="217" t="s">
        <v>1946</v>
      </c>
      <c r="G1412" s="218" t="s">
        <v>376</v>
      </c>
      <c r="H1412" s="219">
        <v>6</v>
      </c>
      <c r="I1412" s="220"/>
      <c r="J1412" s="221">
        <f>ROUND(I1412*H1412,2)</f>
        <v>0</v>
      </c>
      <c r="K1412" s="222"/>
      <c r="L1412" s="44"/>
      <c r="M1412" s="223" t="s">
        <v>1</v>
      </c>
      <c r="N1412" s="224" t="s">
        <v>40</v>
      </c>
      <c r="O1412" s="91"/>
      <c r="P1412" s="225">
        <f>O1412*H1412</f>
        <v>0</v>
      </c>
      <c r="Q1412" s="225">
        <v>0.00022000000000000001</v>
      </c>
      <c r="R1412" s="225">
        <f>Q1412*H1412</f>
        <v>0.00132</v>
      </c>
      <c r="S1412" s="225">
        <v>0</v>
      </c>
      <c r="T1412" s="226">
        <f>S1412*H1412</f>
        <v>0</v>
      </c>
      <c r="U1412" s="38"/>
      <c r="V1412" s="38"/>
      <c r="W1412" s="38"/>
      <c r="X1412" s="38"/>
      <c r="Y1412" s="38"/>
      <c r="Z1412" s="38"/>
      <c r="AA1412" s="38"/>
      <c r="AB1412" s="38"/>
      <c r="AC1412" s="38"/>
      <c r="AD1412" s="38"/>
      <c r="AE1412" s="38"/>
      <c r="AR1412" s="227" t="s">
        <v>256</v>
      </c>
      <c r="AT1412" s="227" t="s">
        <v>163</v>
      </c>
      <c r="AU1412" s="227" t="s">
        <v>85</v>
      </c>
      <c r="AY1412" s="17" t="s">
        <v>161</v>
      </c>
      <c r="BE1412" s="228">
        <f>IF(N1412="základní",J1412,0)</f>
        <v>0</v>
      </c>
      <c r="BF1412" s="228">
        <f>IF(N1412="snížená",J1412,0)</f>
        <v>0</v>
      </c>
      <c r="BG1412" s="228">
        <f>IF(N1412="zákl. přenesená",J1412,0)</f>
        <v>0</v>
      </c>
      <c r="BH1412" s="228">
        <f>IF(N1412="sníž. přenesená",J1412,0)</f>
        <v>0</v>
      </c>
      <c r="BI1412" s="228">
        <f>IF(N1412="nulová",J1412,0)</f>
        <v>0</v>
      </c>
      <c r="BJ1412" s="17" t="s">
        <v>83</v>
      </c>
      <c r="BK1412" s="228">
        <f>ROUND(I1412*H1412,2)</f>
        <v>0</v>
      </c>
      <c r="BL1412" s="17" t="s">
        <v>256</v>
      </c>
      <c r="BM1412" s="227" t="s">
        <v>1947</v>
      </c>
    </row>
    <row r="1413" s="2" customFormat="1">
      <c r="A1413" s="38"/>
      <c r="B1413" s="39"/>
      <c r="C1413" s="40"/>
      <c r="D1413" s="229" t="s">
        <v>169</v>
      </c>
      <c r="E1413" s="40"/>
      <c r="F1413" s="230" t="s">
        <v>1948</v>
      </c>
      <c r="G1413" s="40"/>
      <c r="H1413" s="40"/>
      <c r="I1413" s="231"/>
      <c r="J1413" s="40"/>
      <c r="K1413" s="40"/>
      <c r="L1413" s="44"/>
      <c r="M1413" s="232"/>
      <c r="N1413" s="233"/>
      <c r="O1413" s="91"/>
      <c r="P1413" s="91"/>
      <c r="Q1413" s="91"/>
      <c r="R1413" s="91"/>
      <c r="S1413" s="91"/>
      <c r="T1413" s="92"/>
      <c r="U1413" s="38"/>
      <c r="V1413" s="38"/>
      <c r="W1413" s="38"/>
      <c r="X1413" s="38"/>
      <c r="Y1413" s="38"/>
      <c r="Z1413" s="38"/>
      <c r="AA1413" s="38"/>
      <c r="AB1413" s="38"/>
      <c r="AC1413" s="38"/>
      <c r="AD1413" s="38"/>
      <c r="AE1413" s="38"/>
      <c r="AT1413" s="17" t="s">
        <v>169</v>
      </c>
      <c r="AU1413" s="17" t="s">
        <v>85</v>
      </c>
    </row>
    <row r="1414" s="2" customFormat="1" ht="24.15" customHeight="1">
      <c r="A1414" s="38"/>
      <c r="B1414" s="39"/>
      <c r="C1414" s="215" t="s">
        <v>1949</v>
      </c>
      <c r="D1414" s="215" t="s">
        <v>163</v>
      </c>
      <c r="E1414" s="216" t="s">
        <v>1950</v>
      </c>
      <c r="F1414" s="217" t="s">
        <v>1951</v>
      </c>
      <c r="G1414" s="218" t="s">
        <v>376</v>
      </c>
      <c r="H1414" s="219">
        <v>2</v>
      </c>
      <c r="I1414" s="220"/>
      <c r="J1414" s="221">
        <f>ROUND(I1414*H1414,2)</f>
        <v>0</v>
      </c>
      <c r="K1414" s="222"/>
      <c r="L1414" s="44"/>
      <c r="M1414" s="223" t="s">
        <v>1</v>
      </c>
      <c r="N1414" s="224" t="s">
        <v>40</v>
      </c>
      <c r="O1414" s="91"/>
      <c r="P1414" s="225">
        <f>O1414*H1414</f>
        <v>0</v>
      </c>
      <c r="Q1414" s="225">
        <v>0.00017000000000000001</v>
      </c>
      <c r="R1414" s="225">
        <f>Q1414*H1414</f>
        <v>0.00034000000000000002</v>
      </c>
      <c r="S1414" s="225">
        <v>0</v>
      </c>
      <c r="T1414" s="226">
        <f>S1414*H1414</f>
        <v>0</v>
      </c>
      <c r="U1414" s="38"/>
      <c r="V1414" s="38"/>
      <c r="W1414" s="38"/>
      <c r="X1414" s="38"/>
      <c r="Y1414" s="38"/>
      <c r="Z1414" s="38"/>
      <c r="AA1414" s="38"/>
      <c r="AB1414" s="38"/>
      <c r="AC1414" s="38"/>
      <c r="AD1414" s="38"/>
      <c r="AE1414" s="38"/>
      <c r="AR1414" s="227" t="s">
        <v>256</v>
      </c>
      <c r="AT1414" s="227" t="s">
        <v>163</v>
      </c>
      <c r="AU1414" s="227" t="s">
        <v>85</v>
      </c>
      <c r="AY1414" s="17" t="s">
        <v>161</v>
      </c>
      <c r="BE1414" s="228">
        <f>IF(N1414="základní",J1414,0)</f>
        <v>0</v>
      </c>
      <c r="BF1414" s="228">
        <f>IF(N1414="snížená",J1414,0)</f>
        <v>0</v>
      </c>
      <c r="BG1414" s="228">
        <f>IF(N1414="zákl. přenesená",J1414,0)</f>
        <v>0</v>
      </c>
      <c r="BH1414" s="228">
        <f>IF(N1414="sníž. přenesená",J1414,0)</f>
        <v>0</v>
      </c>
      <c r="BI1414" s="228">
        <f>IF(N1414="nulová",J1414,0)</f>
        <v>0</v>
      </c>
      <c r="BJ1414" s="17" t="s">
        <v>83</v>
      </c>
      <c r="BK1414" s="228">
        <f>ROUND(I1414*H1414,2)</f>
        <v>0</v>
      </c>
      <c r="BL1414" s="17" t="s">
        <v>256</v>
      </c>
      <c r="BM1414" s="227" t="s">
        <v>1952</v>
      </c>
    </row>
    <row r="1415" s="2" customFormat="1">
      <c r="A1415" s="38"/>
      <c r="B1415" s="39"/>
      <c r="C1415" s="40"/>
      <c r="D1415" s="229" t="s">
        <v>169</v>
      </c>
      <c r="E1415" s="40"/>
      <c r="F1415" s="230" t="s">
        <v>1953</v>
      </c>
      <c r="G1415" s="40"/>
      <c r="H1415" s="40"/>
      <c r="I1415" s="231"/>
      <c r="J1415" s="40"/>
      <c r="K1415" s="40"/>
      <c r="L1415" s="44"/>
      <c r="M1415" s="232"/>
      <c r="N1415" s="233"/>
      <c r="O1415" s="91"/>
      <c r="P1415" s="91"/>
      <c r="Q1415" s="91"/>
      <c r="R1415" s="91"/>
      <c r="S1415" s="91"/>
      <c r="T1415" s="92"/>
      <c r="U1415" s="38"/>
      <c r="V1415" s="38"/>
      <c r="W1415" s="38"/>
      <c r="X1415" s="38"/>
      <c r="Y1415" s="38"/>
      <c r="Z1415" s="38"/>
      <c r="AA1415" s="38"/>
      <c r="AB1415" s="38"/>
      <c r="AC1415" s="38"/>
      <c r="AD1415" s="38"/>
      <c r="AE1415" s="38"/>
      <c r="AT1415" s="17" t="s">
        <v>169</v>
      </c>
      <c r="AU1415" s="17" t="s">
        <v>85</v>
      </c>
    </row>
    <row r="1416" s="2" customFormat="1" ht="24.15" customHeight="1">
      <c r="A1416" s="38"/>
      <c r="B1416" s="39"/>
      <c r="C1416" s="215" t="s">
        <v>1954</v>
      </c>
      <c r="D1416" s="215" t="s">
        <v>163</v>
      </c>
      <c r="E1416" s="216" t="s">
        <v>1955</v>
      </c>
      <c r="F1416" s="217" t="s">
        <v>1956</v>
      </c>
      <c r="G1416" s="218" t="s">
        <v>376</v>
      </c>
      <c r="H1416" s="219">
        <v>2</v>
      </c>
      <c r="I1416" s="220"/>
      <c r="J1416" s="221">
        <f>ROUND(I1416*H1416,2)</f>
        <v>0</v>
      </c>
      <c r="K1416" s="222"/>
      <c r="L1416" s="44"/>
      <c r="M1416" s="223" t="s">
        <v>1</v>
      </c>
      <c r="N1416" s="224" t="s">
        <v>40</v>
      </c>
      <c r="O1416" s="91"/>
      <c r="P1416" s="225">
        <f>O1416*H1416</f>
        <v>0</v>
      </c>
      <c r="Q1416" s="225">
        <v>0.00081999999999999998</v>
      </c>
      <c r="R1416" s="225">
        <f>Q1416*H1416</f>
        <v>0.00164</v>
      </c>
      <c r="S1416" s="225">
        <v>0</v>
      </c>
      <c r="T1416" s="226">
        <f>S1416*H1416</f>
        <v>0</v>
      </c>
      <c r="U1416" s="38"/>
      <c r="V1416" s="38"/>
      <c r="W1416" s="38"/>
      <c r="X1416" s="38"/>
      <c r="Y1416" s="38"/>
      <c r="Z1416" s="38"/>
      <c r="AA1416" s="38"/>
      <c r="AB1416" s="38"/>
      <c r="AC1416" s="38"/>
      <c r="AD1416" s="38"/>
      <c r="AE1416" s="38"/>
      <c r="AR1416" s="227" t="s">
        <v>256</v>
      </c>
      <c r="AT1416" s="227" t="s">
        <v>163</v>
      </c>
      <c r="AU1416" s="227" t="s">
        <v>85</v>
      </c>
      <c r="AY1416" s="17" t="s">
        <v>161</v>
      </c>
      <c r="BE1416" s="228">
        <f>IF(N1416="základní",J1416,0)</f>
        <v>0</v>
      </c>
      <c r="BF1416" s="228">
        <f>IF(N1416="snížená",J1416,0)</f>
        <v>0</v>
      </c>
      <c r="BG1416" s="228">
        <f>IF(N1416="zákl. přenesená",J1416,0)</f>
        <v>0</v>
      </c>
      <c r="BH1416" s="228">
        <f>IF(N1416="sníž. přenesená",J1416,0)</f>
        <v>0</v>
      </c>
      <c r="BI1416" s="228">
        <f>IF(N1416="nulová",J1416,0)</f>
        <v>0</v>
      </c>
      <c r="BJ1416" s="17" t="s">
        <v>83</v>
      </c>
      <c r="BK1416" s="228">
        <f>ROUND(I1416*H1416,2)</f>
        <v>0</v>
      </c>
      <c r="BL1416" s="17" t="s">
        <v>256</v>
      </c>
      <c r="BM1416" s="227" t="s">
        <v>1957</v>
      </c>
    </row>
    <row r="1417" s="2" customFormat="1">
      <c r="A1417" s="38"/>
      <c r="B1417" s="39"/>
      <c r="C1417" s="40"/>
      <c r="D1417" s="229" t="s">
        <v>169</v>
      </c>
      <c r="E1417" s="40"/>
      <c r="F1417" s="230" t="s">
        <v>1958</v>
      </c>
      <c r="G1417" s="40"/>
      <c r="H1417" s="40"/>
      <c r="I1417" s="231"/>
      <c r="J1417" s="40"/>
      <c r="K1417" s="40"/>
      <c r="L1417" s="44"/>
      <c r="M1417" s="232"/>
      <c r="N1417" s="233"/>
      <c r="O1417" s="91"/>
      <c r="P1417" s="91"/>
      <c r="Q1417" s="91"/>
      <c r="R1417" s="91"/>
      <c r="S1417" s="91"/>
      <c r="T1417" s="92"/>
      <c r="U1417" s="38"/>
      <c r="V1417" s="38"/>
      <c r="W1417" s="38"/>
      <c r="X1417" s="38"/>
      <c r="Y1417" s="38"/>
      <c r="Z1417" s="38"/>
      <c r="AA1417" s="38"/>
      <c r="AB1417" s="38"/>
      <c r="AC1417" s="38"/>
      <c r="AD1417" s="38"/>
      <c r="AE1417" s="38"/>
      <c r="AT1417" s="17" t="s">
        <v>169</v>
      </c>
      <c r="AU1417" s="17" t="s">
        <v>85</v>
      </c>
    </row>
    <row r="1418" s="2" customFormat="1" ht="16.5" customHeight="1">
      <c r="A1418" s="38"/>
      <c r="B1418" s="39"/>
      <c r="C1418" s="215" t="s">
        <v>1959</v>
      </c>
      <c r="D1418" s="215" t="s">
        <v>163</v>
      </c>
      <c r="E1418" s="216" t="s">
        <v>1960</v>
      </c>
      <c r="F1418" s="217" t="s">
        <v>1961</v>
      </c>
      <c r="G1418" s="218" t="s">
        <v>376</v>
      </c>
      <c r="H1418" s="219">
        <v>20</v>
      </c>
      <c r="I1418" s="220"/>
      <c r="J1418" s="221">
        <f>ROUND(I1418*H1418,2)</f>
        <v>0</v>
      </c>
      <c r="K1418" s="222"/>
      <c r="L1418" s="44"/>
      <c r="M1418" s="223" t="s">
        <v>1</v>
      </c>
      <c r="N1418" s="224" t="s">
        <v>40</v>
      </c>
      <c r="O1418" s="91"/>
      <c r="P1418" s="225">
        <f>O1418*H1418</f>
        <v>0</v>
      </c>
      <c r="Q1418" s="225">
        <v>0.00029</v>
      </c>
      <c r="R1418" s="225">
        <f>Q1418*H1418</f>
        <v>0.0057999999999999996</v>
      </c>
      <c r="S1418" s="225">
        <v>0</v>
      </c>
      <c r="T1418" s="226">
        <f>S1418*H1418</f>
        <v>0</v>
      </c>
      <c r="U1418" s="38"/>
      <c r="V1418" s="38"/>
      <c r="W1418" s="38"/>
      <c r="X1418" s="38"/>
      <c r="Y1418" s="38"/>
      <c r="Z1418" s="38"/>
      <c r="AA1418" s="38"/>
      <c r="AB1418" s="38"/>
      <c r="AC1418" s="38"/>
      <c r="AD1418" s="38"/>
      <c r="AE1418" s="38"/>
      <c r="AR1418" s="227" t="s">
        <v>256</v>
      </c>
      <c r="AT1418" s="227" t="s">
        <v>163</v>
      </c>
      <c r="AU1418" s="227" t="s">
        <v>85</v>
      </c>
      <c r="AY1418" s="17" t="s">
        <v>161</v>
      </c>
      <c r="BE1418" s="228">
        <f>IF(N1418="základní",J1418,0)</f>
        <v>0</v>
      </c>
      <c r="BF1418" s="228">
        <f>IF(N1418="snížená",J1418,0)</f>
        <v>0</v>
      </c>
      <c r="BG1418" s="228">
        <f>IF(N1418="zákl. přenesená",J1418,0)</f>
        <v>0</v>
      </c>
      <c r="BH1418" s="228">
        <f>IF(N1418="sníž. přenesená",J1418,0)</f>
        <v>0</v>
      </c>
      <c r="BI1418" s="228">
        <f>IF(N1418="nulová",J1418,0)</f>
        <v>0</v>
      </c>
      <c r="BJ1418" s="17" t="s">
        <v>83</v>
      </c>
      <c r="BK1418" s="228">
        <f>ROUND(I1418*H1418,2)</f>
        <v>0</v>
      </c>
      <c r="BL1418" s="17" t="s">
        <v>256</v>
      </c>
      <c r="BM1418" s="227" t="s">
        <v>1962</v>
      </c>
    </row>
    <row r="1419" s="2" customFormat="1">
      <c r="A1419" s="38"/>
      <c r="B1419" s="39"/>
      <c r="C1419" s="40"/>
      <c r="D1419" s="229" t="s">
        <v>169</v>
      </c>
      <c r="E1419" s="40"/>
      <c r="F1419" s="230" t="s">
        <v>1963</v>
      </c>
      <c r="G1419" s="40"/>
      <c r="H1419" s="40"/>
      <c r="I1419" s="231"/>
      <c r="J1419" s="40"/>
      <c r="K1419" s="40"/>
      <c r="L1419" s="44"/>
      <c r="M1419" s="232"/>
      <c r="N1419" s="233"/>
      <c r="O1419" s="91"/>
      <c r="P1419" s="91"/>
      <c r="Q1419" s="91"/>
      <c r="R1419" s="91"/>
      <c r="S1419" s="91"/>
      <c r="T1419" s="92"/>
      <c r="U1419" s="38"/>
      <c r="V1419" s="38"/>
      <c r="W1419" s="38"/>
      <c r="X1419" s="38"/>
      <c r="Y1419" s="38"/>
      <c r="Z1419" s="38"/>
      <c r="AA1419" s="38"/>
      <c r="AB1419" s="38"/>
      <c r="AC1419" s="38"/>
      <c r="AD1419" s="38"/>
      <c r="AE1419" s="38"/>
      <c r="AT1419" s="17" t="s">
        <v>169</v>
      </c>
      <c r="AU1419" s="17" t="s">
        <v>85</v>
      </c>
    </row>
    <row r="1420" s="2" customFormat="1" ht="16.5" customHeight="1">
      <c r="A1420" s="38"/>
      <c r="B1420" s="39"/>
      <c r="C1420" s="215" t="s">
        <v>1964</v>
      </c>
      <c r="D1420" s="215" t="s">
        <v>163</v>
      </c>
      <c r="E1420" s="216" t="s">
        <v>1965</v>
      </c>
      <c r="F1420" s="217" t="s">
        <v>1966</v>
      </c>
      <c r="G1420" s="218" t="s">
        <v>376</v>
      </c>
      <c r="H1420" s="219">
        <v>2</v>
      </c>
      <c r="I1420" s="220"/>
      <c r="J1420" s="221">
        <f>ROUND(I1420*H1420,2)</f>
        <v>0</v>
      </c>
      <c r="K1420" s="222"/>
      <c r="L1420" s="44"/>
      <c r="M1420" s="223" t="s">
        <v>1</v>
      </c>
      <c r="N1420" s="224" t="s">
        <v>40</v>
      </c>
      <c r="O1420" s="91"/>
      <c r="P1420" s="225">
        <f>O1420*H1420</f>
        <v>0</v>
      </c>
      <c r="Q1420" s="225">
        <v>0.00040999999999999999</v>
      </c>
      <c r="R1420" s="225">
        <f>Q1420*H1420</f>
        <v>0.00081999999999999998</v>
      </c>
      <c r="S1420" s="225">
        <v>0</v>
      </c>
      <c r="T1420" s="226">
        <f>S1420*H1420</f>
        <v>0</v>
      </c>
      <c r="U1420" s="38"/>
      <c r="V1420" s="38"/>
      <c r="W1420" s="38"/>
      <c r="X1420" s="38"/>
      <c r="Y1420" s="38"/>
      <c r="Z1420" s="38"/>
      <c r="AA1420" s="38"/>
      <c r="AB1420" s="38"/>
      <c r="AC1420" s="38"/>
      <c r="AD1420" s="38"/>
      <c r="AE1420" s="38"/>
      <c r="AR1420" s="227" t="s">
        <v>256</v>
      </c>
      <c r="AT1420" s="227" t="s">
        <v>163</v>
      </c>
      <c r="AU1420" s="227" t="s">
        <v>85</v>
      </c>
      <c r="AY1420" s="17" t="s">
        <v>161</v>
      </c>
      <c r="BE1420" s="228">
        <f>IF(N1420="základní",J1420,0)</f>
        <v>0</v>
      </c>
      <c r="BF1420" s="228">
        <f>IF(N1420="snížená",J1420,0)</f>
        <v>0</v>
      </c>
      <c r="BG1420" s="228">
        <f>IF(N1420="zákl. přenesená",J1420,0)</f>
        <v>0</v>
      </c>
      <c r="BH1420" s="228">
        <f>IF(N1420="sníž. přenesená",J1420,0)</f>
        <v>0</v>
      </c>
      <c r="BI1420" s="228">
        <f>IF(N1420="nulová",J1420,0)</f>
        <v>0</v>
      </c>
      <c r="BJ1420" s="17" t="s">
        <v>83</v>
      </c>
      <c r="BK1420" s="228">
        <f>ROUND(I1420*H1420,2)</f>
        <v>0</v>
      </c>
      <c r="BL1420" s="17" t="s">
        <v>256</v>
      </c>
      <c r="BM1420" s="227" t="s">
        <v>1967</v>
      </c>
    </row>
    <row r="1421" s="2" customFormat="1">
      <c r="A1421" s="38"/>
      <c r="B1421" s="39"/>
      <c r="C1421" s="40"/>
      <c r="D1421" s="229" t="s">
        <v>169</v>
      </c>
      <c r="E1421" s="40"/>
      <c r="F1421" s="230" t="s">
        <v>1968</v>
      </c>
      <c r="G1421" s="40"/>
      <c r="H1421" s="40"/>
      <c r="I1421" s="231"/>
      <c r="J1421" s="40"/>
      <c r="K1421" s="40"/>
      <c r="L1421" s="44"/>
      <c r="M1421" s="232"/>
      <c r="N1421" s="233"/>
      <c r="O1421" s="91"/>
      <c r="P1421" s="91"/>
      <c r="Q1421" s="91"/>
      <c r="R1421" s="91"/>
      <c r="S1421" s="91"/>
      <c r="T1421" s="92"/>
      <c r="U1421" s="38"/>
      <c r="V1421" s="38"/>
      <c r="W1421" s="38"/>
      <c r="X1421" s="38"/>
      <c r="Y1421" s="38"/>
      <c r="Z1421" s="38"/>
      <c r="AA1421" s="38"/>
      <c r="AB1421" s="38"/>
      <c r="AC1421" s="38"/>
      <c r="AD1421" s="38"/>
      <c r="AE1421" s="38"/>
      <c r="AT1421" s="17" t="s">
        <v>169</v>
      </c>
      <c r="AU1421" s="17" t="s">
        <v>85</v>
      </c>
    </row>
    <row r="1422" s="2" customFormat="1" ht="21.75" customHeight="1">
      <c r="A1422" s="38"/>
      <c r="B1422" s="39"/>
      <c r="C1422" s="215" t="s">
        <v>1969</v>
      </c>
      <c r="D1422" s="215" t="s">
        <v>163</v>
      </c>
      <c r="E1422" s="216" t="s">
        <v>1970</v>
      </c>
      <c r="F1422" s="217" t="s">
        <v>1971</v>
      </c>
      <c r="G1422" s="218" t="s">
        <v>376</v>
      </c>
      <c r="H1422" s="219">
        <v>6</v>
      </c>
      <c r="I1422" s="220"/>
      <c r="J1422" s="221">
        <f>ROUND(I1422*H1422,2)</f>
        <v>0</v>
      </c>
      <c r="K1422" s="222"/>
      <c r="L1422" s="44"/>
      <c r="M1422" s="223" t="s">
        <v>1</v>
      </c>
      <c r="N1422" s="224" t="s">
        <v>40</v>
      </c>
      <c r="O1422" s="91"/>
      <c r="P1422" s="225">
        <f>O1422*H1422</f>
        <v>0</v>
      </c>
      <c r="Q1422" s="225">
        <v>0.00034000000000000002</v>
      </c>
      <c r="R1422" s="225">
        <f>Q1422*H1422</f>
        <v>0.0020400000000000001</v>
      </c>
      <c r="S1422" s="225">
        <v>0</v>
      </c>
      <c r="T1422" s="226">
        <f>S1422*H1422</f>
        <v>0</v>
      </c>
      <c r="U1422" s="38"/>
      <c r="V1422" s="38"/>
      <c r="W1422" s="38"/>
      <c r="X1422" s="38"/>
      <c r="Y1422" s="38"/>
      <c r="Z1422" s="38"/>
      <c r="AA1422" s="38"/>
      <c r="AB1422" s="38"/>
      <c r="AC1422" s="38"/>
      <c r="AD1422" s="38"/>
      <c r="AE1422" s="38"/>
      <c r="AR1422" s="227" t="s">
        <v>256</v>
      </c>
      <c r="AT1422" s="227" t="s">
        <v>163</v>
      </c>
      <c r="AU1422" s="227" t="s">
        <v>85</v>
      </c>
      <c r="AY1422" s="17" t="s">
        <v>161</v>
      </c>
      <c r="BE1422" s="228">
        <f>IF(N1422="základní",J1422,0)</f>
        <v>0</v>
      </c>
      <c r="BF1422" s="228">
        <f>IF(N1422="snížená",J1422,0)</f>
        <v>0</v>
      </c>
      <c r="BG1422" s="228">
        <f>IF(N1422="zákl. přenesená",J1422,0)</f>
        <v>0</v>
      </c>
      <c r="BH1422" s="228">
        <f>IF(N1422="sníž. přenesená",J1422,0)</f>
        <v>0</v>
      </c>
      <c r="BI1422" s="228">
        <f>IF(N1422="nulová",J1422,0)</f>
        <v>0</v>
      </c>
      <c r="BJ1422" s="17" t="s">
        <v>83</v>
      </c>
      <c r="BK1422" s="228">
        <f>ROUND(I1422*H1422,2)</f>
        <v>0</v>
      </c>
      <c r="BL1422" s="17" t="s">
        <v>256</v>
      </c>
      <c r="BM1422" s="227" t="s">
        <v>1972</v>
      </c>
    </row>
    <row r="1423" s="2" customFormat="1">
      <c r="A1423" s="38"/>
      <c r="B1423" s="39"/>
      <c r="C1423" s="40"/>
      <c r="D1423" s="229" t="s">
        <v>169</v>
      </c>
      <c r="E1423" s="40"/>
      <c r="F1423" s="230" t="s">
        <v>1973</v>
      </c>
      <c r="G1423" s="40"/>
      <c r="H1423" s="40"/>
      <c r="I1423" s="231"/>
      <c r="J1423" s="40"/>
      <c r="K1423" s="40"/>
      <c r="L1423" s="44"/>
      <c r="M1423" s="232"/>
      <c r="N1423" s="233"/>
      <c r="O1423" s="91"/>
      <c r="P1423" s="91"/>
      <c r="Q1423" s="91"/>
      <c r="R1423" s="91"/>
      <c r="S1423" s="91"/>
      <c r="T1423" s="92"/>
      <c r="U1423" s="38"/>
      <c r="V1423" s="38"/>
      <c r="W1423" s="38"/>
      <c r="X1423" s="38"/>
      <c r="Y1423" s="38"/>
      <c r="Z1423" s="38"/>
      <c r="AA1423" s="38"/>
      <c r="AB1423" s="38"/>
      <c r="AC1423" s="38"/>
      <c r="AD1423" s="38"/>
      <c r="AE1423" s="38"/>
      <c r="AT1423" s="17" t="s">
        <v>169</v>
      </c>
      <c r="AU1423" s="17" t="s">
        <v>85</v>
      </c>
    </row>
    <row r="1424" s="2" customFormat="1" ht="21.75" customHeight="1">
      <c r="A1424" s="38"/>
      <c r="B1424" s="39"/>
      <c r="C1424" s="215" t="s">
        <v>1974</v>
      </c>
      <c r="D1424" s="215" t="s">
        <v>163</v>
      </c>
      <c r="E1424" s="216" t="s">
        <v>1975</v>
      </c>
      <c r="F1424" s="217" t="s">
        <v>1976</v>
      </c>
      <c r="G1424" s="218" t="s">
        <v>376</v>
      </c>
      <c r="H1424" s="219">
        <v>2</v>
      </c>
      <c r="I1424" s="220"/>
      <c r="J1424" s="221">
        <f>ROUND(I1424*H1424,2)</f>
        <v>0</v>
      </c>
      <c r="K1424" s="222"/>
      <c r="L1424" s="44"/>
      <c r="M1424" s="223" t="s">
        <v>1</v>
      </c>
      <c r="N1424" s="224" t="s">
        <v>40</v>
      </c>
      <c r="O1424" s="91"/>
      <c r="P1424" s="225">
        <f>O1424*H1424</f>
        <v>0</v>
      </c>
      <c r="Q1424" s="225">
        <v>0.00050000000000000001</v>
      </c>
      <c r="R1424" s="225">
        <f>Q1424*H1424</f>
        <v>0.001</v>
      </c>
      <c r="S1424" s="225">
        <v>0</v>
      </c>
      <c r="T1424" s="226">
        <f>S1424*H1424</f>
        <v>0</v>
      </c>
      <c r="U1424" s="38"/>
      <c r="V1424" s="38"/>
      <c r="W1424" s="38"/>
      <c r="X1424" s="38"/>
      <c r="Y1424" s="38"/>
      <c r="Z1424" s="38"/>
      <c r="AA1424" s="38"/>
      <c r="AB1424" s="38"/>
      <c r="AC1424" s="38"/>
      <c r="AD1424" s="38"/>
      <c r="AE1424" s="38"/>
      <c r="AR1424" s="227" t="s">
        <v>256</v>
      </c>
      <c r="AT1424" s="227" t="s">
        <v>163</v>
      </c>
      <c r="AU1424" s="227" t="s">
        <v>85</v>
      </c>
      <c r="AY1424" s="17" t="s">
        <v>161</v>
      </c>
      <c r="BE1424" s="228">
        <f>IF(N1424="základní",J1424,0)</f>
        <v>0</v>
      </c>
      <c r="BF1424" s="228">
        <f>IF(N1424="snížená",J1424,0)</f>
        <v>0</v>
      </c>
      <c r="BG1424" s="228">
        <f>IF(N1424="zákl. přenesená",J1424,0)</f>
        <v>0</v>
      </c>
      <c r="BH1424" s="228">
        <f>IF(N1424="sníž. přenesená",J1424,0)</f>
        <v>0</v>
      </c>
      <c r="BI1424" s="228">
        <f>IF(N1424="nulová",J1424,0)</f>
        <v>0</v>
      </c>
      <c r="BJ1424" s="17" t="s">
        <v>83</v>
      </c>
      <c r="BK1424" s="228">
        <f>ROUND(I1424*H1424,2)</f>
        <v>0</v>
      </c>
      <c r="BL1424" s="17" t="s">
        <v>256</v>
      </c>
      <c r="BM1424" s="227" t="s">
        <v>1977</v>
      </c>
    </row>
    <row r="1425" s="2" customFormat="1">
      <c r="A1425" s="38"/>
      <c r="B1425" s="39"/>
      <c r="C1425" s="40"/>
      <c r="D1425" s="229" t="s">
        <v>169</v>
      </c>
      <c r="E1425" s="40"/>
      <c r="F1425" s="230" t="s">
        <v>1978</v>
      </c>
      <c r="G1425" s="40"/>
      <c r="H1425" s="40"/>
      <c r="I1425" s="231"/>
      <c r="J1425" s="40"/>
      <c r="K1425" s="40"/>
      <c r="L1425" s="44"/>
      <c r="M1425" s="232"/>
      <c r="N1425" s="233"/>
      <c r="O1425" s="91"/>
      <c r="P1425" s="91"/>
      <c r="Q1425" s="91"/>
      <c r="R1425" s="91"/>
      <c r="S1425" s="91"/>
      <c r="T1425" s="92"/>
      <c r="U1425" s="38"/>
      <c r="V1425" s="38"/>
      <c r="W1425" s="38"/>
      <c r="X1425" s="38"/>
      <c r="Y1425" s="38"/>
      <c r="Z1425" s="38"/>
      <c r="AA1425" s="38"/>
      <c r="AB1425" s="38"/>
      <c r="AC1425" s="38"/>
      <c r="AD1425" s="38"/>
      <c r="AE1425" s="38"/>
      <c r="AT1425" s="17" t="s">
        <v>169</v>
      </c>
      <c r="AU1425" s="17" t="s">
        <v>85</v>
      </c>
    </row>
    <row r="1426" s="2" customFormat="1" ht="21.75" customHeight="1">
      <c r="A1426" s="38"/>
      <c r="B1426" s="39"/>
      <c r="C1426" s="215" t="s">
        <v>1979</v>
      </c>
      <c r="D1426" s="215" t="s">
        <v>163</v>
      </c>
      <c r="E1426" s="216" t="s">
        <v>1980</v>
      </c>
      <c r="F1426" s="217" t="s">
        <v>1981</v>
      </c>
      <c r="G1426" s="218" t="s">
        <v>376</v>
      </c>
      <c r="H1426" s="219">
        <v>2</v>
      </c>
      <c r="I1426" s="220"/>
      <c r="J1426" s="221">
        <f>ROUND(I1426*H1426,2)</f>
        <v>0</v>
      </c>
      <c r="K1426" s="222"/>
      <c r="L1426" s="44"/>
      <c r="M1426" s="223" t="s">
        <v>1</v>
      </c>
      <c r="N1426" s="224" t="s">
        <v>40</v>
      </c>
      <c r="O1426" s="91"/>
      <c r="P1426" s="225">
        <f>O1426*H1426</f>
        <v>0</v>
      </c>
      <c r="Q1426" s="225">
        <v>0.00069999999999999999</v>
      </c>
      <c r="R1426" s="225">
        <f>Q1426*H1426</f>
        <v>0.0014</v>
      </c>
      <c r="S1426" s="225">
        <v>0</v>
      </c>
      <c r="T1426" s="226">
        <f>S1426*H1426</f>
        <v>0</v>
      </c>
      <c r="U1426" s="38"/>
      <c r="V1426" s="38"/>
      <c r="W1426" s="38"/>
      <c r="X1426" s="38"/>
      <c r="Y1426" s="38"/>
      <c r="Z1426" s="38"/>
      <c r="AA1426" s="38"/>
      <c r="AB1426" s="38"/>
      <c r="AC1426" s="38"/>
      <c r="AD1426" s="38"/>
      <c r="AE1426" s="38"/>
      <c r="AR1426" s="227" t="s">
        <v>256</v>
      </c>
      <c r="AT1426" s="227" t="s">
        <v>163</v>
      </c>
      <c r="AU1426" s="227" t="s">
        <v>85</v>
      </c>
      <c r="AY1426" s="17" t="s">
        <v>161</v>
      </c>
      <c r="BE1426" s="228">
        <f>IF(N1426="základní",J1426,0)</f>
        <v>0</v>
      </c>
      <c r="BF1426" s="228">
        <f>IF(N1426="snížená",J1426,0)</f>
        <v>0</v>
      </c>
      <c r="BG1426" s="228">
        <f>IF(N1426="zákl. přenesená",J1426,0)</f>
        <v>0</v>
      </c>
      <c r="BH1426" s="228">
        <f>IF(N1426="sníž. přenesená",J1426,0)</f>
        <v>0</v>
      </c>
      <c r="BI1426" s="228">
        <f>IF(N1426="nulová",J1426,0)</f>
        <v>0</v>
      </c>
      <c r="BJ1426" s="17" t="s">
        <v>83</v>
      </c>
      <c r="BK1426" s="228">
        <f>ROUND(I1426*H1426,2)</f>
        <v>0</v>
      </c>
      <c r="BL1426" s="17" t="s">
        <v>256</v>
      </c>
      <c r="BM1426" s="227" t="s">
        <v>1982</v>
      </c>
    </row>
    <row r="1427" s="2" customFormat="1">
      <c r="A1427" s="38"/>
      <c r="B1427" s="39"/>
      <c r="C1427" s="40"/>
      <c r="D1427" s="229" t="s">
        <v>169</v>
      </c>
      <c r="E1427" s="40"/>
      <c r="F1427" s="230" t="s">
        <v>1983</v>
      </c>
      <c r="G1427" s="40"/>
      <c r="H1427" s="40"/>
      <c r="I1427" s="231"/>
      <c r="J1427" s="40"/>
      <c r="K1427" s="40"/>
      <c r="L1427" s="44"/>
      <c r="M1427" s="232"/>
      <c r="N1427" s="233"/>
      <c r="O1427" s="91"/>
      <c r="P1427" s="91"/>
      <c r="Q1427" s="91"/>
      <c r="R1427" s="91"/>
      <c r="S1427" s="91"/>
      <c r="T1427" s="92"/>
      <c r="U1427" s="38"/>
      <c r="V1427" s="38"/>
      <c r="W1427" s="38"/>
      <c r="X1427" s="38"/>
      <c r="Y1427" s="38"/>
      <c r="Z1427" s="38"/>
      <c r="AA1427" s="38"/>
      <c r="AB1427" s="38"/>
      <c r="AC1427" s="38"/>
      <c r="AD1427" s="38"/>
      <c r="AE1427" s="38"/>
      <c r="AT1427" s="17" t="s">
        <v>169</v>
      </c>
      <c r="AU1427" s="17" t="s">
        <v>85</v>
      </c>
    </row>
    <row r="1428" s="2" customFormat="1" ht="21.75" customHeight="1">
      <c r="A1428" s="38"/>
      <c r="B1428" s="39"/>
      <c r="C1428" s="215" t="s">
        <v>1984</v>
      </c>
      <c r="D1428" s="215" t="s">
        <v>163</v>
      </c>
      <c r="E1428" s="216" t="s">
        <v>1985</v>
      </c>
      <c r="F1428" s="217" t="s">
        <v>1986</v>
      </c>
      <c r="G1428" s="218" t="s">
        <v>376</v>
      </c>
      <c r="H1428" s="219">
        <v>1</v>
      </c>
      <c r="I1428" s="220"/>
      <c r="J1428" s="221">
        <f>ROUND(I1428*H1428,2)</f>
        <v>0</v>
      </c>
      <c r="K1428" s="222"/>
      <c r="L1428" s="44"/>
      <c r="M1428" s="223" t="s">
        <v>1</v>
      </c>
      <c r="N1428" s="224" t="s">
        <v>40</v>
      </c>
      <c r="O1428" s="91"/>
      <c r="P1428" s="225">
        <f>O1428*H1428</f>
        <v>0</v>
      </c>
      <c r="Q1428" s="225">
        <v>0.00107</v>
      </c>
      <c r="R1428" s="225">
        <f>Q1428*H1428</f>
        <v>0.00107</v>
      </c>
      <c r="S1428" s="225">
        <v>0</v>
      </c>
      <c r="T1428" s="226">
        <f>S1428*H1428</f>
        <v>0</v>
      </c>
      <c r="U1428" s="38"/>
      <c r="V1428" s="38"/>
      <c r="W1428" s="38"/>
      <c r="X1428" s="38"/>
      <c r="Y1428" s="38"/>
      <c r="Z1428" s="38"/>
      <c r="AA1428" s="38"/>
      <c r="AB1428" s="38"/>
      <c r="AC1428" s="38"/>
      <c r="AD1428" s="38"/>
      <c r="AE1428" s="38"/>
      <c r="AR1428" s="227" t="s">
        <v>256</v>
      </c>
      <c r="AT1428" s="227" t="s">
        <v>163</v>
      </c>
      <c r="AU1428" s="227" t="s">
        <v>85</v>
      </c>
      <c r="AY1428" s="17" t="s">
        <v>161</v>
      </c>
      <c r="BE1428" s="228">
        <f>IF(N1428="základní",J1428,0)</f>
        <v>0</v>
      </c>
      <c r="BF1428" s="228">
        <f>IF(N1428="snížená",J1428,0)</f>
        <v>0</v>
      </c>
      <c r="BG1428" s="228">
        <f>IF(N1428="zákl. přenesená",J1428,0)</f>
        <v>0</v>
      </c>
      <c r="BH1428" s="228">
        <f>IF(N1428="sníž. přenesená",J1428,0)</f>
        <v>0</v>
      </c>
      <c r="BI1428" s="228">
        <f>IF(N1428="nulová",J1428,0)</f>
        <v>0</v>
      </c>
      <c r="BJ1428" s="17" t="s">
        <v>83</v>
      </c>
      <c r="BK1428" s="228">
        <f>ROUND(I1428*H1428,2)</f>
        <v>0</v>
      </c>
      <c r="BL1428" s="17" t="s">
        <v>256</v>
      </c>
      <c r="BM1428" s="227" t="s">
        <v>1987</v>
      </c>
    </row>
    <row r="1429" s="2" customFormat="1">
      <c r="A1429" s="38"/>
      <c r="B1429" s="39"/>
      <c r="C1429" s="40"/>
      <c r="D1429" s="229" t="s">
        <v>169</v>
      </c>
      <c r="E1429" s="40"/>
      <c r="F1429" s="230" t="s">
        <v>1988</v>
      </c>
      <c r="G1429" s="40"/>
      <c r="H1429" s="40"/>
      <c r="I1429" s="231"/>
      <c r="J1429" s="40"/>
      <c r="K1429" s="40"/>
      <c r="L1429" s="44"/>
      <c r="M1429" s="232"/>
      <c r="N1429" s="233"/>
      <c r="O1429" s="91"/>
      <c r="P1429" s="91"/>
      <c r="Q1429" s="91"/>
      <c r="R1429" s="91"/>
      <c r="S1429" s="91"/>
      <c r="T1429" s="92"/>
      <c r="U1429" s="38"/>
      <c r="V1429" s="38"/>
      <c r="W1429" s="38"/>
      <c r="X1429" s="38"/>
      <c r="Y1429" s="38"/>
      <c r="Z1429" s="38"/>
      <c r="AA1429" s="38"/>
      <c r="AB1429" s="38"/>
      <c r="AC1429" s="38"/>
      <c r="AD1429" s="38"/>
      <c r="AE1429" s="38"/>
      <c r="AT1429" s="17" t="s">
        <v>169</v>
      </c>
      <c r="AU1429" s="17" t="s">
        <v>85</v>
      </c>
    </row>
    <row r="1430" s="2" customFormat="1" ht="24.15" customHeight="1">
      <c r="A1430" s="38"/>
      <c r="B1430" s="39"/>
      <c r="C1430" s="215" t="s">
        <v>1989</v>
      </c>
      <c r="D1430" s="215" t="s">
        <v>163</v>
      </c>
      <c r="E1430" s="216" t="s">
        <v>1990</v>
      </c>
      <c r="F1430" s="217" t="s">
        <v>1991</v>
      </c>
      <c r="G1430" s="218" t="s">
        <v>376</v>
      </c>
      <c r="H1430" s="219">
        <v>2</v>
      </c>
      <c r="I1430" s="220"/>
      <c r="J1430" s="221">
        <f>ROUND(I1430*H1430,2)</f>
        <v>0</v>
      </c>
      <c r="K1430" s="222"/>
      <c r="L1430" s="44"/>
      <c r="M1430" s="223" t="s">
        <v>1</v>
      </c>
      <c r="N1430" s="224" t="s">
        <v>40</v>
      </c>
      <c r="O1430" s="91"/>
      <c r="P1430" s="225">
        <f>O1430*H1430</f>
        <v>0</v>
      </c>
      <c r="Q1430" s="225">
        <v>0.00080000000000000004</v>
      </c>
      <c r="R1430" s="225">
        <f>Q1430*H1430</f>
        <v>0.0016000000000000001</v>
      </c>
      <c r="S1430" s="225">
        <v>0</v>
      </c>
      <c r="T1430" s="226">
        <f>S1430*H1430</f>
        <v>0</v>
      </c>
      <c r="U1430" s="38"/>
      <c r="V1430" s="38"/>
      <c r="W1430" s="38"/>
      <c r="X1430" s="38"/>
      <c r="Y1430" s="38"/>
      <c r="Z1430" s="38"/>
      <c r="AA1430" s="38"/>
      <c r="AB1430" s="38"/>
      <c r="AC1430" s="38"/>
      <c r="AD1430" s="38"/>
      <c r="AE1430" s="38"/>
      <c r="AR1430" s="227" t="s">
        <v>256</v>
      </c>
      <c r="AT1430" s="227" t="s">
        <v>163</v>
      </c>
      <c r="AU1430" s="227" t="s">
        <v>85</v>
      </c>
      <c r="AY1430" s="17" t="s">
        <v>161</v>
      </c>
      <c r="BE1430" s="228">
        <f>IF(N1430="základní",J1430,0)</f>
        <v>0</v>
      </c>
      <c r="BF1430" s="228">
        <f>IF(N1430="snížená",J1430,0)</f>
        <v>0</v>
      </c>
      <c r="BG1430" s="228">
        <f>IF(N1430="zákl. přenesená",J1430,0)</f>
        <v>0</v>
      </c>
      <c r="BH1430" s="228">
        <f>IF(N1430="sníž. přenesená",J1430,0)</f>
        <v>0</v>
      </c>
      <c r="BI1430" s="228">
        <f>IF(N1430="nulová",J1430,0)</f>
        <v>0</v>
      </c>
      <c r="BJ1430" s="17" t="s">
        <v>83</v>
      </c>
      <c r="BK1430" s="228">
        <f>ROUND(I1430*H1430,2)</f>
        <v>0</v>
      </c>
      <c r="BL1430" s="17" t="s">
        <v>256</v>
      </c>
      <c r="BM1430" s="227" t="s">
        <v>1992</v>
      </c>
    </row>
    <row r="1431" s="2" customFormat="1">
      <c r="A1431" s="38"/>
      <c r="B1431" s="39"/>
      <c r="C1431" s="40"/>
      <c r="D1431" s="229" t="s">
        <v>169</v>
      </c>
      <c r="E1431" s="40"/>
      <c r="F1431" s="230" t="s">
        <v>1993</v>
      </c>
      <c r="G1431" s="40"/>
      <c r="H1431" s="40"/>
      <c r="I1431" s="231"/>
      <c r="J1431" s="40"/>
      <c r="K1431" s="40"/>
      <c r="L1431" s="44"/>
      <c r="M1431" s="232"/>
      <c r="N1431" s="233"/>
      <c r="O1431" s="91"/>
      <c r="P1431" s="91"/>
      <c r="Q1431" s="91"/>
      <c r="R1431" s="91"/>
      <c r="S1431" s="91"/>
      <c r="T1431" s="92"/>
      <c r="U1431" s="38"/>
      <c r="V1431" s="38"/>
      <c r="W1431" s="38"/>
      <c r="X1431" s="38"/>
      <c r="Y1431" s="38"/>
      <c r="Z1431" s="38"/>
      <c r="AA1431" s="38"/>
      <c r="AB1431" s="38"/>
      <c r="AC1431" s="38"/>
      <c r="AD1431" s="38"/>
      <c r="AE1431" s="38"/>
      <c r="AT1431" s="17" t="s">
        <v>169</v>
      </c>
      <c r="AU1431" s="17" t="s">
        <v>85</v>
      </c>
    </row>
    <row r="1432" s="2" customFormat="1" ht="24.15" customHeight="1">
      <c r="A1432" s="38"/>
      <c r="B1432" s="39"/>
      <c r="C1432" s="215" t="s">
        <v>1994</v>
      </c>
      <c r="D1432" s="215" t="s">
        <v>163</v>
      </c>
      <c r="E1432" s="216" t="s">
        <v>1995</v>
      </c>
      <c r="F1432" s="217" t="s">
        <v>1996</v>
      </c>
      <c r="G1432" s="218" t="s">
        <v>1997</v>
      </c>
      <c r="H1432" s="219">
        <v>5</v>
      </c>
      <c r="I1432" s="220"/>
      <c r="J1432" s="221">
        <f>ROUND(I1432*H1432,2)</f>
        <v>0</v>
      </c>
      <c r="K1432" s="222"/>
      <c r="L1432" s="44"/>
      <c r="M1432" s="223" t="s">
        <v>1</v>
      </c>
      <c r="N1432" s="224" t="s">
        <v>40</v>
      </c>
      <c r="O1432" s="91"/>
      <c r="P1432" s="225">
        <f>O1432*H1432</f>
        <v>0</v>
      </c>
      <c r="Q1432" s="225">
        <v>0.0292</v>
      </c>
      <c r="R1432" s="225">
        <f>Q1432*H1432</f>
        <v>0.14599999999999999</v>
      </c>
      <c r="S1432" s="225">
        <v>0</v>
      </c>
      <c r="T1432" s="226">
        <f>S1432*H1432</f>
        <v>0</v>
      </c>
      <c r="U1432" s="38"/>
      <c r="V1432" s="38"/>
      <c r="W1432" s="38"/>
      <c r="X1432" s="38"/>
      <c r="Y1432" s="38"/>
      <c r="Z1432" s="38"/>
      <c r="AA1432" s="38"/>
      <c r="AB1432" s="38"/>
      <c r="AC1432" s="38"/>
      <c r="AD1432" s="38"/>
      <c r="AE1432" s="38"/>
      <c r="AR1432" s="227" t="s">
        <v>256</v>
      </c>
      <c r="AT1432" s="227" t="s">
        <v>163</v>
      </c>
      <c r="AU1432" s="227" t="s">
        <v>85</v>
      </c>
      <c r="AY1432" s="17" t="s">
        <v>161</v>
      </c>
      <c r="BE1432" s="228">
        <f>IF(N1432="základní",J1432,0)</f>
        <v>0</v>
      </c>
      <c r="BF1432" s="228">
        <f>IF(N1432="snížená",J1432,0)</f>
        <v>0</v>
      </c>
      <c r="BG1432" s="228">
        <f>IF(N1432="zákl. přenesená",J1432,0)</f>
        <v>0</v>
      </c>
      <c r="BH1432" s="228">
        <f>IF(N1432="sníž. přenesená",J1432,0)</f>
        <v>0</v>
      </c>
      <c r="BI1432" s="228">
        <f>IF(N1432="nulová",J1432,0)</f>
        <v>0</v>
      </c>
      <c r="BJ1432" s="17" t="s">
        <v>83</v>
      </c>
      <c r="BK1432" s="228">
        <f>ROUND(I1432*H1432,2)</f>
        <v>0</v>
      </c>
      <c r="BL1432" s="17" t="s">
        <v>256</v>
      </c>
      <c r="BM1432" s="227" t="s">
        <v>1998</v>
      </c>
    </row>
    <row r="1433" s="2" customFormat="1">
      <c r="A1433" s="38"/>
      <c r="B1433" s="39"/>
      <c r="C1433" s="40"/>
      <c r="D1433" s="229" t="s">
        <v>169</v>
      </c>
      <c r="E1433" s="40"/>
      <c r="F1433" s="230" t="s">
        <v>1999</v>
      </c>
      <c r="G1433" s="40"/>
      <c r="H1433" s="40"/>
      <c r="I1433" s="231"/>
      <c r="J1433" s="40"/>
      <c r="K1433" s="40"/>
      <c r="L1433" s="44"/>
      <c r="M1433" s="232"/>
      <c r="N1433" s="233"/>
      <c r="O1433" s="91"/>
      <c r="P1433" s="91"/>
      <c r="Q1433" s="91"/>
      <c r="R1433" s="91"/>
      <c r="S1433" s="91"/>
      <c r="T1433" s="92"/>
      <c r="U1433" s="38"/>
      <c r="V1433" s="38"/>
      <c r="W1433" s="38"/>
      <c r="X1433" s="38"/>
      <c r="Y1433" s="38"/>
      <c r="Z1433" s="38"/>
      <c r="AA1433" s="38"/>
      <c r="AB1433" s="38"/>
      <c r="AC1433" s="38"/>
      <c r="AD1433" s="38"/>
      <c r="AE1433" s="38"/>
      <c r="AT1433" s="17" t="s">
        <v>169</v>
      </c>
      <c r="AU1433" s="17" t="s">
        <v>85</v>
      </c>
    </row>
    <row r="1434" s="2" customFormat="1" ht="24.15" customHeight="1">
      <c r="A1434" s="38"/>
      <c r="B1434" s="39"/>
      <c r="C1434" s="215" t="s">
        <v>2000</v>
      </c>
      <c r="D1434" s="215" t="s">
        <v>163</v>
      </c>
      <c r="E1434" s="216" t="s">
        <v>2001</v>
      </c>
      <c r="F1434" s="217" t="s">
        <v>2002</v>
      </c>
      <c r="G1434" s="218" t="s">
        <v>1754</v>
      </c>
      <c r="H1434" s="219">
        <v>20</v>
      </c>
      <c r="I1434" s="220"/>
      <c r="J1434" s="221">
        <f>ROUND(I1434*H1434,2)</f>
        <v>0</v>
      </c>
      <c r="K1434" s="222"/>
      <c r="L1434" s="44"/>
      <c r="M1434" s="223" t="s">
        <v>1</v>
      </c>
      <c r="N1434" s="224" t="s">
        <v>40</v>
      </c>
      <c r="O1434" s="91"/>
      <c r="P1434" s="225">
        <f>O1434*H1434</f>
        <v>0</v>
      </c>
      <c r="Q1434" s="225">
        <v>0</v>
      </c>
      <c r="R1434" s="225">
        <f>Q1434*H1434</f>
        <v>0</v>
      </c>
      <c r="S1434" s="225">
        <v>0</v>
      </c>
      <c r="T1434" s="226">
        <f>S1434*H1434</f>
        <v>0</v>
      </c>
      <c r="U1434" s="38"/>
      <c r="V1434" s="38"/>
      <c r="W1434" s="38"/>
      <c r="X1434" s="38"/>
      <c r="Y1434" s="38"/>
      <c r="Z1434" s="38"/>
      <c r="AA1434" s="38"/>
      <c r="AB1434" s="38"/>
      <c r="AC1434" s="38"/>
      <c r="AD1434" s="38"/>
      <c r="AE1434" s="38"/>
      <c r="AR1434" s="227" t="s">
        <v>256</v>
      </c>
      <c r="AT1434" s="227" t="s">
        <v>163</v>
      </c>
      <c r="AU1434" s="227" t="s">
        <v>85</v>
      </c>
      <c r="AY1434" s="17" t="s">
        <v>161</v>
      </c>
      <c r="BE1434" s="228">
        <f>IF(N1434="základní",J1434,0)</f>
        <v>0</v>
      </c>
      <c r="BF1434" s="228">
        <f>IF(N1434="snížená",J1434,0)</f>
        <v>0</v>
      </c>
      <c r="BG1434" s="228">
        <f>IF(N1434="zákl. přenesená",J1434,0)</f>
        <v>0</v>
      </c>
      <c r="BH1434" s="228">
        <f>IF(N1434="sníž. přenesená",J1434,0)</f>
        <v>0</v>
      </c>
      <c r="BI1434" s="228">
        <f>IF(N1434="nulová",J1434,0)</f>
        <v>0</v>
      </c>
      <c r="BJ1434" s="17" t="s">
        <v>83</v>
      </c>
      <c r="BK1434" s="228">
        <f>ROUND(I1434*H1434,2)</f>
        <v>0</v>
      </c>
      <c r="BL1434" s="17" t="s">
        <v>256</v>
      </c>
      <c r="BM1434" s="227" t="s">
        <v>2003</v>
      </c>
    </row>
    <row r="1435" s="2" customFormat="1">
      <c r="A1435" s="38"/>
      <c r="B1435" s="39"/>
      <c r="C1435" s="40"/>
      <c r="D1435" s="229" t="s">
        <v>169</v>
      </c>
      <c r="E1435" s="40"/>
      <c r="F1435" s="230" t="s">
        <v>2002</v>
      </c>
      <c r="G1435" s="40"/>
      <c r="H1435" s="40"/>
      <c r="I1435" s="231"/>
      <c r="J1435" s="40"/>
      <c r="K1435" s="40"/>
      <c r="L1435" s="44"/>
      <c r="M1435" s="232"/>
      <c r="N1435" s="233"/>
      <c r="O1435" s="91"/>
      <c r="P1435" s="91"/>
      <c r="Q1435" s="91"/>
      <c r="R1435" s="91"/>
      <c r="S1435" s="91"/>
      <c r="T1435" s="92"/>
      <c r="U1435" s="38"/>
      <c r="V1435" s="38"/>
      <c r="W1435" s="38"/>
      <c r="X1435" s="38"/>
      <c r="Y1435" s="38"/>
      <c r="Z1435" s="38"/>
      <c r="AA1435" s="38"/>
      <c r="AB1435" s="38"/>
      <c r="AC1435" s="38"/>
      <c r="AD1435" s="38"/>
      <c r="AE1435" s="38"/>
      <c r="AT1435" s="17" t="s">
        <v>169</v>
      </c>
      <c r="AU1435" s="17" t="s">
        <v>85</v>
      </c>
    </row>
    <row r="1436" s="2" customFormat="1" ht="24.15" customHeight="1">
      <c r="A1436" s="38"/>
      <c r="B1436" s="39"/>
      <c r="C1436" s="215" t="s">
        <v>2004</v>
      </c>
      <c r="D1436" s="215" t="s">
        <v>163</v>
      </c>
      <c r="E1436" s="216" t="s">
        <v>2005</v>
      </c>
      <c r="F1436" s="217" t="s">
        <v>2006</v>
      </c>
      <c r="G1436" s="218" t="s">
        <v>1765</v>
      </c>
      <c r="H1436" s="219">
        <v>1</v>
      </c>
      <c r="I1436" s="220"/>
      <c r="J1436" s="221">
        <f>ROUND(I1436*H1436,2)</f>
        <v>0</v>
      </c>
      <c r="K1436" s="222"/>
      <c r="L1436" s="44"/>
      <c r="M1436" s="223" t="s">
        <v>1</v>
      </c>
      <c r="N1436" s="224" t="s">
        <v>40</v>
      </c>
      <c r="O1436" s="91"/>
      <c r="P1436" s="225">
        <f>O1436*H1436</f>
        <v>0</v>
      </c>
      <c r="Q1436" s="225">
        <v>0</v>
      </c>
      <c r="R1436" s="225">
        <f>Q1436*H1436</f>
        <v>0</v>
      </c>
      <c r="S1436" s="225">
        <v>0</v>
      </c>
      <c r="T1436" s="226">
        <f>S1436*H1436</f>
        <v>0</v>
      </c>
      <c r="U1436" s="38"/>
      <c r="V1436" s="38"/>
      <c r="W1436" s="38"/>
      <c r="X1436" s="38"/>
      <c r="Y1436" s="38"/>
      <c r="Z1436" s="38"/>
      <c r="AA1436" s="38"/>
      <c r="AB1436" s="38"/>
      <c r="AC1436" s="38"/>
      <c r="AD1436" s="38"/>
      <c r="AE1436" s="38"/>
      <c r="AR1436" s="227" t="s">
        <v>256</v>
      </c>
      <c r="AT1436" s="227" t="s">
        <v>163</v>
      </c>
      <c r="AU1436" s="227" t="s">
        <v>85</v>
      </c>
      <c r="AY1436" s="17" t="s">
        <v>161</v>
      </c>
      <c r="BE1436" s="228">
        <f>IF(N1436="základní",J1436,0)</f>
        <v>0</v>
      </c>
      <c r="BF1436" s="228">
        <f>IF(N1436="snížená",J1436,0)</f>
        <v>0</v>
      </c>
      <c r="BG1436" s="228">
        <f>IF(N1436="zákl. přenesená",J1436,0)</f>
        <v>0</v>
      </c>
      <c r="BH1436" s="228">
        <f>IF(N1436="sníž. přenesená",J1436,0)</f>
        <v>0</v>
      </c>
      <c r="BI1436" s="228">
        <f>IF(N1436="nulová",J1436,0)</f>
        <v>0</v>
      </c>
      <c r="BJ1436" s="17" t="s">
        <v>83</v>
      </c>
      <c r="BK1436" s="228">
        <f>ROUND(I1436*H1436,2)</f>
        <v>0</v>
      </c>
      <c r="BL1436" s="17" t="s">
        <v>256</v>
      </c>
      <c r="BM1436" s="227" t="s">
        <v>2007</v>
      </c>
    </row>
    <row r="1437" s="2" customFormat="1">
      <c r="A1437" s="38"/>
      <c r="B1437" s="39"/>
      <c r="C1437" s="40"/>
      <c r="D1437" s="229" t="s">
        <v>169</v>
      </c>
      <c r="E1437" s="40"/>
      <c r="F1437" s="230" t="s">
        <v>2006</v>
      </c>
      <c r="G1437" s="40"/>
      <c r="H1437" s="40"/>
      <c r="I1437" s="231"/>
      <c r="J1437" s="40"/>
      <c r="K1437" s="40"/>
      <c r="L1437" s="44"/>
      <c r="M1437" s="232"/>
      <c r="N1437" s="233"/>
      <c r="O1437" s="91"/>
      <c r="P1437" s="91"/>
      <c r="Q1437" s="91"/>
      <c r="R1437" s="91"/>
      <c r="S1437" s="91"/>
      <c r="T1437" s="92"/>
      <c r="U1437" s="38"/>
      <c r="V1437" s="38"/>
      <c r="W1437" s="38"/>
      <c r="X1437" s="38"/>
      <c r="Y1437" s="38"/>
      <c r="Z1437" s="38"/>
      <c r="AA1437" s="38"/>
      <c r="AB1437" s="38"/>
      <c r="AC1437" s="38"/>
      <c r="AD1437" s="38"/>
      <c r="AE1437" s="38"/>
      <c r="AT1437" s="17" t="s">
        <v>169</v>
      </c>
      <c r="AU1437" s="17" t="s">
        <v>85</v>
      </c>
    </row>
    <row r="1438" s="2" customFormat="1" ht="24.15" customHeight="1">
      <c r="A1438" s="38"/>
      <c r="B1438" s="39"/>
      <c r="C1438" s="215" t="s">
        <v>2008</v>
      </c>
      <c r="D1438" s="215" t="s">
        <v>163</v>
      </c>
      <c r="E1438" s="216" t="s">
        <v>2009</v>
      </c>
      <c r="F1438" s="217" t="s">
        <v>2010</v>
      </c>
      <c r="G1438" s="218" t="s">
        <v>1754</v>
      </c>
      <c r="H1438" s="219">
        <v>10</v>
      </c>
      <c r="I1438" s="220"/>
      <c r="J1438" s="221">
        <f>ROUND(I1438*H1438,2)</f>
        <v>0</v>
      </c>
      <c r="K1438" s="222"/>
      <c r="L1438" s="44"/>
      <c r="M1438" s="223" t="s">
        <v>1</v>
      </c>
      <c r="N1438" s="224" t="s">
        <v>40</v>
      </c>
      <c r="O1438" s="91"/>
      <c r="P1438" s="225">
        <f>O1438*H1438</f>
        <v>0</v>
      </c>
      <c r="Q1438" s="225">
        <v>0</v>
      </c>
      <c r="R1438" s="225">
        <f>Q1438*H1438</f>
        <v>0</v>
      </c>
      <c r="S1438" s="225">
        <v>0</v>
      </c>
      <c r="T1438" s="226">
        <f>S1438*H1438</f>
        <v>0</v>
      </c>
      <c r="U1438" s="38"/>
      <c r="V1438" s="38"/>
      <c r="W1438" s="38"/>
      <c r="X1438" s="38"/>
      <c r="Y1438" s="38"/>
      <c r="Z1438" s="38"/>
      <c r="AA1438" s="38"/>
      <c r="AB1438" s="38"/>
      <c r="AC1438" s="38"/>
      <c r="AD1438" s="38"/>
      <c r="AE1438" s="38"/>
      <c r="AR1438" s="227" t="s">
        <v>256</v>
      </c>
      <c r="AT1438" s="227" t="s">
        <v>163</v>
      </c>
      <c r="AU1438" s="227" t="s">
        <v>85</v>
      </c>
      <c r="AY1438" s="17" t="s">
        <v>161</v>
      </c>
      <c r="BE1438" s="228">
        <f>IF(N1438="základní",J1438,0)</f>
        <v>0</v>
      </c>
      <c r="BF1438" s="228">
        <f>IF(N1438="snížená",J1438,0)</f>
        <v>0</v>
      </c>
      <c r="BG1438" s="228">
        <f>IF(N1438="zákl. přenesená",J1438,0)</f>
        <v>0</v>
      </c>
      <c r="BH1438" s="228">
        <f>IF(N1438="sníž. přenesená",J1438,0)</f>
        <v>0</v>
      </c>
      <c r="BI1438" s="228">
        <f>IF(N1438="nulová",J1438,0)</f>
        <v>0</v>
      </c>
      <c r="BJ1438" s="17" t="s">
        <v>83</v>
      </c>
      <c r="BK1438" s="228">
        <f>ROUND(I1438*H1438,2)</f>
        <v>0</v>
      </c>
      <c r="BL1438" s="17" t="s">
        <v>256</v>
      </c>
      <c r="BM1438" s="227" t="s">
        <v>2011</v>
      </c>
    </row>
    <row r="1439" s="2" customFormat="1">
      <c r="A1439" s="38"/>
      <c r="B1439" s="39"/>
      <c r="C1439" s="40"/>
      <c r="D1439" s="229" t="s">
        <v>169</v>
      </c>
      <c r="E1439" s="40"/>
      <c r="F1439" s="230" t="s">
        <v>2010</v>
      </c>
      <c r="G1439" s="40"/>
      <c r="H1439" s="40"/>
      <c r="I1439" s="231"/>
      <c r="J1439" s="40"/>
      <c r="K1439" s="40"/>
      <c r="L1439" s="44"/>
      <c r="M1439" s="232"/>
      <c r="N1439" s="233"/>
      <c r="O1439" s="91"/>
      <c r="P1439" s="91"/>
      <c r="Q1439" s="91"/>
      <c r="R1439" s="91"/>
      <c r="S1439" s="91"/>
      <c r="T1439" s="92"/>
      <c r="U1439" s="38"/>
      <c r="V1439" s="38"/>
      <c r="W1439" s="38"/>
      <c r="X1439" s="38"/>
      <c r="Y1439" s="38"/>
      <c r="Z1439" s="38"/>
      <c r="AA1439" s="38"/>
      <c r="AB1439" s="38"/>
      <c r="AC1439" s="38"/>
      <c r="AD1439" s="38"/>
      <c r="AE1439" s="38"/>
      <c r="AT1439" s="17" t="s">
        <v>169</v>
      </c>
      <c r="AU1439" s="17" t="s">
        <v>85</v>
      </c>
    </row>
    <row r="1440" s="2" customFormat="1" ht="24.15" customHeight="1">
      <c r="A1440" s="38"/>
      <c r="B1440" s="39"/>
      <c r="C1440" s="215" t="s">
        <v>2012</v>
      </c>
      <c r="D1440" s="215" t="s">
        <v>163</v>
      </c>
      <c r="E1440" s="216" t="s">
        <v>2013</v>
      </c>
      <c r="F1440" s="217" t="s">
        <v>1885</v>
      </c>
      <c r="G1440" s="218" t="s">
        <v>1765</v>
      </c>
      <c r="H1440" s="219">
        <v>1</v>
      </c>
      <c r="I1440" s="220"/>
      <c r="J1440" s="221">
        <f>ROUND(I1440*H1440,2)</f>
        <v>0</v>
      </c>
      <c r="K1440" s="222"/>
      <c r="L1440" s="44"/>
      <c r="M1440" s="223" t="s">
        <v>1</v>
      </c>
      <c r="N1440" s="224" t="s">
        <v>40</v>
      </c>
      <c r="O1440" s="91"/>
      <c r="P1440" s="225">
        <f>O1440*H1440</f>
        <v>0</v>
      </c>
      <c r="Q1440" s="225">
        <v>0</v>
      </c>
      <c r="R1440" s="225">
        <f>Q1440*H1440</f>
        <v>0</v>
      </c>
      <c r="S1440" s="225">
        <v>0</v>
      </c>
      <c r="T1440" s="226">
        <f>S1440*H1440</f>
        <v>0</v>
      </c>
      <c r="U1440" s="38"/>
      <c r="V1440" s="38"/>
      <c r="W1440" s="38"/>
      <c r="X1440" s="38"/>
      <c r="Y1440" s="38"/>
      <c r="Z1440" s="38"/>
      <c r="AA1440" s="38"/>
      <c r="AB1440" s="38"/>
      <c r="AC1440" s="38"/>
      <c r="AD1440" s="38"/>
      <c r="AE1440" s="38"/>
      <c r="AR1440" s="227" t="s">
        <v>256</v>
      </c>
      <c r="AT1440" s="227" t="s">
        <v>163</v>
      </c>
      <c r="AU1440" s="227" t="s">
        <v>85</v>
      </c>
      <c r="AY1440" s="17" t="s">
        <v>161</v>
      </c>
      <c r="BE1440" s="228">
        <f>IF(N1440="základní",J1440,0)</f>
        <v>0</v>
      </c>
      <c r="BF1440" s="228">
        <f>IF(N1440="snížená",J1440,0)</f>
        <v>0</v>
      </c>
      <c r="BG1440" s="228">
        <f>IF(N1440="zákl. přenesená",J1440,0)</f>
        <v>0</v>
      </c>
      <c r="BH1440" s="228">
        <f>IF(N1440="sníž. přenesená",J1440,0)</f>
        <v>0</v>
      </c>
      <c r="BI1440" s="228">
        <f>IF(N1440="nulová",J1440,0)</f>
        <v>0</v>
      </c>
      <c r="BJ1440" s="17" t="s">
        <v>83</v>
      </c>
      <c r="BK1440" s="228">
        <f>ROUND(I1440*H1440,2)</f>
        <v>0</v>
      </c>
      <c r="BL1440" s="17" t="s">
        <v>256</v>
      </c>
      <c r="BM1440" s="227" t="s">
        <v>2014</v>
      </c>
    </row>
    <row r="1441" s="2" customFormat="1">
      <c r="A1441" s="38"/>
      <c r="B1441" s="39"/>
      <c r="C1441" s="40"/>
      <c r="D1441" s="229" t="s">
        <v>169</v>
      </c>
      <c r="E1441" s="40"/>
      <c r="F1441" s="230" t="s">
        <v>1885</v>
      </c>
      <c r="G1441" s="40"/>
      <c r="H1441" s="40"/>
      <c r="I1441" s="231"/>
      <c r="J1441" s="40"/>
      <c r="K1441" s="40"/>
      <c r="L1441" s="44"/>
      <c r="M1441" s="232"/>
      <c r="N1441" s="233"/>
      <c r="O1441" s="91"/>
      <c r="P1441" s="91"/>
      <c r="Q1441" s="91"/>
      <c r="R1441" s="91"/>
      <c r="S1441" s="91"/>
      <c r="T1441" s="92"/>
      <c r="U1441" s="38"/>
      <c r="V1441" s="38"/>
      <c r="W1441" s="38"/>
      <c r="X1441" s="38"/>
      <c r="Y1441" s="38"/>
      <c r="Z1441" s="38"/>
      <c r="AA1441" s="38"/>
      <c r="AB1441" s="38"/>
      <c r="AC1441" s="38"/>
      <c r="AD1441" s="38"/>
      <c r="AE1441" s="38"/>
      <c r="AT1441" s="17" t="s">
        <v>169</v>
      </c>
      <c r="AU1441" s="17" t="s">
        <v>85</v>
      </c>
    </row>
    <row r="1442" s="2" customFormat="1" ht="24.15" customHeight="1">
      <c r="A1442" s="38"/>
      <c r="B1442" s="39"/>
      <c r="C1442" s="215" t="s">
        <v>2015</v>
      </c>
      <c r="D1442" s="215" t="s">
        <v>163</v>
      </c>
      <c r="E1442" s="216" t="s">
        <v>2016</v>
      </c>
      <c r="F1442" s="217" t="s">
        <v>2017</v>
      </c>
      <c r="G1442" s="218" t="s">
        <v>451</v>
      </c>
      <c r="H1442" s="219">
        <v>280</v>
      </c>
      <c r="I1442" s="220"/>
      <c r="J1442" s="221">
        <f>ROUND(I1442*H1442,2)</f>
        <v>0</v>
      </c>
      <c r="K1442" s="222"/>
      <c r="L1442" s="44"/>
      <c r="M1442" s="223" t="s">
        <v>1</v>
      </c>
      <c r="N1442" s="224" t="s">
        <v>40</v>
      </c>
      <c r="O1442" s="91"/>
      <c r="P1442" s="225">
        <f>O1442*H1442</f>
        <v>0</v>
      </c>
      <c r="Q1442" s="225">
        <v>0.00019000000000000001</v>
      </c>
      <c r="R1442" s="225">
        <f>Q1442*H1442</f>
        <v>0.053200000000000004</v>
      </c>
      <c r="S1442" s="225">
        <v>0</v>
      </c>
      <c r="T1442" s="226">
        <f>S1442*H1442</f>
        <v>0</v>
      </c>
      <c r="U1442" s="38"/>
      <c r="V1442" s="38"/>
      <c r="W1442" s="38"/>
      <c r="X1442" s="38"/>
      <c r="Y1442" s="38"/>
      <c r="Z1442" s="38"/>
      <c r="AA1442" s="38"/>
      <c r="AB1442" s="38"/>
      <c r="AC1442" s="38"/>
      <c r="AD1442" s="38"/>
      <c r="AE1442" s="38"/>
      <c r="AR1442" s="227" t="s">
        <v>256</v>
      </c>
      <c r="AT1442" s="227" t="s">
        <v>163</v>
      </c>
      <c r="AU1442" s="227" t="s">
        <v>85</v>
      </c>
      <c r="AY1442" s="17" t="s">
        <v>161</v>
      </c>
      <c r="BE1442" s="228">
        <f>IF(N1442="základní",J1442,0)</f>
        <v>0</v>
      </c>
      <c r="BF1442" s="228">
        <f>IF(N1442="snížená",J1442,0)</f>
        <v>0</v>
      </c>
      <c r="BG1442" s="228">
        <f>IF(N1442="zákl. přenesená",J1442,0)</f>
        <v>0</v>
      </c>
      <c r="BH1442" s="228">
        <f>IF(N1442="sníž. přenesená",J1442,0)</f>
        <v>0</v>
      </c>
      <c r="BI1442" s="228">
        <f>IF(N1442="nulová",J1442,0)</f>
        <v>0</v>
      </c>
      <c r="BJ1442" s="17" t="s">
        <v>83</v>
      </c>
      <c r="BK1442" s="228">
        <f>ROUND(I1442*H1442,2)</f>
        <v>0</v>
      </c>
      <c r="BL1442" s="17" t="s">
        <v>256</v>
      </c>
      <c r="BM1442" s="227" t="s">
        <v>2018</v>
      </c>
    </row>
    <row r="1443" s="2" customFormat="1">
      <c r="A1443" s="38"/>
      <c r="B1443" s="39"/>
      <c r="C1443" s="40"/>
      <c r="D1443" s="229" t="s">
        <v>169</v>
      </c>
      <c r="E1443" s="40"/>
      <c r="F1443" s="230" t="s">
        <v>2019</v>
      </c>
      <c r="G1443" s="40"/>
      <c r="H1443" s="40"/>
      <c r="I1443" s="231"/>
      <c r="J1443" s="40"/>
      <c r="K1443" s="40"/>
      <c r="L1443" s="44"/>
      <c r="M1443" s="232"/>
      <c r="N1443" s="233"/>
      <c r="O1443" s="91"/>
      <c r="P1443" s="91"/>
      <c r="Q1443" s="91"/>
      <c r="R1443" s="91"/>
      <c r="S1443" s="91"/>
      <c r="T1443" s="92"/>
      <c r="U1443" s="38"/>
      <c r="V1443" s="38"/>
      <c r="W1443" s="38"/>
      <c r="X1443" s="38"/>
      <c r="Y1443" s="38"/>
      <c r="Z1443" s="38"/>
      <c r="AA1443" s="38"/>
      <c r="AB1443" s="38"/>
      <c r="AC1443" s="38"/>
      <c r="AD1443" s="38"/>
      <c r="AE1443" s="38"/>
      <c r="AT1443" s="17" t="s">
        <v>169</v>
      </c>
      <c r="AU1443" s="17" t="s">
        <v>85</v>
      </c>
    </row>
    <row r="1444" s="2" customFormat="1" ht="21.75" customHeight="1">
      <c r="A1444" s="38"/>
      <c r="B1444" s="39"/>
      <c r="C1444" s="215" t="s">
        <v>2020</v>
      </c>
      <c r="D1444" s="215" t="s">
        <v>163</v>
      </c>
      <c r="E1444" s="216" t="s">
        <v>2021</v>
      </c>
      <c r="F1444" s="217" t="s">
        <v>2022</v>
      </c>
      <c r="G1444" s="218" t="s">
        <v>451</v>
      </c>
      <c r="H1444" s="219">
        <v>280</v>
      </c>
      <c r="I1444" s="220"/>
      <c r="J1444" s="221">
        <f>ROUND(I1444*H1444,2)</f>
        <v>0</v>
      </c>
      <c r="K1444" s="222"/>
      <c r="L1444" s="44"/>
      <c r="M1444" s="223" t="s">
        <v>1</v>
      </c>
      <c r="N1444" s="224" t="s">
        <v>40</v>
      </c>
      <c r="O1444" s="91"/>
      <c r="P1444" s="225">
        <f>O1444*H1444</f>
        <v>0</v>
      </c>
      <c r="Q1444" s="225">
        <v>1.0000000000000001E-05</v>
      </c>
      <c r="R1444" s="225">
        <f>Q1444*H1444</f>
        <v>0.0028000000000000004</v>
      </c>
      <c r="S1444" s="225">
        <v>0</v>
      </c>
      <c r="T1444" s="226">
        <f>S1444*H1444</f>
        <v>0</v>
      </c>
      <c r="U1444" s="38"/>
      <c r="V1444" s="38"/>
      <c r="W1444" s="38"/>
      <c r="X1444" s="38"/>
      <c r="Y1444" s="38"/>
      <c r="Z1444" s="38"/>
      <c r="AA1444" s="38"/>
      <c r="AB1444" s="38"/>
      <c r="AC1444" s="38"/>
      <c r="AD1444" s="38"/>
      <c r="AE1444" s="38"/>
      <c r="AR1444" s="227" t="s">
        <v>256</v>
      </c>
      <c r="AT1444" s="227" t="s">
        <v>163</v>
      </c>
      <c r="AU1444" s="227" t="s">
        <v>85</v>
      </c>
      <c r="AY1444" s="17" t="s">
        <v>161</v>
      </c>
      <c r="BE1444" s="228">
        <f>IF(N1444="základní",J1444,0)</f>
        <v>0</v>
      </c>
      <c r="BF1444" s="228">
        <f>IF(N1444="snížená",J1444,0)</f>
        <v>0</v>
      </c>
      <c r="BG1444" s="228">
        <f>IF(N1444="zákl. přenesená",J1444,0)</f>
        <v>0</v>
      </c>
      <c r="BH1444" s="228">
        <f>IF(N1444="sníž. přenesená",J1444,0)</f>
        <v>0</v>
      </c>
      <c r="BI1444" s="228">
        <f>IF(N1444="nulová",J1444,0)</f>
        <v>0</v>
      </c>
      <c r="BJ1444" s="17" t="s">
        <v>83</v>
      </c>
      <c r="BK1444" s="228">
        <f>ROUND(I1444*H1444,2)</f>
        <v>0</v>
      </c>
      <c r="BL1444" s="17" t="s">
        <v>256</v>
      </c>
      <c r="BM1444" s="227" t="s">
        <v>2023</v>
      </c>
    </row>
    <row r="1445" s="2" customFormat="1">
      <c r="A1445" s="38"/>
      <c r="B1445" s="39"/>
      <c r="C1445" s="40"/>
      <c r="D1445" s="229" t="s">
        <v>169</v>
      </c>
      <c r="E1445" s="40"/>
      <c r="F1445" s="230" t="s">
        <v>2024</v>
      </c>
      <c r="G1445" s="40"/>
      <c r="H1445" s="40"/>
      <c r="I1445" s="231"/>
      <c r="J1445" s="40"/>
      <c r="K1445" s="40"/>
      <c r="L1445" s="44"/>
      <c r="M1445" s="232"/>
      <c r="N1445" s="233"/>
      <c r="O1445" s="91"/>
      <c r="P1445" s="91"/>
      <c r="Q1445" s="91"/>
      <c r="R1445" s="91"/>
      <c r="S1445" s="91"/>
      <c r="T1445" s="92"/>
      <c r="U1445" s="38"/>
      <c r="V1445" s="38"/>
      <c r="W1445" s="38"/>
      <c r="X1445" s="38"/>
      <c r="Y1445" s="38"/>
      <c r="Z1445" s="38"/>
      <c r="AA1445" s="38"/>
      <c r="AB1445" s="38"/>
      <c r="AC1445" s="38"/>
      <c r="AD1445" s="38"/>
      <c r="AE1445" s="38"/>
      <c r="AT1445" s="17" t="s">
        <v>169</v>
      </c>
      <c r="AU1445" s="17" t="s">
        <v>85</v>
      </c>
    </row>
    <row r="1446" s="2" customFormat="1" ht="24.15" customHeight="1">
      <c r="A1446" s="38"/>
      <c r="B1446" s="39"/>
      <c r="C1446" s="215" t="s">
        <v>2025</v>
      </c>
      <c r="D1446" s="215" t="s">
        <v>163</v>
      </c>
      <c r="E1446" s="216" t="s">
        <v>2026</v>
      </c>
      <c r="F1446" s="217" t="s">
        <v>2027</v>
      </c>
      <c r="G1446" s="218" t="s">
        <v>240</v>
      </c>
      <c r="H1446" s="219">
        <v>0.66700000000000004</v>
      </c>
      <c r="I1446" s="220"/>
      <c r="J1446" s="221">
        <f>ROUND(I1446*H1446,2)</f>
        <v>0</v>
      </c>
      <c r="K1446" s="222"/>
      <c r="L1446" s="44"/>
      <c r="M1446" s="223" t="s">
        <v>1</v>
      </c>
      <c r="N1446" s="224" t="s">
        <v>40</v>
      </c>
      <c r="O1446" s="91"/>
      <c r="P1446" s="225">
        <f>O1446*H1446</f>
        <v>0</v>
      </c>
      <c r="Q1446" s="225">
        <v>0</v>
      </c>
      <c r="R1446" s="225">
        <f>Q1446*H1446</f>
        <v>0</v>
      </c>
      <c r="S1446" s="225">
        <v>0</v>
      </c>
      <c r="T1446" s="226">
        <f>S1446*H1446</f>
        <v>0</v>
      </c>
      <c r="U1446" s="38"/>
      <c r="V1446" s="38"/>
      <c r="W1446" s="38"/>
      <c r="X1446" s="38"/>
      <c r="Y1446" s="38"/>
      <c r="Z1446" s="38"/>
      <c r="AA1446" s="38"/>
      <c r="AB1446" s="38"/>
      <c r="AC1446" s="38"/>
      <c r="AD1446" s="38"/>
      <c r="AE1446" s="38"/>
      <c r="AR1446" s="227" t="s">
        <v>256</v>
      </c>
      <c r="AT1446" s="227" t="s">
        <v>163</v>
      </c>
      <c r="AU1446" s="227" t="s">
        <v>85</v>
      </c>
      <c r="AY1446" s="17" t="s">
        <v>161</v>
      </c>
      <c r="BE1446" s="228">
        <f>IF(N1446="základní",J1446,0)</f>
        <v>0</v>
      </c>
      <c r="BF1446" s="228">
        <f>IF(N1446="snížená",J1446,0)</f>
        <v>0</v>
      </c>
      <c r="BG1446" s="228">
        <f>IF(N1446="zákl. přenesená",J1446,0)</f>
        <v>0</v>
      </c>
      <c r="BH1446" s="228">
        <f>IF(N1446="sníž. přenesená",J1446,0)</f>
        <v>0</v>
      </c>
      <c r="BI1446" s="228">
        <f>IF(N1446="nulová",J1446,0)</f>
        <v>0</v>
      </c>
      <c r="BJ1446" s="17" t="s">
        <v>83</v>
      </c>
      <c r="BK1446" s="228">
        <f>ROUND(I1446*H1446,2)</f>
        <v>0</v>
      </c>
      <c r="BL1446" s="17" t="s">
        <v>256</v>
      </c>
      <c r="BM1446" s="227" t="s">
        <v>2028</v>
      </c>
    </row>
    <row r="1447" s="2" customFormat="1">
      <c r="A1447" s="38"/>
      <c r="B1447" s="39"/>
      <c r="C1447" s="40"/>
      <c r="D1447" s="229" t="s">
        <v>169</v>
      </c>
      <c r="E1447" s="40"/>
      <c r="F1447" s="230" t="s">
        <v>2029</v>
      </c>
      <c r="G1447" s="40"/>
      <c r="H1447" s="40"/>
      <c r="I1447" s="231"/>
      <c r="J1447" s="40"/>
      <c r="K1447" s="40"/>
      <c r="L1447" s="44"/>
      <c r="M1447" s="232"/>
      <c r="N1447" s="233"/>
      <c r="O1447" s="91"/>
      <c r="P1447" s="91"/>
      <c r="Q1447" s="91"/>
      <c r="R1447" s="91"/>
      <c r="S1447" s="91"/>
      <c r="T1447" s="92"/>
      <c r="U1447" s="38"/>
      <c r="V1447" s="38"/>
      <c r="W1447" s="38"/>
      <c r="X1447" s="38"/>
      <c r="Y1447" s="38"/>
      <c r="Z1447" s="38"/>
      <c r="AA1447" s="38"/>
      <c r="AB1447" s="38"/>
      <c r="AC1447" s="38"/>
      <c r="AD1447" s="38"/>
      <c r="AE1447" s="38"/>
      <c r="AT1447" s="17" t="s">
        <v>169</v>
      </c>
      <c r="AU1447" s="17" t="s">
        <v>85</v>
      </c>
    </row>
    <row r="1448" s="12" customFormat="1" ht="22.8" customHeight="1">
      <c r="A1448" s="12"/>
      <c r="B1448" s="199"/>
      <c r="C1448" s="200"/>
      <c r="D1448" s="201" t="s">
        <v>74</v>
      </c>
      <c r="E1448" s="213" t="s">
        <v>2030</v>
      </c>
      <c r="F1448" s="213" t="s">
        <v>2031</v>
      </c>
      <c r="G1448" s="200"/>
      <c r="H1448" s="200"/>
      <c r="I1448" s="203"/>
      <c r="J1448" s="214">
        <f>BK1448</f>
        <v>0</v>
      </c>
      <c r="K1448" s="200"/>
      <c r="L1448" s="205"/>
      <c r="M1448" s="206"/>
      <c r="N1448" s="207"/>
      <c r="O1448" s="207"/>
      <c r="P1448" s="208">
        <f>SUM(P1449:P1507)</f>
        <v>0</v>
      </c>
      <c r="Q1448" s="207"/>
      <c r="R1448" s="208">
        <f>SUM(R1449:R1507)</f>
        <v>0.59623999999999999</v>
      </c>
      <c r="S1448" s="207"/>
      <c r="T1448" s="209">
        <f>SUM(T1449:T1507)</f>
        <v>0.91836000000000007</v>
      </c>
      <c r="U1448" s="12"/>
      <c r="V1448" s="12"/>
      <c r="W1448" s="12"/>
      <c r="X1448" s="12"/>
      <c r="Y1448" s="12"/>
      <c r="Z1448" s="12"/>
      <c r="AA1448" s="12"/>
      <c r="AB1448" s="12"/>
      <c r="AC1448" s="12"/>
      <c r="AD1448" s="12"/>
      <c r="AE1448" s="12"/>
      <c r="AR1448" s="210" t="s">
        <v>85</v>
      </c>
      <c r="AT1448" s="211" t="s">
        <v>74</v>
      </c>
      <c r="AU1448" s="211" t="s">
        <v>83</v>
      </c>
      <c r="AY1448" s="210" t="s">
        <v>161</v>
      </c>
      <c r="BK1448" s="212">
        <f>SUM(BK1449:BK1507)</f>
        <v>0</v>
      </c>
    </row>
    <row r="1449" s="2" customFormat="1" ht="24.15" customHeight="1">
      <c r="A1449" s="38"/>
      <c r="B1449" s="39"/>
      <c r="C1449" s="215" t="s">
        <v>2032</v>
      </c>
      <c r="D1449" s="215" t="s">
        <v>163</v>
      </c>
      <c r="E1449" s="216" t="s">
        <v>2033</v>
      </c>
      <c r="F1449" s="217" t="s">
        <v>2034</v>
      </c>
      <c r="G1449" s="218" t="s">
        <v>1754</v>
      </c>
      <c r="H1449" s="219">
        <v>1</v>
      </c>
      <c r="I1449" s="220"/>
      <c r="J1449" s="221">
        <f>ROUND(I1449*H1449,2)</f>
        <v>0</v>
      </c>
      <c r="K1449" s="222"/>
      <c r="L1449" s="44"/>
      <c r="M1449" s="223" t="s">
        <v>1</v>
      </c>
      <c r="N1449" s="224" t="s">
        <v>40</v>
      </c>
      <c r="O1449" s="91"/>
      <c r="P1449" s="225">
        <f>O1449*H1449</f>
        <v>0</v>
      </c>
      <c r="Q1449" s="225">
        <v>0</v>
      </c>
      <c r="R1449" s="225">
        <f>Q1449*H1449</f>
        <v>0</v>
      </c>
      <c r="S1449" s="225">
        <v>0</v>
      </c>
      <c r="T1449" s="226">
        <f>S1449*H1449</f>
        <v>0</v>
      </c>
      <c r="U1449" s="38"/>
      <c r="V1449" s="38"/>
      <c r="W1449" s="38"/>
      <c r="X1449" s="38"/>
      <c r="Y1449" s="38"/>
      <c r="Z1449" s="38"/>
      <c r="AA1449" s="38"/>
      <c r="AB1449" s="38"/>
      <c r="AC1449" s="38"/>
      <c r="AD1449" s="38"/>
      <c r="AE1449" s="38"/>
      <c r="AR1449" s="227" t="s">
        <v>256</v>
      </c>
      <c r="AT1449" s="227" t="s">
        <v>163</v>
      </c>
      <c r="AU1449" s="227" t="s">
        <v>85</v>
      </c>
      <c r="AY1449" s="17" t="s">
        <v>161</v>
      </c>
      <c r="BE1449" s="228">
        <f>IF(N1449="základní",J1449,0)</f>
        <v>0</v>
      </c>
      <c r="BF1449" s="228">
        <f>IF(N1449="snížená",J1449,0)</f>
        <v>0</v>
      </c>
      <c r="BG1449" s="228">
        <f>IF(N1449="zákl. přenesená",J1449,0)</f>
        <v>0</v>
      </c>
      <c r="BH1449" s="228">
        <f>IF(N1449="sníž. přenesená",J1449,0)</f>
        <v>0</v>
      </c>
      <c r="BI1449" s="228">
        <f>IF(N1449="nulová",J1449,0)</f>
        <v>0</v>
      </c>
      <c r="BJ1449" s="17" t="s">
        <v>83</v>
      </c>
      <c r="BK1449" s="228">
        <f>ROUND(I1449*H1449,2)</f>
        <v>0</v>
      </c>
      <c r="BL1449" s="17" t="s">
        <v>256</v>
      </c>
      <c r="BM1449" s="227" t="s">
        <v>2035</v>
      </c>
    </row>
    <row r="1450" s="2" customFormat="1">
      <c r="A1450" s="38"/>
      <c r="B1450" s="39"/>
      <c r="C1450" s="40"/>
      <c r="D1450" s="229" t="s">
        <v>169</v>
      </c>
      <c r="E1450" s="40"/>
      <c r="F1450" s="230" t="s">
        <v>2034</v>
      </c>
      <c r="G1450" s="40"/>
      <c r="H1450" s="40"/>
      <c r="I1450" s="231"/>
      <c r="J1450" s="40"/>
      <c r="K1450" s="40"/>
      <c r="L1450" s="44"/>
      <c r="M1450" s="232"/>
      <c r="N1450" s="233"/>
      <c r="O1450" s="91"/>
      <c r="P1450" s="91"/>
      <c r="Q1450" s="91"/>
      <c r="R1450" s="91"/>
      <c r="S1450" s="91"/>
      <c r="T1450" s="92"/>
      <c r="U1450" s="38"/>
      <c r="V1450" s="38"/>
      <c r="W1450" s="38"/>
      <c r="X1450" s="38"/>
      <c r="Y1450" s="38"/>
      <c r="Z1450" s="38"/>
      <c r="AA1450" s="38"/>
      <c r="AB1450" s="38"/>
      <c r="AC1450" s="38"/>
      <c r="AD1450" s="38"/>
      <c r="AE1450" s="38"/>
      <c r="AT1450" s="17" t="s">
        <v>169</v>
      </c>
      <c r="AU1450" s="17" t="s">
        <v>85</v>
      </c>
    </row>
    <row r="1451" s="2" customFormat="1" ht="21.75" customHeight="1">
      <c r="A1451" s="38"/>
      <c r="B1451" s="39"/>
      <c r="C1451" s="215" t="s">
        <v>2036</v>
      </c>
      <c r="D1451" s="215" t="s">
        <v>163</v>
      </c>
      <c r="E1451" s="216" t="s">
        <v>2037</v>
      </c>
      <c r="F1451" s="217" t="s">
        <v>2038</v>
      </c>
      <c r="G1451" s="218" t="s">
        <v>1754</v>
      </c>
      <c r="H1451" s="219">
        <v>1</v>
      </c>
      <c r="I1451" s="220"/>
      <c r="J1451" s="221">
        <f>ROUND(I1451*H1451,2)</f>
        <v>0</v>
      </c>
      <c r="K1451" s="222"/>
      <c r="L1451" s="44"/>
      <c r="M1451" s="223" t="s">
        <v>1</v>
      </c>
      <c r="N1451" s="224" t="s">
        <v>40</v>
      </c>
      <c r="O1451" s="91"/>
      <c r="P1451" s="225">
        <f>O1451*H1451</f>
        <v>0</v>
      </c>
      <c r="Q1451" s="225">
        <v>0</v>
      </c>
      <c r="R1451" s="225">
        <f>Q1451*H1451</f>
        <v>0</v>
      </c>
      <c r="S1451" s="225">
        <v>0</v>
      </c>
      <c r="T1451" s="226">
        <f>S1451*H1451</f>
        <v>0</v>
      </c>
      <c r="U1451" s="38"/>
      <c r="V1451" s="38"/>
      <c r="W1451" s="38"/>
      <c r="X1451" s="38"/>
      <c r="Y1451" s="38"/>
      <c r="Z1451" s="38"/>
      <c r="AA1451" s="38"/>
      <c r="AB1451" s="38"/>
      <c r="AC1451" s="38"/>
      <c r="AD1451" s="38"/>
      <c r="AE1451" s="38"/>
      <c r="AR1451" s="227" t="s">
        <v>256</v>
      </c>
      <c r="AT1451" s="227" t="s">
        <v>163</v>
      </c>
      <c r="AU1451" s="227" t="s">
        <v>85</v>
      </c>
      <c r="AY1451" s="17" t="s">
        <v>161</v>
      </c>
      <c r="BE1451" s="228">
        <f>IF(N1451="základní",J1451,0)</f>
        <v>0</v>
      </c>
      <c r="BF1451" s="228">
        <f>IF(N1451="snížená",J1451,0)</f>
        <v>0</v>
      </c>
      <c r="BG1451" s="228">
        <f>IF(N1451="zákl. přenesená",J1451,0)</f>
        <v>0</v>
      </c>
      <c r="BH1451" s="228">
        <f>IF(N1451="sníž. přenesená",J1451,0)</f>
        <v>0</v>
      </c>
      <c r="BI1451" s="228">
        <f>IF(N1451="nulová",J1451,0)</f>
        <v>0</v>
      </c>
      <c r="BJ1451" s="17" t="s">
        <v>83</v>
      </c>
      <c r="BK1451" s="228">
        <f>ROUND(I1451*H1451,2)</f>
        <v>0</v>
      </c>
      <c r="BL1451" s="17" t="s">
        <v>256</v>
      </c>
      <c r="BM1451" s="227" t="s">
        <v>2039</v>
      </c>
    </row>
    <row r="1452" s="2" customFormat="1">
      <c r="A1452" s="38"/>
      <c r="B1452" s="39"/>
      <c r="C1452" s="40"/>
      <c r="D1452" s="229" t="s">
        <v>169</v>
      </c>
      <c r="E1452" s="40"/>
      <c r="F1452" s="230" t="s">
        <v>2034</v>
      </c>
      <c r="G1452" s="40"/>
      <c r="H1452" s="40"/>
      <c r="I1452" s="231"/>
      <c r="J1452" s="40"/>
      <c r="K1452" s="40"/>
      <c r="L1452" s="44"/>
      <c r="M1452" s="232"/>
      <c r="N1452" s="233"/>
      <c r="O1452" s="91"/>
      <c r="P1452" s="91"/>
      <c r="Q1452" s="91"/>
      <c r="R1452" s="91"/>
      <c r="S1452" s="91"/>
      <c r="T1452" s="92"/>
      <c r="U1452" s="38"/>
      <c r="V1452" s="38"/>
      <c r="W1452" s="38"/>
      <c r="X1452" s="38"/>
      <c r="Y1452" s="38"/>
      <c r="Z1452" s="38"/>
      <c r="AA1452" s="38"/>
      <c r="AB1452" s="38"/>
      <c r="AC1452" s="38"/>
      <c r="AD1452" s="38"/>
      <c r="AE1452" s="38"/>
      <c r="AT1452" s="17" t="s">
        <v>169</v>
      </c>
      <c r="AU1452" s="17" t="s">
        <v>85</v>
      </c>
    </row>
    <row r="1453" s="2" customFormat="1" ht="24.15" customHeight="1">
      <c r="A1453" s="38"/>
      <c r="B1453" s="39"/>
      <c r="C1453" s="215" t="s">
        <v>2040</v>
      </c>
      <c r="D1453" s="215" t="s">
        <v>163</v>
      </c>
      <c r="E1453" s="216" t="s">
        <v>2041</v>
      </c>
      <c r="F1453" s="217" t="s">
        <v>2042</v>
      </c>
      <c r="G1453" s="218" t="s">
        <v>1754</v>
      </c>
      <c r="H1453" s="219">
        <v>20</v>
      </c>
      <c r="I1453" s="220"/>
      <c r="J1453" s="221">
        <f>ROUND(I1453*H1453,2)</f>
        <v>0</v>
      </c>
      <c r="K1453" s="222"/>
      <c r="L1453" s="44"/>
      <c r="M1453" s="223" t="s">
        <v>1</v>
      </c>
      <c r="N1453" s="224" t="s">
        <v>40</v>
      </c>
      <c r="O1453" s="91"/>
      <c r="P1453" s="225">
        <f>O1453*H1453</f>
        <v>0</v>
      </c>
      <c r="Q1453" s="225">
        <v>0</v>
      </c>
      <c r="R1453" s="225">
        <f>Q1453*H1453</f>
        <v>0</v>
      </c>
      <c r="S1453" s="225">
        <v>0</v>
      </c>
      <c r="T1453" s="226">
        <f>S1453*H1453</f>
        <v>0</v>
      </c>
      <c r="U1453" s="38"/>
      <c r="V1453" s="38"/>
      <c r="W1453" s="38"/>
      <c r="X1453" s="38"/>
      <c r="Y1453" s="38"/>
      <c r="Z1453" s="38"/>
      <c r="AA1453" s="38"/>
      <c r="AB1453" s="38"/>
      <c r="AC1453" s="38"/>
      <c r="AD1453" s="38"/>
      <c r="AE1453" s="38"/>
      <c r="AR1453" s="227" t="s">
        <v>256</v>
      </c>
      <c r="AT1453" s="227" t="s">
        <v>163</v>
      </c>
      <c r="AU1453" s="227" t="s">
        <v>85</v>
      </c>
      <c r="AY1453" s="17" t="s">
        <v>161</v>
      </c>
      <c r="BE1453" s="228">
        <f>IF(N1453="základní",J1453,0)</f>
        <v>0</v>
      </c>
      <c r="BF1453" s="228">
        <f>IF(N1453="snížená",J1453,0)</f>
        <v>0</v>
      </c>
      <c r="BG1453" s="228">
        <f>IF(N1453="zákl. přenesená",J1453,0)</f>
        <v>0</v>
      </c>
      <c r="BH1453" s="228">
        <f>IF(N1453="sníž. přenesená",J1453,0)</f>
        <v>0</v>
      </c>
      <c r="BI1453" s="228">
        <f>IF(N1453="nulová",J1453,0)</f>
        <v>0</v>
      </c>
      <c r="BJ1453" s="17" t="s">
        <v>83</v>
      </c>
      <c r="BK1453" s="228">
        <f>ROUND(I1453*H1453,2)</f>
        <v>0</v>
      </c>
      <c r="BL1453" s="17" t="s">
        <v>256</v>
      </c>
      <c r="BM1453" s="227" t="s">
        <v>2043</v>
      </c>
    </row>
    <row r="1454" s="2" customFormat="1">
      <c r="A1454" s="38"/>
      <c r="B1454" s="39"/>
      <c r="C1454" s="40"/>
      <c r="D1454" s="229" t="s">
        <v>169</v>
      </c>
      <c r="E1454" s="40"/>
      <c r="F1454" s="230" t="s">
        <v>2034</v>
      </c>
      <c r="G1454" s="40"/>
      <c r="H1454" s="40"/>
      <c r="I1454" s="231"/>
      <c r="J1454" s="40"/>
      <c r="K1454" s="40"/>
      <c r="L1454" s="44"/>
      <c r="M1454" s="232"/>
      <c r="N1454" s="233"/>
      <c r="O1454" s="91"/>
      <c r="P1454" s="91"/>
      <c r="Q1454" s="91"/>
      <c r="R1454" s="91"/>
      <c r="S1454" s="91"/>
      <c r="T1454" s="92"/>
      <c r="U1454" s="38"/>
      <c r="V1454" s="38"/>
      <c r="W1454" s="38"/>
      <c r="X1454" s="38"/>
      <c r="Y1454" s="38"/>
      <c r="Z1454" s="38"/>
      <c r="AA1454" s="38"/>
      <c r="AB1454" s="38"/>
      <c r="AC1454" s="38"/>
      <c r="AD1454" s="38"/>
      <c r="AE1454" s="38"/>
      <c r="AT1454" s="17" t="s">
        <v>169</v>
      </c>
      <c r="AU1454" s="17" t="s">
        <v>85</v>
      </c>
    </row>
    <row r="1455" s="2" customFormat="1" ht="16.5" customHeight="1">
      <c r="A1455" s="38"/>
      <c r="B1455" s="39"/>
      <c r="C1455" s="215" t="s">
        <v>2044</v>
      </c>
      <c r="D1455" s="215" t="s">
        <v>163</v>
      </c>
      <c r="E1455" s="216" t="s">
        <v>2045</v>
      </c>
      <c r="F1455" s="217" t="s">
        <v>2046</v>
      </c>
      <c r="G1455" s="218" t="s">
        <v>1997</v>
      </c>
      <c r="H1455" s="219">
        <v>3</v>
      </c>
      <c r="I1455" s="220"/>
      <c r="J1455" s="221">
        <f>ROUND(I1455*H1455,2)</f>
        <v>0</v>
      </c>
      <c r="K1455" s="222"/>
      <c r="L1455" s="44"/>
      <c r="M1455" s="223" t="s">
        <v>1</v>
      </c>
      <c r="N1455" s="224" t="s">
        <v>40</v>
      </c>
      <c r="O1455" s="91"/>
      <c r="P1455" s="225">
        <f>O1455*H1455</f>
        <v>0</v>
      </c>
      <c r="Q1455" s="225">
        <v>0</v>
      </c>
      <c r="R1455" s="225">
        <f>Q1455*H1455</f>
        <v>0</v>
      </c>
      <c r="S1455" s="225">
        <v>0.01933</v>
      </c>
      <c r="T1455" s="226">
        <f>S1455*H1455</f>
        <v>0.05799</v>
      </c>
      <c r="U1455" s="38"/>
      <c r="V1455" s="38"/>
      <c r="W1455" s="38"/>
      <c r="X1455" s="38"/>
      <c r="Y1455" s="38"/>
      <c r="Z1455" s="38"/>
      <c r="AA1455" s="38"/>
      <c r="AB1455" s="38"/>
      <c r="AC1455" s="38"/>
      <c r="AD1455" s="38"/>
      <c r="AE1455" s="38"/>
      <c r="AR1455" s="227" t="s">
        <v>256</v>
      </c>
      <c r="AT1455" s="227" t="s">
        <v>163</v>
      </c>
      <c r="AU1455" s="227" t="s">
        <v>85</v>
      </c>
      <c r="AY1455" s="17" t="s">
        <v>161</v>
      </c>
      <c r="BE1455" s="228">
        <f>IF(N1455="základní",J1455,0)</f>
        <v>0</v>
      </c>
      <c r="BF1455" s="228">
        <f>IF(N1455="snížená",J1455,0)</f>
        <v>0</v>
      </c>
      <c r="BG1455" s="228">
        <f>IF(N1455="zákl. přenesená",J1455,0)</f>
        <v>0</v>
      </c>
      <c r="BH1455" s="228">
        <f>IF(N1455="sníž. přenesená",J1455,0)</f>
        <v>0</v>
      </c>
      <c r="BI1455" s="228">
        <f>IF(N1455="nulová",J1455,0)</f>
        <v>0</v>
      </c>
      <c r="BJ1455" s="17" t="s">
        <v>83</v>
      </c>
      <c r="BK1455" s="228">
        <f>ROUND(I1455*H1455,2)</f>
        <v>0</v>
      </c>
      <c r="BL1455" s="17" t="s">
        <v>256</v>
      </c>
      <c r="BM1455" s="227" t="s">
        <v>2047</v>
      </c>
    </row>
    <row r="1456" s="2" customFormat="1">
      <c r="A1456" s="38"/>
      <c r="B1456" s="39"/>
      <c r="C1456" s="40"/>
      <c r="D1456" s="229" t="s">
        <v>169</v>
      </c>
      <c r="E1456" s="40"/>
      <c r="F1456" s="230" t="s">
        <v>2048</v>
      </c>
      <c r="G1456" s="40"/>
      <c r="H1456" s="40"/>
      <c r="I1456" s="231"/>
      <c r="J1456" s="40"/>
      <c r="K1456" s="40"/>
      <c r="L1456" s="44"/>
      <c r="M1456" s="232"/>
      <c r="N1456" s="233"/>
      <c r="O1456" s="91"/>
      <c r="P1456" s="91"/>
      <c r="Q1456" s="91"/>
      <c r="R1456" s="91"/>
      <c r="S1456" s="91"/>
      <c r="T1456" s="92"/>
      <c r="U1456" s="38"/>
      <c r="V1456" s="38"/>
      <c r="W1456" s="38"/>
      <c r="X1456" s="38"/>
      <c r="Y1456" s="38"/>
      <c r="Z1456" s="38"/>
      <c r="AA1456" s="38"/>
      <c r="AB1456" s="38"/>
      <c r="AC1456" s="38"/>
      <c r="AD1456" s="38"/>
      <c r="AE1456" s="38"/>
      <c r="AT1456" s="17" t="s">
        <v>169</v>
      </c>
      <c r="AU1456" s="17" t="s">
        <v>85</v>
      </c>
    </row>
    <row r="1457" s="2" customFormat="1" ht="24.15" customHeight="1">
      <c r="A1457" s="38"/>
      <c r="B1457" s="39"/>
      <c r="C1457" s="215" t="s">
        <v>2049</v>
      </c>
      <c r="D1457" s="215" t="s">
        <v>163</v>
      </c>
      <c r="E1457" s="216" t="s">
        <v>2050</v>
      </c>
      <c r="F1457" s="217" t="s">
        <v>2051</v>
      </c>
      <c r="G1457" s="218" t="s">
        <v>1997</v>
      </c>
      <c r="H1457" s="219">
        <v>2</v>
      </c>
      <c r="I1457" s="220"/>
      <c r="J1457" s="221">
        <f>ROUND(I1457*H1457,2)</f>
        <v>0</v>
      </c>
      <c r="K1457" s="222"/>
      <c r="L1457" s="44"/>
      <c r="M1457" s="223" t="s">
        <v>1</v>
      </c>
      <c r="N1457" s="224" t="s">
        <v>40</v>
      </c>
      <c r="O1457" s="91"/>
      <c r="P1457" s="225">
        <f>O1457*H1457</f>
        <v>0</v>
      </c>
      <c r="Q1457" s="225">
        <v>0.0037599999999999999</v>
      </c>
      <c r="R1457" s="225">
        <f>Q1457*H1457</f>
        <v>0.0075199999999999998</v>
      </c>
      <c r="S1457" s="225">
        <v>0</v>
      </c>
      <c r="T1457" s="226">
        <f>S1457*H1457</f>
        <v>0</v>
      </c>
      <c r="U1457" s="38"/>
      <c r="V1457" s="38"/>
      <c r="W1457" s="38"/>
      <c r="X1457" s="38"/>
      <c r="Y1457" s="38"/>
      <c r="Z1457" s="38"/>
      <c r="AA1457" s="38"/>
      <c r="AB1457" s="38"/>
      <c r="AC1457" s="38"/>
      <c r="AD1457" s="38"/>
      <c r="AE1457" s="38"/>
      <c r="AR1457" s="227" t="s">
        <v>256</v>
      </c>
      <c r="AT1457" s="227" t="s">
        <v>163</v>
      </c>
      <c r="AU1457" s="227" t="s">
        <v>85</v>
      </c>
      <c r="AY1457" s="17" t="s">
        <v>161</v>
      </c>
      <c r="BE1457" s="228">
        <f>IF(N1457="základní",J1457,0)</f>
        <v>0</v>
      </c>
      <c r="BF1457" s="228">
        <f>IF(N1457="snížená",J1457,0)</f>
        <v>0</v>
      </c>
      <c r="BG1457" s="228">
        <f>IF(N1457="zákl. přenesená",J1457,0)</f>
        <v>0</v>
      </c>
      <c r="BH1457" s="228">
        <f>IF(N1457="sníž. přenesená",J1457,0)</f>
        <v>0</v>
      </c>
      <c r="BI1457" s="228">
        <f>IF(N1457="nulová",J1457,0)</f>
        <v>0</v>
      </c>
      <c r="BJ1457" s="17" t="s">
        <v>83</v>
      </c>
      <c r="BK1457" s="228">
        <f>ROUND(I1457*H1457,2)</f>
        <v>0</v>
      </c>
      <c r="BL1457" s="17" t="s">
        <v>256</v>
      </c>
      <c r="BM1457" s="227" t="s">
        <v>2052</v>
      </c>
    </row>
    <row r="1458" s="2" customFormat="1">
      <c r="A1458" s="38"/>
      <c r="B1458" s="39"/>
      <c r="C1458" s="40"/>
      <c r="D1458" s="229" t="s">
        <v>169</v>
      </c>
      <c r="E1458" s="40"/>
      <c r="F1458" s="230" t="s">
        <v>2053</v>
      </c>
      <c r="G1458" s="40"/>
      <c r="H1458" s="40"/>
      <c r="I1458" s="231"/>
      <c r="J1458" s="40"/>
      <c r="K1458" s="40"/>
      <c r="L1458" s="44"/>
      <c r="M1458" s="232"/>
      <c r="N1458" s="233"/>
      <c r="O1458" s="91"/>
      <c r="P1458" s="91"/>
      <c r="Q1458" s="91"/>
      <c r="R1458" s="91"/>
      <c r="S1458" s="91"/>
      <c r="T1458" s="92"/>
      <c r="U1458" s="38"/>
      <c r="V1458" s="38"/>
      <c r="W1458" s="38"/>
      <c r="X1458" s="38"/>
      <c r="Y1458" s="38"/>
      <c r="Z1458" s="38"/>
      <c r="AA1458" s="38"/>
      <c r="AB1458" s="38"/>
      <c r="AC1458" s="38"/>
      <c r="AD1458" s="38"/>
      <c r="AE1458" s="38"/>
      <c r="AT1458" s="17" t="s">
        <v>169</v>
      </c>
      <c r="AU1458" s="17" t="s">
        <v>85</v>
      </c>
    </row>
    <row r="1459" s="13" customFormat="1">
      <c r="A1459" s="13"/>
      <c r="B1459" s="234"/>
      <c r="C1459" s="235"/>
      <c r="D1459" s="229" t="s">
        <v>171</v>
      </c>
      <c r="E1459" s="236" t="s">
        <v>1</v>
      </c>
      <c r="F1459" s="237" t="s">
        <v>2054</v>
      </c>
      <c r="G1459" s="235"/>
      <c r="H1459" s="238">
        <v>2</v>
      </c>
      <c r="I1459" s="239"/>
      <c r="J1459" s="235"/>
      <c r="K1459" s="235"/>
      <c r="L1459" s="240"/>
      <c r="M1459" s="241"/>
      <c r="N1459" s="242"/>
      <c r="O1459" s="242"/>
      <c r="P1459" s="242"/>
      <c r="Q1459" s="242"/>
      <c r="R1459" s="242"/>
      <c r="S1459" s="242"/>
      <c r="T1459" s="243"/>
      <c r="U1459" s="13"/>
      <c r="V1459" s="13"/>
      <c r="W1459" s="13"/>
      <c r="X1459" s="13"/>
      <c r="Y1459" s="13"/>
      <c r="Z1459" s="13"/>
      <c r="AA1459" s="13"/>
      <c r="AB1459" s="13"/>
      <c r="AC1459" s="13"/>
      <c r="AD1459" s="13"/>
      <c r="AE1459" s="13"/>
      <c r="AT1459" s="244" t="s">
        <v>171</v>
      </c>
      <c r="AU1459" s="244" t="s">
        <v>85</v>
      </c>
      <c r="AV1459" s="13" t="s">
        <v>85</v>
      </c>
      <c r="AW1459" s="13" t="s">
        <v>32</v>
      </c>
      <c r="AX1459" s="13" t="s">
        <v>83</v>
      </c>
      <c r="AY1459" s="244" t="s">
        <v>161</v>
      </c>
    </row>
    <row r="1460" s="2" customFormat="1" ht="24.15" customHeight="1">
      <c r="A1460" s="38"/>
      <c r="B1460" s="39"/>
      <c r="C1460" s="215" t="s">
        <v>2055</v>
      </c>
      <c r="D1460" s="215" t="s">
        <v>163</v>
      </c>
      <c r="E1460" s="216" t="s">
        <v>2056</v>
      </c>
      <c r="F1460" s="217" t="s">
        <v>2057</v>
      </c>
      <c r="G1460" s="218" t="s">
        <v>1997</v>
      </c>
      <c r="H1460" s="219">
        <v>7</v>
      </c>
      <c r="I1460" s="220"/>
      <c r="J1460" s="221">
        <f>ROUND(I1460*H1460,2)</f>
        <v>0</v>
      </c>
      <c r="K1460" s="222"/>
      <c r="L1460" s="44"/>
      <c r="M1460" s="223" t="s">
        <v>1</v>
      </c>
      <c r="N1460" s="224" t="s">
        <v>40</v>
      </c>
      <c r="O1460" s="91"/>
      <c r="P1460" s="225">
        <f>O1460*H1460</f>
        <v>0</v>
      </c>
      <c r="Q1460" s="225">
        <v>0.016969999999999999</v>
      </c>
      <c r="R1460" s="225">
        <f>Q1460*H1460</f>
        <v>0.11878999999999999</v>
      </c>
      <c r="S1460" s="225">
        <v>0</v>
      </c>
      <c r="T1460" s="226">
        <f>S1460*H1460</f>
        <v>0</v>
      </c>
      <c r="U1460" s="38"/>
      <c r="V1460" s="38"/>
      <c r="W1460" s="38"/>
      <c r="X1460" s="38"/>
      <c r="Y1460" s="38"/>
      <c r="Z1460" s="38"/>
      <c r="AA1460" s="38"/>
      <c r="AB1460" s="38"/>
      <c r="AC1460" s="38"/>
      <c r="AD1460" s="38"/>
      <c r="AE1460" s="38"/>
      <c r="AR1460" s="227" t="s">
        <v>256</v>
      </c>
      <c r="AT1460" s="227" t="s">
        <v>163</v>
      </c>
      <c r="AU1460" s="227" t="s">
        <v>85</v>
      </c>
      <c r="AY1460" s="17" t="s">
        <v>161</v>
      </c>
      <c r="BE1460" s="228">
        <f>IF(N1460="základní",J1460,0)</f>
        <v>0</v>
      </c>
      <c r="BF1460" s="228">
        <f>IF(N1460="snížená",J1460,0)</f>
        <v>0</v>
      </c>
      <c r="BG1460" s="228">
        <f>IF(N1460="zákl. přenesená",J1460,0)</f>
        <v>0</v>
      </c>
      <c r="BH1460" s="228">
        <f>IF(N1460="sníž. přenesená",J1460,0)</f>
        <v>0</v>
      </c>
      <c r="BI1460" s="228">
        <f>IF(N1460="nulová",J1460,0)</f>
        <v>0</v>
      </c>
      <c r="BJ1460" s="17" t="s">
        <v>83</v>
      </c>
      <c r="BK1460" s="228">
        <f>ROUND(I1460*H1460,2)</f>
        <v>0</v>
      </c>
      <c r="BL1460" s="17" t="s">
        <v>256</v>
      </c>
      <c r="BM1460" s="227" t="s">
        <v>2058</v>
      </c>
    </row>
    <row r="1461" s="2" customFormat="1">
      <c r="A1461" s="38"/>
      <c r="B1461" s="39"/>
      <c r="C1461" s="40"/>
      <c r="D1461" s="229" t="s">
        <v>169</v>
      </c>
      <c r="E1461" s="40"/>
      <c r="F1461" s="230" t="s">
        <v>2059</v>
      </c>
      <c r="G1461" s="40"/>
      <c r="H1461" s="40"/>
      <c r="I1461" s="231"/>
      <c r="J1461" s="40"/>
      <c r="K1461" s="40"/>
      <c r="L1461" s="44"/>
      <c r="M1461" s="232"/>
      <c r="N1461" s="233"/>
      <c r="O1461" s="91"/>
      <c r="P1461" s="91"/>
      <c r="Q1461" s="91"/>
      <c r="R1461" s="91"/>
      <c r="S1461" s="91"/>
      <c r="T1461" s="92"/>
      <c r="U1461" s="38"/>
      <c r="V1461" s="38"/>
      <c r="W1461" s="38"/>
      <c r="X1461" s="38"/>
      <c r="Y1461" s="38"/>
      <c r="Z1461" s="38"/>
      <c r="AA1461" s="38"/>
      <c r="AB1461" s="38"/>
      <c r="AC1461" s="38"/>
      <c r="AD1461" s="38"/>
      <c r="AE1461" s="38"/>
      <c r="AT1461" s="17" t="s">
        <v>169</v>
      </c>
      <c r="AU1461" s="17" t="s">
        <v>85</v>
      </c>
    </row>
    <row r="1462" s="2" customFormat="1" ht="44.25" customHeight="1">
      <c r="A1462" s="38"/>
      <c r="B1462" s="39"/>
      <c r="C1462" s="215" t="s">
        <v>2060</v>
      </c>
      <c r="D1462" s="215" t="s">
        <v>163</v>
      </c>
      <c r="E1462" s="216" t="s">
        <v>2061</v>
      </c>
      <c r="F1462" s="217" t="s">
        <v>2062</v>
      </c>
      <c r="G1462" s="218" t="s">
        <v>1997</v>
      </c>
      <c r="H1462" s="219">
        <v>1</v>
      </c>
      <c r="I1462" s="220"/>
      <c r="J1462" s="221">
        <f>ROUND(I1462*H1462,2)</f>
        <v>0</v>
      </c>
      <c r="K1462" s="222"/>
      <c r="L1462" s="44"/>
      <c r="M1462" s="223" t="s">
        <v>1</v>
      </c>
      <c r="N1462" s="224" t="s">
        <v>40</v>
      </c>
      <c r="O1462" s="91"/>
      <c r="P1462" s="225">
        <f>O1462*H1462</f>
        <v>0</v>
      </c>
      <c r="Q1462" s="225">
        <v>0.014160000000000001</v>
      </c>
      <c r="R1462" s="225">
        <f>Q1462*H1462</f>
        <v>0.014160000000000001</v>
      </c>
      <c r="S1462" s="225">
        <v>0</v>
      </c>
      <c r="T1462" s="226">
        <f>S1462*H1462</f>
        <v>0</v>
      </c>
      <c r="U1462" s="38"/>
      <c r="V1462" s="38"/>
      <c r="W1462" s="38"/>
      <c r="X1462" s="38"/>
      <c r="Y1462" s="38"/>
      <c r="Z1462" s="38"/>
      <c r="AA1462" s="38"/>
      <c r="AB1462" s="38"/>
      <c r="AC1462" s="38"/>
      <c r="AD1462" s="38"/>
      <c r="AE1462" s="38"/>
      <c r="AR1462" s="227" t="s">
        <v>256</v>
      </c>
      <c r="AT1462" s="227" t="s">
        <v>163</v>
      </c>
      <c r="AU1462" s="227" t="s">
        <v>85</v>
      </c>
      <c r="AY1462" s="17" t="s">
        <v>161</v>
      </c>
      <c r="BE1462" s="228">
        <f>IF(N1462="základní",J1462,0)</f>
        <v>0</v>
      </c>
      <c r="BF1462" s="228">
        <f>IF(N1462="snížená",J1462,0)</f>
        <v>0</v>
      </c>
      <c r="BG1462" s="228">
        <f>IF(N1462="zákl. přenesená",J1462,0)</f>
        <v>0</v>
      </c>
      <c r="BH1462" s="228">
        <f>IF(N1462="sníž. přenesená",J1462,0)</f>
        <v>0</v>
      </c>
      <c r="BI1462" s="228">
        <f>IF(N1462="nulová",J1462,0)</f>
        <v>0</v>
      </c>
      <c r="BJ1462" s="17" t="s">
        <v>83</v>
      </c>
      <c r="BK1462" s="228">
        <f>ROUND(I1462*H1462,2)</f>
        <v>0</v>
      </c>
      <c r="BL1462" s="17" t="s">
        <v>256</v>
      </c>
      <c r="BM1462" s="227" t="s">
        <v>2063</v>
      </c>
    </row>
    <row r="1463" s="2" customFormat="1">
      <c r="A1463" s="38"/>
      <c r="B1463" s="39"/>
      <c r="C1463" s="40"/>
      <c r="D1463" s="229" t="s">
        <v>169</v>
      </c>
      <c r="E1463" s="40"/>
      <c r="F1463" s="230" t="s">
        <v>2064</v>
      </c>
      <c r="G1463" s="40"/>
      <c r="H1463" s="40"/>
      <c r="I1463" s="231"/>
      <c r="J1463" s="40"/>
      <c r="K1463" s="40"/>
      <c r="L1463" s="44"/>
      <c r="M1463" s="232"/>
      <c r="N1463" s="233"/>
      <c r="O1463" s="91"/>
      <c r="P1463" s="91"/>
      <c r="Q1463" s="91"/>
      <c r="R1463" s="91"/>
      <c r="S1463" s="91"/>
      <c r="T1463" s="92"/>
      <c r="U1463" s="38"/>
      <c r="V1463" s="38"/>
      <c r="W1463" s="38"/>
      <c r="X1463" s="38"/>
      <c r="Y1463" s="38"/>
      <c r="Z1463" s="38"/>
      <c r="AA1463" s="38"/>
      <c r="AB1463" s="38"/>
      <c r="AC1463" s="38"/>
      <c r="AD1463" s="38"/>
      <c r="AE1463" s="38"/>
      <c r="AT1463" s="17" t="s">
        <v>169</v>
      </c>
      <c r="AU1463" s="17" t="s">
        <v>85</v>
      </c>
    </row>
    <row r="1464" s="2" customFormat="1" ht="24.15" customHeight="1">
      <c r="A1464" s="38"/>
      <c r="B1464" s="39"/>
      <c r="C1464" s="215" t="s">
        <v>2065</v>
      </c>
      <c r="D1464" s="215" t="s">
        <v>163</v>
      </c>
      <c r="E1464" s="216" t="s">
        <v>2066</v>
      </c>
      <c r="F1464" s="217" t="s">
        <v>2067</v>
      </c>
      <c r="G1464" s="218" t="s">
        <v>1997</v>
      </c>
      <c r="H1464" s="219">
        <v>2</v>
      </c>
      <c r="I1464" s="220"/>
      <c r="J1464" s="221">
        <f>ROUND(I1464*H1464,2)</f>
        <v>0</v>
      </c>
      <c r="K1464" s="222"/>
      <c r="L1464" s="44"/>
      <c r="M1464" s="223" t="s">
        <v>1</v>
      </c>
      <c r="N1464" s="224" t="s">
        <v>40</v>
      </c>
      <c r="O1464" s="91"/>
      <c r="P1464" s="225">
        <f>O1464*H1464</f>
        <v>0</v>
      </c>
      <c r="Q1464" s="225">
        <v>0.00125</v>
      </c>
      <c r="R1464" s="225">
        <f>Q1464*H1464</f>
        <v>0.0025000000000000001</v>
      </c>
      <c r="S1464" s="225">
        <v>0</v>
      </c>
      <c r="T1464" s="226">
        <f>S1464*H1464</f>
        <v>0</v>
      </c>
      <c r="U1464" s="38"/>
      <c r="V1464" s="38"/>
      <c r="W1464" s="38"/>
      <c r="X1464" s="38"/>
      <c r="Y1464" s="38"/>
      <c r="Z1464" s="38"/>
      <c r="AA1464" s="38"/>
      <c r="AB1464" s="38"/>
      <c r="AC1464" s="38"/>
      <c r="AD1464" s="38"/>
      <c r="AE1464" s="38"/>
      <c r="AR1464" s="227" t="s">
        <v>256</v>
      </c>
      <c r="AT1464" s="227" t="s">
        <v>163</v>
      </c>
      <c r="AU1464" s="227" t="s">
        <v>85</v>
      </c>
      <c r="AY1464" s="17" t="s">
        <v>161</v>
      </c>
      <c r="BE1464" s="228">
        <f>IF(N1464="základní",J1464,0)</f>
        <v>0</v>
      </c>
      <c r="BF1464" s="228">
        <f>IF(N1464="snížená",J1464,0)</f>
        <v>0</v>
      </c>
      <c r="BG1464" s="228">
        <f>IF(N1464="zákl. přenesená",J1464,0)</f>
        <v>0</v>
      </c>
      <c r="BH1464" s="228">
        <f>IF(N1464="sníž. přenesená",J1464,0)</f>
        <v>0</v>
      </c>
      <c r="BI1464" s="228">
        <f>IF(N1464="nulová",J1464,0)</f>
        <v>0</v>
      </c>
      <c r="BJ1464" s="17" t="s">
        <v>83</v>
      </c>
      <c r="BK1464" s="228">
        <f>ROUND(I1464*H1464,2)</f>
        <v>0</v>
      </c>
      <c r="BL1464" s="17" t="s">
        <v>256</v>
      </c>
      <c r="BM1464" s="227" t="s">
        <v>2068</v>
      </c>
    </row>
    <row r="1465" s="2" customFormat="1">
      <c r="A1465" s="38"/>
      <c r="B1465" s="39"/>
      <c r="C1465" s="40"/>
      <c r="D1465" s="229" t="s">
        <v>169</v>
      </c>
      <c r="E1465" s="40"/>
      <c r="F1465" s="230" t="s">
        <v>2069</v>
      </c>
      <c r="G1465" s="40"/>
      <c r="H1465" s="40"/>
      <c r="I1465" s="231"/>
      <c r="J1465" s="40"/>
      <c r="K1465" s="40"/>
      <c r="L1465" s="44"/>
      <c r="M1465" s="232"/>
      <c r="N1465" s="233"/>
      <c r="O1465" s="91"/>
      <c r="P1465" s="91"/>
      <c r="Q1465" s="91"/>
      <c r="R1465" s="91"/>
      <c r="S1465" s="91"/>
      <c r="T1465" s="92"/>
      <c r="U1465" s="38"/>
      <c r="V1465" s="38"/>
      <c r="W1465" s="38"/>
      <c r="X1465" s="38"/>
      <c r="Y1465" s="38"/>
      <c r="Z1465" s="38"/>
      <c r="AA1465" s="38"/>
      <c r="AB1465" s="38"/>
      <c r="AC1465" s="38"/>
      <c r="AD1465" s="38"/>
      <c r="AE1465" s="38"/>
      <c r="AT1465" s="17" t="s">
        <v>169</v>
      </c>
      <c r="AU1465" s="17" t="s">
        <v>85</v>
      </c>
    </row>
    <row r="1466" s="2" customFormat="1" ht="24.15" customHeight="1">
      <c r="A1466" s="38"/>
      <c r="B1466" s="39"/>
      <c r="C1466" s="215" t="s">
        <v>2070</v>
      </c>
      <c r="D1466" s="215" t="s">
        <v>163</v>
      </c>
      <c r="E1466" s="216" t="s">
        <v>2071</v>
      </c>
      <c r="F1466" s="217" t="s">
        <v>2072</v>
      </c>
      <c r="G1466" s="218" t="s">
        <v>1997</v>
      </c>
      <c r="H1466" s="219">
        <v>1</v>
      </c>
      <c r="I1466" s="220"/>
      <c r="J1466" s="221">
        <f>ROUND(I1466*H1466,2)</f>
        <v>0</v>
      </c>
      <c r="K1466" s="222"/>
      <c r="L1466" s="44"/>
      <c r="M1466" s="223" t="s">
        <v>1</v>
      </c>
      <c r="N1466" s="224" t="s">
        <v>40</v>
      </c>
      <c r="O1466" s="91"/>
      <c r="P1466" s="225">
        <f>O1466*H1466</f>
        <v>0</v>
      </c>
      <c r="Q1466" s="225">
        <v>0.001</v>
      </c>
      <c r="R1466" s="225">
        <f>Q1466*H1466</f>
        <v>0.001</v>
      </c>
      <c r="S1466" s="225">
        <v>0</v>
      </c>
      <c r="T1466" s="226">
        <f>S1466*H1466</f>
        <v>0</v>
      </c>
      <c r="U1466" s="38"/>
      <c r="V1466" s="38"/>
      <c r="W1466" s="38"/>
      <c r="X1466" s="38"/>
      <c r="Y1466" s="38"/>
      <c r="Z1466" s="38"/>
      <c r="AA1466" s="38"/>
      <c r="AB1466" s="38"/>
      <c r="AC1466" s="38"/>
      <c r="AD1466" s="38"/>
      <c r="AE1466" s="38"/>
      <c r="AR1466" s="227" t="s">
        <v>256</v>
      </c>
      <c r="AT1466" s="227" t="s">
        <v>163</v>
      </c>
      <c r="AU1466" s="227" t="s">
        <v>85</v>
      </c>
      <c r="AY1466" s="17" t="s">
        <v>161</v>
      </c>
      <c r="BE1466" s="228">
        <f>IF(N1466="základní",J1466,0)</f>
        <v>0</v>
      </c>
      <c r="BF1466" s="228">
        <f>IF(N1466="snížená",J1466,0)</f>
        <v>0</v>
      </c>
      <c r="BG1466" s="228">
        <f>IF(N1466="zákl. přenesená",J1466,0)</f>
        <v>0</v>
      </c>
      <c r="BH1466" s="228">
        <f>IF(N1466="sníž. přenesená",J1466,0)</f>
        <v>0</v>
      </c>
      <c r="BI1466" s="228">
        <f>IF(N1466="nulová",J1466,0)</f>
        <v>0</v>
      </c>
      <c r="BJ1466" s="17" t="s">
        <v>83</v>
      </c>
      <c r="BK1466" s="228">
        <f>ROUND(I1466*H1466,2)</f>
        <v>0</v>
      </c>
      <c r="BL1466" s="17" t="s">
        <v>256</v>
      </c>
      <c r="BM1466" s="227" t="s">
        <v>2073</v>
      </c>
    </row>
    <row r="1467" s="2" customFormat="1">
      <c r="A1467" s="38"/>
      <c r="B1467" s="39"/>
      <c r="C1467" s="40"/>
      <c r="D1467" s="229" t="s">
        <v>169</v>
      </c>
      <c r="E1467" s="40"/>
      <c r="F1467" s="230" t="s">
        <v>2074</v>
      </c>
      <c r="G1467" s="40"/>
      <c r="H1467" s="40"/>
      <c r="I1467" s="231"/>
      <c r="J1467" s="40"/>
      <c r="K1467" s="40"/>
      <c r="L1467" s="44"/>
      <c r="M1467" s="232"/>
      <c r="N1467" s="233"/>
      <c r="O1467" s="91"/>
      <c r="P1467" s="91"/>
      <c r="Q1467" s="91"/>
      <c r="R1467" s="91"/>
      <c r="S1467" s="91"/>
      <c r="T1467" s="92"/>
      <c r="U1467" s="38"/>
      <c r="V1467" s="38"/>
      <c r="W1467" s="38"/>
      <c r="X1467" s="38"/>
      <c r="Y1467" s="38"/>
      <c r="Z1467" s="38"/>
      <c r="AA1467" s="38"/>
      <c r="AB1467" s="38"/>
      <c r="AC1467" s="38"/>
      <c r="AD1467" s="38"/>
      <c r="AE1467" s="38"/>
      <c r="AT1467" s="17" t="s">
        <v>169</v>
      </c>
      <c r="AU1467" s="17" t="s">
        <v>85</v>
      </c>
    </row>
    <row r="1468" s="2" customFormat="1" ht="33" customHeight="1">
      <c r="A1468" s="38"/>
      <c r="B1468" s="39"/>
      <c r="C1468" s="215" t="s">
        <v>2075</v>
      </c>
      <c r="D1468" s="215" t="s">
        <v>163</v>
      </c>
      <c r="E1468" s="216" t="s">
        <v>2076</v>
      </c>
      <c r="F1468" s="217" t="s">
        <v>2077</v>
      </c>
      <c r="G1468" s="218" t="s">
        <v>1997</v>
      </c>
      <c r="H1468" s="219">
        <v>4</v>
      </c>
      <c r="I1468" s="220"/>
      <c r="J1468" s="221">
        <f>ROUND(I1468*H1468,2)</f>
        <v>0</v>
      </c>
      <c r="K1468" s="222"/>
      <c r="L1468" s="44"/>
      <c r="M1468" s="223" t="s">
        <v>1</v>
      </c>
      <c r="N1468" s="224" t="s">
        <v>40</v>
      </c>
      <c r="O1468" s="91"/>
      <c r="P1468" s="225">
        <f>O1468*H1468</f>
        <v>0</v>
      </c>
      <c r="Q1468" s="225">
        <v>0.0091999999999999998</v>
      </c>
      <c r="R1468" s="225">
        <f>Q1468*H1468</f>
        <v>0.036799999999999999</v>
      </c>
      <c r="S1468" s="225">
        <v>0</v>
      </c>
      <c r="T1468" s="226">
        <f>S1468*H1468</f>
        <v>0</v>
      </c>
      <c r="U1468" s="38"/>
      <c r="V1468" s="38"/>
      <c r="W1468" s="38"/>
      <c r="X1468" s="38"/>
      <c r="Y1468" s="38"/>
      <c r="Z1468" s="38"/>
      <c r="AA1468" s="38"/>
      <c r="AB1468" s="38"/>
      <c r="AC1468" s="38"/>
      <c r="AD1468" s="38"/>
      <c r="AE1468" s="38"/>
      <c r="AR1468" s="227" t="s">
        <v>256</v>
      </c>
      <c r="AT1468" s="227" t="s">
        <v>163</v>
      </c>
      <c r="AU1468" s="227" t="s">
        <v>85</v>
      </c>
      <c r="AY1468" s="17" t="s">
        <v>161</v>
      </c>
      <c r="BE1468" s="228">
        <f>IF(N1468="základní",J1468,0)</f>
        <v>0</v>
      </c>
      <c r="BF1468" s="228">
        <f>IF(N1468="snížená",J1468,0)</f>
        <v>0</v>
      </c>
      <c r="BG1468" s="228">
        <f>IF(N1468="zákl. přenesená",J1468,0)</f>
        <v>0</v>
      </c>
      <c r="BH1468" s="228">
        <f>IF(N1468="sníž. přenesená",J1468,0)</f>
        <v>0</v>
      </c>
      <c r="BI1468" s="228">
        <f>IF(N1468="nulová",J1468,0)</f>
        <v>0</v>
      </c>
      <c r="BJ1468" s="17" t="s">
        <v>83</v>
      </c>
      <c r="BK1468" s="228">
        <f>ROUND(I1468*H1468,2)</f>
        <v>0</v>
      </c>
      <c r="BL1468" s="17" t="s">
        <v>256</v>
      </c>
      <c r="BM1468" s="227" t="s">
        <v>2078</v>
      </c>
    </row>
    <row r="1469" s="2" customFormat="1">
      <c r="A1469" s="38"/>
      <c r="B1469" s="39"/>
      <c r="C1469" s="40"/>
      <c r="D1469" s="229" t="s">
        <v>169</v>
      </c>
      <c r="E1469" s="40"/>
      <c r="F1469" s="230" t="s">
        <v>2079</v>
      </c>
      <c r="G1469" s="40"/>
      <c r="H1469" s="40"/>
      <c r="I1469" s="231"/>
      <c r="J1469" s="40"/>
      <c r="K1469" s="40"/>
      <c r="L1469" s="44"/>
      <c r="M1469" s="232"/>
      <c r="N1469" s="233"/>
      <c r="O1469" s="91"/>
      <c r="P1469" s="91"/>
      <c r="Q1469" s="91"/>
      <c r="R1469" s="91"/>
      <c r="S1469" s="91"/>
      <c r="T1469" s="92"/>
      <c r="U1469" s="38"/>
      <c r="V1469" s="38"/>
      <c r="W1469" s="38"/>
      <c r="X1469" s="38"/>
      <c r="Y1469" s="38"/>
      <c r="Z1469" s="38"/>
      <c r="AA1469" s="38"/>
      <c r="AB1469" s="38"/>
      <c r="AC1469" s="38"/>
      <c r="AD1469" s="38"/>
      <c r="AE1469" s="38"/>
      <c r="AT1469" s="17" t="s">
        <v>169</v>
      </c>
      <c r="AU1469" s="17" t="s">
        <v>85</v>
      </c>
    </row>
    <row r="1470" s="2" customFormat="1" ht="33" customHeight="1">
      <c r="A1470" s="38"/>
      <c r="B1470" s="39"/>
      <c r="C1470" s="215" t="s">
        <v>2080</v>
      </c>
      <c r="D1470" s="215" t="s">
        <v>163</v>
      </c>
      <c r="E1470" s="216" t="s">
        <v>2081</v>
      </c>
      <c r="F1470" s="217" t="s">
        <v>2082</v>
      </c>
      <c r="G1470" s="218" t="s">
        <v>1997</v>
      </c>
      <c r="H1470" s="219">
        <v>3</v>
      </c>
      <c r="I1470" s="220"/>
      <c r="J1470" s="221">
        <f>ROUND(I1470*H1470,2)</f>
        <v>0</v>
      </c>
      <c r="K1470" s="222"/>
      <c r="L1470" s="44"/>
      <c r="M1470" s="223" t="s">
        <v>1</v>
      </c>
      <c r="N1470" s="224" t="s">
        <v>40</v>
      </c>
      <c r="O1470" s="91"/>
      <c r="P1470" s="225">
        <f>O1470*H1470</f>
        <v>0</v>
      </c>
      <c r="Q1470" s="225">
        <v>0.0166</v>
      </c>
      <c r="R1470" s="225">
        <f>Q1470*H1470</f>
        <v>0.049799999999999997</v>
      </c>
      <c r="S1470" s="225">
        <v>0</v>
      </c>
      <c r="T1470" s="226">
        <f>S1470*H1470</f>
        <v>0</v>
      </c>
      <c r="U1470" s="38"/>
      <c r="V1470" s="38"/>
      <c r="W1470" s="38"/>
      <c r="X1470" s="38"/>
      <c r="Y1470" s="38"/>
      <c r="Z1470" s="38"/>
      <c r="AA1470" s="38"/>
      <c r="AB1470" s="38"/>
      <c r="AC1470" s="38"/>
      <c r="AD1470" s="38"/>
      <c r="AE1470" s="38"/>
      <c r="AR1470" s="227" t="s">
        <v>256</v>
      </c>
      <c r="AT1470" s="227" t="s">
        <v>163</v>
      </c>
      <c r="AU1470" s="227" t="s">
        <v>85</v>
      </c>
      <c r="AY1470" s="17" t="s">
        <v>161</v>
      </c>
      <c r="BE1470" s="228">
        <f>IF(N1470="základní",J1470,0)</f>
        <v>0</v>
      </c>
      <c r="BF1470" s="228">
        <f>IF(N1470="snížená",J1470,0)</f>
        <v>0</v>
      </c>
      <c r="BG1470" s="228">
        <f>IF(N1470="zákl. přenesená",J1470,0)</f>
        <v>0</v>
      </c>
      <c r="BH1470" s="228">
        <f>IF(N1470="sníž. přenesená",J1470,0)</f>
        <v>0</v>
      </c>
      <c r="BI1470" s="228">
        <f>IF(N1470="nulová",J1470,0)</f>
        <v>0</v>
      </c>
      <c r="BJ1470" s="17" t="s">
        <v>83</v>
      </c>
      <c r="BK1470" s="228">
        <f>ROUND(I1470*H1470,2)</f>
        <v>0</v>
      </c>
      <c r="BL1470" s="17" t="s">
        <v>256</v>
      </c>
      <c r="BM1470" s="227" t="s">
        <v>2083</v>
      </c>
    </row>
    <row r="1471" s="2" customFormat="1">
      <c r="A1471" s="38"/>
      <c r="B1471" s="39"/>
      <c r="C1471" s="40"/>
      <c r="D1471" s="229" t="s">
        <v>169</v>
      </c>
      <c r="E1471" s="40"/>
      <c r="F1471" s="230" t="s">
        <v>2084</v>
      </c>
      <c r="G1471" s="40"/>
      <c r="H1471" s="40"/>
      <c r="I1471" s="231"/>
      <c r="J1471" s="40"/>
      <c r="K1471" s="40"/>
      <c r="L1471" s="44"/>
      <c r="M1471" s="232"/>
      <c r="N1471" s="233"/>
      <c r="O1471" s="91"/>
      <c r="P1471" s="91"/>
      <c r="Q1471" s="91"/>
      <c r="R1471" s="91"/>
      <c r="S1471" s="91"/>
      <c r="T1471" s="92"/>
      <c r="U1471" s="38"/>
      <c r="V1471" s="38"/>
      <c r="W1471" s="38"/>
      <c r="X1471" s="38"/>
      <c r="Y1471" s="38"/>
      <c r="Z1471" s="38"/>
      <c r="AA1471" s="38"/>
      <c r="AB1471" s="38"/>
      <c r="AC1471" s="38"/>
      <c r="AD1471" s="38"/>
      <c r="AE1471" s="38"/>
      <c r="AT1471" s="17" t="s">
        <v>169</v>
      </c>
      <c r="AU1471" s="17" t="s">
        <v>85</v>
      </c>
    </row>
    <row r="1472" s="2" customFormat="1" ht="24.15" customHeight="1">
      <c r="A1472" s="38"/>
      <c r="B1472" s="39"/>
      <c r="C1472" s="215" t="s">
        <v>2085</v>
      </c>
      <c r="D1472" s="215" t="s">
        <v>163</v>
      </c>
      <c r="E1472" s="216" t="s">
        <v>2086</v>
      </c>
      <c r="F1472" s="217" t="s">
        <v>2087</v>
      </c>
      <c r="G1472" s="218" t="s">
        <v>1997</v>
      </c>
      <c r="H1472" s="219">
        <v>1</v>
      </c>
      <c r="I1472" s="220"/>
      <c r="J1472" s="221">
        <f>ROUND(I1472*H1472,2)</f>
        <v>0</v>
      </c>
      <c r="K1472" s="222"/>
      <c r="L1472" s="44"/>
      <c r="M1472" s="223" t="s">
        <v>1</v>
      </c>
      <c r="N1472" s="224" t="s">
        <v>40</v>
      </c>
      <c r="O1472" s="91"/>
      <c r="P1472" s="225">
        <f>O1472*H1472</f>
        <v>0</v>
      </c>
      <c r="Q1472" s="225">
        <v>0.039910000000000001</v>
      </c>
      <c r="R1472" s="225">
        <f>Q1472*H1472</f>
        <v>0.039910000000000001</v>
      </c>
      <c r="S1472" s="225">
        <v>0</v>
      </c>
      <c r="T1472" s="226">
        <f>S1472*H1472</f>
        <v>0</v>
      </c>
      <c r="U1472" s="38"/>
      <c r="V1472" s="38"/>
      <c r="W1472" s="38"/>
      <c r="X1472" s="38"/>
      <c r="Y1472" s="38"/>
      <c r="Z1472" s="38"/>
      <c r="AA1472" s="38"/>
      <c r="AB1472" s="38"/>
      <c r="AC1472" s="38"/>
      <c r="AD1472" s="38"/>
      <c r="AE1472" s="38"/>
      <c r="AR1472" s="227" t="s">
        <v>256</v>
      </c>
      <c r="AT1472" s="227" t="s">
        <v>163</v>
      </c>
      <c r="AU1472" s="227" t="s">
        <v>85</v>
      </c>
      <c r="AY1472" s="17" t="s">
        <v>161</v>
      </c>
      <c r="BE1472" s="228">
        <f>IF(N1472="základní",J1472,0)</f>
        <v>0</v>
      </c>
      <c r="BF1472" s="228">
        <f>IF(N1472="snížená",J1472,0)</f>
        <v>0</v>
      </c>
      <c r="BG1472" s="228">
        <f>IF(N1472="zákl. přenesená",J1472,0)</f>
        <v>0</v>
      </c>
      <c r="BH1472" s="228">
        <f>IF(N1472="sníž. přenesená",J1472,0)</f>
        <v>0</v>
      </c>
      <c r="BI1472" s="228">
        <f>IF(N1472="nulová",J1472,0)</f>
        <v>0</v>
      </c>
      <c r="BJ1472" s="17" t="s">
        <v>83</v>
      </c>
      <c r="BK1472" s="228">
        <f>ROUND(I1472*H1472,2)</f>
        <v>0</v>
      </c>
      <c r="BL1472" s="17" t="s">
        <v>256</v>
      </c>
      <c r="BM1472" s="227" t="s">
        <v>2088</v>
      </c>
    </row>
    <row r="1473" s="2" customFormat="1">
      <c r="A1473" s="38"/>
      <c r="B1473" s="39"/>
      <c r="C1473" s="40"/>
      <c r="D1473" s="229" t="s">
        <v>169</v>
      </c>
      <c r="E1473" s="40"/>
      <c r="F1473" s="230" t="s">
        <v>2089</v>
      </c>
      <c r="G1473" s="40"/>
      <c r="H1473" s="40"/>
      <c r="I1473" s="231"/>
      <c r="J1473" s="40"/>
      <c r="K1473" s="40"/>
      <c r="L1473" s="44"/>
      <c r="M1473" s="232"/>
      <c r="N1473" s="233"/>
      <c r="O1473" s="91"/>
      <c r="P1473" s="91"/>
      <c r="Q1473" s="91"/>
      <c r="R1473" s="91"/>
      <c r="S1473" s="91"/>
      <c r="T1473" s="92"/>
      <c r="U1473" s="38"/>
      <c r="V1473" s="38"/>
      <c r="W1473" s="38"/>
      <c r="X1473" s="38"/>
      <c r="Y1473" s="38"/>
      <c r="Z1473" s="38"/>
      <c r="AA1473" s="38"/>
      <c r="AB1473" s="38"/>
      <c r="AC1473" s="38"/>
      <c r="AD1473" s="38"/>
      <c r="AE1473" s="38"/>
      <c r="AT1473" s="17" t="s">
        <v>169</v>
      </c>
      <c r="AU1473" s="17" t="s">
        <v>85</v>
      </c>
    </row>
    <row r="1474" s="2" customFormat="1" ht="21.75" customHeight="1">
      <c r="A1474" s="38"/>
      <c r="B1474" s="39"/>
      <c r="C1474" s="215" t="s">
        <v>2090</v>
      </c>
      <c r="D1474" s="215" t="s">
        <v>163</v>
      </c>
      <c r="E1474" s="216" t="s">
        <v>2091</v>
      </c>
      <c r="F1474" s="217" t="s">
        <v>2092</v>
      </c>
      <c r="G1474" s="218" t="s">
        <v>1997</v>
      </c>
      <c r="H1474" s="219">
        <v>4</v>
      </c>
      <c r="I1474" s="220"/>
      <c r="J1474" s="221">
        <f>ROUND(I1474*H1474,2)</f>
        <v>0</v>
      </c>
      <c r="K1474" s="222"/>
      <c r="L1474" s="44"/>
      <c r="M1474" s="223" t="s">
        <v>1</v>
      </c>
      <c r="N1474" s="224" t="s">
        <v>40</v>
      </c>
      <c r="O1474" s="91"/>
      <c r="P1474" s="225">
        <f>O1474*H1474</f>
        <v>0</v>
      </c>
      <c r="Q1474" s="225">
        <v>0.010580000000000001</v>
      </c>
      <c r="R1474" s="225">
        <f>Q1474*H1474</f>
        <v>0.042320000000000003</v>
      </c>
      <c r="S1474" s="225">
        <v>0</v>
      </c>
      <c r="T1474" s="226">
        <f>S1474*H1474</f>
        <v>0</v>
      </c>
      <c r="U1474" s="38"/>
      <c r="V1474" s="38"/>
      <c r="W1474" s="38"/>
      <c r="X1474" s="38"/>
      <c r="Y1474" s="38"/>
      <c r="Z1474" s="38"/>
      <c r="AA1474" s="38"/>
      <c r="AB1474" s="38"/>
      <c r="AC1474" s="38"/>
      <c r="AD1474" s="38"/>
      <c r="AE1474" s="38"/>
      <c r="AR1474" s="227" t="s">
        <v>256</v>
      </c>
      <c r="AT1474" s="227" t="s">
        <v>163</v>
      </c>
      <c r="AU1474" s="227" t="s">
        <v>85</v>
      </c>
      <c r="AY1474" s="17" t="s">
        <v>161</v>
      </c>
      <c r="BE1474" s="228">
        <f>IF(N1474="základní",J1474,0)</f>
        <v>0</v>
      </c>
      <c r="BF1474" s="228">
        <f>IF(N1474="snížená",J1474,0)</f>
        <v>0</v>
      </c>
      <c r="BG1474" s="228">
        <f>IF(N1474="zákl. přenesená",J1474,0)</f>
        <v>0</v>
      </c>
      <c r="BH1474" s="228">
        <f>IF(N1474="sníž. přenesená",J1474,0)</f>
        <v>0</v>
      </c>
      <c r="BI1474" s="228">
        <f>IF(N1474="nulová",J1474,0)</f>
        <v>0</v>
      </c>
      <c r="BJ1474" s="17" t="s">
        <v>83</v>
      </c>
      <c r="BK1474" s="228">
        <f>ROUND(I1474*H1474,2)</f>
        <v>0</v>
      </c>
      <c r="BL1474" s="17" t="s">
        <v>256</v>
      </c>
      <c r="BM1474" s="227" t="s">
        <v>2093</v>
      </c>
    </row>
    <row r="1475" s="2" customFormat="1">
      <c r="A1475" s="38"/>
      <c r="B1475" s="39"/>
      <c r="C1475" s="40"/>
      <c r="D1475" s="229" t="s">
        <v>169</v>
      </c>
      <c r="E1475" s="40"/>
      <c r="F1475" s="230" t="s">
        <v>2094</v>
      </c>
      <c r="G1475" s="40"/>
      <c r="H1475" s="40"/>
      <c r="I1475" s="231"/>
      <c r="J1475" s="40"/>
      <c r="K1475" s="40"/>
      <c r="L1475" s="44"/>
      <c r="M1475" s="232"/>
      <c r="N1475" s="233"/>
      <c r="O1475" s="91"/>
      <c r="P1475" s="91"/>
      <c r="Q1475" s="91"/>
      <c r="R1475" s="91"/>
      <c r="S1475" s="91"/>
      <c r="T1475" s="92"/>
      <c r="U1475" s="38"/>
      <c r="V1475" s="38"/>
      <c r="W1475" s="38"/>
      <c r="X1475" s="38"/>
      <c r="Y1475" s="38"/>
      <c r="Z1475" s="38"/>
      <c r="AA1475" s="38"/>
      <c r="AB1475" s="38"/>
      <c r="AC1475" s="38"/>
      <c r="AD1475" s="38"/>
      <c r="AE1475" s="38"/>
      <c r="AT1475" s="17" t="s">
        <v>169</v>
      </c>
      <c r="AU1475" s="17" t="s">
        <v>85</v>
      </c>
    </row>
    <row r="1476" s="2" customFormat="1" ht="16.5" customHeight="1">
      <c r="A1476" s="38"/>
      <c r="B1476" s="39"/>
      <c r="C1476" s="215" t="s">
        <v>2095</v>
      </c>
      <c r="D1476" s="215" t="s">
        <v>163</v>
      </c>
      <c r="E1476" s="216" t="s">
        <v>2096</v>
      </c>
      <c r="F1476" s="217" t="s">
        <v>2097</v>
      </c>
      <c r="G1476" s="218" t="s">
        <v>1997</v>
      </c>
      <c r="H1476" s="219">
        <v>4</v>
      </c>
      <c r="I1476" s="220"/>
      <c r="J1476" s="221">
        <f>ROUND(I1476*H1476,2)</f>
        <v>0</v>
      </c>
      <c r="K1476" s="222"/>
      <c r="L1476" s="44"/>
      <c r="M1476" s="223" t="s">
        <v>1</v>
      </c>
      <c r="N1476" s="224" t="s">
        <v>40</v>
      </c>
      <c r="O1476" s="91"/>
      <c r="P1476" s="225">
        <f>O1476*H1476</f>
        <v>0</v>
      </c>
      <c r="Q1476" s="225">
        <v>0</v>
      </c>
      <c r="R1476" s="225">
        <f>Q1476*H1476</f>
        <v>0</v>
      </c>
      <c r="S1476" s="225">
        <v>0.019460000000000002</v>
      </c>
      <c r="T1476" s="226">
        <f>S1476*H1476</f>
        <v>0.077840000000000006</v>
      </c>
      <c r="U1476" s="38"/>
      <c r="V1476" s="38"/>
      <c r="W1476" s="38"/>
      <c r="X1476" s="38"/>
      <c r="Y1476" s="38"/>
      <c r="Z1476" s="38"/>
      <c r="AA1476" s="38"/>
      <c r="AB1476" s="38"/>
      <c r="AC1476" s="38"/>
      <c r="AD1476" s="38"/>
      <c r="AE1476" s="38"/>
      <c r="AR1476" s="227" t="s">
        <v>256</v>
      </c>
      <c r="AT1476" s="227" t="s">
        <v>163</v>
      </c>
      <c r="AU1476" s="227" t="s">
        <v>85</v>
      </c>
      <c r="AY1476" s="17" t="s">
        <v>161</v>
      </c>
      <c r="BE1476" s="228">
        <f>IF(N1476="základní",J1476,0)</f>
        <v>0</v>
      </c>
      <c r="BF1476" s="228">
        <f>IF(N1476="snížená",J1476,0)</f>
        <v>0</v>
      </c>
      <c r="BG1476" s="228">
        <f>IF(N1476="zákl. přenesená",J1476,0)</f>
        <v>0</v>
      </c>
      <c r="BH1476" s="228">
        <f>IF(N1476="sníž. přenesená",J1476,0)</f>
        <v>0</v>
      </c>
      <c r="BI1476" s="228">
        <f>IF(N1476="nulová",J1476,0)</f>
        <v>0</v>
      </c>
      <c r="BJ1476" s="17" t="s">
        <v>83</v>
      </c>
      <c r="BK1476" s="228">
        <f>ROUND(I1476*H1476,2)</f>
        <v>0</v>
      </c>
      <c r="BL1476" s="17" t="s">
        <v>256</v>
      </c>
      <c r="BM1476" s="227" t="s">
        <v>2098</v>
      </c>
    </row>
    <row r="1477" s="2" customFormat="1">
      <c r="A1477" s="38"/>
      <c r="B1477" s="39"/>
      <c r="C1477" s="40"/>
      <c r="D1477" s="229" t="s">
        <v>169</v>
      </c>
      <c r="E1477" s="40"/>
      <c r="F1477" s="230" t="s">
        <v>2099</v>
      </c>
      <c r="G1477" s="40"/>
      <c r="H1477" s="40"/>
      <c r="I1477" s="231"/>
      <c r="J1477" s="40"/>
      <c r="K1477" s="40"/>
      <c r="L1477" s="44"/>
      <c r="M1477" s="232"/>
      <c r="N1477" s="233"/>
      <c r="O1477" s="91"/>
      <c r="P1477" s="91"/>
      <c r="Q1477" s="91"/>
      <c r="R1477" s="91"/>
      <c r="S1477" s="91"/>
      <c r="T1477" s="92"/>
      <c r="U1477" s="38"/>
      <c r="V1477" s="38"/>
      <c r="W1477" s="38"/>
      <c r="X1477" s="38"/>
      <c r="Y1477" s="38"/>
      <c r="Z1477" s="38"/>
      <c r="AA1477" s="38"/>
      <c r="AB1477" s="38"/>
      <c r="AC1477" s="38"/>
      <c r="AD1477" s="38"/>
      <c r="AE1477" s="38"/>
      <c r="AT1477" s="17" t="s">
        <v>169</v>
      </c>
      <c r="AU1477" s="17" t="s">
        <v>85</v>
      </c>
    </row>
    <row r="1478" s="2" customFormat="1" ht="24.15" customHeight="1">
      <c r="A1478" s="38"/>
      <c r="B1478" s="39"/>
      <c r="C1478" s="215" t="s">
        <v>2100</v>
      </c>
      <c r="D1478" s="215" t="s">
        <v>163</v>
      </c>
      <c r="E1478" s="216" t="s">
        <v>2101</v>
      </c>
      <c r="F1478" s="217" t="s">
        <v>2102</v>
      </c>
      <c r="G1478" s="218" t="s">
        <v>1997</v>
      </c>
      <c r="H1478" s="219">
        <v>7</v>
      </c>
      <c r="I1478" s="220"/>
      <c r="J1478" s="221">
        <f>ROUND(I1478*H1478,2)</f>
        <v>0</v>
      </c>
      <c r="K1478" s="222"/>
      <c r="L1478" s="44"/>
      <c r="M1478" s="223" t="s">
        <v>1</v>
      </c>
      <c r="N1478" s="224" t="s">
        <v>40</v>
      </c>
      <c r="O1478" s="91"/>
      <c r="P1478" s="225">
        <f>O1478*H1478</f>
        <v>0</v>
      </c>
      <c r="Q1478" s="225">
        <v>0.020729999999999998</v>
      </c>
      <c r="R1478" s="225">
        <f>Q1478*H1478</f>
        <v>0.14510999999999999</v>
      </c>
      <c r="S1478" s="225">
        <v>0</v>
      </c>
      <c r="T1478" s="226">
        <f>S1478*H1478</f>
        <v>0</v>
      </c>
      <c r="U1478" s="38"/>
      <c r="V1478" s="38"/>
      <c r="W1478" s="38"/>
      <c r="X1478" s="38"/>
      <c r="Y1478" s="38"/>
      <c r="Z1478" s="38"/>
      <c r="AA1478" s="38"/>
      <c r="AB1478" s="38"/>
      <c r="AC1478" s="38"/>
      <c r="AD1478" s="38"/>
      <c r="AE1478" s="38"/>
      <c r="AR1478" s="227" t="s">
        <v>256</v>
      </c>
      <c r="AT1478" s="227" t="s">
        <v>163</v>
      </c>
      <c r="AU1478" s="227" t="s">
        <v>85</v>
      </c>
      <c r="AY1478" s="17" t="s">
        <v>161</v>
      </c>
      <c r="BE1478" s="228">
        <f>IF(N1478="základní",J1478,0)</f>
        <v>0</v>
      </c>
      <c r="BF1478" s="228">
        <f>IF(N1478="snížená",J1478,0)</f>
        <v>0</v>
      </c>
      <c r="BG1478" s="228">
        <f>IF(N1478="zákl. přenesená",J1478,0)</f>
        <v>0</v>
      </c>
      <c r="BH1478" s="228">
        <f>IF(N1478="sníž. přenesená",J1478,0)</f>
        <v>0</v>
      </c>
      <c r="BI1478" s="228">
        <f>IF(N1478="nulová",J1478,0)</f>
        <v>0</v>
      </c>
      <c r="BJ1478" s="17" t="s">
        <v>83</v>
      </c>
      <c r="BK1478" s="228">
        <f>ROUND(I1478*H1478,2)</f>
        <v>0</v>
      </c>
      <c r="BL1478" s="17" t="s">
        <v>256</v>
      </c>
      <c r="BM1478" s="227" t="s">
        <v>2103</v>
      </c>
    </row>
    <row r="1479" s="2" customFormat="1">
      <c r="A1479" s="38"/>
      <c r="B1479" s="39"/>
      <c r="C1479" s="40"/>
      <c r="D1479" s="229" t="s">
        <v>169</v>
      </c>
      <c r="E1479" s="40"/>
      <c r="F1479" s="230" t="s">
        <v>2104</v>
      </c>
      <c r="G1479" s="40"/>
      <c r="H1479" s="40"/>
      <c r="I1479" s="231"/>
      <c r="J1479" s="40"/>
      <c r="K1479" s="40"/>
      <c r="L1479" s="44"/>
      <c r="M1479" s="232"/>
      <c r="N1479" s="233"/>
      <c r="O1479" s="91"/>
      <c r="P1479" s="91"/>
      <c r="Q1479" s="91"/>
      <c r="R1479" s="91"/>
      <c r="S1479" s="91"/>
      <c r="T1479" s="92"/>
      <c r="U1479" s="38"/>
      <c r="V1479" s="38"/>
      <c r="W1479" s="38"/>
      <c r="X1479" s="38"/>
      <c r="Y1479" s="38"/>
      <c r="Z1479" s="38"/>
      <c r="AA1479" s="38"/>
      <c r="AB1479" s="38"/>
      <c r="AC1479" s="38"/>
      <c r="AD1479" s="38"/>
      <c r="AE1479" s="38"/>
      <c r="AT1479" s="17" t="s">
        <v>169</v>
      </c>
      <c r="AU1479" s="17" t="s">
        <v>85</v>
      </c>
    </row>
    <row r="1480" s="2" customFormat="1" ht="24.15" customHeight="1">
      <c r="A1480" s="38"/>
      <c r="B1480" s="39"/>
      <c r="C1480" s="215" t="s">
        <v>2105</v>
      </c>
      <c r="D1480" s="215" t="s">
        <v>163</v>
      </c>
      <c r="E1480" s="216" t="s">
        <v>2106</v>
      </c>
      <c r="F1480" s="217" t="s">
        <v>2107</v>
      </c>
      <c r="G1480" s="218" t="s">
        <v>1997</v>
      </c>
      <c r="H1480" s="219">
        <v>1</v>
      </c>
      <c r="I1480" s="220"/>
      <c r="J1480" s="221">
        <f>ROUND(I1480*H1480,2)</f>
        <v>0</v>
      </c>
      <c r="K1480" s="222"/>
      <c r="L1480" s="44"/>
      <c r="M1480" s="223" t="s">
        <v>1</v>
      </c>
      <c r="N1480" s="224" t="s">
        <v>40</v>
      </c>
      <c r="O1480" s="91"/>
      <c r="P1480" s="225">
        <f>O1480*H1480</f>
        <v>0</v>
      </c>
      <c r="Q1480" s="225">
        <v>0.019210000000000001</v>
      </c>
      <c r="R1480" s="225">
        <f>Q1480*H1480</f>
        <v>0.019210000000000001</v>
      </c>
      <c r="S1480" s="225">
        <v>0</v>
      </c>
      <c r="T1480" s="226">
        <f>S1480*H1480</f>
        <v>0</v>
      </c>
      <c r="U1480" s="38"/>
      <c r="V1480" s="38"/>
      <c r="W1480" s="38"/>
      <c r="X1480" s="38"/>
      <c r="Y1480" s="38"/>
      <c r="Z1480" s="38"/>
      <c r="AA1480" s="38"/>
      <c r="AB1480" s="38"/>
      <c r="AC1480" s="38"/>
      <c r="AD1480" s="38"/>
      <c r="AE1480" s="38"/>
      <c r="AR1480" s="227" t="s">
        <v>256</v>
      </c>
      <c r="AT1480" s="227" t="s">
        <v>163</v>
      </c>
      <c r="AU1480" s="227" t="s">
        <v>85</v>
      </c>
      <c r="AY1480" s="17" t="s">
        <v>161</v>
      </c>
      <c r="BE1480" s="228">
        <f>IF(N1480="základní",J1480,0)</f>
        <v>0</v>
      </c>
      <c r="BF1480" s="228">
        <f>IF(N1480="snížená",J1480,0)</f>
        <v>0</v>
      </c>
      <c r="BG1480" s="228">
        <f>IF(N1480="zákl. přenesená",J1480,0)</f>
        <v>0</v>
      </c>
      <c r="BH1480" s="228">
        <f>IF(N1480="sníž. přenesená",J1480,0)</f>
        <v>0</v>
      </c>
      <c r="BI1480" s="228">
        <f>IF(N1480="nulová",J1480,0)</f>
        <v>0</v>
      </c>
      <c r="BJ1480" s="17" t="s">
        <v>83</v>
      </c>
      <c r="BK1480" s="228">
        <f>ROUND(I1480*H1480,2)</f>
        <v>0</v>
      </c>
      <c r="BL1480" s="17" t="s">
        <v>256</v>
      </c>
      <c r="BM1480" s="227" t="s">
        <v>2108</v>
      </c>
    </row>
    <row r="1481" s="2" customFormat="1">
      <c r="A1481" s="38"/>
      <c r="B1481" s="39"/>
      <c r="C1481" s="40"/>
      <c r="D1481" s="229" t="s">
        <v>169</v>
      </c>
      <c r="E1481" s="40"/>
      <c r="F1481" s="230" t="s">
        <v>2109</v>
      </c>
      <c r="G1481" s="40"/>
      <c r="H1481" s="40"/>
      <c r="I1481" s="231"/>
      <c r="J1481" s="40"/>
      <c r="K1481" s="40"/>
      <c r="L1481" s="44"/>
      <c r="M1481" s="232"/>
      <c r="N1481" s="233"/>
      <c r="O1481" s="91"/>
      <c r="P1481" s="91"/>
      <c r="Q1481" s="91"/>
      <c r="R1481" s="91"/>
      <c r="S1481" s="91"/>
      <c r="T1481" s="92"/>
      <c r="U1481" s="38"/>
      <c r="V1481" s="38"/>
      <c r="W1481" s="38"/>
      <c r="X1481" s="38"/>
      <c r="Y1481" s="38"/>
      <c r="Z1481" s="38"/>
      <c r="AA1481" s="38"/>
      <c r="AB1481" s="38"/>
      <c r="AC1481" s="38"/>
      <c r="AD1481" s="38"/>
      <c r="AE1481" s="38"/>
      <c r="AT1481" s="17" t="s">
        <v>169</v>
      </c>
      <c r="AU1481" s="17" t="s">
        <v>85</v>
      </c>
    </row>
    <row r="1482" s="2" customFormat="1" ht="21.75" customHeight="1">
      <c r="A1482" s="38"/>
      <c r="B1482" s="39"/>
      <c r="C1482" s="215" t="s">
        <v>2110</v>
      </c>
      <c r="D1482" s="215" t="s">
        <v>163</v>
      </c>
      <c r="E1482" s="216" t="s">
        <v>2111</v>
      </c>
      <c r="F1482" s="217" t="s">
        <v>2112</v>
      </c>
      <c r="G1482" s="218" t="s">
        <v>1997</v>
      </c>
      <c r="H1482" s="219">
        <v>1</v>
      </c>
      <c r="I1482" s="220"/>
      <c r="J1482" s="221">
        <f>ROUND(I1482*H1482,2)</f>
        <v>0</v>
      </c>
      <c r="K1482" s="222"/>
      <c r="L1482" s="44"/>
      <c r="M1482" s="223" t="s">
        <v>1</v>
      </c>
      <c r="N1482" s="224" t="s">
        <v>40</v>
      </c>
      <c r="O1482" s="91"/>
      <c r="P1482" s="225">
        <f>O1482*H1482</f>
        <v>0</v>
      </c>
      <c r="Q1482" s="225">
        <v>0</v>
      </c>
      <c r="R1482" s="225">
        <f>Q1482*H1482</f>
        <v>0</v>
      </c>
      <c r="S1482" s="225">
        <v>0.024500000000000001</v>
      </c>
      <c r="T1482" s="226">
        <f>S1482*H1482</f>
        <v>0.024500000000000001</v>
      </c>
      <c r="U1482" s="38"/>
      <c r="V1482" s="38"/>
      <c r="W1482" s="38"/>
      <c r="X1482" s="38"/>
      <c r="Y1482" s="38"/>
      <c r="Z1482" s="38"/>
      <c r="AA1482" s="38"/>
      <c r="AB1482" s="38"/>
      <c r="AC1482" s="38"/>
      <c r="AD1482" s="38"/>
      <c r="AE1482" s="38"/>
      <c r="AR1482" s="227" t="s">
        <v>256</v>
      </c>
      <c r="AT1482" s="227" t="s">
        <v>163</v>
      </c>
      <c r="AU1482" s="227" t="s">
        <v>85</v>
      </c>
      <c r="AY1482" s="17" t="s">
        <v>161</v>
      </c>
      <c r="BE1482" s="228">
        <f>IF(N1482="základní",J1482,0)</f>
        <v>0</v>
      </c>
      <c r="BF1482" s="228">
        <f>IF(N1482="snížená",J1482,0)</f>
        <v>0</v>
      </c>
      <c r="BG1482" s="228">
        <f>IF(N1482="zákl. přenesená",J1482,0)</f>
        <v>0</v>
      </c>
      <c r="BH1482" s="228">
        <f>IF(N1482="sníž. přenesená",J1482,0)</f>
        <v>0</v>
      </c>
      <c r="BI1482" s="228">
        <f>IF(N1482="nulová",J1482,0)</f>
        <v>0</v>
      </c>
      <c r="BJ1482" s="17" t="s">
        <v>83</v>
      </c>
      <c r="BK1482" s="228">
        <f>ROUND(I1482*H1482,2)</f>
        <v>0</v>
      </c>
      <c r="BL1482" s="17" t="s">
        <v>256</v>
      </c>
      <c r="BM1482" s="227" t="s">
        <v>2113</v>
      </c>
    </row>
    <row r="1483" s="2" customFormat="1">
      <c r="A1483" s="38"/>
      <c r="B1483" s="39"/>
      <c r="C1483" s="40"/>
      <c r="D1483" s="229" t="s">
        <v>169</v>
      </c>
      <c r="E1483" s="40"/>
      <c r="F1483" s="230" t="s">
        <v>2114</v>
      </c>
      <c r="G1483" s="40"/>
      <c r="H1483" s="40"/>
      <c r="I1483" s="231"/>
      <c r="J1483" s="40"/>
      <c r="K1483" s="40"/>
      <c r="L1483" s="44"/>
      <c r="M1483" s="232"/>
      <c r="N1483" s="233"/>
      <c r="O1483" s="91"/>
      <c r="P1483" s="91"/>
      <c r="Q1483" s="91"/>
      <c r="R1483" s="91"/>
      <c r="S1483" s="91"/>
      <c r="T1483" s="92"/>
      <c r="U1483" s="38"/>
      <c r="V1483" s="38"/>
      <c r="W1483" s="38"/>
      <c r="X1483" s="38"/>
      <c r="Y1483" s="38"/>
      <c r="Z1483" s="38"/>
      <c r="AA1483" s="38"/>
      <c r="AB1483" s="38"/>
      <c r="AC1483" s="38"/>
      <c r="AD1483" s="38"/>
      <c r="AE1483" s="38"/>
      <c r="AT1483" s="17" t="s">
        <v>169</v>
      </c>
      <c r="AU1483" s="17" t="s">
        <v>85</v>
      </c>
    </row>
    <row r="1484" s="2" customFormat="1" ht="24.15" customHeight="1">
      <c r="A1484" s="38"/>
      <c r="B1484" s="39"/>
      <c r="C1484" s="215" t="s">
        <v>2115</v>
      </c>
      <c r="D1484" s="215" t="s">
        <v>163</v>
      </c>
      <c r="E1484" s="216" t="s">
        <v>2116</v>
      </c>
      <c r="F1484" s="217" t="s">
        <v>2117</v>
      </c>
      <c r="G1484" s="218" t="s">
        <v>1997</v>
      </c>
      <c r="H1484" s="219">
        <v>1</v>
      </c>
      <c r="I1484" s="220"/>
      <c r="J1484" s="221">
        <f>ROUND(I1484*H1484,2)</f>
        <v>0</v>
      </c>
      <c r="K1484" s="222"/>
      <c r="L1484" s="44"/>
      <c r="M1484" s="223" t="s">
        <v>1</v>
      </c>
      <c r="N1484" s="224" t="s">
        <v>40</v>
      </c>
      <c r="O1484" s="91"/>
      <c r="P1484" s="225">
        <f>O1484*H1484</f>
        <v>0</v>
      </c>
      <c r="Q1484" s="225">
        <v>0.00080000000000000004</v>
      </c>
      <c r="R1484" s="225">
        <f>Q1484*H1484</f>
        <v>0.00080000000000000004</v>
      </c>
      <c r="S1484" s="225">
        <v>0</v>
      </c>
      <c r="T1484" s="226">
        <f>S1484*H1484</f>
        <v>0</v>
      </c>
      <c r="U1484" s="38"/>
      <c r="V1484" s="38"/>
      <c r="W1484" s="38"/>
      <c r="X1484" s="38"/>
      <c r="Y1484" s="38"/>
      <c r="Z1484" s="38"/>
      <c r="AA1484" s="38"/>
      <c r="AB1484" s="38"/>
      <c r="AC1484" s="38"/>
      <c r="AD1484" s="38"/>
      <c r="AE1484" s="38"/>
      <c r="AR1484" s="227" t="s">
        <v>256</v>
      </c>
      <c r="AT1484" s="227" t="s">
        <v>163</v>
      </c>
      <c r="AU1484" s="227" t="s">
        <v>85</v>
      </c>
      <c r="AY1484" s="17" t="s">
        <v>161</v>
      </c>
      <c r="BE1484" s="228">
        <f>IF(N1484="základní",J1484,0)</f>
        <v>0</v>
      </c>
      <c r="BF1484" s="228">
        <f>IF(N1484="snížená",J1484,0)</f>
        <v>0</v>
      </c>
      <c r="BG1484" s="228">
        <f>IF(N1484="zákl. přenesená",J1484,0)</f>
        <v>0</v>
      </c>
      <c r="BH1484" s="228">
        <f>IF(N1484="sníž. přenesená",J1484,0)</f>
        <v>0</v>
      </c>
      <c r="BI1484" s="228">
        <f>IF(N1484="nulová",J1484,0)</f>
        <v>0</v>
      </c>
      <c r="BJ1484" s="17" t="s">
        <v>83</v>
      </c>
      <c r="BK1484" s="228">
        <f>ROUND(I1484*H1484,2)</f>
        <v>0</v>
      </c>
      <c r="BL1484" s="17" t="s">
        <v>256</v>
      </c>
      <c r="BM1484" s="227" t="s">
        <v>2118</v>
      </c>
    </row>
    <row r="1485" s="2" customFormat="1">
      <c r="A1485" s="38"/>
      <c r="B1485" s="39"/>
      <c r="C1485" s="40"/>
      <c r="D1485" s="229" t="s">
        <v>169</v>
      </c>
      <c r="E1485" s="40"/>
      <c r="F1485" s="230" t="s">
        <v>2119</v>
      </c>
      <c r="G1485" s="40"/>
      <c r="H1485" s="40"/>
      <c r="I1485" s="231"/>
      <c r="J1485" s="40"/>
      <c r="K1485" s="40"/>
      <c r="L1485" s="44"/>
      <c r="M1485" s="232"/>
      <c r="N1485" s="233"/>
      <c r="O1485" s="91"/>
      <c r="P1485" s="91"/>
      <c r="Q1485" s="91"/>
      <c r="R1485" s="91"/>
      <c r="S1485" s="91"/>
      <c r="T1485" s="92"/>
      <c r="U1485" s="38"/>
      <c r="V1485" s="38"/>
      <c r="W1485" s="38"/>
      <c r="X1485" s="38"/>
      <c r="Y1485" s="38"/>
      <c r="Z1485" s="38"/>
      <c r="AA1485" s="38"/>
      <c r="AB1485" s="38"/>
      <c r="AC1485" s="38"/>
      <c r="AD1485" s="38"/>
      <c r="AE1485" s="38"/>
      <c r="AT1485" s="17" t="s">
        <v>169</v>
      </c>
      <c r="AU1485" s="17" t="s">
        <v>85</v>
      </c>
    </row>
    <row r="1486" s="2" customFormat="1" ht="24.15" customHeight="1">
      <c r="A1486" s="38"/>
      <c r="B1486" s="39"/>
      <c r="C1486" s="215" t="s">
        <v>2120</v>
      </c>
      <c r="D1486" s="215" t="s">
        <v>163</v>
      </c>
      <c r="E1486" s="216" t="s">
        <v>2121</v>
      </c>
      <c r="F1486" s="217" t="s">
        <v>2122</v>
      </c>
      <c r="G1486" s="218" t="s">
        <v>1997</v>
      </c>
      <c r="H1486" s="219">
        <v>1</v>
      </c>
      <c r="I1486" s="220"/>
      <c r="J1486" s="221">
        <f>ROUND(I1486*H1486,2)</f>
        <v>0</v>
      </c>
      <c r="K1486" s="222"/>
      <c r="L1486" s="44"/>
      <c r="M1486" s="223" t="s">
        <v>1</v>
      </c>
      <c r="N1486" s="224" t="s">
        <v>40</v>
      </c>
      <c r="O1486" s="91"/>
      <c r="P1486" s="225">
        <f>O1486*H1486</f>
        <v>0</v>
      </c>
      <c r="Q1486" s="225">
        <v>0.00084999999999999995</v>
      </c>
      <c r="R1486" s="225">
        <f>Q1486*H1486</f>
        <v>0.00084999999999999995</v>
      </c>
      <c r="S1486" s="225">
        <v>0</v>
      </c>
      <c r="T1486" s="226">
        <f>S1486*H1486</f>
        <v>0</v>
      </c>
      <c r="U1486" s="38"/>
      <c r="V1486" s="38"/>
      <c r="W1486" s="38"/>
      <c r="X1486" s="38"/>
      <c r="Y1486" s="38"/>
      <c r="Z1486" s="38"/>
      <c r="AA1486" s="38"/>
      <c r="AB1486" s="38"/>
      <c r="AC1486" s="38"/>
      <c r="AD1486" s="38"/>
      <c r="AE1486" s="38"/>
      <c r="AR1486" s="227" t="s">
        <v>256</v>
      </c>
      <c r="AT1486" s="227" t="s">
        <v>163</v>
      </c>
      <c r="AU1486" s="227" t="s">
        <v>85</v>
      </c>
      <c r="AY1486" s="17" t="s">
        <v>161</v>
      </c>
      <c r="BE1486" s="228">
        <f>IF(N1486="základní",J1486,0)</f>
        <v>0</v>
      </c>
      <c r="BF1486" s="228">
        <f>IF(N1486="snížená",J1486,0)</f>
        <v>0</v>
      </c>
      <c r="BG1486" s="228">
        <f>IF(N1486="zákl. přenesená",J1486,0)</f>
        <v>0</v>
      </c>
      <c r="BH1486" s="228">
        <f>IF(N1486="sníž. přenesená",J1486,0)</f>
        <v>0</v>
      </c>
      <c r="BI1486" s="228">
        <f>IF(N1486="nulová",J1486,0)</f>
        <v>0</v>
      </c>
      <c r="BJ1486" s="17" t="s">
        <v>83</v>
      </c>
      <c r="BK1486" s="228">
        <f>ROUND(I1486*H1486,2)</f>
        <v>0</v>
      </c>
      <c r="BL1486" s="17" t="s">
        <v>256</v>
      </c>
      <c r="BM1486" s="227" t="s">
        <v>2123</v>
      </c>
    </row>
    <row r="1487" s="2" customFormat="1">
      <c r="A1487" s="38"/>
      <c r="B1487" s="39"/>
      <c r="C1487" s="40"/>
      <c r="D1487" s="229" t="s">
        <v>169</v>
      </c>
      <c r="E1487" s="40"/>
      <c r="F1487" s="230" t="s">
        <v>2124</v>
      </c>
      <c r="G1487" s="40"/>
      <c r="H1487" s="40"/>
      <c r="I1487" s="231"/>
      <c r="J1487" s="40"/>
      <c r="K1487" s="40"/>
      <c r="L1487" s="44"/>
      <c r="M1487" s="232"/>
      <c r="N1487" s="233"/>
      <c r="O1487" s="91"/>
      <c r="P1487" s="91"/>
      <c r="Q1487" s="91"/>
      <c r="R1487" s="91"/>
      <c r="S1487" s="91"/>
      <c r="T1487" s="92"/>
      <c r="U1487" s="38"/>
      <c r="V1487" s="38"/>
      <c r="W1487" s="38"/>
      <c r="X1487" s="38"/>
      <c r="Y1487" s="38"/>
      <c r="Z1487" s="38"/>
      <c r="AA1487" s="38"/>
      <c r="AB1487" s="38"/>
      <c r="AC1487" s="38"/>
      <c r="AD1487" s="38"/>
      <c r="AE1487" s="38"/>
      <c r="AT1487" s="17" t="s">
        <v>169</v>
      </c>
      <c r="AU1487" s="17" t="s">
        <v>85</v>
      </c>
    </row>
    <row r="1488" s="2" customFormat="1" ht="24.15" customHeight="1">
      <c r="A1488" s="38"/>
      <c r="B1488" s="39"/>
      <c r="C1488" s="215" t="s">
        <v>2125</v>
      </c>
      <c r="D1488" s="215" t="s">
        <v>163</v>
      </c>
      <c r="E1488" s="216" t="s">
        <v>2126</v>
      </c>
      <c r="F1488" s="217" t="s">
        <v>2127</v>
      </c>
      <c r="G1488" s="218" t="s">
        <v>1997</v>
      </c>
      <c r="H1488" s="219">
        <v>1</v>
      </c>
      <c r="I1488" s="220"/>
      <c r="J1488" s="221">
        <f>ROUND(I1488*H1488,2)</f>
        <v>0</v>
      </c>
      <c r="K1488" s="222"/>
      <c r="L1488" s="44"/>
      <c r="M1488" s="223" t="s">
        <v>1</v>
      </c>
      <c r="N1488" s="224" t="s">
        <v>40</v>
      </c>
      <c r="O1488" s="91"/>
      <c r="P1488" s="225">
        <f>O1488*H1488</f>
        <v>0</v>
      </c>
      <c r="Q1488" s="225">
        <v>0.00084999999999999995</v>
      </c>
      <c r="R1488" s="225">
        <f>Q1488*H1488</f>
        <v>0.00084999999999999995</v>
      </c>
      <c r="S1488" s="225">
        <v>0</v>
      </c>
      <c r="T1488" s="226">
        <f>S1488*H1488</f>
        <v>0</v>
      </c>
      <c r="U1488" s="38"/>
      <c r="V1488" s="38"/>
      <c r="W1488" s="38"/>
      <c r="X1488" s="38"/>
      <c r="Y1488" s="38"/>
      <c r="Z1488" s="38"/>
      <c r="AA1488" s="38"/>
      <c r="AB1488" s="38"/>
      <c r="AC1488" s="38"/>
      <c r="AD1488" s="38"/>
      <c r="AE1488" s="38"/>
      <c r="AR1488" s="227" t="s">
        <v>256</v>
      </c>
      <c r="AT1488" s="227" t="s">
        <v>163</v>
      </c>
      <c r="AU1488" s="227" t="s">
        <v>85</v>
      </c>
      <c r="AY1488" s="17" t="s">
        <v>161</v>
      </c>
      <c r="BE1488" s="228">
        <f>IF(N1488="základní",J1488,0)</f>
        <v>0</v>
      </c>
      <c r="BF1488" s="228">
        <f>IF(N1488="snížená",J1488,0)</f>
        <v>0</v>
      </c>
      <c r="BG1488" s="228">
        <f>IF(N1488="zákl. přenesená",J1488,0)</f>
        <v>0</v>
      </c>
      <c r="BH1488" s="228">
        <f>IF(N1488="sníž. přenesená",J1488,0)</f>
        <v>0</v>
      </c>
      <c r="BI1488" s="228">
        <f>IF(N1488="nulová",J1488,0)</f>
        <v>0</v>
      </c>
      <c r="BJ1488" s="17" t="s">
        <v>83</v>
      </c>
      <c r="BK1488" s="228">
        <f>ROUND(I1488*H1488,2)</f>
        <v>0</v>
      </c>
      <c r="BL1488" s="17" t="s">
        <v>256</v>
      </c>
      <c r="BM1488" s="227" t="s">
        <v>2128</v>
      </c>
    </row>
    <row r="1489" s="2" customFormat="1">
      <c r="A1489" s="38"/>
      <c r="B1489" s="39"/>
      <c r="C1489" s="40"/>
      <c r="D1489" s="229" t="s">
        <v>169</v>
      </c>
      <c r="E1489" s="40"/>
      <c r="F1489" s="230" t="s">
        <v>2129</v>
      </c>
      <c r="G1489" s="40"/>
      <c r="H1489" s="40"/>
      <c r="I1489" s="231"/>
      <c r="J1489" s="40"/>
      <c r="K1489" s="40"/>
      <c r="L1489" s="44"/>
      <c r="M1489" s="232"/>
      <c r="N1489" s="233"/>
      <c r="O1489" s="91"/>
      <c r="P1489" s="91"/>
      <c r="Q1489" s="91"/>
      <c r="R1489" s="91"/>
      <c r="S1489" s="91"/>
      <c r="T1489" s="92"/>
      <c r="U1489" s="38"/>
      <c r="V1489" s="38"/>
      <c r="W1489" s="38"/>
      <c r="X1489" s="38"/>
      <c r="Y1489" s="38"/>
      <c r="Z1489" s="38"/>
      <c r="AA1489" s="38"/>
      <c r="AB1489" s="38"/>
      <c r="AC1489" s="38"/>
      <c r="AD1489" s="38"/>
      <c r="AE1489" s="38"/>
      <c r="AT1489" s="17" t="s">
        <v>169</v>
      </c>
      <c r="AU1489" s="17" t="s">
        <v>85</v>
      </c>
    </row>
    <row r="1490" s="2" customFormat="1" ht="24.15" customHeight="1">
      <c r="A1490" s="38"/>
      <c r="B1490" s="39"/>
      <c r="C1490" s="215" t="s">
        <v>2130</v>
      </c>
      <c r="D1490" s="215" t="s">
        <v>163</v>
      </c>
      <c r="E1490" s="216" t="s">
        <v>2131</v>
      </c>
      <c r="F1490" s="217" t="s">
        <v>2132</v>
      </c>
      <c r="G1490" s="218" t="s">
        <v>1997</v>
      </c>
      <c r="H1490" s="219">
        <v>1</v>
      </c>
      <c r="I1490" s="220"/>
      <c r="J1490" s="221">
        <f>ROUND(I1490*H1490,2)</f>
        <v>0</v>
      </c>
      <c r="K1490" s="222"/>
      <c r="L1490" s="44"/>
      <c r="M1490" s="223" t="s">
        <v>1</v>
      </c>
      <c r="N1490" s="224" t="s">
        <v>40</v>
      </c>
      <c r="O1490" s="91"/>
      <c r="P1490" s="225">
        <f>O1490*H1490</f>
        <v>0</v>
      </c>
      <c r="Q1490" s="225">
        <v>0</v>
      </c>
      <c r="R1490" s="225">
        <f>Q1490*H1490</f>
        <v>0</v>
      </c>
      <c r="S1490" s="225">
        <v>0.027199999999999998</v>
      </c>
      <c r="T1490" s="226">
        <f>S1490*H1490</f>
        <v>0.027199999999999998</v>
      </c>
      <c r="U1490" s="38"/>
      <c r="V1490" s="38"/>
      <c r="W1490" s="38"/>
      <c r="X1490" s="38"/>
      <c r="Y1490" s="38"/>
      <c r="Z1490" s="38"/>
      <c r="AA1490" s="38"/>
      <c r="AB1490" s="38"/>
      <c r="AC1490" s="38"/>
      <c r="AD1490" s="38"/>
      <c r="AE1490" s="38"/>
      <c r="AR1490" s="227" t="s">
        <v>256</v>
      </c>
      <c r="AT1490" s="227" t="s">
        <v>163</v>
      </c>
      <c r="AU1490" s="227" t="s">
        <v>85</v>
      </c>
      <c r="AY1490" s="17" t="s">
        <v>161</v>
      </c>
      <c r="BE1490" s="228">
        <f>IF(N1490="základní",J1490,0)</f>
        <v>0</v>
      </c>
      <c r="BF1490" s="228">
        <f>IF(N1490="snížená",J1490,0)</f>
        <v>0</v>
      </c>
      <c r="BG1490" s="228">
        <f>IF(N1490="zákl. přenesená",J1490,0)</f>
        <v>0</v>
      </c>
      <c r="BH1490" s="228">
        <f>IF(N1490="sníž. přenesená",J1490,0)</f>
        <v>0</v>
      </c>
      <c r="BI1490" s="228">
        <f>IF(N1490="nulová",J1490,0)</f>
        <v>0</v>
      </c>
      <c r="BJ1490" s="17" t="s">
        <v>83</v>
      </c>
      <c r="BK1490" s="228">
        <f>ROUND(I1490*H1490,2)</f>
        <v>0</v>
      </c>
      <c r="BL1490" s="17" t="s">
        <v>256</v>
      </c>
      <c r="BM1490" s="227" t="s">
        <v>2133</v>
      </c>
    </row>
    <row r="1491" s="2" customFormat="1">
      <c r="A1491" s="38"/>
      <c r="B1491" s="39"/>
      <c r="C1491" s="40"/>
      <c r="D1491" s="229" t="s">
        <v>169</v>
      </c>
      <c r="E1491" s="40"/>
      <c r="F1491" s="230" t="s">
        <v>2134</v>
      </c>
      <c r="G1491" s="40"/>
      <c r="H1491" s="40"/>
      <c r="I1491" s="231"/>
      <c r="J1491" s="40"/>
      <c r="K1491" s="40"/>
      <c r="L1491" s="44"/>
      <c r="M1491" s="232"/>
      <c r="N1491" s="233"/>
      <c r="O1491" s="91"/>
      <c r="P1491" s="91"/>
      <c r="Q1491" s="91"/>
      <c r="R1491" s="91"/>
      <c r="S1491" s="91"/>
      <c r="T1491" s="92"/>
      <c r="U1491" s="38"/>
      <c r="V1491" s="38"/>
      <c r="W1491" s="38"/>
      <c r="X1491" s="38"/>
      <c r="Y1491" s="38"/>
      <c r="Z1491" s="38"/>
      <c r="AA1491" s="38"/>
      <c r="AB1491" s="38"/>
      <c r="AC1491" s="38"/>
      <c r="AD1491" s="38"/>
      <c r="AE1491" s="38"/>
      <c r="AT1491" s="17" t="s">
        <v>169</v>
      </c>
      <c r="AU1491" s="17" t="s">
        <v>85</v>
      </c>
    </row>
    <row r="1492" s="2" customFormat="1" ht="24.15" customHeight="1">
      <c r="A1492" s="38"/>
      <c r="B1492" s="39"/>
      <c r="C1492" s="215" t="s">
        <v>2135</v>
      </c>
      <c r="D1492" s="215" t="s">
        <v>163</v>
      </c>
      <c r="E1492" s="216" t="s">
        <v>2136</v>
      </c>
      <c r="F1492" s="217" t="s">
        <v>2137</v>
      </c>
      <c r="G1492" s="218" t="s">
        <v>1997</v>
      </c>
      <c r="H1492" s="219">
        <v>2</v>
      </c>
      <c r="I1492" s="220"/>
      <c r="J1492" s="221">
        <f>ROUND(I1492*H1492,2)</f>
        <v>0</v>
      </c>
      <c r="K1492" s="222"/>
      <c r="L1492" s="44"/>
      <c r="M1492" s="223" t="s">
        <v>1</v>
      </c>
      <c r="N1492" s="224" t="s">
        <v>40</v>
      </c>
      <c r="O1492" s="91"/>
      <c r="P1492" s="225">
        <f>O1492*H1492</f>
        <v>0</v>
      </c>
      <c r="Q1492" s="225">
        <v>0.014749999999999999</v>
      </c>
      <c r="R1492" s="225">
        <f>Q1492*H1492</f>
        <v>0.029499999999999998</v>
      </c>
      <c r="S1492" s="225">
        <v>0</v>
      </c>
      <c r="T1492" s="226">
        <f>S1492*H1492</f>
        <v>0</v>
      </c>
      <c r="U1492" s="38"/>
      <c r="V1492" s="38"/>
      <c r="W1492" s="38"/>
      <c r="X1492" s="38"/>
      <c r="Y1492" s="38"/>
      <c r="Z1492" s="38"/>
      <c r="AA1492" s="38"/>
      <c r="AB1492" s="38"/>
      <c r="AC1492" s="38"/>
      <c r="AD1492" s="38"/>
      <c r="AE1492" s="38"/>
      <c r="AR1492" s="227" t="s">
        <v>256</v>
      </c>
      <c r="AT1492" s="227" t="s">
        <v>163</v>
      </c>
      <c r="AU1492" s="227" t="s">
        <v>85</v>
      </c>
      <c r="AY1492" s="17" t="s">
        <v>161</v>
      </c>
      <c r="BE1492" s="228">
        <f>IF(N1492="základní",J1492,0)</f>
        <v>0</v>
      </c>
      <c r="BF1492" s="228">
        <f>IF(N1492="snížená",J1492,0)</f>
        <v>0</v>
      </c>
      <c r="BG1492" s="228">
        <f>IF(N1492="zákl. přenesená",J1492,0)</f>
        <v>0</v>
      </c>
      <c r="BH1492" s="228">
        <f>IF(N1492="sníž. přenesená",J1492,0)</f>
        <v>0</v>
      </c>
      <c r="BI1492" s="228">
        <f>IF(N1492="nulová",J1492,0)</f>
        <v>0</v>
      </c>
      <c r="BJ1492" s="17" t="s">
        <v>83</v>
      </c>
      <c r="BK1492" s="228">
        <f>ROUND(I1492*H1492,2)</f>
        <v>0</v>
      </c>
      <c r="BL1492" s="17" t="s">
        <v>256</v>
      </c>
      <c r="BM1492" s="227" t="s">
        <v>2138</v>
      </c>
    </row>
    <row r="1493" s="2" customFormat="1">
      <c r="A1493" s="38"/>
      <c r="B1493" s="39"/>
      <c r="C1493" s="40"/>
      <c r="D1493" s="229" t="s">
        <v>169</v>
      </c>
      <c r="E1493" s="40"/>
      <c r="F1493" s="230" t="s">
        <v>2139</v>
      </c>
      <c r="G1493" s="40"/>
      <c r="H1493" s="40"/>
      <c r="I1493" s="231"/>
      <c r="J1493" s="40"/>
      <c r="K1493" s="40"/>
      <c r="L1493" s="44"/>
      <c r="M1493" s="232"/>
      <c r="N1493" s="233"/>
      <c r="O1493" s="91"/>
      <c r="P1493" s="91"/>
      <c r="Q1493" s="91"/>
      <c r="R1493" s="91"/>
      <c r="S1493" s="91"/>
      <c r="T1493" s="92"/>
      <c r="U1493" s="38"/>
      <c r="V1493" s="38"/>
      <c r="W1493" s="38"/>
      <c r="X1493" s="38"/>
      <c r="Y1493" s="38"/>
      <c r="Z1493" s="38"/>
      <c r="AA1493" s="38"/>
      <c r="AB1493" s="38"/>
      <c r="AC1493" s="38"/>
      <c r="AD1493" s="38"/>
      <c r="AE1493" s="38"/>
      <c r="AT1493" s="17" t="s">
        <v>169</v>
      </c>
      <c r="AU1493" s="17" t="s">
        <v>85</v>
      </c>
    </row>
    <row r="1494" s="2" customFormat="1" ht="21.75" customHeight="1">
      <c r="A1494" s="38"/>
      <c r="B1494" s="39"/>
      <c r="C1494" s="215" t="s">
        <v>2140</v>
      </c>
      <c r="D1494" s="215" t="s">
        <v>163</v>
      </c>
      <c r="E1494" s="216" t="s">
        <v>2141</v>
      </c>
      <c r="F1494" s="217" t="s">
        <v>2142</v>
      </c>
      <c r="G1494" s="218" t="s">
        <v>1997</v>
      </c>
      <c r="H1494" s="219">
        <v>2</v>
      </c>
      <c r="I1494" s="220"/>
      <c r="J1494" s="221">
        <f>ROUND(I1494*H1494,2)</f>
        <v>0</v>
      </c>
      <c r="K1494" s="222"/>
      <c r="L1494" s="44"/>
      <c r="M1494" s="223" t="s">
        <v>1</v>
      </c>
      <c r="N1494" s="224" t="s">
        <v>40</v>
      </c>
      <c r="O1494" s="91"/>
      <c r="P1494" s="225">
        <f>O1494*H1494</f>
        <v>0</v>
      </c>
      <c r="Q1494" s="225">
        <v>0</v>
      </c>
      <c r="R1494" s="225">
        <f>Q1494*H1494</f>
        <v>0</v>
      </c>
      <c r="S1494" s="225">
        <v>0.014</v>
      </c>
      <c r="T1494" s="226">
        <f>S1494*H1494</f>
        <v>0.028000000000000001</v>
      </c>
      <c r="U1494" s="38"/>
      <c r="V1494" s="38"/>
      <c r="W1494" s="38"/>
      <c r="X1494" s="38"/>
      <c r="Y1494" s="38"/>
      <c r="Z1494" s="38"/>
      <c r="AA1494" s="38"/>
      <c r="AB1494" s="38"/>
      <c r="AC1494" s="38"/>
      <c r="AD1494" s="38"/>
      <c r="AE1494" s="38"/>
      <c r="AR1494" s="227" t="s">
        <v>256</v>
      </c>
      <c r="AT1494" s="227" t="s">
        <v>163</v>
      </c>
      <c r="AU1494" s="227" t="s">
        <v>85</v>
      </c>
      <c r="AY1494" s="17" t="s">
        <v>161</v>
      </c>
      <c r="BE1494" s="228">
        <f>IF(N1494="základní",J1494,0)</f>
        <v>0</v>
      </c>
      <c r="BF1494" s="228">
        <f>IF(N1494="snížená",J1494,0)</f>
        <v>0</v>
      </c>
      <c r="BG1494" s="228">
        <f>IF(N1494="zákl. přenesená",J1494,0)</f>
        <v>0</v>
      </c>
      <c r="BH1494" s="228">
        <f>IF(N1494="sníž. přenesená",J1494,0)</f>
        <v>0</v>
      </c>
      <c r="BI1494" s="228">
        <f>IF(N1494="nulová",J1494,0)</f>
        <v>0</v>
      </c>
      <c r="BJ1494" s="17" t="s">
        <v>83</v>
      </c>
      <c r="BK1494" s="228">
        <f>ROUND(I1494*H1494,2)</f>
        <v>0</v>
      </c>
      <c r="BL1494" s="17" t="s">
        <v>256</v>
      </c>
      <c r="BM1494" s="227" t="s">
        <v>2143</v>
      </c>
    </row>
    <row r="1495" s="2" customFormat="1">
      <c r="A1495" s="38"/>
      <c r="B1495" s="39"/>
      <c r="C1495" s="40"/>
      <c r="D1495" s="229" t="s">
        <v>169</v>
      </c>
      <c r="E1495" s="40"/>
      <c r="F1495" s="230" t="s">
        <v>2144</v>
      </c>
      <c r="G1495" s="40"/>
      <c r="H1495" s="40"/>
      <c r="I1495" s="231"/>
      <c r="J1495" s="40"/>
      <c r="K1495" s="40"/>
      <c r="L1495" s="44"/>
      <c r="M1495" s="232"/>
      <c r="N1495" s="233"/>
      <c r="O1495" s="91"/>
      <c r="P1495" s="91"/>
      <c r="Q1495" s="91"/>
      <c r="R1495" s="91"/>
      <c r="S1495" s="91"/>
      <c r="T1495" s="92"/>
      <c r="U1495" s="38"/>
      <c r="V1495" s="38"/>
      <c r="W1495" s="38"/>
      <c r="X1495" s="38"/>
      <c r="Y1495" s="38"/>
      <c r="Z1495" s="38"/>
      <c r="AA1495" s="38"/>
      <c r="AB1495" s="38"/>
      <c r="AC1495" s="38"/>
      <c r="AD1495" s="38"/>
      <c r="AE1495" s="38"/>
      <c r="AT1495" s="17" t="s">
        <v>169</v>
      </c>
      <c r="AU1495" s="17" t="s">
        <v>85</v>
      </c>
    </row>
    <row r="1496" s="2" customFormat="1" ht="21.75" customHeight="1">
      <c r="A1496" s="38"/>
      <c r="B1496" s="39"/>
      <c r="C1496" s="215" t="s">
        <v>2145</v>
      </c>
      <c r="D1496" s="215" t="s">
        <v>163</v>
      </c>
      <c r="E1496" s="216" t="s">
        <v>2146</v>
      </c>
      <c r="F1496" s="217" t="s">
        <v>2147</v>
      </c>
      <c r="G1496" s="218" t="s">
        <v>1997</v>
      </c>
      <c r="H1496" s="219">
        <v>1</v>
      </c>
      <c r="I1496" s="220"/>
      <c r="J1496" s="221">
        <f>ROUND(I1496*H1496,2)</f>
        <v>0</v>
      </c>
      <c r="K1496" s="222"/>
      <c r="L1496" s="44"/>
      <c r="M1496" s="223" t="s">
        <v>1</v>
      </c>
      <c r="N1496" s="224" t="s">
        <v>40</v>
      </c>
      <c r="O1496" s="91"/>
      <c r="P1496" s="225">
        <f>O1496*H1496</f>
        <v>0</v>
      </c>
      <c r="Q1496" s="225">
        <v>0</v>
      </c>
      <c r="R1496" s="225">
        <f>Q1496*H1496</f>
        <v>0</v>
      </c>
      <c r="S1496" s="225">
        <v>0.69347000000000003</v>
      </c>
      <c r="T1496" s="226">
        <f>S1496*H1496</f>
        <v>0.69347000000000003</v>
      </c>
      <c r="U1496" s="38"/>
      <c r="V1496" s="38"/>
      <c r="W1496" s="38"/>
      <c r="X1496" s="38"/>
      <c r="Y1496" s="38"/>
      <c r="Z1496" s="38"/>
      <c r="AA1496" s="38"/>
      <c r="AB1496" s="38"/>
      <c r="AC1496" s="38"/>
      <c r="AD1496" s="38"/>
      <c r="AE1496" s="38"/>
      <c r="AR1496" s="227" t="s">
        <v>256</v>
      </c>
      <c r="AT1496" s="227" t="s">
        <v>163</v>
      </c>
      <c r="AU1496" s="227" t="s">
        <v>85</v>
      </c>
      <c r="AY1496" s="17" t="s">
        <v>161</v>
      </c>
      <c r="BE1496" s="228">
        <f>IF(N1496="základní",J1496,0)</f>
        <v>0</v>
      </c>
      <c r="BF1496" s="228">
        <f>IF(N1496="snížená",J1496,0)</f>
        <v>0</v>
      </c>
      <c r="BG1496" s="228">
        <f>IF(N1496="zákl. přenesená",J1496,0)</f>
        <v>0</v>
      </c>
      <c r="BH1496" s="228">
        <f>IF(N1496="sníž. přenesená",J1496,0)</f>
        <v>0</v>
      </c>
      <c r="BI1496" s="228">
        <f>IF(N1496="nulová",J1496,0)</f>
        <v>0</v>
      </c>
      <c r="BJ1496" s="17" t="s">
        <v>83</v>
      </c>
      <c r="BK1496" s="228">
        <f>ROUND(I1496*H1496,2)</f>
        <v>0</v>
      </c>
      <c r="BL1496" s="17" t="s">
        <v>256</v>
      </c>
      <c r="BM1496" s="227" t="s">
        <v>2148</v>
      </c>
    </row>
    <row r="1497" s="2" customFormat="1">
      <c r="A1497" s="38"/>
      <c r="B1497" s="39"/>
      <c r="C1497" s="40"/>
      <c r="D1497" s="229" t="s">
        <v>169</v>
      </c>
      <c r="E1497" s="40"/>
      <c r="F1497" s="230" t="s">
        <v>2149</v>
      </c>
      <c r="G1497" s="40"/>
      <c r="H1497" s="40"/>
      <c r="I1497" s="231"/>
      <c r="J1497" s="40"/>
      <c r="K1497" s="40"/>
      <c r="L1497" s="44"/>
      <c r="M1497" s="232"/>
      <c r="N1497" s="233"/>
      <c r="O1497" s="91"/>
      <c r="P1497" s="91"/>
      <c r="Q1497" s="91"/>
      <c r="R1497" s="91"/>
      <c r="S1497" s="91"/>
      <c r="T1497" s="92"/>
      <c r="U1497" s="38"/>
      <c r="V1497" s="38"/>
      <c r="W1497" s="38"/>
      <c r="X1497" s="38"/>
      <c r="Y1497" s="38"/>
      <c r="Z1497" s="38"/>
      <c r="AA1497" s="38"/>
      <c r="AB1497" s="38"/>
      <c r="AC1497" s="38"/>
      <c r="AD1497" s="38"/>
      <c r="AE1497" s="38"/>
      <c r="AT1497" s="17" t="s">
        <v>169</v>
      </c>
      <c r="AU1497" s="17" t="s">
        <v>85</v>
      </c>
    </row>
    <row r="1498" s="2" customFormat="1" ht="24.15" customHeight="1">
      <c r="A1498" s="38"/>
      <c r="B1498" s="39"/>
      <c r="C1498" s="215" t="s">
        <v>2150</v>
      </c>
      <c r="D1498" s="215" t="s">
        <v>163</v>
      </c>
      <c r="E1498" s="216" t="s">
        <v>2151</v>
      </c>
      <c r="F1498" s="217" t="s">
        <v>2152</v>
      </c>
      <c r="G1498" s="218" t="s">
        <v>1997</v>
      </c>
      <c r="H1498" s="219">
        <v>2</v>
      </c>
      <c r="I1498" s="220"/>
      <c r="J1498" s="221">
        <f>ROUND(I1498*H1498,2)</f>
        <v>0</v>
      </c>
      <c r="K1498" s="222"/>
      <c r="L1498" s="44"/>
      <c r="M1498" s="223" t="s">
        <v>1</v>
      </c>
      <c r="N1498" s="224" t="s">
        <v>40</v>
      </c>
      <c r="O1498" s="91"/>
      <c r="P1498" s="225">
        <f>O1498*H1498</f>
        <v>0</v>
      </c>
      <c r="Q1498" s="225">
        <v>0.036339999999999997</v>
      </c>
      <c r="R1498" s="225">
        <f>Q1498*H1498</f>
        <v>0.072679999999999995</v>
      </c>
      <c r="S1498" s="225">
        <v>0</v>
      </c>
      <c r="T1498" s="226">
        <f>S1498*H1498</f>
        <v>0</v>
      </c>
      <c r="U1498" s="38"/>
      <c r="V1498" s="38"/>
      <c r="W1498" s="38"/>
      <c r="X1498" s="38"/>
      <c r="Y1498" s="38"/>
      <c r="Z1498" s="38"/>
      <c r="AA1498" s="38"/>
      <c r="AB1498" s="38"/>
      <c r="AC1498" s="38"/>
      <c r="AD1498" s="38"/>
      <c r="AE1498" s="38"/>
      <c r="AR1498" s="227" t="s">
        <v>256</v>
      </c>
      <c r="AT1498" s="227" t="s">
        <v>163</v>
      </c>
      <c r="AU1498" s="227" t="s">
        <v>85</v>
      </c>
      <c r="AY1498" s="17" t="s">
        <v>161</v>
      </c>
      <c r="BE1498" s="228">
        <f>IF(N1498="základní",J1498,0)</f>
        <v>0</v>
      </c>
      <c r="BF1498" s="228">
        <f>IF(N1498="snížená",J1498,0)</f>
        <v>0</v>
      </c>
      <c r="BG1498" s="228">
        <f>IF(N1498="zákl. přenesená",J1498,0)</f>
        <v>0</v>
      </c>
      <c r="BH1498" s="228">
        <f>IF(N1498="sníž. přenesená",J1498,0)</f>
        <v>0</v>
      </c>
      <c r="BI1498" s="228">
        <f>IF(N1498="nulová",J1498,0)</f>
        <v>0</v>
      </c>
      <c r="BJ1498" s="17" t="s">
        <v>83</v>
      </c>
      <c r="BK1498" s="228">
        <f>ROUND(I1498*H1498,2)</f>
        <v>0</v>
      </c>
      <c r="BL1498" s="17" t="s">
        <v>256</v>
      </c>
      <c r="BM1498" s="227" t="s">
        <v>2153</v>
      </c>
    </row>
    <row r="1499" s="2" customFormat="1">
      <c r="A1499" s="38"/>
      <c r="B1499" s="39"/>
      <c r="C1499" s="40"/>
      <c r="D1499" s="229" t="s">
        <v>169</v>
      </c>
      <c r="E1499" s="40"/>
      <c r="F1499" s="230" t="s">
        <v>2154</v>
      </c>
      <c r="G1499" s="40"/>
      <c r="H1499" s="40"/>
      <c r="I1499" s="231"/>
      <c r="J1499" s="40"/>
      <c r="K1499" s="40"/>
      <c r="L1499" s="44"/>
      <c r="M1499" s="232"/>
      <c r="N1499" s="233"/>
      <c r="O1499" s="91"/>
      <c r="P1499" s="91"/>
      <c r="Q1499" s="91"/>
      <c r="R1499" s="91"/>
      <c r="S1499" s="91"/>
      <c r="T1499" s="92"/>
      <c r="U1499" s="38"/>
      <c r="V1499" s="38"/>
      <c r="W1499" s="38"/>
      <c r="X1499" s="38"/>
      <c r="Y1499" s="38"/>
      <c r="Z1499" s="38"/>
      <c r="AA1499" s="38"/>
      <c r="AB1499" s="38"/>
      <c r="AC1499" s="38"/>
      <c r="AD1499" s="38"/>
      <c r="AE1499" s="38"/>
      <c r="AT1499" s="17" t="s">
        <v>169</v>
      </c>
      <c r="AU1499" s="17" t="s">
        <v>85</v>
      </c>
    </row>
    <row r="1500" s="2" customFormat="1" ht="16.5" customHeight="1">
      <c r="A1500" s="38"/>
      <c r="B1500" s="39"/>
      <c r="C1500" s="215" t="s">
        <v>2155</v>
      </c>
      <c r="D1500" s="215" t="s">
        <v>163</v>
      </c>
      <c r="E1500" s="216" t="s">
        <v>2156</v>
      </c>
      <c r="F1500" s="217" t="s">
        <v>2157</v>
      </c>
      <c r="G1500" s="218" t="s">
        <v>1997</v>
      </c>
      <c r="H1500" s="219">
        <v>6</v>
      </c>
      <c r="I1500" s="220"/>
      <c r="J1500" s="221">
        <f>ROUND(I1500*H1500,2)</f>
        <v>0</v>
      </c>
      <c r="K1500" s="222"/>
      <c r="L1500" s="44"/>
      <c r="M1500" s="223" t="s">
        <v>1</v>
      </c>
      <c r="N1500" s="224" t="s">
        <v>40</v>
      </c>
      <c r="O1500" s="91"/>
      <c r="P1500" s="225">
        <f>O1500*H1500</f>
        <v>0</v>
      </c>
      <c r="Q1500" s="225">
        <v>0</v>
      </c>
      <c r="R1500" s="225">
        <f>Q1500*H1500</f>
        <v>0</v>
      </c>
      <c r="S1500" s="225">
        <v>0.00156</v>
      </c>
      <c r="T1500" s="226">
        <f>S1500*H1500</f>
        <v>0.0093600000000000003</v>
      </c>
      <c r="U1500" s="38"/>
      <c r="V1500" s="38"/>
      <c r="W1500" s="38"/>
      <c r="X1500" s="38"/>
      <c r="Y1500" s="38"/>
      <c r="Z1500" s="38"/>
      <c r="AA1500" s="38"/>
      <c r="AB1500" s="38"/>
      <c r="AC1500" s="38"/>
      <c r="AD1500" s="38"/>
      <c r="AE1500" s="38"/>
      <c r="AR1500" s="227" t="s">
        <v>256</v>
      </c>
      <c r="AT1500" s="227" t="s">
        <v>163</v>
      </c>
      <c r="AU1500" s="227" t="s">
        <v>85</v>
      </c>
      <c r="AY1500" s="17" t="s">
        <v>161</v>
      </c>
      <c r="BE1500" s="228">
        <f>IF(N1500="základní",J1500,0)</f>
        <v>0</v>
      </c>
      <c r="BF1500" s="228">
        <f>IF(N1500="snížená",J1500,0)</f>
        <v>0</v>
      </c>
      <c r="BG1500" s="228">
        <f>IF(N1500="zákl. přenesená",J1500,0)</f>
        <v>0</v>
      </c>
      <c r="BH1500" s="228">
        <f>IF(N1500="sníž. přenesená",J1500,0)</f>
        <v>0</v>
      </c>
      <c r="BI1500" s="228">
        <f>IF(N1500="nulová",J1500,0)</f>
        <v>0</v>
      </c>
      <c r="BJ1500" s="17" t="s">
        <v>83</v>
      </c>
      <c r="BK1500" s="228">
        <f>ROUND(I1500*H1500,2)</f>
        <v>0</v>
      </c>
      <c r="BL1500" s="17" t="s">
        <v>256</v>
      </c>
      <c r="BM1500" s="227" t="s">
        <v>2158</v>
      </c>
    </row>
    <row r="1501" s="2" customFormat="1">
      <c r="A1501" s="38"/>
      <c r="B1501" s="39"/>
      <c r="C1501" s="40"/>
      <c r="D1501" s="229" t="s">
        <v>169</v>
      </c>
      <c r="E1501" s="40"/>
      <c r="F1501" s="230" t="s">
        <v>2159</v>
      </c>
      <c r="G1501" s="40"/>
      <c r="H1501" s="40"/>
      <c r="I1501" s="231"/>
      <c r="J1501" s="40"/>
      <c r="K1501" s="40"/>
      <c r="L1501" s="44"/>
      <c r="M1501" s="232"/>
      <c r="N1501" s="233"/>
      <c r="O1501" s="91"/>
      <c r="P1501" s="91"/>
      <c r="Q1501" s="91"/>
      <c r="R1501" s="91"/>
      <c r="S1501" s="91"/>
      <c r="T1501" s="92"/>
      <c r="U1501" s="38"/>
      <c r="V1501" s="38"/>
      <c r="W1501" s="38"/>
      <c r="X1501" s="38"/>
      <c r="Y1501" s="38"/>
      <c r="Z1501" s="38"/>
      <c r="AA1501" s="38"/>
      <c r="AB1501" s="38"/>
      <c r="AC1501" s="38"/>
      <c r="AD1501" s="38"/>
      <c r="AE1501" s="38"/>
      <c r="AT1501" s="17" t="s">
        <v>169</v>
      </c>
      <c r="AU1501" s="17" t="s">
        <v>85</v>
      </c>
    </row>
    <row r="1502" s="2" customFormat="1" ht="24.15" customHeight="1">
      <c r="A1502" s="38"/>
      <c r="B1502" s="39"/>
      <c r="C1502" s="215" t="s">
        <v>2160</v>
      </c>
      <c r="D1502" s="215" t="s">
        <v>163</v>
      </c>
      <c r="E1502" s="216" t="s">
        <v>2161</v>
      </c>
      <c r="F1502" s="217" t="s">
        <v>2162</v>
      </c>
      <c r="G1502" s="218" t="s">
        <v>1997</v>
      </c>
      <c r="H1502" s="219">
        <v>7</v>
      </c>
      <c r="I1502" s="220"/>
      <c r="J1502" s="221">
        <f>ROUND(I1502*H1502,2)</f>
        <v>0</v>
      </c>
      <c r="K1502" s="222"/>
      <c r="L1502" s="44"/>
      <c r="M1502" s="223" t="s">
        <v>1</v>
      </c>
      <c r="N1502" s="224" t="s">
        <v>40</v>
      </c>
      <c r="O1502" s="91"/>
      <c r="P1502" s="225">
        <f>O1502*H1502</f>
        <v>0</v>
      </c>
      <c r="Q1502" s="225">
        <v>0.0018</v>
      </c>
      <c r="R1502" s="225">
        <f>Q1502*H1502</f>
        <v>0.0126</v>
      </c>
      <c r="S1502" s="225">
        <v>0</v>
      </c>
      <c r="T1502" s="226">
        <f>S1502*H1502</f>
        <v>0</v>
      </c>
      <c r="U1502" s="38"/>
      <c r="V1502" s="38"/>
      <c r="W1502" s="38"/>
      <c r="X1502" s="38"/>
      <c r="Y1502" s="38"/>
      <c r="Z1502" s="38"/>
      <c r="AA1502" s="38"/>
      <c r="AB1502" s="38"/>
      <c r="AC1502" s="38"/>
      <c r="AD1502" s="38"/>
      <c r="AE1502" s="38"/>
      <c r="AR1502" s="227" t="s">
        <v>256</v>
      </c>
      <c r="AT1502" s="227" t="s">
        <v>163</v>
      </c>
      <c r="AU1502" s="227" t="s">
        <v>85</v>
      </c>
      <c r="AY1502" s="17" t="s">
        <v>161</v>
      </c>
      <c r="BE1502" s="228">
        <f>IF(N1502="základní",J1502,0)</f>
        <v>0</v>
      </c>
      <c r="BF1502" s="228">
        <f>IF(N1502="snížená",J1502,0)</f>
        <v>0</v>
      </c>
      <c r="BG1502" s="228">
        <f>IF(N1502="zákl. přenesená",J1502,0)</f>
        <v>0</v>
      </c>
      <c r="BH1502" s="228">
        <f>IF(N1502="sníž. přenesená",J1502,0)</f>
        <v>0</v>
      </c>
      <c r="BI1502" s="228">
        <f>IF(N1502="nulová",J1502,0)</f>
        <v>0</v>
      </c>
      <c r="BJ1502" s="17" t="s">
        <v>83</v>
      </c>
      <c r="BK1502" s="228">
        <f>ROUND(I1502*H1502,2)</f>
        <v>0</v>
      </c>
      <c r="BL1502" s="17" t="s">
        <v>256</v>
      </c>
      <c r="BM1502" s="227" t="s">
        <v>2163</v>
      </c>
    </row>
    <row r="1503" s="2" customFormat="1">
      <c r="A1503" s="38"/>
      <c r="B1503" s="39"/>
      <c r="C1503" s="40"/>
      <c r="D1503" s="229" t="s">
        <v>169</v>
      </c>
      <c r="E1503" s="40"/>
      <c r="F1503" s="230" t="s">
        <v>2164</v>
      </c>
      <c r="G1503" s="40"/>
      <c r="H1503" s="40"/>
      <c r="I1503" s="231"/>
      <c r="J1503" s="40"/>
      <c r="K1503" s="40"/>
      <c r="L1503" s="44"/>
      <c r="M1503" s="232"/>
      <c r="N1503" s="233"/>
      <c r="O1503" s="91"/>
      <c r="P1503" s="91"/>
      <c r="Q1503" s="91"/>
      <c r="R1503" s="91"/>
      <c r="S1503" s="91"/>
      <c r="T1503" s="92"/>
      <c r="U1503" s="38"/>
      <c r="V1503" s="38"/>
      <c r="W1503" s="38"/>
      <c r="X1503" s="38"/>
      <c r="Y1503" s="38"/>
      <c r="Z1503" s="38"/>
      <c r="AA1503" s="38"/>
      <c r="AB1503" s="38"/>
      <c r="AC1503" s="38"/>
      <c r="AD1503" s="38"/>
      <c r="AE1503" s="38"/>
      <c r="AT1503" s="17" t="s">
        <v>169</v>
      </c>
      <c r="AU1503" s="17" t="s">
        <v>85</v>
      </c>
    </row>
    <row r="1504" s="2" customFormat="1" ht="44.25" customHeight="1">
      <c r="A1504" s="38"/>
      <c r="B1504" s="39"/>
      <c r="C1504" s="215" t="s">
        <v>2165</v>
      </c>
      <c r="D1504" s="215" t="s">
        <v>163</v>
      </c>
      <c r="E1504" s="216" t="s">
        <v>2166</v>
      </c>
      <c r="F1504" s="217" t="s">
        <v>2167</v>
      </c>
      <c r="G1504" s="218" t="s">
        <v>1997</v>
      </c>
      <c r="H1504" s="219">
        <v>1</v>
      </c>
      <c r="I1504" s="220"/>
      <c r="J1504" s="221">
        <f>ROUND(I1504*H1504,2)</f>
        <v>0</v>
      </c>
      <c r="K1504" s="222"/>
      <c r="L1504" s="44"/>
      <c r="M1504" s="223" t="s">
        <v>1</v>
      </c>
      <c r="N1504" s="224" t="s">
        <v>40</v>
      </c>
      <c r="O1504" s="91"/>
      <c r="P1504" s="225">
        <f>O1504*H1504</f>
        <v>0</v>
      </c>
      <c r="Q1504" s="225">
        <v>0.0018400000000000001</v>
      </c>
      <c r="R1504" s="225">
        <f>Q1504*H1504</f>
        <v>0.0018400000000000001</v>
      </c>
      <c r="S1504" s="225">
        <v>0</v>
      </c>
      <c r="T1504" s="226">
        <f>S1504*H1504</f>
        <v>0</v>
      </c>
      <c r="U1504" s="38"/>
      <c r="V1504" s="38"/>
      <c r="W1504" s="38"/>
      <c r="X1504" s="38"/>
      <c r="Y1504" s="38"/>
      <c r="Z1504" s="38"/>
      <c r="AA1504" s="38"/>
      <c r="AB1504" s="38"/>
      <c r="AC1504" s="38"/>
      <c r="AD1504" s="38"/>
      <c r="AE1504" s="38"/>
      <c r="AR1504" s="227" t="s">
        <v>256</v>
      </c>
      <c r="AT1504" s="227" t="s">
        <v>163</v>
      </c>
      <c r="AU1504" s="227" t="s">
        <v>85</v>
      </c>
      <c r="AY1504" s="17" t="s">
        <v>161</v>
      </c>
      <c r="BE1504" s="228">
        <f>IF(N1504="základní",J1504,0)</f>
        <v>0</v>
      </c>
      <c r="BF1504" s="228">
        <f>IF(N1504="snížená",J1504,0)</f>
        <v>0</v>
      </c>
      <c r="BG1504" s="228">
        <f>IF(N1504="zákl. přenesená",J1504,0)</f>
        <v>0</v>
      </c>
      <c r="BH1504" s="228">
        <f>IF(N1504="sníž. přenesená",J1504,0)</f>
        <v>0</v>
      </c>
      <c r="BI1504" s="228">
        <f>IF(N1504="nulová",J1504,0)</f>
        <v>0</v>
      </c>
      <c r="BJ1504" s="17" t="s">
        <v>83</v>
      </c>
      <c r="BK1504" s="228">
        <f>ROUND(I1504*H1504,2)</f>
        <v>0</v>
      </c>
      <c r="BL1504" s="17" t="s">
        <v>256</v>
      </c>
      <c r="BM1504" s="227" t="s">
        <v>2168</v>
      </c>
    </row>
    <row r="1505" s="2" customFormat="1">
      <c r="A1505" s="38"/>
      <c r="B1505" s="39"/>
      <c r="C1505" s="40"/>
      <c r="D1505" s="229" t="s">
        <v>169</v>
      </c>
      <c r="E1505" s="40"/>
      <c r="F1505" s="230" t="s">
        <v>2169</v>
      </c>
      <c r="G1505" s="40"/>
      <c r="H1505" s="40"/>
      <c r="I1505" s="231"/>
      <c r="J1505" s="40"/>
      <c r="K1505" s="40"/>
      <c r="L1505" s="44"/>
      <c r="M1505" s="232"/>
      <c r="N1505" s="233"/>
      <c r="O1505" s="91"/>
      <c r="P1505" s="91"/>
      <c r="Q1505" s="91"/>
      <c r="R1505" s="91"/>
      <c r="S1505" s="91"/>
      <c r="T1505" s="92"/>
      <c r="U1505" s="38"/>
      <c r="V1505" s="38"/>
      <c r="W1505" s="38"/>
      <c r="X1505" s="38"/>
      <c r="Y1505" s="38"/>
      <c r="Z1505" s="38"/>
      <c r="AA1505" s="38"/>
      <c r="AB1505" s="38"/>
      <c r="AC1505" s="38"/>
      <c r="AD1505" s="38"/>
      <c r="AE1505" s="38"/>
      <c r="AT1505" s="17" t="s">
        <v>169</v>
      </c>
      <c r="AU1505" s="17" t="s">
        <v>85</v>
      </c>
    </row>
    <row r="1506" s="2" customFormat="1" ht="24.15" customHeight="1">
      <c r="A1506" s="38"/>
      <c r="B1506" s="39"/>
      <c r="C1506" s="215" t="s">
        <v>2170</v>
      </c>
      <c r="D1506" s="215" t="s">
        <v>163</v>
      </c>
      <c r="E1506" s="216" t="s">
        <v>2171</v>
      </c>
      <c r="F1506" s="217" t="s">
        <v>2172</v>
      </c>
      <c r="G1506" s="218" t="s">
        <v>240</v>
      </c>
      <c r="H1506" s="219">
        <v>0.59599999999999997</v>
      </c>
      <c r="I1506" s="220"/>
      <c r="J1506" s="221">
        <f>ROUND(I1506*H1506,2)</f>
        <v>0</v>
      </c>
      <c r="K1506" s="222"/>
      <c r="L1506" s="44"/>
      <c r="M1506" s="223" t="s">
        <v>1</v>
      </c>
      <c r="N1506" s="224" t="s">
        <v>40</v>
      </c>
      <c r="O1506" s="91"/>
      <c r="P1506" s="225">
        <f>O1506*H1506</f>
        <v>0</v>
      </c>
      <c r="Q1506" s="225">
        <v>0</v>
      </c>
      <c r="R1506" s="225">
        <f>Q1506*H1506</f>
        <v>0</v>
      </c>
      <c r="S1506" s="225">
        <v>0</v>
      </c>
      <c r="T1506" s="226">
        <f>S1506*H1506</f>
        <v>0</v>
      </c>
      <c r="U1506" s="38"/>
      <c r="V1506" s="38"/>
      <c r="W1506" s="38"/>
      <c r="X1506" s="38"/>
      <c r="Y1506" s="38"/>
      <c r="Z1506" s="38"/>
      <c r="AA1506" s="38"/>
      <c r="AB1506" s="38"/>
      <c r="AC1506" s="38"/>
      <c r="AD1506" s="38"/>
      <c r="AE1506" s="38"/>
      <c r="AR1506" s="227" t="s">
        <v>256</v>
      </c>
      <c r="AT1506" s="227" t="s">
        <v>163</v>
      </c>
      <c r="AU1506" s="227" t="s">
        <v>85</v>
      </c>
      <c r="AY1506" s="17" t="s">
        <v>161</v>
      </c>
      <c r="BE1506" s="228">
        <f>IF(N1506="základní",J1506,0)</f>
        <v>0</v>
      </c>
      <c r="BF1506" s="228">
        <f>IF(N1506="snížená",J1506,0)</f>
        <v>0</v>
      </c>
      <c r="BG1506" s="228">
        <f>IF(N1506="zákl. přenesená",J1506,0)</f>
        <v>0</v>
      </c>
      <c r="BH1506" s="228">
        <f>IF(N1506="sníž. přenesená",J1506,0)</f>
        <v>0</v>
      </c>
      <c r="BI1506" s="228">
        <f>IF(N1506="nulová",J1506,0)</f>
        <v>0</v>
      </c>
      <c r="BJ1506" s="17" t="s">
        <v>83</v>
      </c>
      <c r="BK1506" s="228">
        <f>ROUND(I1506*H1506,2)</f>
        <v>0</v>
      </c>
      <c r="BL1506" s="17" t="s">
        <v>256</v>
      </c>
      <c r="BM1506" s="227" t="s">
        <v>2173</v>
      </c>
    </row>
    <row r="1507" s="2" customFormat="1">
      <c r="A1507" s="38"/>
      <c r="B1507" s="39"/>
      <c r="C1507" s="40"/>
      <c r="D1507" s="229" t="s">
        <v>169</v>
      </c>
      <c r="E1507" s="40"/>
      <c r="F1507" s="230" t="s">
        <v>2174</v>
      </c>
      <c r="G1507" s="40"/>
      <c r="H1507" s="40"/>
      <c r="I1507" s="231"/>
      <c r="J1507" s="40"/>
      <c r="K1507" s="40"/>
      <c r="L1507" s="44"/>
      <c r="M1507" s="232"/>
      <c r="N1507" s="233"/>
      <c r="O1507" s="91"/>
      <c r="P1507" s="91"/>
      <c r="Q1507" s="91"/>
      <c r="R1507" s="91"/>
      <c r="S1507" s="91"/>
      <c r="T1507" s="92"/>
      <c r="U1507" s="38"/>
      <c r="V1507" s="38"/>
      <c r="W1507" s="38"/>
      <c r="X1507" s="38"/>
      <c r="Y1507" s="38"/>
      <c r="Z1507" s="38"/>
      <c r="AA1507" s="38"/>
      <c r="AB1507" s="38"/>
      <c r="AC1507" s="38"/>
      <c r="AD1507" s="38"/>
      <c r="AE1507" s="38"/>
      <c r="AT1507" s="17" t="s">
        <v>169</v>
      </c>
      <c r="AU1507" s="17" t="s">
        <v>85</v>
      </c>
    </row>
    <row r="1508" s="12" customFormat="1" ht="22.8" customHeight="1">
      <c r="A1508" s="12"/>
      <c r="B1508" s="199"/>
      <c r="C1508" s="200"/>
      <c r="D1508" s="201" t="s">
        <v>74</v>
      </c>
      <c r="E1508" s="213" t="s">
        <v>2175</v>
      </c>
      <c r="F1508" s="213" t="s">
        <v>2176</v>
      </c>
      <c r="G1508" s="200"/>
      <c r="H1508" s="200"/>
      <c r="I1508" s="203"/>
      <c r="J1508" s="214">
        <f>BK1508</f>
        <v>0</v>
      </c>
      <c r="K1508" s="200"/>
      <c r="L1508" s="205"/>
      <c r="M1508" s="206"/>
      <c r="N1508" s="207"/>
      <c r="O1508" s="207"/>
      <c r="P1508" s="208">
        <f>SUM(P1509:P1620)</f>
        <v>0</v>
      </c>
      <c r="Q1508" s="207"/>
      <c r="R1508" s="208">
        <f>SUM(R1509:R1620)</f>
        <v>0</v>
      </c>
      <c r="S1508" s="207"/>
      <c r="T1508" s="209">
        <f>SUM(T1509:T1620)</f>
        <v>0</v>
      </c>
      <c r="U1508" s="12"/>
      <c r="V1508" s="12"/>
      <c r="W1508" s="12"/>
      <c r="X1508" s="12"/>
      <c r="Y1508" s="12"/>
      <c r="Z1508" s="12"/>
      <c r="AA1508" s="12"/>
      <c r="AB1508" s="12"/>
      <c r="AC1508" s="12"/>
      <c r="AD1508" s="12"/>
      <c r="AE1508" s="12"/>
      <c r="AR1508" s="210" t="s">
        <v>85</v>
      </c>
      <c r="AT1508" s="211" t="s">
        <v>74</v>
      </c>
      <c r="AU1508" s="211" t="s">
        <v>83</v>
      </c>
      <c r="AY1508" s="210" t="s">
        <v>161</v>
      </c>
      <c r="BK1508" s="212">
        <f>SUM(BK1509:BK1620)</f>
        <v>0</v>
      </c>
    </row>
    <row r="1509" s="2" customFormat="1" ht="66.75" customHeight="1">
      <c r="A1509" s="38"/>
      <c r="B1509" s="39"/>
      <c r="C1509" s="215" t="s">
        <v>2177</v>
      </c>
      <c r="D1509" s="215" t="s">
        <v>163</v>
      </c>
      <c r="E1509" s="216" t="s">
        <v>2178</v>
      </c>
      <c r="F1509" s="217" t="s">
        <v>2179</v>
      </c>
      <c r="G1509" s="218" t="s">
        <v>1754</v>
      </c>
      <c r="H1509" s="219">
        <v>1</v>
      </c>
      <c r="I1509" s="220"/>
      <c r="J1509" s="221">
        <f>ROUND(I1509*H1509,2)</f>
        <v>0</v>
      </c>
      <c r="K1509" s="222"/>
      <c r="L1509" s="44"/>
      <c r="M1509" s="223" t="s">
        <v>1</v>
      </c>
      <c r="N1509" s="224" t="s">
        <v>40</v>
      </c>
      <c r="O1509" s="91"/>
      <c r="P1509" s="225">
        <f>O1509*H1509</f>
        <v>0</v>
      </c>
      <c r="Q1509" s="225">
        <v>0</v>
      </c>
      <c r="R1509" s="225">
        <f>Q1509*H1509</f>
        <v>0</v>
      </c>
      <c r="S1509" s="225">
        <v>0</v>
      </c>
      <c r="T1509" s="226">
        <f>S1509*H1509</f>
        <v>0</v>
      </c>
      <c r="U1509" s="38"/>
      <c r="V1509" s="38"/>
      <c r="W1509" s="38"/>
      <c r="X1509" s="38"/>
      <c r="Y1509" s="38"/>
      <c r="Z1509" s="38"/>
      <c r="AA1509" s="38"/>
      <c r="AB1509" s="38"/>
      <c r="AC1509" s="38"/>
      <c r="AD1509" s="38"/>
      <c r="AE1509" s="38"/>
      <c r="AR1509" s="227" t="s">
        <v>256</v>
      </c>
      <c r="AT1509" s="227" t="s">
        <v>163</v>
      </c>
      <c r="AU1509" s="227" t="s">
        <v>85</v>
      </c>
      <c r="AY1509" s="17" t="s">
        <v>161</v>
      </c>
      <c r="BE1509" s="228">
        <f>IF(N1509="základní",J1509,0)</f>
        <v>0</v>
      </c>
      <c r="BF1509" s="228">
        <f>IF(N1509="snížená",J1509,0)</f>
        <v>0</v>
      </c>
      <c r="BG1509" s="228">
        <f>IF(N1509="zákl. přenesená",J1509,0)</f>
        <v>0</v>
      </c>
      <c r="BH1509" s="228">
        <f>IF(N1509="sníž. přenesená",J1509,0)</f>
        <v>0</v>
      </c>
      <c r="BI1509" s="228">
        <f>IF(N1509="nulová",J1509,0)</f>
        <v>0</v>
      </c>
      <c r="BJ1509" s="17" t="s">
        <v>83</v>
      </c>
      <c r="BK1509" s="228">
        <f>ROUND(I1509*H1509,2)</f>
        <v>0</v>
      </c>
      <c r="BL1509" s="17" t="s">
        <v>256</v>
      </c>
      <c r="BM1509" s="227" t="s">
        <v>2180</v>
      </c>
    </row>
    <row r="1510" s="2" customFormat="1">
      <c r="A1510" s="38"/>
      <c r="B1510" s="39"/>
      <c r="C1510" s="40"/>
      <c r="D1510" s="229" t="s">
        <v>169</v>
      </c>
      <c r="E1510" s="40"/>
      <c r="F1510" s="230" t="s">
        <v>2181</v>
      </c>
      <c r="G1510" s="40"/>
      <c r="H1510" s="40"/>
      <c r="I1510" s="231"/>
      <c r="J1510" s="40"/>
      <c r="K1510" s="40"/>
      <c r="L1510" s="44"/>
      <c r="M1510" s="232"/>
      <c r="N1510" s="233"/>
      <c r="O1510" s="91"/>
      <c r="P1510" s="91"/>
      <c r="Q1510" s="91"/>
      <c r="R1510" s="91"/>
      <c r="S1510" s="91"/>
      <c r="T1510" s="92"/>
      <c r="U1510" s="38"/>
      <c r="V1510" s="38"/>
      <c r="W1510" s="38"/>
      <c r="X1510" s="38"/>
      <c r="Y1510" s="38"/>
      <c r="Z1510" s="38"/>
      <c r="AA1510" s="38"/>
      <c r="AB1510" s="38"/>
      <c r="AC1510" s="38"/>
      <c r="AD1510" s="38"/>
      <c r="AE1510" s="38"/>
      <c r="AT1510" s="17" t="s">
        <v>169</v>
      </c>
      <c r="AU1510" s="17" t="s">
        <v>85</v>
      </c>
    </row>
    <row r="1511" s="2" customFormat="1" ht="76.35" customHeight="1">
      <c r="A1511" s="38"/>
      <c r="B1511" s="39"/>
      <c r="C1511" s="215" t="s">
        <v>2182</v>
      </c>
      <c r="D1511" s="215" t="s">
        <v>163</v>
      </c>
      <c r="E1511" s="216" t="s">
        <v>2183</v>
      </c>
      <c r="F1511" s="217" t="s">
        <v>2184</v>
      </c>
      <c r="G1511" s="218" t="s">
        <v>1754</v>
      </c>
      <c r="H1511" s="219">
        <v>1</v>
      </c>
      <c r="I1511" s="220"/>
      <c r="J1511" s="221">
        <f>ROUND(I1511*H1511,2)</f>
        <v>0</v>
      </c>
      <c r="K1511" s="222"/>
      <c r="L1511" s="44"/>
      <c r="M1511" s="223" t="s">
        <v>1</v>
      </c>
      <c r="N1511" s="224" t="s">
        <v>40</v>
      </c>
      <c r="O1511" s="91"/>
      <c r="P1511" s="225">
        <f>O1511*H1511</f>
        <v>0</v>
      </c>
      <c r="Q1511" s="225">
        <v>0</v>
      </c>
      <c r="R1511" s="225">
        <f>Q1511*H1511</f>
        <v>0</v>
      </c>
      <c r="S1511" s="225">
        <v>0</v>
      </c>
      <c r="T1511" s="226">
        <f>S1511*H1511</f>
        <v>0</v>
      </c>
      <c r="U1511" s="38"/>
      <c r="V1511" s="38"/>
      <c r="W1511" s="38"/>
      <c r="X1511" s="38"/>
      <c r="Y1511" s="38"/>
      <c r="Z1511" s="38"/>
      <c r="AA1511" s="38"/>
      <c r="AB1511" s="38"/>
      <c r="AC1511" s="38"/>
      <c r="AD1511" s="38"/>
      <c r="AE1511" s="38"/>
      <c r="AR1511" s="227" t="s">
        <v>256</v>
      </c>
      <c r="AT1511" s="227" t="s">
        <v>163</v>
      </c>
      <c r="AU1511" s="227" t="s">
        <v>85</v>
      </c>
      <c r="AY1511" s="17" t="s">
        <v>161</v>
      </c>
      <c r="BE1511" s="228">
        <f>IF(N1511="základní",J1511,0)</f>
        <v>0</v>
      </c>
      <c r="BF1511" s="228">
        <f>IF(N1511="snížená",J1511,0)</f>
        <v>0</v>
      </c>
      <c r="BG1511" s="228">
        <f>IF(N1511="zákl. přenesená",J1511,0)</f>
        <v>0</v>
      </c>
      <c r="BH1511" s="228">
        <f>IF(N1511="sníž. přenesená",J1511,0)</f>
        <v>0</v>
      </c>
      <c r="BI1511" s="228">
        <f>IF(N1511="nulová",J1511,0)</f>
        <v>0</v>
      </c>
      <c r="BJ1511" s="17" t="s">
        <v>83</v>
      </c>
      <c r="BK1511" s="228">
        <f>ROUND(I1511*H1511,2)</f>
        <v>0</v>
      </c>
      <c r="BL1511" s="17" t="s">
        <v>256</v>
      </c>
      <c r="BM1511" s="227" t="s">
        <v>2185</v>
      </c>
    </row>
    <row r="1512" s="2" customFormat="1">
      <c r="A1512" s="38"/>
      <c r="B1512" s="39"/>
      <c r="C1512" s="40"/>
      <c r="D1512" s="229" t="s">
        <v>169</v>
      </c>
      <c r="E1512" s="40"/>
      <c r="F1512" s="230" t="s">
        <v>2186</v>
      </c>
      <c r="G1512" s="40"/>
      <c r="H1512" s="40"/>
      <c r="I1512" s="231"/>
      <c r="J1512" s="40"/>
      <c r="K1512" s="40"/>
      <c r="L1512" s="44"/>
      <c r="M1512" s="232"/>
      <c r="N1512" s="233"/>
      <c r="O1512" s="91"/>
      <c r="P1512" s="91"/>
      <c r="Q1512" s="91"/>
      <c r="R1512" s="91"/>
      <c r="S1512" s="91"/>
      <c r="T1512" s="92"/>
      <c r="U1512" s="38"/>
      <c r="V1512" s="38"/>
      <c r="W1512" s="38"/>
      <c r="X1512" s="38"/>
      <c r="Y1512" s="38"/>
      <c r="Z1512" s="38"/>
      <c r="AA1512" s="38"/>
      <c r="AB1512" s="38"/>
      <c r="AC1512" s="38"/>
      <c r="AD1512" s="38"/>
      <c r="AE1512" s="38"/>
      <c r="AT1512" s="17" t="s">
        <v>169</v>
      </c>
      <c r="AU1512" s="17" t="s">
        <v>85</v>
      </c>
    </row>
    <row r="1513" s="2" customFormat="1" ht="24.15" customHeight="1">
      <c r="A1513" s="38"/>
      <c r="B1513" s="39"/>
      <c r="C1513" s="215" t="s">
        <v>2187</v>
      </c>
      <c r="D1513" s="215" t="s">
        <v>163</v>
      </c>
      <c r="E1513" s="216" t="s">
        <v>2188</v>
      </c>
      <c r="F1513" s="217" t="s">
        <v>2189</v>
      </c>
      <c r="G1513" s="218" t="s">
        <v>2190</v>
      </c>
      <c r="H1513" s="219">
        <v>1</v>
      </c>
      <c r="I1513" s="220"/>
      <c r="J1513" s="221">
        <f>ROUND(I1513*H1513,2)</f>
        <v>0</v>
      </c>
      <c r="K1513" s="222"/>
      <c r="L1513" s="44"/>
      <c r="M1513" s="223" t="s">
        <v>1</v>
      </c>
      <c r="N1513" s="224" t="s">
        <v>40</v>
      </c>
      <c r="O1513" s="91"/>
      <c r="P1513" s="225">
        <f>O1513*H1513</f>
        <v>0</v>
      </c>
      <c r="Q1513" s="225">
        <v>0</v>
      </c>
      <c r="R1513" s="225">
        <f>Q1513*H1513</f>
        <v>0</v>
      </c>
      <c r="S1513" s="225">
        <v>0</v>
      </c>
      <c r="T1513" s="226">
        <f>S1513*H1513</f>
        <v>0</v>
      </c>
      <c r="U1513" s="38"/>
      <c r="V1513" s="38"/>
      <c r="W1513" s="38"/>
      <c r="X1513" s="38"/>
      <c r="Y1513" s="38"/>
      <c r="Z1513" s="38"/>
      <c r="AA1513" s="38"/>
      <c r="AB1513" s="38"/>
      <c r="AC1513" s="38"/>
      <c r="AD1513" s="38"/>
      <c r="AE1513" s="38"/>
      <c r="AR1513" s="227" t="s">
        <v>256</v>
      </c>
      <c r="AT1513" s="227" t="s">
        <v>163</v>
      </c>
      <c r="AU1513" s="227" t="s">
        <v>85</v>
      </c>
      <c r="AY1513" s="17" t="s">
        <v>161</v>
      </c>
      <c r="BE1513" s="228">
        <f>IF(N1513="základní",J1513,0)</f>
        <v>0</v>
      </c>
      <c r="BF1513" s="228">
        <f>IF(N1513="snížená",J1513,0)</f>
        <v>0</v>
      </c>
      <c r="BG1513" s="228">
        <f>IF(N1513="zákl. přenesená",J1513,0)</f>
        <v>0</v>
      </c>
      <c r="BH1513" s="228">
        <f>IF(N1513="sníž. přenesená",J1513,0)</f>
        <v>0</v>
      </c>
      <c r="BI1513" s="228">
        <f>IF(N1513="nulová",J1513,0)</f>
        <v>0</v>
      </c>
      <c r="BJ1513" s="17" t="s">
        <v>83</v>
      </c>
      <c r="BK1513" s="228">
        <f>ROUND(I1513*H1513,2)</f>
        <v>0</v>
      </c>
      <c r="BL1513" s="17" t="s">
        <v>256</v>
      </c>
      <c r="BM1513" s="227" t="s">
        <v>2191</v>
      </c>
    </row>
    <row r="1514" s="2" customFormat="1">
      <c r="A1514" s="38"/>
      <c r="B1514" s="39"/>
      <c r="C1514" s="40"/>
      <c r="D1514" s="229" t="s">
        <v>169</v>
      </c>
      <c r="E1514" s="40"/>
      <c r="F1514" s="230" t="s">
        <v>2189</v>
      </c>
      <c r="G1514" s="40"/>
      <c r="H1514" s="40"/>
      <c r="I1514" s="231"/>
      <c r="J1514" s="40"/>
      <c r="K1514" s="40"/>
      <c r="L1514" s="44"/>
      <c r="M1514" s="232"/>
      <c r="N1514" s="233"/>
      <c r="O1514" s="91"/>
      <c r="P1514" s="91"/>
      <c r="Q1514" s="91"/>
      <c r="R1514" s="91"/>
      <c r="S1514" s="91"/>
      <c r="T1514" s="92"/>
      <c r="U1514" s="38"/>
      <c r="V1514" s="38"/>
      <c r="W1514" s="38"/>
      <c r="X1514" s="38"/>
      <c r="Y1514" s="38"/>
      <c r="Z1514" s="38"/>
      <c r="AA1514" s="38"/>
      <c r="AB1514" s="38"/>
      <c r="AC1514" s="38"/>
      <c r="AD1514" s="38"/>
      <c r="AE1514" s="38"/>
      <c r="AT1514" s="17" t="s">
        <v>169</v>
      </c>
      <c r="AU1514" s="17" t="s">
        <v>85</v>
      </c>
    </row>
    <row r="1515" s="2" customFormat="1" ht="55.5" customHeight="1">
      <c r="A1515" s="38"/>
      <c r="B1515" s="39"/>
      <c r="C1515" s="215" t="s">
        <v>2192</v>
      </c>
      <c r="D1515" s="215" t="s">
        <v>163</v>
      </c>
      <c r="E1515" s="216" t="s">
        <v>2193</v>
      </c>
      <c r="F1515" s="217" t="s">
        <v>2194</v>
      </c>
      <c r="G1515" s="218" t="s">
        <v>1754</v>
      </c>
      <c r="H1515" s="219">
        <v>1</v>
      </c>
      <c r="I1515" s="220"/>
      <c r="J1515" s="221">
        <f>ROUND(I1515*H1515,2)</f>
        <v>0</v>
      </c>
      <c r="K1515" s="222"/>
      <c r="L1515" s="44"/>
      <c r="M1515" s="223" t="s">
        <v>1</v>
      </c>
      <c r="N1515" s="224" t="s">
        <v>40</v>
      </c>
      <c r="O1515" s="91"/>
      <c r="P1515" s="225">
        <f>O1515*H1515</f>
        <v>0</v>
      </c>
      <c r="Q1515" s="225">
        <v>0</v>
      </c>
      <c r="R1515" s="225">
        <f>Q1515*H1515</f>
        <v>0</v>
      </c>
      <c r="S1515" s="225">
        <v>0</v>
      </c>
      <c r="T1515" s="226">
        <f>S1515*H1515</f>
        <v>0</v>
      </c>
      <c r="U1515" s="38"/>
      <c r="V1515" s="38"/>
      <c r="W1515" s="38"/>
      <c r="X1515" s="38"/>
      <c r="Y1515" s="38"/>
      <c r="Z1515" s="38"/>
      <c r="AA1515" s="38"/>
      <c r="AB1515" s="38"/>
      <c r="AC1515" s="38"/>
      <c r="AD1515" s="38"/>
      <c r="AE1515" s="38"/>
      <c r="AR1515" s="227" t="s">
        <v>256</v>
      </c>
      <c r="AT1515" s="227" t="s">
        <v>163</v>
      </c>
      <c r="AU1515" s="227" t="s">
        <v>85</v>
      </c>
      <c r="AY1515" s="17" t="s">
        <v>161</v>
      </c>
      <c r="BE1515" s="228">
        <f>IF(N1515="základní",J1515,0)</f>
        <v>0</v>
      </c>
      <c r="BF1515" s="228">
        <f>IF(N1515="snížená",J1515,0)</f>
        <v>0</v>
      </c>
      <c r="BG1515" s="228">
        <f>IF(N1515="zákl. přenesená",J1515,0)</f>
        <v>0</v>
      </c>
      <c r="BH1515" s="228">
        <f>IF(N1515="sníž. přenesená",J1515,0)</f>
        <v>0</v>
      </c>
      <c r="BI1515" s="228">
        <f>IF(N1515="nulová",J1515,0)</f>
        <v>0</v>
      </c>
      <c r="BJ1515" s="17" t="s">
        <v>83</v>
      </c>
      <c r="BK1515" s="228">
        <f>ROUND(I1515*H1515,2)</f>
        <v>0</v>
      </c>
      <c r="BL1515" s="17" t="s">
        <v>256</v>
      </c>
      <c r="BM1515" s="227" t="s">
        <v>2195</v>
      </c>
    </row>
    <row r="1516" s="2" customFormat="1">
      <c r="A1516" s="38"/>
      <c r="B1516" s="39"/>
      <c r="C1516" s="40"/>
      <c r="D1516" s="229" t="s">
        <v>169</v>
      </c>
      <c r="E1516" s="40"/>
      <c r="F1516" s="230" t="s">
        <v>2194</v>
      </c>
      <c r="G1516" s="40"/>
      <c r="H1516" s="40"/>
      <c r="I1516" s="231"/>
      <c r="J1516" s="40"/>
      <c r="K1516" s="40"/>
      <c r="L1516" s="44"/>
      <c r="M1516" s="232"/>
      <c r="N1516" s="233"/>
      <c r="O1516" s="91"/>
      <c r="P1516" s="91"/>
      <c r="Q1516" s="91"/>
      <c r="R1516" s="91"/>
      <c r="S1516" s="91"/>
      <c r="T1516" s="92"/>
      <c r="U1516" s="38"/>
      <c r="V1516" s="38"/>
      <c r="W1516" s="38"/>
      <c r="X1516" s="38"/>
      <c r="Y1516" s="38"/>
      <c r="Z1516" s="38"/>
      <c r="AA1516" s="38"/>
      <c r="AB1516" s="38"/>
      <c r="AC1516" s="38"/>
      <c r="AD1516" s="38"/>
      <c r="AE1516" s="38"/>
      <c r="AT1516" s="17" t="s">
        <v>169</v>
      </c>
      <c r="AU1516" s="17" t="s">
        <v>85</v>
      </c>
    </row>
    <row r="1517" s="2" customFormat="1" ht="49.05" customHeight="1">
      <c r="A1517" s="38"/>
      <c r="B1517" s="39"/>
      <c r="C1517" s="215" t="s">
        <v>2196</v>
      </c>
      <c r="D1517" s="215" t="s">
        <v>163</v>
      </c>
      <c r="E1517" s="216" t="s">
        <v>2197</v>
      </c>
      <c r="F1517" s="217" t="s">
        <v>2198</v>
      </c>
      <c r="G1517" s="218" t="s">
        <v>1754</v>
      </c>
      <c r="H1517" s="219">
        <v>1</v>
      </c>
      <c r="I1517" s="220"/>
      <c r="J1517" s="221">
        <f>ROUND(I1517*H1517,2)</f>
        <v>0</v>
      </c>
      <c r="K1517" s="222"/>
      <c r="L1517" s="44"/>
      <c r="M1517" s="223" t="s">
        <v>1</v>
      </c>
      <c r="N1517" s="224" t="s">
        <v>40</v>
      </c>
      <c r="O1517" s="91"/>
      <c r="P1517" s="225">
        <f>O1517*H1517</f>
        <v>0</v>
      </c>
      <c r="Q1517" s="225">
        <v>0</v>
      </c>
      <c r="R1517" s="225">
        <f>Q1517*H1517</f>
        <v>0</v>
      </c>
      <c r="S1517" s="225">
        <v>0</v>
      </c>
      <c r="T1517" s="226">
        <f>S1517*H1517</f>
        <v>0</v>
      </c>
      <c r="U1517" s="38"/>
      <c r="V1517" s="38"/>
      <c r="W1517" s="38"/>
      <c r="X1517" s="38"/>
      <c r="Y1517" s="38"/>
      <c r="Z1517" s="38"/>
      <c r="AA1517" s="38"/>
      <c r="AB1517" s="38"/>
      <c r="AC1517" s="38"/>
      <c r="AD1517" s="38"/>
      <c r="AE1517" s="38"/>
      <c r="AR1517" s="227" t="s">
        <v>256</v>
      </c>
      <c r="AT1517" s="227" t="s">
        <v>163</v>
      </c>
      <c r="AU1517" s="227" t="s">
        <v>85</v>
      </c>
      <c r="AY1517" s="17" t="s">
        <v>161</v>
      </c>
      <c r="BE1517" s="228">
        <f>IF(N1517="základní",J1517,0)</f>
        <v>0</v>
      </c>
      <c r="BF1517" s="228">
        <f>IF(N1517="snížená",J1517,0)</f>
        <v>0</v>
      </c>
      <c r="BG1517" s="228">
        <f>IF(N1517="zákl. přenesená",J1517,0)</f>
        <v>0</v>
      </c>
      <c r="BH1517" s="228">
        <f>IF(N1517="sníž. přenesená",J1517,0)</f>
        <v>0</v>
      </c>
      <c r="BI1517" s="228">
        <f>IF(N1517="nulová",J1517,0)</f>
        <v>0</v>
      </c>
      <c r="BJ1517" s="17" t="s">
        <v>83</v>
      </c>
      <c r="BK1517" s="228">
        <f>ROUND(I1517*H1517,2)</f>
        <v>0</v>
      </c>
      <c r="BL1517" s="17" t="s">
        <v>256</v>
      </c>
      <c r="BM1517" s="227" t="s">
        <v>2199</v>
      </c>
    </row>
    <row r="1518" s="2" customFormat="1">
      <c r="A1518" s="38"/>
      <c r="B1518" s="39"/>
      <c r="C1518" s="40"/>
      <c r="D1518" s="229" t="s">
        <v>169</v>
      </c>
      <c r="E1518" s="40"/>
      <c r="F1518" s="230" t="s">
        <v>2198</v>
      </c>
      <c r="G1518" s="40"/>
      <c r="H1518" s="40"/>
      <c r="I1518" s="231"/>
      <c r="J1518" s="40"/>
      <c r="K1518" s="40"/>
      <c r="L1518" s="44"/>
      <c r="M1518" s="232"/>
      <c r="N1518" s="233"/>
      <c r="O1518" s="91"/>
      <c r="P1518" s="91"/>
      <c r="Q1518" s="91"/>
      <c r="R1518" s="91"/>
      <c r="S1518" s="91"/>
      <c r="T1518" s="92"/>
      <c r="U1518" s="38"/>
      <c r="V1518" s="38"/>
      <c r="W1518" s="38"/>
      <c r="X1518" s="38"/>
      <c r="Y1518" s="38"/>
      <c r="Z1518" s="38"/>
      <c r="AA1518" s="38"/>
      <c r="AB1518" s="38"/>
      <c r="AC1518" s="38"/>
      <c r="AD1518" s="38"/>
      <c r="AE1518" s="38"/>
      <c r="AT1518" s="17" t="s">
        <v>169</v>
      </c>
      <c r="AU1518" s="17" t="s">
        <v>85</v>
      </c>
    </row>
    <row r="1519" s="2" customFormat="1" ht="55.5" customHeight="1">
      <c r="A1519" s="38"/>
      <c r="B1519" s="39"/>
      <c r="C1519" s="215" t="s">
        <v>2200</v>
      </c>
      <c r="D1519" s="215" t="s">
        <v>163</v>
      </c>
      <c r="E1519" s="216" t="s">
        <v>2201</v>
      </c>
      <c r="F1519" s="217" t="s">
        <v>2202</v>
      </c>
      <c r="G1519" s="218" t="s">
        <v>1754</v>
      </c>
      <c r="H1519" s="219">
        <v>1</v>
      </c>
      <c r="I1519" s="220"/>
      <c r="J1519" s="221">
        <f>ROUND(I1519*H1519,2)</f>
        <v>0</v>
      </c>
      <c r="K1519" s="222"/>
      <c r="L1519" s="44"/>
      <c r="M1519" s="223" t="s">
        <v>1</v>
      </c>
      <c r="N1519" s="224" t="s">
        <v>40</v>
      </c>
      <c r="O1519" s="91"/>
      <c r="P1519" s="225">
        <f>O1519*H1519</f>
        <v>0</v>
      </c>
      <c r="Q1519" s="225">
        <v>0</v>
      </c>
      <c r="R1519" s="225">
        <f>Q1519*H1519</f>
        <v>0</v>
      </c>
      <c r="S1519" s="225">
        <v>0</v>
      </c>
      <c r="T1519" s="226">
        <f>S1519*H1519</f>
        <v>0</v>
      </c>
      <c r="U1519" s="38"/>
      <c r="V1519" s="38"/>
      <c r="W1519" s="38"/>
      <c r="X1519" s="38"/>
      <c r="Y1519" s="38"/>
      <c r="Z1519" s="38"/>
      <c r="AA1519" s="38"/>
      <c r="AB1519" s="38"/>
      <c r="AC1519" s="38"/>
      <c r="AD1519" s="38"/>
      <c r="AE1519" s="38"/>
      <c r="AR1519" s="227" t="s">
        <v>256</v>
      </c>
      <c r="AT1519" s="227" t="s">
        <v>163</v>
      </c>
      <c r="AU1519" s="227" t="s">
        <v>85</v>
      </c>
      <c r="AY1519" s="17" t="s">
        <v>161</v>
      </c>
      <c r="BE1519" s="228">
        <f>IF(N1519="základní",J1519,0)</f>
        <v>0</v>
      </c>
      <c r="BF1519" s="228">
        <f>IF(N1519="snížená",J1519,0)</f>
        <v>0</v>
      </c>
      <c r="BG1519" s="228">
        <f>IF(N1519="zákl. přenesená",J1519,0)</f>
        <v>0</v>
      </c>
      <c r="BH1519" s="228">
        <f>IF(N1519="sníž. přenesená",J1519,0)</f>
        <v>0</v>
      </c>
      <c r="BI1519" s="228">
        <f>IF(N1519="nulová",J1519,0)</f>
        <v>0</v>
      </c>
      <c r="BJ1519" s="17" t="s">
        <v>83</v>
      </c>
      <c r="BK1519" s="228">
        <f>ROUND(I1519*H1519,2)</f>
        <v>0</v>
      </c>
      <c r="BL1519" s="17" t="s">
        <v>256</v>
      </c>
      <c r="BM1519" s="227" t="s">
        <v>2203</v>
      </c>
    </row>
    <row r="1520" s="2" customFormat="1">
      <c r="A1520" s="38"/>
      <c r="B1520" s="39"/>
      <c r="C1520" s="40"/>
      <c r="D1520" s="229" t="s">
        <v>169</v>
      </c>
      <c r="E1520" s="40"/>
      <c r="F1520" s="230" t="s">
        <v>2202</v>
      </c>
      <c r="G1520" s="40"/>
      <c r="H1520" s="40"/>
      <c r="I1520" s="231"/>
      <c r="J1520" s="40"/>
      <c r="K1520" s="40"/>
      <c r="L1520" s="44"/>
      <c r="M1520" s="232"/>
      <c r="N1520" s="233"/>
      <c r="O1520" s="91"/>
      <c r="P1520" s="91"/>
      <c r="Q1520" s="91"/>
      <c r="R1520" s="91"/>
      <c r="S1520" s="91"/>
      <c r="T1520" s="92"/>
      <c r="U1520" s="38"/>
      <c r="V1520" s="38"/>
      <c r="W1520" s="38"/>
      <c r="X1520" s="38"/>
      <c r="Y1520" s="38"/>
      <c r="Z1520" s="38"/>
      <c r="AA1520" s="38"/>
      <c r="AB1520" s="38"/>
      <c r="AC1520" s="38"/>
      <c r="AD1520" s="38"/>
      <c r="AE1520" s="38"/>
      <c r="AT1520" s="17" t="s">
        <v>169</v>
      </c>
      <c r="AU1520" s="17" t="s">
        <v>85</v>
      </c>
    </row>
    <row r="1521" s="2" customFormat="1" ht="66.75" customHeight="1">
      <c r="A1521" s="38"/>
      <c r="B1521" s="39"/>
      <c r="C1521" s="215" t="s">
        <v>2204</v>
      </c>
      <c r="D1521" s="215" t="s">
        <v>163</v>
      </c>
      <c r="E1521" s="216" t="s">
        <v>2205</v>
      </c>
      <c r="F1521" s="217" t="s">
        <v>2206</v>
      </c>
      <c r="G1521" s="218" t="s">
        <v>1754</v>
      </c>
      <c r="H1521" s="219">
        <v>1</v>
      </c>
      <c r="I1521" s="220"/>
      <c r="J1521" s="221">
        <f>ROUND(I1521*H1521,2)</f>
        <v>0</v>
      </c>
      <c r="K1521" s="222"/>
      <c r="L1521" s="44"/>
      <c r="M1521" s="223" t="s">
        <v>1</v>
      </c>
      <c r="N1521" s="224" t="s">
        <v>40</v>
      </c>
      <c r="O1521" s="91"/>
      <c r="P1521" s="225">
        <f>O1521*H1521</f>
        <v>0</v>
      </c>
      <c r="Q1521" s="225">
        <v>0</v>
      </c>
      <c r="R1521" s="225">
        <f>Q1521*H1521</f>
        <v>0</v>
      </c>
      <c r="S1521" s="225">
        <v>0</v>
      </c>
      <c r="T1521" s="226">
        <f>S1521*H1521</f>
        <v>0</v>
      </c>
      <c r="U1521" s="38"/>
      <c r="V1521" s="38"/>
      <c r="W1521" s="38"/>
      <c r="X1521" s="38"/>
      <c r="Y1521" s="38"/>
      <c r="Z1521" s="38"/>
      <c r="AA1521" s="38"/>
      <c r="AB1521" s="38"/>
      <c r="AC1521" s="38"/>
      <c r="AD1521" s="38"/>
      <c r="AE1521" s="38"/>
      <c r="AR1521" s="227" t="s">
        <v>256</v>
      </c>
      <c r="AT1521" s="227" t="s">
        <v>163</v>
      </c>
      <c r="AU1521" s="227" t="s">
        <v>85</v>
      </c>
      <c r="AY1521" s="17" t="s">
        <v>161</v>
      </c>
      <c r="BE1521" s="228">
        <f>IF(N1521="základní",J1521,0)</f>
        <v>0</v>
      </c>
      <c r="BF1521" s="228">
        <f>IF(N1521="snížená",J1521,0)</f>
        <v>0</v>
      </c>
      <c r="BG1521" s="228">
        <f>IF(N1521="zákl. přenesená",J1521,0)</f>
        <v>0</v>
      </c>
      <c r="BH1521" s="228">
        <f>IF(N1521="sníž. přenesená",J1521,0)</f>
        <v>0</v>
      </c>
      <c r="BI1521" s="228">
        <f>IF(N1521="nulová",J1521,0)</f>
        <v>0</v>
      </c>
      <c r="BJ1521" s="17" t="s">
        <v>83</v>
      </c>
      <c r="BK1521" s="228">
        <f>ROUND(I1521*H1521,2)</f>
        <v>0</v>
      </c>
      <c r="BL1521" s="17" t="s">
        <v>256</v>
      </c>
      <c r="BM1521" s="227" t="s">
        <v>2207</v>
      </c>
    </row>
    <row r="1522" s="2" customFormat="1">
      <c r="A1522" s="38"/>
      <c r="B1522" s="39"/>
      <c r="C1522" s="40"/>
      <c r="D1522" s="229" t="s">
        <v>169</v>
      </c>
      <c r="E1522" s="40"/>
      <c r="F1522" s="230" t="s">
        <v>2208</v>
      </c>
      <c r="G1522" s="40"/>
      <c r="H1522" s="40"/>
      <c r="I1522" s="231"/>
      <c r="J1522" s="40"/>
      <c r="K1522" s="40"/>
      <c r="L1522" s="44"/>
      <c r="M1522" s="232"/>
      <c r="N1522" s="233"/>
      <c r="O1522" s="91"/>
      <c r="P1522" s="91"/>
      <c r="Q1522" s="91"/>
      <c r="R1522" s="91"/>
      <c r="S1522" s="91"/>
      <c r="T1522" s="92"/>
      <c r="U1522" s="38"/>
      <c r="V1522" s="38"/>
      <c r="W1522" s="38"/>
      <c r="X1522" s="38"/>
      <c r="Y1522" s="38"/>
      <c r="Z1522" s="38"/>
      <c r="AA1522" s="38"/>
      <c r="AB1522" s="38"/>
      <c r="AC1522" s="38"/>
      <c r="AD1522" s="38"/>
      <c r="AE1522" s="38"/>
      <c r="AT1522" s="17" t="s">
        <v>169</v>
      </c>
      <c r="AU1522" s="17" t="s">
        <v>85</v>
      </c>
    </row>
    <row r="1523" s="2" customFormat="1" ht="66.75" customHeight="1">
      <c r="A1523" s="38"/>
      <c r="B1523" s="39"/>
      <c r="C1523" s="215" t="s">
        <v>2209</v>
      </c>
      <c r="D1523" s="215" t="s">
        <v>163</v>
      </c>
      <c r="E1523" s="216" t="s">
        <v>2210</v>
      </c>
      <c r="F1523" s="217" t="s">
        <v>2211</v>
      </c>
      <c r="G1523" s="218" t="s">
        <v>1754</v>
      </c>
      <c r="H1523" s="219">
        <v>1</v>
      </c>
      <c r="I1523" s="220"/>
      <c r="J1523" s="221">
        <f>ROUND(I1523*H1523,2)</f>
        <v>0</v>
      </c>
      <c r="K1523" s="222"/>
      <c r="L1523" s="44"/>
      <c r="M1523" s="223" t="s">
        <v>1</v>
      </c>
      <c r="N1523" s="224" t="s">
        <v>40</v>
      </c>
      <c r="O1523" s="91"/>
      <c r="P1523" s="225">
        <f>O1523*H1523</f>
        <v>0</v>
      </c>
      <c r="Q1523" s="225">
        <v>0</v>
      </c>
      <c r="R1523" s="225">
        <f>Q1523*H1523</f>
        <v>0</v>
      </c>
      <c r="S1523" s="225">
        <v>0</v>
      </c>
      <c r="T1523" s="226">
        <f>S1523*H1523</f>
        <v>0</v>
      </c>
      <c r="U1523" s="38"/>
      <c r="V1523" s="38"/>
      <c r="W1523" s="38"/>
      <c r="X1523" s="38"/>
      <c r="Y1523" s="38"/>
      <c r="Z1523" s="38"/>
      <c r="AA1523" s="38"/>
      <c r="AB1523" s="38"/>
      <c r="AC1523" s="38"/>
      <c r="AD1523" s="38"/>
      <c r="AE1523" s="38"/>
      <c r="AR1523" s="227" t="s">
        <v>256</v>
      </c>
      <c r="AT1523" s="227" t="s">
        <v>163</v>
      </c>
      <c r="AU1523" s="227" t="s">
        <v>85</v>
      </c>
      <c r="AY1523" s="17" t="s">
        <v>161</v>
      </c>
      <c r="BE1523" s="228">
        <f>IF(N1523="základní",J1523,0)</f>
        <v>0</v>
      </c>
      <c r="BF1523" s="228">
        <f>IF(N1523="snížená",J1523,0)</f>
        <v>0</v>
      </c>
      <c r="BG1523" s="228">
        <f>IF(N1523="zákl. přenesená",J1523,0)</f>
        <v>0</v>
      </c>
      <c r="BH1523" s="228">
        <f>IF(N1523="sníž. přenesená",J1523,0)</f>
        <v>0</v>
      </c>
      <c r="BI1523" s="228">
        <f>IF(N1523="nulová",J1523,0)</f>
        <v>0</v>
      </c>
      <c r="BJ1523" s="17" t="s">
        <v>83</v>
      </c>
      <c r="BK1523" s="228">
        <f>ROUND(I1523*H1523,2)</f>
        <v>0</v>
      </c>
      <c r="BL1523" s="17" t="s">
        <v>256</v>
      </c>
      <c r="BM1523" s="227" t="s">
        <v>2212</v>
      </c>
    </row>
    <row r="1524" s="2" customFormat="1">
      <c r="A1524" s="38"/>
      <c r="B1524" s="39"/>
      <c r="C1524" s="40"/>
      <c r="D1524" s="229" t="s">
        <v>169</v>
      </c>
      <c r="E1524" s="40"/>
      <c r="F1524" s="230" t="s">
        <v>2213</v>
      </c>
      <c r="G1524" s="40"/>
      <c r="H1524" s="40"/>
      <c r="I1524" s="231"/>
      <c r="J1524" s="40"/>
      <c r="K1524" s="40"/>
      <c r="L1524" s="44"/>
      <c r="M1524" s="232"/>
      <c r="N1524" s="233"/>
      <c r="O1524" s="91"/>
      <c r="P1524" s="91"/>
      <c r="Q1524" s="91"/>
      <c r="R1524" s="91"/>
      <c r="S1524" s="91"/>
      <c r="T1524" s="92"/>
      <c r="U1524" s="38"/>
      <c r="V1524" s="38"/>
      <c r="W1524" s="38"/>
      <c r="X1524" s="38"/>
      <c r="Y1524" s="38"/>
      <c r="Z1524" s="38"/>
      <c r="AA1524" s="38"/>
      <c r="AB1524" s="38"/>
      <c r="AC1524" s="38"/>
      <c r="AD1524" s="38"/>
      <c r="AE1524" s="38"/>
      <c r="AT1524" s="17" t="s">
        <v>169</v>
      </c>
      <c r="AU1524" s="17" t="s">
        <v>85</v>
      </c>
    </row>
    <row r="1525" s="2" customFormat="1" ht="66.75" customHeight="1">
      <c r="A1525" s="38"/>
      <c r="B1525" s="39"/>
      <c r="C1525" s="215" t="s">
        <v>2214</v>
      </c>
      <c r="D1525" s="215" t="s">
        <v>163</v>
      </c>
      <c r="E1525" s="216" t="s">
        <v>2215</v>
      </c>
      <c r="F1525" s="217" t="s">
        <v>2216</v>
      </c>
      <c r="G1525" s="218" t="s">
        <v>1754</v>
      </c>
      <c r="H1525" s="219">
        <v>2</v>
      </c>
      <c r="I1525" s="220"/>
      <c r="J1525" s="221">
        <f>ROUND(I1525*H1525,2)</f>
        <v>0</v>
      </c>
      <c r="K1525" s="222"/>
      <c r="L1525" s="44"/>
      <c r="M1525" s="223" t="s">
        <v>1</v>
      </c>
      <c r="N1525" s="224" t="s">
        <v>40</v>
      </c>
      <c r="O1525" s="91"/>
      <c r="P1525" s="225">
        <f>O1525*H1525</f>
        <v>0</v>
      </c>
      <c r="Q1525" s="225">
        <v>0</v>
      </c>
      <c r="R1525" s="225">
        <f>Q1525*H1525</f>
        <v>0</v>
      </c>
      <c r="S1525" s="225">
        <v>0</v>
      </c>
      <c r="T1525" s="226">
        <f>S1525*H1525</f>
        <v>0</v>
      </c>
      <c r="U1525" s="38"/>
      <c r="V1525" s="38"/>
      <c r="W1525" s="38"/>
      <c r="X1525" s="38"/>
      <c r="Y1525" s="38"/>
      <c r="Z1525" s="38"/>
      <c r="AA1525" s="38"/>
      <c r="AB1525" s="38"/>
      <c r="AC1525" s="38"/>
      <c r="AD1525" s="38"/>
      <c r="AE1525" s="38"/>
      <c r="AR1525" s="227" t="s">
        <v>256</v>
      </c>
      <c r="AT1525" s="227" t="s">
        <v>163</v>
      </c>
      <c r="AU1525" s="227" t="s">
        <v>85</v>
      </c>
      <c r="AY1525" s="17" t="s">
        <v>161</v>
      </c>
      <c r="BE1525" s="228">
        <f>IF(N1525="základní",J1525,0)</f>
        <v>0</v>
      </c>
      <c r="BF1525" s="228">
        <f>IF(N1525="snížená",J1525,0)</f>
        <v>0</v>
      </c>
      <c r="BG1525" s="228">
        <f>IF(N1525="zákl. přenesená",J1525,0)</f>
        <v>0</v>
      </c>
      <c r="BH1525" s="228">
        <f>IF(N1525="sníž. přenesená",J1525,0)</f>
        <v>0</v>
      </c>
      <c r="BI1525" s="228">
        <f>IF(N1525="nulová",J1525,0)</f>
        <v>0</v>
      </c>
      <c r="BJ1525" s="17" t="s">
        <v>83</v>
      </c>
      <c r="BK1525" s="228">
        <f>ROUND(I1525*H1525,2)</f>
        <v>0</v>
      </c>
      <c r="BL1525" s="17" t="s">
        <v>256</v>
      </c>
      <c r="BM1525" s="227" t="s">
        <v>2217</v>
      </c>
    </row>
    <row r="1526" s="2" customFormat="1">
      <c r="A1526" s="38"/>
      <c r="B1526" s="39"/>
      <c r="C1526" s="40"/>
      <c r="D1526" s="229" t="s">
        <v>169</v>
      </c>
      <c r="E1526" s="40"/>
      <c r="F1526" s="230" t="s">
        <v>2218</v>
      </c>
      <c r="G1526" s="40"/>
      <c r="H1526" s="40"/>
      <c r="I1526" s="231"/>
      <c r="J1526" s="40"/>
      <c r="K1526" s="40"/>
      <c r="L1526" s="44"/>
      <c r="M1526" s="232"/>
      <c r="N1526" s="233"/>
      <c r="O1526" s="91"/>
      <c r="P1526" s="91"/>
      <c r="Q1526" s="91"/>
      <c r="R1526" s="91"/>
      <c r="S1526" s="91"/>
      <c r="T1526" s="92"/>
      <c r="U1526" s="38"/>
      <c r="V1526" s="38"/>
      <c r="W1526" s="38"/>
      <c r="X1526" s="38"/>
      <c r="Y1526" s="38"/>
      <c r="Z1526" s="38"/>
      <c r="AA1526" s="38"/>
      <c r="AB1526" s="38"/>
      <c r="AC1526" s="38"/>
      <c r="AD1526" s="38"/>
      <c r="AE1526" s="38"/>
      <c r="AT1526" s="17" t="s">
        <v>169</v>
      </c>
      <c r="AU1526" s="17" t="s">
        <v>85</v>
      </c>
    </row>
    <row r="1527" s="2" customFormat="1" ht="66.75" customHeight="1">
      <c r="A1527" s="38"/>
      <c r="B1527" s="39"/>
      <c r="C1527" s="215" t="s">
        <v>2219</v>
      </c>
      <c r="D1527" s="215" t="s">
        <v>163</v>
      </c>
      <c r="E1527" s="216" t="s">
        <v>2220</v>
      </c>
      <c r="F1527" s="217" t="s">
        <v>2221</v>
      </c>
      <c r="G1527" s="218" t="s">
        <v>1754</v>
      </c>
      <c r="H1527" s="219">
        <v>1</v>
      </c>
      <c r="I1527" s="220"/>
      <c r="J1527" s="221">
        <f>ROUND(I1527*H1527,2)</f>
        <v>0</v>
      </c>
      <c r="K1527" s="222"/>
      <c r="L1527" s="44"/>
      <c r="M1527" s="223" t="s">
        <v>1</v>
      </c>
      <c r="N1527" s="224" t="s">
        <v>40</v>
      </c>
      <c r="O1527" s="91"/>
      <c r="P1527" s="225">
        <f>O1527*H1527</f>
        <v>0</v>
      </c>
      <c r="Q1527" s="225">
        <v>0</v>
      </c>
      <c r="R1527" s="225">
        <f>Q1527*H1527</f>
        <v>0</v>
      </c>
      <c r="S1527" s="225">
        <v>0</v>
      </c>
      <c r="T1527" s="226">
        <f>S1527*H1527</f>
        <v>0</v>
      </c>
      <c r="U1527" s="38"/>
      <c r="V1527" s="38"/>
      <c r="W1527" s="38"/>
      <c r="X1527" s="38"/>
      <c r="Y1527" s="38"/>
      <c r="Z1527" s="38"/>
      <c r="AA1527" s="38"/>
      <c r="AB1527" s="38"/>
      <c r="AC1527" s="38"/>
      <c r="AD1527" s="38"/>
      <c r="AE1527" s="38"/>
      <c r="AR1527" s="227" t="s">
        <v>256</v>
      </c>
      <c r="AT1527" s="227" t="s">
        <v>163</v>
      </c>
      <c r="AU1527" s="227" t="s">
        <v>85</v>
      </c>
      <c r="AY1527" s="17" t="s">
        <v>161</v>
      </c>
      <c r="BE1527" s="228">
        <f>IF(N1527="základní",J1527,0)</f>
        <v>0</v>
      </c>
      <c r="BF1527" s="228">
        <f>IF(N1527="snížená",J1527,0)</f>
        <v>0</v>
      </c>
      <c r="BG1527" s="228">
        <f>IF(N1527="zákl. přenesená",J1527,0)</f>
        <v>0</v>
      </c>
      <c r="BH1527" s="228">
        <f>IF(N1527="sníž. přenesená",J1527,0)</f>
        <v>0</v>
      </c>
      <c r="BI1527" s="228">
        <f>IF(N1527="nulová",J1527,0)</f>
        <v>0</v>
      </c>
      <c r="BJ1527" s="17" t="s">
        <v>83</v>
      </c>
      <c r="BK1527" s="228">
        <f>ROUND(I1527*H1527,2)</f>
        <v>0</v>
      </c>
      <c r="BL1527" s="17" t="s">
        <v>256</v>
      </c>
      <c r="BM1527" s="227" t="s">
        <v>2222</v>
      </c>
    </row>
    <row r="1528" s="2" customFormat="1">
      <c r="A1528" s="38"/>
      <c r="B1528" s="39"/>
      <c r="C1528" s="40"/>
      <c r="D1528" s="229" t="s">
        <v>169</v>
      </c>
      <c r="E1528" s="40"/>
      <c r="F1528" s="230" t="s">
        <v>2223</v>
      </c>
      <c r="G1528" s="40"/>
      <c r="H1528" s="40"/>
      <c r="I1528" s="231"/>
      <c r="J1528" s="40"/>
      <c r="K1528" s="40"/>
      <c r="L1528" s="44"/>
      <c r="M1528" s="232"/>
      <c r="N1528" s="233"/>
      <c r="O1528" s="91"/>
      <c r="P1528" s="91"/>
      <c r="Q1528" s="91"/>
      <c r="R1528" s="91"/>
      <c r="S1528" s="91"/>
      <c r="T1528" s="92"/>
      <c r="U1528" s="38"/>
      <c r="V1528" s="38"/>
      <c r="W1528" s="38"/>
      <c r="X1528" s="38"/>
      <c r="Y1528" s="38"/>
      <c r="Z1528" s="38"/>
      <c r="AA1528" s="38"/>
      <c r="AB1528" s="38"/>
      <c r="AC1528" s="38"/>
      <c r="AD1528" s="38"/>
      <c r="AE1528" s="38"/>
      <c r="AT1528" s="17" t="s">
        <v>169</v>
      </c>
      <c r="AU1528" s="17" t="s">
        <v>85</v>
      </c>
    </row>
    <row r="1529" s="2" customFormat="1" ht="66.75" customHeight="1">
      <c r="A1529" s="38"/>
      <c r="B1529" s="39"/>
      <c r="C1529" s="215" t="s">
        <v>2224</v>
      </c>
      <c r="D1529" s="215" t="s">
        <v>163</v>
      </c>
      <c r="E1529" s="216" t="s">
        <v>2225</v>
      </c>
      <c r="F1529" s="217" t="s">
        <v>2226</v>
      </c>
      <c r="G1529" s="218" t="s">
        <v>1754</v>
      </c>
      <c r="H1529" s="219">
        <v>2</v>
      </c>
      <c r="I1529" s="220"/>
      <c r="J1529" s="221">
        <f>ROUND(I1529*H1529,2)</f>
        <v>0</v>
      </c>
      <c r="K1529" s="222"/>
      <c r="L1529" s="44"/>
      <c r="M1529" s="223" t="s">
        <v>1</v>
      </c>
      <c r="N1529" s="224" t="s">
        <v>40</v>
      </c>
      <c r="O1529" s="91"/>
      <c r="P1529" s="225">
        <f>O1529*H1529</f>
        <v>0</v>
      </c>
      <c r="Q1529" s="225">
        <v>0</v>
      </c>
      <c r="R1529" s="225">
        <f>Q1529*H1529</f>
        <v>0</v>
      </c>
      <c r="S1529" s="225">
        <v>0</v>
      </c>
      <c r="T1529" s="226">
        <f>S1529*H1529</f>
        <v>0</v>
      </c>
      <c r="U1529" s="38"/>
      <c r="V1529" s="38"/>
      <c r="W1529" s="38"/>
      <c r="X1529" s="38"/>
      <c r="Y1529" s="38"/>
      <c r="Z1529" s="38"/>
      <c r="AA1529" s="38"/>
      <c r="AB1529" s="38"/>
      <c r="AC1529" s="38"/>
      <c r="AD1529" s="38"/>
      <c r="AE1529" s="38"/>
      <c r="AR1529" s="227" t="s">
        <v>256</v>
      </c>
      <c r="AT1529" s="227" t="s">
        <v>163</v>
      </c>
      <c r="AU1529" s="227" t="s">
        <v>85</v>
      </c>
      <c r="AY1529" s="17" t="s">
        <v>161</v>
      </c>
      <c r="BE1529" s="228">
        <f>IF(N1529="základní",J1529,0)</f>
        <v>0</v>
      </c>
      <c r="BF1529" s="228">
        <f>IF(N1529="snížená",J1529,0)</f>
        <v>0</v>
      </c>
      <c r="BG1529" s="228">
        <f>IF(N1529="zákl. přenesená",J1529,0)</f>
        <v>0</v>
      </c>
      <c r="BH1529" s="228">
        <f>IF(N1529="sníž. přenesená",J1529,0)</f>
        <v>0</v>
      </c>
      <c r="BI1529" s="228">
        <f>IF(N1529="nulová",J1529,0)</f>
        <v>0</v>
      </c>
      <c r="BJ1529" s="17" t="s">
        <v>83</v>
      </c>
      <c r="BK1529" s="228">
        <f>ROUND(I1529*H1529,2)</f>
        <v>0</v>
      </c>
      <c r="BL1529" s="17" t="s">
        <v>256</v>
      </c>
      <c r="BM1529" s="227" t="s">
        <v>2227</v>
      </c>
    </row>
    <row r="1530" s="2" customFormat="1">
      <c r="A1530" s="38"/>
      <c r="B1530" s="39"/>
      <c r="C1530" s="40"/>
      <c r="D1530" s="229" t="s">
        <v>169</v>
      </c>
      <c r="E1530" s="40"/>
      <c r="F1530" s="230" t="s">
        <v>2228</v>
      </c>
      <c r="G1530" s="40"/>
      <c r="H1530" s="40"/>
      <c r="I1530" s="231"/>
      <c r="J1530" s="40"/>
      <c r="K1530" s="40"/>
      <c r="L1530" s="44"/>
      <c r="M1530" s="232"/>
      <c r="N1530" s="233"/>
      <c r="O1530" s="91"/>
      <c r="P1530" s="91"/>
      <c r="Q1530" s="91"/>
      <c r="R1530" s="91"/>
      <c r="S1530" s="91"/>
      <c r="T1530" s="92"/>
      <c r="U1530" s="38"/>
      <c r="V1530" s="38"/>
      <c r="W1530" s="38"/>
      <c r="X1530" s="38"/>
      <c r="Y1530" s="38"/>
      <c r="Z1530" s="38"/>
      <c r="AA1530" s="38"/>
      <c r="AB1530" s="38"/>
      <c r="AC1530" s="38"/>
      <c r="AD1530" s="38"/>
      <c r="AE1530" s="38"/>
      <c r="AT1530" s="17" t="s">
        <v>169</v>
      </c>
      <c r="AU1530" s="17" t="s">
        <v>85</v>
      </c>
    </row>
    <row r="1531" s="2" customFormat="1" ht="66.75" customHeight="1">
      <c r="A1531" s="38"/>
      <c r="B1531" s="39"/>
      <c r="C1531" s="215" t="s">
        <v>2229</v>
      </c>
      <c r="D1531" s="215" t="s">
        <v>163</v>
      </c>
      <c r="E1531" s="216" t="s">
        <v>2230</v>
      </c>
      <c r="F1531" s="217" t="s">
        <v>2231</v>
      </c>
      <c r="G1531" s="218" t="s">
        <v>1754</v>
      </c>
      <c r="H1531" s="219">
        <v>1</v>
      </c>
      <c r="I1531" s="220"/>
      <c r="J1531" s="221">
        <f>ROUND(I1531*H1531,2)</f>
        <v>0</v>
      </c>
      <c r="K1531" s="222"/>
      <c r="L1531" s="44"/>
      <c r="M1531" s="223" t="s">
        <v>1</v>
      </c>
      <c r="N1531" s="224" t="s">
        <v>40</v>
      </c>
      <c r="O1531" s="91"/>
      <c r="P1531" s="225">
        <f>O1531*H1531</f>
        <v>0</v>
      </c>
      <c r="Q1531" s="225">
        <v>0</v>
      </c>
      <c r="R1531" s="225">
        <f>Q1531*H1531</f>
        <v>0</v>
      </c>
      <c r="S1531" s="225">
        <v>0</v>
      </c>
      <c r="T1531" s="226">
        <f>S1531*H1531</f>
        <v>0</v>
      </c>
      <c r="U1531" s="38"/>
      <c r="V1531" s="38"/>
      <c r="W1531" s="38"/>
      <c r="X1531" s="38"/>
      <c r="Y1531" s="38"/>
      <c r="Z1531" s="38"/>
      <c r="AA1531" s="38"/>
      <c r="AB1531" s="38"/>
      <c r="AC1531" s="38"/>
      <c r="AD1531" s="38"/>
      <c r="AE1531" s="38"/>
      <c r="AR1531" s="227" t="s">
        <v>256</v>
      </c>
      <c r="AT1531" s="227" t="s">
        <v>163</v>
      </c>
      <c r="AU1531" s="227" t="s">
        <v>85</v>
      </c>
      <c r="AY1531" s="17" t="s">
        <v>161</v>
      </c>
      <c r="BE1531" s="228">
        <f>IF(N1531="základní",J1531,0)</f>
        <v>0</v>
      </c>
      <c r="BF1531" s="228">
        <f>IF(N1531="snížená",J1531,0)</f>
        <v>0</v>
      </c>
      <c r="BG1531" s="228">
        <f>IF(N1531="zákl. přenesená",J1531,0)</f>
        <v>0</v>
      </c>
      <c r="BH1531" s="228">
        <f>IF(N1531="sníž. přenesená",J1531,0)</f>
        <v>0</v>
      </c>
      <c r="BI1531" s="228">
        <f>IF(N1531="nulová",J1531,0)</f>
        <v>0</v>
      </c>
      <c r="BJ1531" s="17" t="s">
        <v>83</v>
      </c>
      <c r="BK1531" s="228">
        <f>ROUND(I1531*H1531,2)</f>
        <v>0</v>
      </c>
      <c r="BL1531" s="17" t="s">
        <v>256</v>
      </c>
      <c r="BM1531" s="227" t="s">
        <v>2232</v>
      </c>
    </row>
    <row r="1532" s="2" customFormat="1">
      <c r="A1532" s="38"/>
      <c r="B1532" s="39"/>
      <c r="C1532" s="40"/>
      <c r="D1532" s="229" t="s">
        <v>169</v>
      </c>
      <c r="E1532" s="40"/>
      <c r="F1532" s="230" t="s">
        <v>2233</v>
      </c>
      <c r="G1532" s="40"/>
      <c r="H1532" s="40"/>
      <c r="I1532" s="231"/>
      <c r="J1532" s="40"/>
      <c r="K1532" s="40"/>
      <c r="L1532" s="44"/>
      <c r="M1532" s="232"/>
      <c r="N1532" s="233"/>
      <c r="O1532" s="91"/>
      <c r="P1532" s="91"/>
      <c r="Q1532" s="91"/>
      <c r="R1532" s="91"/>
      <c r="S1532" s="91"/>
      <c r="T1532" s="92"/>
      <c r="U1532" s="38"/>
      <c r="V1532" s="38"/>
      <c r="W1532" s="38"/>
      <c r="X1532" s="38"/>
      <c r="Y1532" s="38"/>
      <c r="Z1532" s="38"/>
      <c r="AA1532" s="38"/>
      <c r="AB1532" s="38"/>
      <c r="AC1532" s="38"/>
      <c r="AD1532" s="38"/>
      <c r="AE1532" s="38"/>
      <c r="AT1532" s="17" t="s">
        <v>169</v>
      </c>
      <c r="AU1532" s="17" t="s">
        <v>85</v>
      </c>
    </row>
    <row r="1533" s="2" customFormat="1" ht="66.75" customHeight="1">
      <c r="A1533" s="38"/>
      <c r="B1533" s="39"/>
      <c r="C1533" s="215" t="s">
        <v>2234</v>
      </c>
      <c r="D1533" s="215" t="s">
        <v>163</v>
      </c>
      <c r="E1533" s="216" t="s">
        <v>2235</v>
      </c>
      <c r="F1533" s="217" t="s">
        <v>2236</v>
      </c>
      <c r="G1533" s="218" t="s">
        <v>1754</v>
      </c>
      <c r="H1533" s="219">
        <v>1</v>
      </c>
      <c r="I1533" s="220"/>
      <c r="J1533" s="221">
        <f>ROUND(I1533*H1533,2)</f>
        <v>0</v>
      </c>
      <c r="K1533" s="222"/>
      <c r="L1533" s="44"/>
      <c r="M1533" s="223" t="s">
        <v>1</v>
      </c>
      <c r="N1533" s="224" t="s">
        <v>40</v>
      </c>
      <c r="O1533" s="91"/>
      <c r="P1533" s="225">
        <f>O1533*H1533</f>
        <v>0</v>
      </c>
      <c r="Q1533" s="225">
        <v>0</v>
      </c>
      <c r="R1533" s="225">
        <f>Q1533*H1533</f>
        <v>0</v>
      </c>
      <c r="S1533" s="225">
        <v>0</v>
      </c>
      <c r="T1533" s="226">
        <f>S1533*H1533</f>
        <v>0</v>
      </c>
      <c r="U1533" s="38"/>
      <c r="V1533" s="38"/>
      <c r="W1533" s="38"/>
      <c r="X1533" s="38"/>
      <c r="Y1533" s="38"/>
      <c r="Z1533" s="38"/>
      <c r="AA1533" s="38"/>
      <c r="AB1533" s="38"/>
      <c r="AC1533" s="38"/>
      <c r="AD1533" s="38"/>
      <c r="AE1533" s="38"/>
      <c r="AR1533" s="227" t="s">
        <v>256</v>
      </c>
      <c r="AT1533" s="227" t="s">
        <v>163</v>
      </c>
      <c r="AU1533" s="227" t="s">
        <v>85</v>
      </c>
      <c r="AY1533" s="17" t="s">
        <v>161</v>
      </c>
      <c r="BE1533" s="228">
        <f>IF(N1533="základní",J1533,0)</f>
        <v>0</v>
      </c>
      <c r="BF1533" s="228">
        <f>IF(N1533="snížená",J1533,0)</f>
        <v>0</v>
      </c>
      <c r="BG1533" s="228">
        <f>IF(N1533="zákl. přenesená",J1533,0)</f>
        <v>0</v>
      </c>
      <c r="BH1533" s="228">
        <f>IF(N1533="sníž. přenesená",J1533,0)</f>
        <v>0</v>
      </c>
      <c r="BI1533" s="228">
        <f>IF(N1533="nulová",J1533,0)</f>
        <v>0</v>
      </c>
      <c r="BJ1533" s="17" t="s">
        <v>83</v>
      </c>
      <c r="BK1533" s="228">
        <f>ROUND(I1533*H1533,2)</f>
        <v>0</v>
      </c>
      <c r="BL1533" s="17" t="s">
        <v>256</v>
      </c>
      <c r="BM1533" s="227" t="s">
        <v>2237</v>
      </c>
    </row>
    <row r="1534" s="2" customFormat="1">
      <c r="A1534" s="38"/>
      <c r="B1534" s="39"/>
      <c r="C1534" s="40"/>
      <c r="D1534" s="229" t="s">
        <v>169</v>
      </c>
      <c r="E1534" s="40"/>
      <c r="F1534" s="230" t="s">
        <v>2238</v>
      </c>
      <c r="G1534" s="40"/>
      <c r="H1534" s="40"/>
      <c r="I1534" s="231"/>
      <c r="J1534" s="40"/>
      <c r="K1534" s="40"/>
      <c r="L1534" s="44"/>
      <c r="M1534" s="232"/>
      <c r="N1534" s="233"/>
      <c r="O1534" s="91"/>
      <c r="P1534" s="91"/>
      <c r="Q1534" s="91"/>
      <c r="R1534" s="91"/>
      <c r="S1534" s="91"/>
      <c r="T1534" s="92"/>
      <c r="U1534" s="38"/>
      <c r="V1534" s="38"/>
      <c r="W1534" s="38"/>
      <c r="X1534" s="38"/>
      <c r="Y1534" s="38"/>
      <c r="Z1534" s="38"/>
      <c r="AA1534" s="38"/>
      <c r="AB1534" s="38"/>
      <c r="AC1534" s="38"/>
      <c r="AD1534" s="38"/>
      <c r="AE1534" s="38"/>
      <c r="AT1534" s="17" t="s">
        <v>169</v>
      </c>
      <c r="AU1534" s="17" t="s">
        <v>85</v>
      </c>
    </row>
    <row r="1535" s="2" customFormat="1" ht="66.75" customHeight="1">
      <c r="A1535" s="38"/>
      <c r="B1535" s="39"/>
      <c r="C1535" s="215" t="s">
        <v>2239</v>
      </c>
      <c r="D1535" s="215" t="s">
        <v>163</v>
      </c>
      <c r="E1535" s="216" t="s">
        <v>2240</v>
      </c>
      <c r="F1535" s="217" t="s">
        <v>2241</v>
      </c>
      <c r="G1535" s="218" t="s">
        <v>1754</v>
      </c>
      <c r="H1535" s="219">
        <v>1</v>
      </c>
      <c r="I1535" s="220"/>
      <c r="J1535" s="221">
        <f>ROUND(I1535*H1535,2)</f>
        <v>0</v>
      </c>
      <c r="K1535" s="222"/>
      <c r="L1535" s="44"/>
      <c r="M1535" s="223" t="s">
        <v>1</v>
      </c>
      <c r="N1535" s="224" t="s">
        <v>40</v>
      </c>
      <c r="O1535" s="91"/>
      <c r="P1535" s="225">
        <f>O1535*H1535</f>
        <v>0</v>
      </c>
      <c r="Q1535" s="225">
        <v>0</v>
      </c>
      <c r="R1535" s="225">
        <f>Q1535*H1535</f>
        <v>0</v>
      </c>
      <c r="S1535" s="225">
        <v>0</v>
      </c>
      <c r="T1535" s="226">
        <f>S1535*H1535</f>
        <v>0</v>
      </c>
      <c r="U1535" s="38"/>
      <c r="V1535" s="38"/>
      <c r="W1535" s="38"/>
      <c r="X1535" s="38"/>
      <c r="Y1535" s="38"/>
      <c r="Z1535" s="38"/>
      <c r="AA1535" s="38"/>
      <c r="AB1535" s="38"/>
      <c r="AC1535" s="38"/>
      <c r="AD1535" s="38"/>
      <c r="AE1535" s="38"/>
      <c r="AR1535" s="227" t="s">
        <v>256</v>
      </c>
      <c r="AT1535" s="227" t="s">
        <v>163</v>
      </c>
      <c r="AU1535" s="227" t="s">
        <v>85</v>
      </c>
      <c r="AY1535" s="17" t="s">
        <v>161</v>
      </c>
      <c r="BE1535" s="228">
        <f>IF(N1535="základní",J1535,0)</f>
        <v>0</v>
      </c>
      <c r="BF1535" s="228">
        <f>IF(N1535="snížená",J1535,0)</f>
        <v>0</v>
      </c>
      <c r="BG1535" s="228">
        <f>IF(N1535="zákl. přenesená",J1535,0)</f>
        <v>0</v>
      </c>
      <c r="BH1535" s="228">
        <f>IF(N1535="sníž. přenesená",J1535,0)</f>
        <v>0</v>
      </c>
      <c r="BI1535" s="228">
        <f>IF(N1535="nulová",J1535,0)</f>
        <v>0</v>
      </c>
      <c r="BJ1535" s="17" t="s">
        <v>83</v>
      </c>
      <c r="BK1535" s="228">
        <f>ROUND(I1535*H1535,2)</f>
        <v>0</v>
      </c>
      <c r="BL1535" s="17" t="s">
        <v>256</v>
      </c>
      <c r="BM1535" s="227" t="s">
        <v>2242</v>
      </c>
    </row>
    <row r="1536" s="2" customFormat="1">
      <c r="A1536" s="38"/>
      <c r="B1536" s="39"/>
      <c r="C1536" s="40"/>
      <c r="D1536" s="229" t="s">
        <v>169</v>
      </c>
      <c r="E1536" s="40"/>
      <c r="F1536" s="230" t="s">
        <v>2243</v>
      </c>
      <c r="G1536" s="40"/>
      <c r="H1536" s="40"/>
      <c r="I1536" s="231"/>
      <c r="J1536" s="40"/>
      <c r="K1536" s="40"/>
      <c r="L1536" s="44"/>
      <c r="M1536" s="232"/>
      <c r="N1536" s="233"/>
      <c r="O1536" s="91"/>
      <c r="P1536" s="91"/>
      <c r="Q1536" s="91"/>
      <c r="R1536" s="91"/>
      <c r="S1536" s="91"/>
      <c r="T1536" s="92"/>
      <c r="U1536" s="38"/>
      <c r="V1536" s="38"/>
      <c r="W1536" s="38"/>
      <c r="X1536" s="38"/>
      <c r="Y1536" s="38"/>
      <c r="Z1536" s="38"/>
      <c r="AA1536" s="38"/>
      <c r="AB1536" s="38"/>
      <c r="AC1536" s="38"/>
      <c r="AD1536" s="38"/>
      <c r="AE1536" s="38"/>
      <c r="AT1536" s="17" t="s">
        <v>169</v>
      </c>
      <c r="AU1536" s="17" t="s">
        <v>85</v>
      </c>
    </row>
    <row r="1537" s="2" customFormat="1" ht="66.75" customHeight="1">
      <c r="A1537" s="38"/>
      <c r="B1537" s="39"/>
      <c r="C1537" s="215" t="s">
        <v>2244</v>
      </c>
      <c r="D1537" s="215" t="s">
        <v>163</v>
      </c>
      <c r="E1537" s="216" t="s">
        <v>2245</v>
      </c>
      <c r="F1537" s="217" t="s">
        <v>2246</v>
      </c>
      <c r="G1537" s="218" t="s">
        <v>1754</v>
      </c>
      <c r="H1537" s="219">
        <v>2</v>
      </c>
      <c r="I1537" s="220"/>
      <c r="J1537" s="221">
        <f>ROUND(I1537*H1537,2)</f>
        <v>0</v>
      </c>
      <c r="K1537" s="222"/>
      <c r="L1537" s="44"/>
      <c r="M1537" s="223" t="s">
        <v>1</v>
      </c>
      <c r="N1537" s="224" t="s">
        <v>40</v>
      </c>
      <c r="O1537" s="91"/>
      <c r="P1537" s="225">
        <f>O1537*H1537</f>
        <v>0</v>
      </c>
      <c r="Q1537" s="225">
        <v>0</v>
      </c>
      <c r="R1537" s="225">
        <f>Q1537*H1537</f>
        <v>0</v>
      </c>
      <c r="S1537" s="225">
        <v>0</v>
      </c>
      <c r="T1537" s="226">
        <f>S1537*H1537</f>
        <v>0</v>
      </c>
      <c r="U1537" s="38"/>
      <c r="V1537" s="38"/>
      <c r="W1537" s="38"/>
      <c r="X1537" s="38"/>
      <c r="Y1537" s="38"/>
      <c r="Z1537" s="38"/>
      <c r="AA1537" s="38"/>
      <c r="AB1537" s="38"/>
      <c r="AC1537" s="38"/>
      <c r="AD1537" s="38"/>
      <c r="AE1537" s="38"/>
      <c r="AR1537" s="227" t="s">
        <v>256</v>
      </c>
      <c r="AT1537" s="227" t="s">
        <v>163</v>
      </c>
      <c r="AU1537" s="227" t="s">
        <v>85</v>
      </c>
      <c r="AY1537" s="17" t="s">
        <v>161</v>
      </c>
      <c r="BE1537" s="228">
        <f>IF(N1537="základní",J1537,0)</f>
        <v>0</v>
      </c>
      <c r="BF1537" s="228">
        <f>IF(N1537="snížená",J1537,0)</f>
        <v>0</v>
      </c>
      <c r="BG1537" s="228">
        <f>IF(N1537="zákl. přenesená",J1537,0)</f>
        <v>0</v>
      </c>
      <c r="BH1537" s="228">
        <f>IF(N1537="sníž. přenesená",J1537,0)</f>
        <v>0</v>
      </c>
      <c r="BI1537" s="228">
        <f>IF(N1537="nulová",J1537,0)</f>
        <v>0</v>
      </c>
      <c r="BJ1537" s="17" t="s">
        <v>83</v>
      </c>
      <c r="BK1537" s="228">
        <f>ROUND(I1537*H1537,2)</f>
        <v>0</v>
      </c>
      <c r="BL1537" s="17" t="s">
        <v>256</v>
      </c>
      <c r="BM1537" s="227" t="s">
        <v>2247</v>
      </c>
    </row>
    <row r="1538" s="2" customFormat="1">
      <c r="A1538" s="38"/>
      <c r="B1538" s="39"/>
      <c r="C1538" s="40"/>
      <c r="D1538" s="229" t="s">
        <v>169</v>
      </c>
      <c r="E1538" s="40"/>
      <c r="F1538" s="230" t="s">
        <v>2248</v>
      </c>
      <c r="G1538" s="40"/>
      <c r="H1538" s="40"/>
      <c r="I1538" s="231"/>
      <c r="J1538" s="40"/>
      <c r="K1538" s="40"/>
      <c r="L1538" s="44"/>
      <c r="M1538" s="232"/>
      <c r="N1538" s="233"/>
      <c r="O1538" s="91"/>
      <c r="P1538" s="91"/>
      <c r="Q1538" s="91"/>
      <c r="R1538" s="91"/>
      <c r="S1538" s="91"/>
      <c r="T1538" s="92"/>
      <c r="U1538" s="38"/>
      <c r="V1538" s="38"/>
      <c r="W1538" s="38"/>
      <c r="X1538" s="38"/>
      <c r="Y1538" s="38"/>
      <c r="Z1538" s="38"/>
      <c r="AA1538" s="38"/>
      <c r="AB1538" s="38"/>
      <c r="AC1538" s="38"/>
      <c r="AD1538" s="38"/>
      <c r="AE1538" s="38"/>
      <c r="AT1538" s="17" t="s">
        <v>169</v>
      </c>
      <c r="AU1538" s="17" t="s">
        <v>85</v>
      </c>
    </row>
    <row r="1539" s="2" customFormat="1" ht="66.75" customHeight="1">
      <c r="A1539" s="38"/>
      <c r="B1539" s="39"/>
      <c r="C1539" s="215" t="s">
        <v>2249</v>
      </c>
      <c r="D1539" s="215" t="s">
        <v>163</v>
      </c>
      <c r="E1539" s="216" t="s">
        <v>2250</v>
      </c>
      <c r="F1539" s="217" t="s">
        <v>2251</v>
      </c>
      <c r="G1539" s="218" t="s">
        <v>1754</v>
      </c>
      <c r="H1539" s="219">
        <v>2</v>
      </c>
      <c r="I1539" s="220"/>
      <c r="J1539" s="221">
        <f>ROUND(I1539*H1539,2)</f>
        <v>0</v>
      </c>
      <c r="K1539" s="222"/>
      <c r="L1539" s="44"/>
      <c r="M1539" s="223" t="s">
        <v>1</v>
      </c>
      <c r="N1539" s="224" t="s">
        <v>40</v>
      </c>
      <c r="O1539" s="91"/>
      <c r="P1539" s="225">
        <f>O1539*H1539</f>
        <v>0</v>
      </c>
      <c r="Q1539" s="225">
        <v>0</v>
      </c>
      <c r="R1539" s="225">
        <f>Q1539*H1539</f>
        <v>0</v>
      </c>
      <c r="S1539" s="225">
        <v>0</v>
      </c>
      <c r="T1539" s="226">
        <f>S1539*H1539</f>
        <v>0</v>
      </c>
      <c r="U1539" s="38"/>
      <c r="V1539" s="38"/>
      <c r="W1539" s="38"/>
      <c r="X1539" s="38"/>
      <c r="Y1539" s="38"/>
      <c r="Z1539" s="38"/>
      <c r="AA1539" s="38"/>
      <c r="AB1539" s="38"/>
      <c r="AC1539" s="38"/>
      <c r="AD1539" s="38"/>
      <c r="AE1539" s="38"/>
      <c r="AR1539" s="227" t="s">
        <v>256</v>
      </c>
      <c r="AT1539" s="227" t="s">
        <v>163</v>
      </c>
      <c r="AU1539" s="227" t="s">
        <v>85</v>
      </c>
      <c r="AY1539" s="17" t="s">
        <v>161</v>
      </c>
      <c r="BE1539" s="228">
        <f>IF(N1539="základní",J1539,0)</f>
        <v>0</v>
      </c>
      <c r="BF1539" s="228">
        <f>IF(N1539="snížená",J1539,0)</f>
        <v>0</v>
      </c>
      <c r="BG1539" s="228">
        <f>IF(N1539="zákl. přenesená",J1539,0)</f>
        <v>0</v>
      </c>
      <c r="BH1539" s="228">
        <f>IF(N1539="sníž. přenesená",J1539,0)</f>
        <v>0</v>
      </c>
      <c r="BI1539" s="228">
        <f>IF(N1539="nulová",J1539,0)</f>
        <v>0</v>
      </c>
      <c r="BJ1539" s="17" t="s">
        <v>83</v>
      </c>
      <c r="BK1539" s="228">
        <f>ROUND(I1539*H1539,2)</f>
        <v>0</v>
      </c>
      <c r="BL1539" s="17" t="s">
        <v>256</v>
      </c>
      <c r="BM1539" s="227" t="s">
        <v>2252</v>
      </c>
    </row>
    <row r="1540" s="2" customFormat="1">
      <c r="A1540" s="38"/>
      <c r="B1540" s="39"/>
      <c r="C1540" s="40"/>
      <c r="D1540" s="229" t="s">
        <v>169</v>
      </c>
      <c r="E1540" s="40"/>
      <c r="F1540" s="230" t="s">
        <v>2253</v>
      </c>
      <c r="G1540" s="40"/>
      <c r="H1540" s="40"/>
      <c r="I1540" s="231"/>
      <c r="J1540" s="40"/>
      <c r="K1540" s="40"/>
      <c r="L1540" s="44"/>
      <c r="M1540" s="232"/>
      <c r="N1540" s="233"/>
      <c r="O1540" s="91"/>
      <c r="P1540" s="91"/>
      <c r="Q1540" s="91"/>
      <c r="R1540" s="91"/>
      <c r="S1540" s="91"/>
      <c r="T1540" s="92"/>
      <c r="U1540" s="38"/>
      <c r="V1540" s="38"/>
      <c r="W1540" s="38"/>
      <c r="X1540" s="38"/>
      <c r="Y1540" s="38"/>
      <c r="Z1540" s="38"/>
      <c r="AA1540" s="38"/>
      <c r="AB1540" s="38"/>
      <c r="AC1540" s="38"/>
      <c r="AD1540" s="38"/>
      <c r="AE1540" s="38"/>
      <c r="AT1540" s="17" t="s">
        <v>169</v>
      </c>
      <c r="AU1540" s="17" t="s">
        <v>85</v>
      </c>
    </row>
    <row r="1541" s="2" customFormat="1" ht="66.75" customHeight="1">
      <c r="A1541" s="38"/>
      <c r="B1541" s="39"/>
      <c r="C1541" s="215" t="s">
        <v>2254</v>
      </c>
      <c r="D1541" s="215" t="s">
        <v>163</v>
      </c>
      <c r="E1541" s="216" t="s">
        <v>2255</v>
      </c>
      <c r="F1541" s="217" t="s">
        <v>2256</v>
      </c>
      <c r="G1541" s="218" t="s">
        <v>1754</v>
      </c>
      <c r="H1541" s="219">
        <v>1</v>
      </c>
      <c r="I1541" s="220"/>
      <c r="J1541" s="221">
        <f>ROUND(I1541*H1541,2)</f>
        <v>0</v>
      </c>
      <c r="K1541" s="222"/>
      <c r="L1541" s="44"/>
      <c r="M1541" s="223" t="s">
        <v>1</v>
      </c>
      <c r="N1541" s="224" t="s">
        <v>40</v>
      </c>
      <c r="O1541" s="91"/>
      <c r="P1541" s="225">
        <f>O1541*H1541</f>
        <v>0</v>
      </c>
      <c r="Q1541" s="225">
        <v>0</v>
      </c>
      <c r="R1541" s="225">
        <f>Q1541*H1541</f>
        <v>0</v>
      </c>
      <c r="S1541" s="225">
        <v>0</v>
      </c>
      <c r="T1541" s="226">
        <f>S1541*H1541</f>
        <v>0</v>
      </c>
      <c r="U1541" s="38"/>
      <c r="V1541" s="38"/>
      <c r="W1541" s="38"/>
      <c r="X1541" s="38"/>
      <c r="Y1541" s="38"/>
      <c r="Z1541" s="38"/>
      <c r="AA1541" s="38"/>
      <c r="AB1541" s="38"/>
      <c r="AC1541" s="38"/>
      <c r="AD1541" s="38"/>
      <c r="AE1541" s="38"/>
      <c r="AR1541" s="227" t="s">
        <v>256</v>
      </c>
      <c r="AT1541" s="227" t="s">
        <v>163</v>
      </c>
      <c r="AU1541" s="227" t="s">
        <v>85</v>
      </c>
      <c r="AY1541" s="17" t="s">
        <v>161</v>
      </c>
      <c r="BE1541" s="228">
        <f>IF(N1541="základní",J1541,0)</f>
        <v>0</v>
      </c>
      <c r="BF1541" s="228">
        <f>IF(N1541="snížená",J1541,0)</f>
        <v>0</v>
      </c>
      <c r="BG1541" s="228">
        <f>IF(N1541="zákl. přenesená",J1541,0)</f>
        <v>0</v>
      </c>
      <c r="BH1541" s="228">
        <f>IF(N1541="sníž. přenesená",J1541,0)</f>
        <v>0</v>
      </c>
      <c r="BI1541" s="228">
        <f>IF(N1541="nulová",J1541,0)</f>
        <v>0</v>
      </c>
      <c r="BJ1541" s="17" t="s">
        <v>83</v>
      </c>
      <c r="BK1541" s="228">
        <f>ROUND(I1541*H1541,2)</f>
        <v>0</v>
      </c>
      <c r="BL1541" s="17" t="s">
        <v>256</v>
      </c>
      <c r="BM1541" s="227" t="s">
        <v>2257</v>
      </c>
    </row>
    <row r="1542" s="2" customFormat="1">
      <c r="A1542" s="38"/>
      <c r="B1542" s="39"/>
      <c r="C1542" s="40"/>
      <c r="D1542" s="229" t="s">
        <v>169</v>
      </c>
      <c r="E1542" s="40"/>
      <c r="F1542" s="230" t="s">
        <v>2258</v>
      </c>
      <c r="G1542" s="40"/>
      <c r="H1542" s="40"/>
      <c r="I1542" s="231"/>
      <c r="J1542" s="40"/>
      <c r="K1542" s="40"/>
      <c r="L1542" s="44"/>
      <c r="M1542" s="232"/>
      <c r="N1542" s="233"/>
      <c r="O1542" s="91"/>
      <c r="P1542" s="91"/>
      <c r="Q1542" s="91"/>
      <c r="R1542" s="91"/>
      <c r="S1542" s="91"/>
      <c r="T1542" s="92"/>
      <c r="U1542" s="38"/>
      <c r="V1542" s="38"/>
      <c r="W1542" s="38"/>
      <c r="X1542" s="38"/>
      <c r="Y1542" s="38"/>
      <c r="Z1542" s="38"/>
      <c r="AA1542" s="38"/>
      <c r="AB1542" s="38"/>
      <c r="AC1542" s="38"/>
      <c r="AD1542" s="38"/>
      <c r="AE1542" s="38"/>
      <c r="AT1542" s="17" t="s">
        <v>169</v>
      </c>
      <c r="AU1542" s="17" t="s">
        <v>85</v>
      </c>
    </row>
    <row r="1543" s="2" customFormat="1" ht="66.75" customHeight="1">
      <c r="A1543" s="38"/>
      <c r="B1543" s="39"/>
      <c r="C1543" s="215" t="s">
        <v>2259</v>
      </c>
      <c r="D1543" s="215" t="s">
        <v>163</v>
      </c>
      <c r="E1543" s="216" t="s">
        <v>2260</v>
      </c>
      <c r="F1543" s="217" t="s">
        <v>2261</v>
      </c>
      <c r="G1543" s="218" t="s">
        <v>1754</v>
      </c>
      <c r="H1543" s="219">
        <v>1</v>
      </c>
      <c r="I1543" s="220"/>
      <c r="J1543" s="221">
        <f>ROUND(I1543*H1543,2)</f>
        <v>0</v>
      </c>
      <c r="K1543" s="222"/>
      <c r="L1543" s="44"/>
      <c r="M1543" s="223" t="s">
        <v>1</v>
      </c>
      <c r="N1543" s="224" t="s">
        <v>40</v>
      </c>
      <c r="O1543" s="91"/>
      <c r="P1543" s="225">
        <f>O1543*H1543</f>
        <v>0</v>
      </c>
      <c r="Q1543" s="225">
        <v>0</v>
      </c>
      <c r="R1543" s="225">
        <f>Q1543*H1543</f>
        <v>0</v>
      </c>
      <c r="S1543" s="225">
        <v>0</v>
      </c>
      <c r="T1543" s="226">
        <f>S1543*H1543</f>
        <v>0</v>
      </c>
      <c r="U1543" s="38"/>
      <c r="V1543" s="38"/>
      <c r="W1543" s="38"/>
      <c r="X1543" s="38"/>
      <c r="Y1543" s="38"/>
      <c r="Z1543" s="38"/>
      <c r="AA1543" s="38"/>
      <c r="AB1543" s="38"/>
      <c r="AC1543" s="38"/>
      <c r="AD1543" s="38"/>
      <c r="AE1543" s="38"/>
      <c r="AR1543" s="227" t="s">
        <v>256</v>
      </c>
      <c r="AT1543" s="227" t="s">
        <v>163</v>
      </c>
      <c r="AU1543" s="227" t="s">
        <v>85</v>
      </c>
      <c r="AY1543" s="17" t="s">
        <v>161</v>
      </c>
      <c r="BE1543" s="228">
        <f>IF(N1543="základní",J1543,0)</f>
        <v>0</v>
      </c>
      <c r="BF1543" s="228">
        <f>IF(N1543="snížená",J1543,0)</f>
        <v>0</v>
      </c>
      <c r="BG1543" s="228">
        <f>IF(N1543="zákl. přenesená",J1543,0)</f>
        <v>0</v>
      </c>
      <c r="BH1543" s="228">
        <f>IF(N1543="sníž. přenesená",J1543,0)</f>
        <v>0</v>
      </c>
      <c r="BI1543" s="228">
        <f>IF(N1543="nulová",J1543,0)</f>
        <v>0</v>
      </c>
      <c r="BJ1543" s="17" t="s">
        <v>83</v>
      </c>
      <c r="BK1543" s="228">
        <f>ROUND(I1543*H1543,2)</f>
        <v>0</v>
      </c>
      <c r="BL1543" s="17" t="s">
        <v>256</v>
      </c>
      <c r="BM1543" s="227" t="s">
        <v>2262</v>
      </c>
    </row>
    <row r="1544" s="2" customFormat="1">
      <c r="A1544" s="38"/>
      <c r="B1544" s="39"/>
      <c r="C1544" s="40"/>
      <c r="D1544" s="229" t="s">
        <v>169</v>
      </c>
      <c r="E1544" s="40"/>
      <c r="F1544" s="230" t="s">
        <v>2263</v>
      </c>
      <c r="G1544" s="40"/>
      <c r="H1544" s="40"/>
      <c r="I1544" s="231"/>
      <c r="J1544" s="40"/>
      <c r="K1544" s="40"/>
      <c r="L1544" s="44"/>
      <c r="M1544" s="232"/>
      <c r="N1544" s="233"/>
      <c r="O1544" s="91"/>
      <c r="P1544" s="91"/>
      <c r="Q1544" s="91"/>
      <c r="R1544" s="91"/>
      <c r="S1544" s="91"/>
      <c r="T1544" s="92"/>
      <c r="U1544" s="38"/>
      <c r="V1544" s="38"/>
      <c r="W1544" s="38"/>
      <c r="X1544" s="38"/>
      <c r="Y1544" s="38"/>
      <c r="Z1544" s="38"/>
      <c r="AA1544" s="38"/>
      <c r="AB1544" s="38"/>
      <c r="AC1544" s="38"/>
      <c r="AD1544" s="38"/>
      <c r="AE1544" s="38"/>
      <c r="AT1544" s="17" t="s">
        <v>169</v>
      </c>
      <c r="AU1544" s="17" t="s">
        <v>85</v>
      </c>
    </row>
    <row r="1545" s="2" customFormat="1" ht="66.75" customHeight="1">
      <c r="A1545" s="38"/>
      <c r="B1545" s="39"/>
      <c r="C1545" s="215" t="s">
        <v>2264</v>
      </c>
      <c r="D1545" s="215" t="s">
        <v>163</v>
      </c>
      <c r="E1545" s="216" t="s">
        <v>2265</v>
      </c>
      <c r="F1545" s="217" t="s">
        <v>2266</v>
      </c>
      <c r="G1545" s="218" t="s">
        <v>1754</v>
      </c>
      <c r="H1545" s="219">
        <v>1</v>
      </c>
      <c r="I1545" s="220"/>
      <c r="J1545" s="221">
        <f>ROUND(I1545*H1545,2)</f>
        <v>0</v>
      </c>
      <c r="K1545" s="222"/>
      <c r="L1545" s="44"/>
      <c r="M1545" s="223" t="s">
        <v>1</v>
      </c>
      <c r="N1545" s="224" t="s">
        <v>40</v>
      </c>
      <c r="O1545" s="91"/>
      <c r="P1545" s="225">
        <f>O1545*H1545</f>
        <v>0</v>
      </c>
      <c r="Q1545" s="225">
        <v>0</v>
      </c>
      <c r="R1545" s="225">
        <f>Q1545*H1545</f>
        <v>0</v>
      </c>
      <c r="S1545" s="225">
        <v>0</v>
      </c>
      <c r="T1545" s="226">
        <f>S1545*H1545</f>
        <v>0</v>
      </c>
      <c r="U1545" s="38"/>
      <c r="V1545" s="38"/>
      <c r="W1545" s="38"/>
      <c r="X1545" s="38"/>
      <c r="Y1545" s="38"/>
      <c r="Z1545" s="38"/>
      <c r="AA1545" s="38"/>
      <c r="AB1545" s="38"/>
      <c r="AC1545" s="38"/>
      <c r="AD1545" s="38"/>
      <c r="AE1545" s="38"/>
      <c r="AR1545" s="227" t="s">
        <v>256</v>
      </c>
      <c r="AT1545" s="227" t="s">
        <v>163</v>
      </c>
      <c r="AU1545" s="227" t="s">
        <v>85</v>
      </c>
      <c r="AY1545" s="17" t="s">
        <v>161</v>
      </c>
      <c r="BE1545" s="228">
        <f>IF(N1545="základní",J1545,0)</f>
        <v>0</v>
      </c>
      <c r="BF1545" s="228">
        <f>IF(N1545="snížená",J1545,0)</f>
        <v>0</v>
      </c>
      <c r="BG1545" s="228">
        <f>IF(N1545="zákl. přenesená",J1545,0)</f>
        <v>0</v>
      </c>
      <c r="BH1545" s="228">
        <f>IF(N1545="sníž. přenesená",J1545,0)</f>
        <v>0</v>
      </c>
      <c r="BI1545" s="228">
        <f>IF(N1545="nulová",J1545,0)</f>
        <v>0</v>
      </c>
      <c r="BJ1545" s="17" t="s">
        <v>83</v>
      </c>
      <c r="BK1545" s="228">
        <f>ROUND(I1545*H1545,2)</f>
        <v>0</v>
      </c>
      <c r="BL1545" s="17" t="s">
        <v>256</v>
      </c>
      <c r="BM1545" s="227" t="s">
        <v>2267</v>
      </c>
    </row>
    <row r="1546" s="2" customFormat="1">
      <c r="A1546" s="38"/>
      <c r="B1546" s="39"/>
      <c r="C1546" s="40"/>
      <c r="D1546" s="229" t="s">
        <v>169</v>
      </c>
      <c r="E1546" s="40"/>
      <c r="F1546" s="230" t="s">
        <v>2268</v>
      </c>
      <c r="G1546" s="40"/>
      <c r="H1546" s="40"/>
      <c r="I1546" s="231"/>
      <c r="J1546" s="40"/>
      <c r="K1546" s="40"/>
      <c r="L1546" s="44"/>
      <c r="M1546" s="232"/>
      <c r="N1546" s="233"/>
      <c r="O1546" s="91"/>
      <c r="P1546" s="91"/>
      <c r="Q1546" s="91"/>
      <c r="R1546" s="91"/>
      <c r="S1546" s="91"/>
      <c r="T1546" s="92"/>
      <c r="U1546" s="38"/>
      <c r="V1546" s="38"/>
      <c r="W1546" s="38"/>
      <c r="X1546" s="38"/>
      <c r="Y1546" s="38"/>
      <c r="Z1546" s="38"/>
      <c r="AA1546" s="38"/>
      <c r="AB1546" s="38"/>
      <c r="AC1546" s="38"/>
      <c r="AD1546" s="38"/>
      <c r="AE1546" s="38"/>
      <c r="AT1546" s="17" t="s">
        <v>169</v>
      </c>
      <c r="AU1546" s="17" t="s">
        <v>85</v>
      </c>
    </row>
    <row r="1547" s="2" customFormat="1" ht="66.75" customHeight="1">
      <c r="A1547" s="38"/>
      <c r="B1547" s="39"/>
      <c r="C1547" s="215" t="s">
        <v>2269</v>
      </c>
      <c r="D1547" s="215" t="s">
        <v>163</v>
      </c>
      <c r="E1547" s="216" t="s">
        <v>2270</v>
      </c>
      <c r="F1547" s="217" t="s">
        <v>2271</v>
      </c>
      <c r="G1547" s="218" t="s">
        <v>1754</v>
      </c>
      <c r="H1547" s="219">
        <v>2</v>
      </c>
      <c r="I1547" s="220"/>
      <c r="J1547" s="221">
        <f>ROUND(I1547*H1547,2)</f>
        <v>0</v>
      </c>
      <c r="K1547" s="222"/>
      <c r="L1547" s="44"/>
      <c r="M1547" s="223" t="s">
        <v>1</v>
      </c>
      <c r="N1547" s="224" t="s">
        <v>40</v>
      </c>
      <c r="O1547" s="91"/>
      <c r="P1547" s="225">
        <f>O1547*H1547</f>
        <v>0</v>
      </c>
      <c r="Q1547" s="225">
        <v>0</v>
      </c>
      <c r="R1547" s="225">
        <f>Q1547*H1547</f>
        <v>0</v>
      </c>
      <c r="S1547" s="225">
        <v>0</v>
      </c>
      <c r="T1547" s="226">
        <f>S1547*H1547</f>
        <v>0</v>
      </c>
      <c r="U1547" s="38"/>
      <c r="V1547" s="38"/>
      <c r="W1547" s="38"/>
      <c r="X1547" s="38"/>
      <c r="Y1547" s="38"/>
      <c r="Z1547" s="38"/>
      <c r="AA1547" s="38"/>
      <c r="AB1547" s="38"/>
      <c r="AC1547" s="38"/>
      <c r="AD1547" s="38"/>
      <c r="AE1547" s="38"/>
      <c r="AR1547" s="227" t="s">
        <v>256</v>
      </c>
      <c r="AT1547" s="227" t="s">
        <v>163</v>
      </c>
      <c r="AU1547" s="227" t="s">
        <v>85</v>
      </c>
      <c r="AY1547" s="17" t="s">
        <v>161</v>
      </c>
      <c r="BE1547" s="228">
        <f>IF(N1547="základní",J1547,0)</f>
        <v>0</v>
      </c>
      <c r="BF1547" s="228">
        <f>IF(N1547="snížená",J1547,0)</f>
        <v>0</v>
      </c>
      <c r="BG1547" s="228">
        <f>IF(N1547="zákl. přenesená",J1547,0)</f>
        <v>0</v>
      </c>
      <c r="BH1547" s="228">
        <f>IF(N1547="sníž. přenesená",J1547,0)</f>
        <v>0</v>
      </c>
      <c r="BI1547" s="228">
        <f>IF(N1547="nulová",J1547,0)</f>
        <v>0</v>
      </c>
      <c r="BJ1547" s="17" t="s">
        <v>83</v>
      </c>
      <c r="BK1547" s="228">
        <f>ROUND(I1547*H1547,2)</f>
        <v>0</v>
      </c>
      <c r="BL1547" s="17" t="s">
        <v>256</v>
      </c>
      <c r="BM1547" s="227" t="s">
        <v>2272</v>
      </c>
    </row>
    <row r="1548" s="2" customFormat="1">
      <c r="A1548" s="38"/>
      <c r="B1548" s="39"/>
      <c r="C1548" s="40"/>
      <c r="D1548" s="229" t="s">
        <v>169</v>
      </c>
      <c r="E1548" s="40"/>
      <c r="F1548" s="230" t="s">
        <v>2273</v>
      </c>
      <c r="G1548" s="40"/>
      <c r="H1548" s="40"/>
      <c r="I1548" s="231"/>
      <c r="J1548" s="40"/>
      <c r="K1548" s="40"/>
      <c r="L1548" s="44"/>
      <c r="M1548" s="232"/>
      <c r="N1548" s="233"/>
      <c r="O1548" s="91"/>
      <c r="P1548" s="91"/>
      <c r="Q1548" s="91"/>
      <c r="R1548" s="91"/>
      <c r="S1548" s="91"/>
      <c r="T1548" s="92"/>
      <c r="U1548" s="38"/>
      <c r="V1548" s="38"/>
      <c r="W1548" s="38"/>
      <c r="X1548" s="38"/>
      <c r="Y1548" s="38"/>
      <c r="Z1548" s="38"/>
      <c r="AA1548" s="38"/>
      <c r="AB1548" s="38"/>
      <c r="AC1548" s="38"/>
      <c r="AD1548" s="38"/>
      <c r="AE1548" s="38"/>
      <c r="AT1548" s="17" t="s">
        <v>169</v>
      </c>
      <c r="AU1548" s="17" t="s">
        <v>85</v>
      </c>
    </row>
    <row r="1549" s="2" customFormat="1" ht="66.75" customHeight="1">
      <c r="A1549" s="38"/>
      <c r="B1549" s="39"/>
      <c r="C1549" s="215" t="s">
        <v>2274</v>
      </c>
      <c r="D1549" s="215" t="s">
        <v>163</v>
      </c>
      <c r="E1549" s="216" t="s">
        <v>2275</v>
      </c>
      <c r="F1549" s="217" t="s">
        <v>2276</v>
      </c>
      <c r="G1549" s="218" t="s">
        <v>1754</v>
      </c>
      <c r="H1549" s="219">
        <v>2</v>
      </c>
      <c r="I1549" s="220"/>
      <c r="J1549" s="221">
        <f>ROUND(I1549*H1549,2)</f>
        <v>0</v>
      </c>
      <c r="K1549" s="222"/>
      <c r="L1549" s="44"/>
      <c r="M1549" s="223" t="s">
        <v>1</v>
      </c>
      <c r="N1549" s="224" t="s">
        <v>40</v>
      </c>
      <c r="O1549" s="91"/>
      <c r="P1549" s="225">
        <f>O1549*H1549</f>
        <v>0</v>
      </c>
      <c r="Q1549" s="225">
        <v>0</v>
      </c>
      <c r="R1549" s="225">
        <f>Q1549*H1549</f>
        <v>0</v>
      </c>
      <c r="S1549" s="225">
        <v>0</v>
      </c>
      <c r="T1549" s="226">
        <f>S1549*H1549</f>
        <v>0</v>
      </c>
      <c r="U1549" s="38"/>
      <c r="V1549" s="38"/>
      <c r="W1549" s="38"/>
      <c r="X1549" s="38"/>
      <c r="Y1549" s="38"/>
      <c r="Z1549" s="38"/>
      <c r="AA1549" s="38"/>
      <c r="AB1549" s="38"/>
      <c r="AC1549" s="38"/>
      <c r="AD1549" s="38"/>
      <c r="AE1549" s="38"/>
      <c r="AR1549" s="227" t="s">
        <v>256</v>
      </c>
      <c r="AT1549" s="227" t="s">
        <v>163</v>
      </c>
      <c r="AU1549" s="227" t="s">
        <v>85</v>
      </c>
      <c r="AY1549" s="17" t="s">
        <v>161</v>
      </c>
      <c r="BE1549" s="228">
        <f>IF(N1549="základní",J1549,0)</f>
        <v>0</v>
      </c>
      <c r="BF1549" s="228">
        <f>IF(N1549="snížená",J1549,0)</f>
        <v>0</v>
      </c>
      <c r="BG1549" s="228">
        <f>IF(N1549="zákl. přenesená",J1549,0)</f>
        <v>0</v>
      </c>
      <c r="BH1549" s="228">
        <f>IF(N1549="sníž. přenesená",J1549,0)</f>
        <v>0</v>
      </c>
      <c r="BI1549" s="228">
        <f>IF(N1549="nulová",J1549,0)</f>
        <v>0</v>
      </c>
      <c r="BJ1549" s="17" t="s">
        <v>83</v>
      </c>
      <c r="BK1549" s="228">
        <f>ROUND(I1549*H1549,2)</f>
        <v>0</v>
      </c>
      <c r="BL1549" s="17" t="s">
        <v>256</v>
      </c>
      <c r="BM1549" s="227" t="s">
        <v>2277</v>
      </c>
    </row>
    <row r="1550" s="2" customFormat="1">
      <c r="A1550" s="38"/>
      <c r="B1550" s="39"/>
      <c r="C1550" s="40"/>
      <c r="D1550" s="229" t="s">
        <v>169</v>
      </c>
      <c r="E1550" s="40"/>
      <c r="F1550" s="230" t="s">
        <v>2278</v>
      </c>
      <c r="G1550" s="40"/>
      <c r="H1550" s="40"/>
      <c r="I1550" s="231"/>
      <c r="J1550" s="40"/>
      <c r="K1550" s="40"/>
      <c r="L1550" s="44"/>
      <c r="M1550" s="232"/>
      <c r="N1550" s="233"/>
      <c r="O1550" s="91"/>
      <c r="P1550" s="91"/>
      <c r="Q1550" s="91"/>
      <c r="R1550" s="91"/>
      <c r="S1550" s="91"/>
      <c r="T1550" s="92"/>
      <c r="U1550" s="38"/>
      <c r="V1550" s="38"/>
      <c r="W1550" s="38"/>
      <c r="X1550" s="38"/>
      <c r="Y1550" s="38"/>
      <c r="Z1550" s="38"/>
      <c r="AA1550" s="38"/>
      <c r="AB1550" s="38"/>
      <c r="AC1550" s="38"/>
      <c r="AD1550" s="38"/>
      <c r="AE1550" s="38"/>
      <c r="AT1550" s="17" t="s">
        <v>169</v>
      </c>
      <c r="AU1550" s="17" t="s">
        <v>85</v>
      </c>
    </row>
    <row r="1551" s="2" customFormat="1" ht="66.75" customHeight="1">
      <c r="A1551" s="38"/>
      <c r="B1551" s="39"/>
      <c r="C1551" s="215" t="s">
        <v>2279</v>
      </c>
      <c r="D1551" s="215" t="s">
        <v>163</v>
      </c>
      <c r="E1551" s="216" t="s">
        <v>2280</v>
      </c>
      <c r="F1551" s="217" t="s">
        <v>2281</v>
      </c>
      <c r="G1551" s="218" t="s">
        <v>1754</v>
      </c>
      <c r="H1551" s="219">
        <v>6</v>
      </c>
      <c r="I1551" s="220"/>
      <c r="J1551" s="221">
        <f>ROUND(I1551*H1551,2)</f>
        <v>0</v>
      </c>
      <c r="K1551" s="222"/>
      <c r="L1551" s="44"/>
      <c r="M1551" s="223" t="s">
        <v>1</v>
      </c>
      <c r="N1551" s="224" t="s">
        <v>40</v>
      </c>
      <c r="O1551" s="91"/>
      <c r="P1551" s="225">
        <f>O1551*H1551</f>
        <v>0</v>
      </c>
      <c r="Q1551" s="225">
        <v>0</v>
      </c>
      <c r="R1551" s="225">
        <f>Q1551*H1551</f>
        <v>0</v>
      </c>
      <c r="S1551" s="225">
        <v>0</v>
      </c>
      <c r="T1551" s="226">
        <f>S1551*H1551</f>
        <v>0</v>
      </c>
      <c r="U1551" s="38"/>
      <c r="V1551" s="38"/>
      <c r="W1551" s="38"/>
      <c r="X1551" s="38"/>
      <c r="Y1551" s="38"/>
      <c r="Z1551" s="38"/>
      <c r="AA1551" s="38"/>
      <c r="AB1551" s="38"/>
      <c r="AC1551" s="38"/>
      <c r="AD1551" s="38"/>
      <c r="AE1551" s="38"/>
      <c r="AR1551" s="227" t="s">
        <v>256</v>
      </c>
      <c r="AT1551" s="227" t="s">
        <v>163</v>
      </c>
      <c r="AU1551" s="227" t="s">
        <v>85</v>
      </c>
      <c r="AY1551" s="17" t="s">
        <v>161</v>
      </c>
      <c r="BE1551" s="228">
        <f>IF(N1551="základní",J1551,0)</f>
        <v>0</v>
      </c>
      <c r="BF1551" s="228">
        <f>IF(N1551="snížená",J1551,0)</f>
        <v>0</v>
      </c>
      <c r="BG1551" s="228">
        <f>IF(N1551="zákl. přenesená",J1551,0)</f>
        <v>0</v>
      </c>
      <c r="BH1551" s="228">
        <f>IF(N1551="sníž. přenesená",J1551,0)</f>
        <v>0</v>
      </c>
      <c r="BI1551" s="228">
        <f>IF(N1551="nulová",J1551,0)</f>
        <v>0</v>
      </c>
      <c r="BJ1551" s="17" t="s">
        <v>83</v>
      </c>
      <c r="BK1551" s="228">
        <f>ROUND(I1551*H1551,2)</f>
        <v>0</v>
      </c>
      <c r="BL1551" s="17" t="s">
        <v>256</v>
      </c>
      <c r="BM1551" s="227" t="s">
        <v>2282</v>
      </c>
    </row>
    <row r="1552" s="2" customFormat="1">
      <c r="A1552" s="38"/>
      <c r="B1552" s="39"/>
      <c r="C1552" s="40"/>
      <c r="D1552" s="229" t="s">
        <v>169</v>
      </c>
      <c r="E1552" s="40"/>
      <c r="F1552" s="230" t="s">
        <v>2283</v>
      </c>
      <c r="G1552" s="40"/>
      <c r="H1552" s="40"/>
      <c r="I1552" s="231"/>
      <c r="J1552" s="40"/>
      <c r="K1552" s="40"/>
      <c r="L1552" s="44"/>
      <c r="M1552" s="232"/>
      <c r="N1552" s="233"/>
      <c r="O1552" s="91"/>
      <c r="P1552" s="91"/>
      <c r="Q1552" s="91"/>
      <c r="R1552" s="91"/>
      <c r="S1552" s="91"/>
      <c r="T1552" s="92"/>
      <c r="U1552" s="38"/>
      <c r="V1552" s="38"/>
      <c r="W1552" s="38"/>
      <c r="X1552" s="38"/>
      <c r="Y1552" s="38"/>
      <c r="Z1552" s="38"/>
      <c r="AA1552" s="38"/>
      <c r="AB1552" s="38"/>
      <c r="AC1552" s="38"/>
      <c r="AD1552" s="38"/>
      <c r="AE1552" s="38"/>
      <c r="AT1552" s="17" t="s">
        <v>169</v>
      </c>
      <c r="AU1552" s="17" t="s">
        <v>85</v>
      </c>
    </row>
    <row r="1553" s="2" customFormat="1" ht="66.75" customHeight="1">
      <c r="A1553" s="38"/>
      <c r="B1553" s="39"/>
      <c r="C1553" s="215" t="s">
        <v>2284</v>
      </c>
      <c r="D1553" s="215" t="s">
        <v>163</v>
      </c>
      <c r="E1553" s="216" t="s">
        <v>2285</v>
      </c>
      <c r="F1553" s="217" t="s">
        <v>2286</v>
      </c>
      <c r="G1553" s="218" t="s">
        <v>1754</v>
      </c>
      <c r="H1553" s="219">
        <v>1</v>
      </c>
      <c r="I1553" s="220"/>
      <c r="J1553" s="221">
        <f>ROUND(I1553*H1553,2)</f>
        <v>0</v>
      </c>
      <c r="K1553" s="222"/>
      <c r="L1553" s="44"/>
      <c r="M1553" s="223" t="s">
        <v>1</v>
      </c>
      <c r="N1553" s="224" t="s">
        <v>40</v>
      </c>
      <c r="O1553" s="91"/>
      <c r="P1553" s="225">
        <f>O1553*H1553</f>
        <v>0</v>
      </c>
      <c r="Q1553" s="225">
        <v>0</v>
      </c>
      <c r="R1553" s="225">
        <f>Q1553*H1553</f>
        <v>0</v>
      </c>
      <c r="S1553" s="225">
        <v>0</v>
      </c>
      <c r="T1553" s="226">
        <f>S1553*H1553</f>
        <v>0</v>
      </c>
      <c r="U1553" s="38"/>
      <c r="V1553" s="38"/>
      <c r="W1553" s="38"/>
      <c r="X1553" s="38"/>
      <c r="Y1553" s="38"/>
      <c r="Z1553" s="38"/>
      <c r="AA1553" s="38"/>
      <c r="AB1553" s="38"/>
      <c r="AC1553" s="38"/>
      <c r="AD1553" s="38"/>
      <c r="AE1553" s="38"/>
      <c r="AR1553" s="227" t="s">
        <v>256</v>
      </c>
      <c r="AT1553" s="227" t="s">
        <v>163</v>
      </c>
      <c r="AU1553" s="227" t="s">
        <v>85</v>
      </c>
      <c r="AY1553" s="17" t="s">
        <v>161</v>
      </c>
      <c r="BE1553" s="228">
        <f>IF(N1553="základní",J1553,0)</f>
        <v>0</v>
      </c>
      <c r="BF1553" s="228">
        <f>IF(N1553="snížená",J1553,0)</f>
        <v>0</v>
      </c>
      <c r="BG1553" s="228">
        <f>IF(N1553="zákl. přenesená",J1553,0)</f>
        <v>0</v>
      </c>
      <c r="BH1553" s="228">
        <f>IF(N1553="sníž. přenesená",J1553,0)</f>
        <v>0</v>
      </c>
      <c r="BI1553" s="228">
        <f>IF(N1553="nulová",J1553,0)</f>
        <v>0</v>
      </c>
      <c r="BJ1553" s="17" t="s">
        <v>83</v>
      </c>
      <c r="BK1553" s="228">
        <f>ROUND(I1553*H1553,2)</f>
        <v>0</v>
      </c>
      <c r="BL1553" s="17" t="s">
        <v>256</v>
      </c>
      <c r="BM1553" s="227" t="s">
        <v>2287</v>
      </c>
    </row>
    <row r="1554" s="2" customFormat="1">
      <c r="A1554" s="38"/>
      <c r="B1554" s="39"/>
      <c r="C1554" s="40"/>
      <c r="D1554" s="229" t="s">
        <v>169</v>
      </c>
      <c r="E1554" s="40"/>
      <c r="F1554" s="230" t="s">
        <v>2288</v>
      </c>
      <c r="G1554" s="40"/>
      <c r="H1554" s="40"/>
      <c r="I1554" s="231"/>
      <c r="J1554" s="40"/>
      <c r="K1554" s="40"/>
      <c r="L1554" s="44"/>
      <c r="M1554" s="232"/>
      <c r="N1554" s="233"/>
      <c r="O1554" s="91"/>
      <c r="P1554" s="91"/>
      <c r="Q1554" s="91"/>
      <c r="R1554" s="91"/>
      <c r="S1554" s="91"/>
      <c r="T1554" s="92"/>
      <c r="U1554" s="38"/>
      <c r="V1554" s="38"/>
      <c r="W1554" s="38"/>
      <c r="X1554" s="38"/>
      <c r="Y1554" s="38"/>
      <c r="Z1554" s="38"/>
      <c r="AA1554" s="38"/>
      <c r="AB1554" s="38"/>
      <c r="AC1554" s="38"/>
      <c r="AD1554" s="38"/>
      <c r="AE1554" s="38"/>
      <c r="AT1554" s="17" t="s">
        <v>169</v>
      </c>
      <c r="AU1554" s="17" t="s">
        <v>85</v>
      </c>
    </row>
    <row r="1555" s="2" customFormat="1" ht="66.75" customHeight="1">
      <c r="A1555" s="38"/>
      <c r="B1555" s="39"/>
      <c r="C1555" s="215" t="s">
        <v>2289</v>
      </c>
      <c r="D1555" s="215" t="s">
        <v>163</v>
      </c>
      <c r="E1555" s="216" t="s">
        <v>2290</v>
      </c>
      <c r="F1555" s="217" t="s">
        <v>2291</v>
      </c>
      <c r="G1555" s="218" t="s">
        <v>1754</v>
      </c>
      <c r="H1555" s="219">
        <v>3</v>
      </c>
      <c r="I1555" s="220"/>
      <c r="J1555" s="221">
        <f>ROUND(I1555*H1555,2)</f>
        <v>0</v>
      </c>
      <c r="K1555" s="222"/>
      <c r="L1555" s="44"/>
      <c r="M1555" s="223" t="s">
        <v>1</v>
      </c>
      <c r="N1555" s="224" t="s">
        <v>40</v>
      </c>
      <c r="O1555" s="91"/>
      <c r="P1555" s="225">
        <f>O1555*H1555</f>
        <v>0</v>
      </c>
      <c r="Q1555" s="225">
        <v>0</v>
      </c>
      <c r="R1555" s="225">
        <f>Q1555*H1555</f>
        <v>0</v>
      </c>
      <c r="S1555" s="225">
        <v>0</v>
      </c>
      <c r="T1555" s="226">
        <f>S1555*H1555</f>
        <v>0</v>
      </c>
      <c r="U1555" s="38"/>
      <c r="V1555" s="38"/>
      <c r="W1555" s="38"/>
      <c r="X1555" s="38"/>
      <c r="Y1555" s="38"/>
      <c r="Z1555" s="38"/>
      <c r="AA1555" s="38"/>
      <c r="AB1555" s="38"/>
      <c r="AC1555" s="38"/>
      <c r="AD1555" s="38"/>
      <c r="AE1555" s="38"/>
      <c r="AR1555" s="227" t="s">
        <v>256</v>
      </c>
      <c r="AT1555" s="227" t="s">
        <v>163</v>
      </c>
      <c r="AU1555" s="227" t="s">
        <v>85</v>
      </c>
      <c r="AY1555" s="17" t="s">
        <v>161</v>
      </c>
      <c r="BE1555" s="228">
        <f>IF(N1555="základní",J1555,0)</f>
        <v>0</v>
      </c>
      <c r="BF1555" s="228">
        <f>IF(N1555="snížená",J1555,0)</f>
        <v>0</v>
      </c>
      <c r="BG1555" s="228">
        <f>IF(N1555="zákl. přenesená",J1555,0)</f>
        <v>0</v>
      </c>
      <c r="BH1555" s="228">
        <f>IF(N1555="sníž. přenesená",J1555,0)</f>
        <v>0</v>
      </c>
      <c r="BI1555" s="228">
        <f>IF(N1555="nulová",J1555,0)</f>
        <v>0</v>
      </c>
      <c r="BJ1555" s="17" t="s">
        <v>83</v>
      </c>
      <c r="BK1555" s="228">
        <f>ROUND(I1555*H1555,2)</f>
        <v>0</v>
      </c>
      <c r="BL1555" s="17" t="s">
        <v>256</v>
      </c>
      <c r="BM1555" s="227" t="s">
        <v>2292</v>
      </c>
    </row>
    <row r="1556" s="2" customFormat="1">
      <c r="A1556" s="38"/>
      <c r="B1556" s="39"/>
      <c r="C1556" s="40"/>
      <c r="D1556" s="229" t="s">
        <v>169</v>
      </c>
      <c r="E1556" s="40"/>
      <c r="F1556" s="230" t="s">
        <v>2293</v>
      </c>
      <c r="G1556" s="40"/>
      <c r="H1556" s="40"/>
      <c r="I1556" s="231"/>
      <c r="J1556" s="40"/>
      <c r="K1556" s="40"/>
      <c r="L1556" s="44"/>
      <c r="M1556" s="232"/>
      <c r="N1556" s="233"/>
      <c r="O1556" s="91"/>
      <c r="P1556" s="91"/>
      <c r="Q1556" s="91"/>
      <c r="R1556" s="91"/>
      <c r="S1556" s="91"/>
      <c r="T1556" s="92"/>
      <c r="U1556" s="38"/>
      <c r="V1556" s="38"/>
      <c r="W1556" s="38"/>
      <c r="X1556" s="38"/>
      <c r="Y1556" s="38"/>
      <c r="Z1556" s="38"/>
      <c r="AA1556" s="38"/>
      <c r="AB1556" s="38"/>
      <c r="AC1556" s="38"/>
      <c r="AD1556" s="38"/>
      <c r="AE1556" s="38"/>
      <c r="AT1556" s="17" t="s">
        <v>169</v>
      </c>
      <c r="AU1556" s="17" t="s">
        <v>85</v>
      </c>
    </row>
    <row r="1557" s="2" customFormat="1" ht="66.75" customHeight="1">
      <c r="A1557" s="38"/>
      <c r="B1557" s="39"/>
      <c r="C1557" s="215" t="s">
        <v>2294</v>
      </c>
      <c r="D1557" s="215" t="s">
        <v>163</v>
      </c>
      <c r="E1557" s="216" t="s">
        <v>2295</v>
      </c>
      <c r="F1557" s="217" t="s">
        <v>2296</v>
      </c>
      <c r="G1557" s="218" t="s">
        <v>1754</v>
      </c>
      <c r="H1557" s="219">
        <v>1</v>
      </c>
      <c r="I1557" s="220"/>
      <c r="J1557" s="221">
        <f>ROUND(I1557*H1557,2)</f>
        <v>0</v>
      </c>
      <c r="K1557" s="222"/>
      <c r="L1557" s="44"/>
      <c r="M1557" s="223" t="s">
        <v>1</v>
      </c>
      <c r="N1557" s="224" t="s">
        <v>40</v>
      </c>
      <c r="O1557" s="91"/>
      <c r="P1557" s="225">
        <f>O1557*H1557</f>
        <v>0</v>
      </c>
      <c r="Q1557" s="225">
        <v>0</v>
      </c>
      <c r="R1557" s="225">
        <f>Q1557*H1557</f>
        <v>0</v>
      </c>
      <c r="S1557" s="225">
        <v>0</v>
      </c>
      <c r="T1557" s="226">
        <f>S1557*H1557</f>
        <v>0</v>
      </c>
      <c r="U1557" s="38"/>
      <c r="V1557" s="38"/>
      <c r="W1557" s="38"/>
      <c r="X1557" s="38"/>
      <c r="Y1557" s="38"/>
      <c r="Z1557" s="38"/>
      <c r="AA1557" s="38"/>
      <c r="AB1557" s="38"/>
      <c r="AC1557" s="38"/>
      <c r="AD1557" s="38"/>
      <c r="AE1557" s="38"/>
      <c r="AR1557" s="227" t="s">
        <v>256</v>
      </c>
      <c r="AT1557" s="227" t="s">
        <v>163</v>
      </c>
      <c r="AU1557" s="227" t="s">
        <v>85</v>
      </c>
      <c r="AY1557" s="17" t="s">
        <v>161</v>
      </c>
      <c r="BE1557" s="228">
        <f>IF(N1557="základní",J1557,0)</f>
        <v>0</v>
      </c>
      <c r="BF1557" s="228">
        <f>IF(N1557="snížená",J1557,0)</f>
        <v>0</v>
      </c>
      <c r="BG1557" s="228">
        <f>IF(N1557="zákl. přenesená",J1557,0)</f>
        <v>0</v>
      </c>
      <c r="BH1557" s="228">
        <f>IF(N1557="sníž. přenesená",J1557,0)</f>
        <v>0</v>
      </c>
      <c r="BI1557" s="228">
        <f>IF(N1557="nulová",J1557,0)</f>
        <v>0</v>
      </c>
      <c r="BJ1557" s="17" t="s">
        <v>83</v>
      </c>
      <c r="BK1557" s="228">
        <f>ROUND(I1557*H1557,2)</f>
        <v>0</v>
      </c>
      <c r="BL1557" s="17" t="s">
        <v>256</v>
      </c>
      <c r="BM1557" s="227" t="s">
        <v>2297</v>
      </c>
    </row>
    <row r="1558" s="2" customFormat="1">
      <c r="A1558" s="38"/>
      <c r="B1558" s="39"/>
      <c r="C1558" s="40"/>
      <c r="D1558" s="229" t="s">
        <v>169</v>
      </c>
      <c r="E1558" s="40"/>
      <c r="F1558" s="230" t="s">
        <v>2298</v>
      </c>
      <c r="G1558" s="40"/>
      <c r="H1558" s="40"/>
      <c r="I1558" s="231"/>
      <c r="J1558" s="40"/>
      <c r="K1558" s="40"/>
      <c r="L1558" s="44"/>
      <c r="M1558" s="232"/>
      <c r="N1558" s="233"/>
      <c r="O1558" s="91"/>
      <c r="P1558" s="91"/>
      <c r="Q1558" s="91"/>
      <c r="R1558" s="91"/>
      <c r="S1558" s="91"/>
      <c r="T1558" s="92"/>
      <c r="U1558" s="38"/>
      <c r="V1558" s="38"/>
      <c r="W1558" s="38"/>
      <c r="X1558" s="38"/>
      <c r="Y1558" s="38"/>
      <c r="Z1558" s="38"/>
      <c r="AA1558" s="38"/>
      <c r="AB1558" s="38"/>
      <c r="AC1558" s="38"/>
      <c r="AD1558" s="38"/>
      <c r="AE1558" s="38"/>
      <c r="AT1558" s="17" t="s">
        <v>169</v>
      </c>
      <c r="AU1558" s="17" t="s">
        <v>85</v>
      </c>
    </row>
    <row r="1559" s="2" customFormat="1" ht="66.75" customHeight="1">
      <c r="A1559" s="38"/>
      <c r="B1559" s="39"/>
      <c r="C1559" s="215" t="s">
        <v>2299</v>
      </c>
      <c r="D1559" s="215" t="s">
        <v>163</v>
      </c>
      <c r="E1559" s="216" t="s">
        <v>2300</v>
      </c>
      <c r="F1559" s="217" t="s">
        <v>2301</v>
      </c>
      <c r="G1559" s="218" t="s">
        <v>1754</v>
      </c>
      <c r="H1559" s="219">
        <v>1</v>
      </c>
      <c r="I1559" s="220"/>
      <c r="J1559" s="221">
        <f>ROUND(I1559*H1559,2)</f>
        <v>0</v>
      </c>
      <c r="K1559" s="222"/>
      <c r="L1559" s="44"/>
      <c r="M1559" s="223" t="s">
        <v>1</v>
      </c>
      <c r="N1559" s="224" t="s">
        <v>40</v>
      </c>
      <c r="O1559" s="91"/>
      <c r="P1559" s="225">
        <f>O1559*H1559</f>
        <v>0</v>
      </c>
      <c r="Q1559" s="225">
        <v>0</v>
      </c>
      <c r="R1559" s="225">
        <f>Q1559*H1559</f>
        <v>0</v>
      </c>
      <c r="S1559" s="225">
        <v>0</v>
      </c>
      <c r="T1559" s="226">
        <f>S1559*H1559</f>
        <v>0</v>
      </c>
      <c r="U1559" s="38"/>
      <c r="V1559" s="38"/>
      <c r="W1559" s="38"/>
      <c r="X1559" s="38"/>
      <c r="Y1559" s="38"/>
      <c r="Z1559" s="38"/>
      <c r="AA1559" s="38"/>
      <c r="AB1559" s="38"/>
      <c r="AC1559" s="38"/>
      <c r="AD1559" s="38"/>
      <c r="AE1559" s="38"/>
      <c r="AR1559" s="227" t="s">
        <v>256</v>
      </c>
      <c r="AT1559" s="227" t="s">
        <v>163</v>
      </c>
      <c r="AU1559" s="227" t="s">
        <v>85</v>
      </c>
      <c r="AY1559" s="17" t="s">
        <v>161</v>
      </c>
      <c r="BE1559" s="228">
        <f>IF(N1559="základní",J1559,0)</f>
        <v>0</v>
      </c>
      <c r="BF1559" s="228">
        <f>IF(N1559="snížená",J1559,0)</f>
        <v>0</v>
      </c>
      <c r="BG1559" s="228">
        <f>IF(N1559="zákl. přenesená",J1559,0)</f>
        <v>0</v>
      </c>
      <c r="BH1559" s="228">
        <f>IF(N1559="sníž. přenesená",J1559,0)</f>
        <v>0</v>
      </c>
      <c r="BI1559" s="228">
        <f>IF(N1559="nulová",J1559,0)</f>
        <v>0</v>
      </c>
      <c r="BJ1559" s="17" t="s">
        <v>83</v>
      </c>
      <c r="BK1559" s="228">
        <f>ROUND(I1559*H1559,2)</f>
        <v>0</v>
      </c>
      <c r="BL1559" s="17" t="s">
        <v>256</v>
      </c>
      <c r="BM1559" s="227" t="s">
        <v>2302</v>
      </c>
    </row>
    <row r="1560" s="2" customFormat="1">
      <c r="A1560" s="38"/>
      <c r="B1560" s="39"/>
      <c r="C1560" s="40"/>
      <c r="D1560" s="229" t="s">
        <v>169</v>
      </c>
      <c r="E1560" s="40"/>
      <c r="F1560" s="230" t="s">
        <v>2303</v>
      </c>
      <c r="G1560" s="40"/>
      <c r="H1560" s="40"/>
      <c r="I1560" s="231"/>
      <c r="J1560" s="40"/>
      <c r="K1560" s="40"/>
      <c r="L1560" s="44"/>
      <c r="M1560" s="232"/>
      <c r="N1560" s="233"/>
      <c r="O1560" s="91"/>
      <c r="P1560" s="91"/>
      <c r="Q1560" s="91"/>
      <c r="R1560" s="91"/>
      <c r="S1560" s="91"/>
      <c r="T1560" s="92"/>
      <c r="U1560" s="38"/>
      <c r="V1560" s="38"/>
      <c r="W1560" s="38"/>
      <c r="X1560" s="38"/>
      <c r="Y1560" s="38"/>
      <c r="Z1560" s="38"/>
      <c r="AA1560" s="38"/>
      <c r="AB1560" s="38"/>
      <c r="AC1560" s="38"/>
      <c r="AD1560" s="38"/>
      <c r="AE1560" s="38"/>
      <c r="AT1560" s="17" t="s">
        <v>169</v>
      </c>
      <c r="AU1560" s="17" t="s">
        <v>85</v>
      </c>
    </row>
    <row r="1561" s="2" customFormat="1" ht="66.75" customHeight="1">
      <c r="A1561" s="38"/>
      <c r="B1561" s="39"/>
      <c r="C1561" s="215" t="s">
        <v>2304</v>
      </c>
      <c r="D1561" s="215" t="s">
        <v>163</v>
      </c>
      <c r="E1561" s="216" t="s">
        <v>2305</v>
      </c>
      <c r="F1561" s="217" t="s">
        <v>2306</v>
      </c>
      <c r="G1561" s="218" t="s">
        <v>1754</v>
      </c>
      <c r="H1561" s="219">
        <v>3</v>
      </c>
      <c r="I1561" s="220"/>
      <c r="J1561" s="221">
        <f>ROUND(I1561*H1561,2)</f>
        <v>0</v>
      </c>
      <c r="K1561" s="222"/>
      <c r="L1561" s="44"/>
      <c r="M1561" s="223" t="s">
        <v>1</v>
      </c>
      <c r="N1561" s="224" t="s">
        <v>40</v>
      </c>
      <c r="O1561" s="91"/>
      <c r="P1561" s="225">
        <f>O1561*H1561</f>
        <v>0</v>
      </c>
      <c r="Q1561" s="225">
        <v>0</v>
      </c>
      <c r="R1561" s="225">
        <f>Q1561*H1561</f>
        <v>0</v>
      </c>
      <c r="S1561" s="225">
        <v>0</v>
      </c>
      <c r="T1561" s="226">
        <f>S1561*H1561</f>
        <v>0</v>
      </c>
      <c r="U1561" s="38"/>
      <c r="V1561" s="38"/>
      <c r="W1561" s="38"/>
      <c r="X1561" s="38"/>
      <c r="Y1561" s="38"/>
      <c r="Z1561" s="38"/>
      <c r="AA1561" s="38"/>
      <c r="AB1561" s="38"/>
      <c r="AC1561" s="38"/>
      <c r="AD1561" s="38"/>
      <c r="AE1561" s="38"/>
      <c r="AR1561" s="227" t="s">
        <v>256</v>
      </c>
      <c r="AT1561" s="227" t="s">
        <v>163</v>
      </c>
      <c r="AU1561" s="227" t="s">
        <v>85</v>
      </c>
      <c r="AY1561" s="17" t="s">
        <v>161</v>
      </c>
      <c r="BE1561" s="228">
        <f>IF(N1561="základní",J1561,0)</f>
        <v>0</v>
      </c>
      <c r="BF1561" s="228">
        <f>IF(N1561="snížená",J1561,0)</f>
        <v>0</v>
      </c>
      <c r="BG1561" s="228">
        <f>IF(N1561="zákl. přenesená",J1561,0)</f>
        <v>0</v>
      </c>
      <c r="BH1561" s="228">
        <f>IF(N1561="sníž. přenesená",J1561,0)</f>
        <v>0</v>
      </c>
      <c r="BI1561" s="228">
        <f>IF(N1561="nulová",J1561,0)</f>
        <v>0</v>
      </c>
      <c r="BJ1561" s="17" t="s">
        <v>83</v>
      </c>
      <c r="BK1561" s="228">
        <f>ROUND(I1561*H1561,2)</f>
        <v>0</v>
      </c>
      <c r="BL1561" s="17" t="s">
        <v>256</v>
      </c>
      <c r="BM1561" s="227" t="s">
        <v>2307</v>
      </c>
    </row>
    <row r="1562" s="2" customFormat="1">
      <c r="A1562" s="38"/>
      <c r="B1562" s="39"/>
      <c r="C1562" s="40"/>
      <c r="D1562" s="229" t="s">
        <v>169</v>
      </c>
      <c r="E1562" s="40"/>
      <c r="F1562" s="230" t="s">
        <v>2308</v>
      </c>
      <c r="G1562" s="40"/>
      <c r="H1562" s="40"/>
      <c r="I1562" s="231"/>
      <c r="J1562" s="40"/>
      <c r="K1562" s="40"/>
      <c r="L1562" s="44"/>
      <c r="M1562" s="232"/>
      <c r="N1562" s="233"/>
      <c r="O1562" s="91"/>
      <c r="P1562" s="91"/>
      <c r="Q1562" s="91"/>
      <c r="R1562" s="91"/>
      <c r="S1562" s="91"/>
      <c r="T1562" s="92"/>
      <c r="U1562" s="38"/>
      <c r="V1562" s="38"/>
      <c r="W1562" s="38"/>
      <c r="X1562" s="38"/>
      <c r="Y1562" s="38"/>
      <c r="Z1562" s="38"/>
      <c r="AA1562" s="38"/>
      <c r="AB1562" s="38"/>
      <c r="AC1562" s="38"/>
      <c r="AD1562" s="38"/>
      <c r="AE1562" s="38"/>
      <c r="AT1562" s="17" t="s">
        <v>169</v>
      </c>
      <c r="AU1562" s="17" t="s">
        <v>85</v>
      </c>
    </row>
    <row r="1563" s="2" customFormat="1" ht="66.75" customHeight="1">
      <c r="A1563" s="38"/>
      <c r="B1563" s="39"/>
      <c r="C1563" s="215" t="s">
        <v>2309</v>
      </c>
      <c r="D1563" s="215" t="s">
        <v>163</v>
      </c>
      <c r="E1563" s="216" t="s">
        <v>2310</v>
      </c>
      <c r="F1563" s="217" t="s">
        <v>2311</v>
      </c>
      <c r="G1563" s="218" t="s">
        <v>1754</v>
      </c>
      <c r="H1563" s="219">
        <v>5</v>
      </c>
      <c r="I1563" s="220"/>
      <c r="J1563" s="221">
        <f>ROUND(I1563*H1563,2)</f>
        <v>0</v>
      </c>
      <c r="K1563" s="222"/>
      <c r="L1563" s="44"/>
      <c r="M1563" s="223" t="s">
        <v>1</v>
      </c>
      <c r="N1563" s="224" t="s">
        <v>40</v>
      </c>
      <c r="O1563" s="91"/>
      <c r="P1563" s="225">
        <f>O1563*H1563</f>
        <v>0</v>
      </c>
      <c r="Q1563" s="225">
        <v>0</v>
      </c>
      <c r="R1563" s="225">
        <f>Q1563*H1563</f>
        <v>0</v>
      </c>
      <c r="S1563" s="225">
        <v>0</v>
      </c>
      <c r="T1563" s="226">
        <f>S1563*H1563</f>
        <v>0</v>
      </c>
      <c r="U1563" s="38"/>
      <c r="V1563" s="38"/>
      <c r="W1563" s="38"/>
      <c r="X1563" s="38"/>
      <c r="Y1563" s="38"/>
      <c r="Z1563" s="38"/>
      <c r="AA1563" s="38"/>
      <c r="AB1563" s="38"/>
      <c r="AC1563" s="38"/>
      <c r="AD1563" s="38"/>
      <c r="AE1563" s="38"/>
      <c r="AR1563" s="227" t="s">
        <v>256</v>
      </c>
      <c r="AT1563" s="227" t="s">
        <v>163</v>
      </c>
      <c r="AU1563" s="227" t="s">
        <v>85</v>
      </c>
      <c r="AY1563" s="17" t="s">
        <v>161</v>
      </c>
      <c r="BE1563" s="228">
        <f>IF(N1563="základní",J1563,0)</f>
        <v>0</v>
      </c>
      <c r="BF1563" s="228">
        <f>IF(N1563="snížená",J1563,0)</f>
        <v>0</v>
      </c>
      <c r="BG1563" s="228">
        <f>IF(N1563="zákl. přenesená",J1563,0)</f>
        <v>0</v>
      </c>
      <c r="BH1563" s="228">
        <f>IF(N1563="sníž. přenesená",J1563,0)</f>
        <v>0</v>
      </c>
      <c r="BI1563" s="228">
        <f>IF(N1563="nulová",J1563,0)</f>
        <v>0</v>
      </c>
      <c r="BJ1563" s="17" t="s">
        <v>83</v>
      </c>
      <c r="BK1563" s="228">
        <f>ROUND(I1563*H1563,2)</f>
        <v>0</v>
      </c>
      <c r="BL1563" s="17" t="s">
        <v>256</v>
      </c>
      <c r="BM1563" s="227" t="s">
        <v>2312</v>
      </c>
    </row>
    <row r="1564" s="2" customFormat="1">
      <c r="A1564" s="38"/>
      <c r="B1564" s="39"/>
      <c r="C1564" s="40"/>
      <c r="D1564" s="229" t="s">
        <v>169</v>
      </c>
      <c r="E1564" s="40"/>
      <c r="F1564" s="230" t="s">
        <v>2313</v>
      </c>
      <c r="G1564" s="40"/>
      <c r="H1564" s="40"/>
      <c r="I1564" s="231"/>
      <c r="J1564" s="40"/>
      <c r="K1564" s="40"/>
      <c r="L1564" s="44"/>
      <c r="M1564" s="232"/>
      <c r="N1564" s="233"/>
      <c r="O1564" s="91"/>
      <c r="P1564" s="91"/>
      <c r="Q1564" s="91"/>
      <c r="R1564" s="91"/>
      <c r="S1564" s="91"/>
      <c r="T1564" s="92"/>
      <c r="U1564" s="38"/>
      <c r="V1564" s="38"/>
      <c r="W1564" s="38"/>
      <c r="X1564" s="38"/>
      <c r="Y1564" s="38"/>
      <c r="Z1564" s="38"/>
      <c r="AA1564" s="38"/>
      <c r="AB1564" s="38"/>
      <c r="AC1564" s="38"/>
      <c r="AD1564" s="38"/>
      <c r="AE1564" s="38"/>
      <c r="AT1564" s="17" t="s">
        <v>169</v>
      </c>
      <c r="AU1564" s="17" t="s">
        <v>85</v>
      </c>
    </row>
    <row r="1565" s="2" customFormat="1" ht="66.75" customHeight="1">
      <c r="A1565" s="38"/>
      <c r="B1565" s="39"/>
      <c r="C1565" s="215" t="s">
        <v>2314</v>
      </c>
      <c r="D1565" s="215" t="s">
        <v>163</v>
      </c>
      <c r="E1565" s="216" t="s">
        <v>2315</v>
      </c>
      <c r="F1565" s="217" t="s">
        <v>2316</v>
      </c>
      <c r="G1565" s="218" t="s">
        <v>1754</v>
      </c>
      <c r="H1565" s="219">
        <v>24</v>
      </c>
      <c r="I1565" s="220"/>
      <c r="J1565" s="221">
        <f>ROUND(I1565*H1565,2)</f>
        <v>0</v>
      </c>
      <c r="K1565" s="222"/>
      <c r="L1565" s="44"/>
      <c r="M1565" s="223" t="s">
        <v>1</v>
      </c>
      <c r="N1565" s="224" t="s">
        <v>40</v>
      </c>
      <c r="O1565" s="91"/>
      <c r="P1565" s="225">
        <f>O1565*H1565</f>
        <v>0</v>
      </c>
      <c r="Q1565" s="225">
        <v>0</v>
      </c>
      <c r="R1565" s="225">
        <f>Q1565*H1565</f>
        <v>0</v>
      </c>
      <c r="S1565" s="225">
        <v>0</v>
      </c>
      <c r="T1565" s="226">
        <f>S1565*H1565</f>
        <v>0</v>
      </c>
      <c r="U1565" s="38"/>
      <c r="V1565" s="38"/>
      <c r="W1565" s="38"/>
      <c r="X1565" s="38"/>
      <c r="Y1565" s="38"/>
      <c r="Z1565" s="38"/>
      <c r="AA1565" s="38"/>
      <c r="AB1565" s="38"/>
      <c r="AC1565" s="38"/>
      <c r="AD1565" s="38"/>
      <c r="AE1565" s="38"/>
      <c r="AR1565" s="227" t="s">
        <v>256</v>
      </c>
      <c r="AT1565" s="227" t="s">
        <v>163</v>
      </c>
      <c r="AU1565" s="227" t="s">
        <v>85</v>
      </c>
      <c r="AY1565" s="17" t="s">
        <v>161</v>
      </c>
      <c r="BE1565" s="228">
        <f>IF(N1565="základní",J1565,0)</f>
        <v>0</v>
      </c>
      <c r="BF1565" s="228">
        <f>IF(N1565="snížená",J1565,0)</f>
        <v>0</v>
      </c>
      <c r="BG1565" s="228">
        <f>IF(N1565="zákl. přenesená",J1565,0)</f>
        <v>0</v>
      </c>
      <c r="BH1565" s="228">
        <f>IF(N1565="sníž. přenesená",J1565,0)</f>
        <v>0</v>
      </c>
      <c r="BI1565" s="228">
        <f>IF(N1565="nulová",J1565,0)</f>
        <v>0</v>
      </c>
      <c r="BJ1565" s="17" t="s">
        <v>83</v>
      </c>
      <c r="BK1565" s="228">
        <f>ROUND(I1565*H1565,2)</f>
        <v>0</v>
      </c>
      <c r="BL1565" s="17" t="s">
        <v>256</v>
      </c>
      <c r="BM1565" s="227" t="s">
        <v>2317</v>
      </c>
    </row>
    <row r="1566" s="2" customFormat="1">
      <c r="A1566" s="38"/>
      <c r="B1566" s="39"/>
      <c r="C1566" s="40"/>
      <c r="D1566" s="229" t="s">
        <v>169</v>
      </c>
      <c r="E1566" s="40"/>
      <c r="F1566" s="230" t="s">
        <v>2318</v>
      </c>
      <c r="G1566" s="40"/>
      <c r="H1566" s="40"/>
      <c r="I1566" s="231"/>
      <c r="J1566" s="40"/>
      <c r="K1566" s="40"/>
      <c r="L1566" s="44"/>
      <c r="M1566" s="232"/>
      <c r="N1566" s="233"/>
      <c r="O1566" s="91"/>
      <c r="P1566" s="91"/>
      <c r="Q1566" s="91"/>
      <c r="R1566" s="91"/>
      <c r="S1566" s="91"/>
      <c r="T1566" s="92"/>
      <c r="U1566" s="38"/>
      <c r="V1566" s="38"/>
      <c r="W1566" s="38"/>
      <c r="X1566" s="38"/>
      <c r="Y1566" s="38"/>
      <c r="Z1566" s="38"/>
      <c r="AA1566" s="38"/>
      <c r="AB1566" s="38"/>
      <c r="AC1566" s="38"/>
      <c r="AD1566" s="38"/>
      <c r="AE1566" s="38"/>
      <c r="AT1566" s="17" t="s">
        <v>169</v>
      </c>
      <c r="AU1566" s="17" t="s">
        <v>85</v>
      </c>
    </row>
    <row r="1567" s="2" customFormat="1" ht="37.8" customHeight="1">
      <c r="A1567" s="38"/>
      <c r="B1567" s="39"/>
      <c r="C1567" s="215" t="s">
        <v>2319</v>
      </c>
      <c r="D1567" s="215" t="s">
        <v>163</v>
      </c>
      <c r="E1567" s="216" t="s">
        <v>2320</v>
      </c>
      <c r="F1567" s="217" t="s">
        <v>2321</v>
      </c>
      <c r="G1567" s="218" t="s">
        <v>1754</v>
      </c>
      <c r="H1567" s="219">
        <v>65</v>
      </c>
      <c r="I1567" s="220"/>
      <c r="J1567" s="221">
        <f>ROUND(I1567*H1567,2)</f>
        <v>0</v>
      </c>
      <c r="K1567" s="222"/>
      <c r="L1567" s="44"/>
      <c r="M1567" s="223" t="s">
        <v>1</v>
      </c>
      <c r="N1567" s="224" t="s">
        <v>40</v>
      </c>
      <c r="O1567" s="91"/>
      <c r="P1567" s="225">
        <f>O1567*H1567</f>
        <v>0</v>
      </c>
      <c r="Q1567" s="225">
        <v>0</v>
      </c>
      <c r="R1567" s="225">
        <f>Q1567*H1567</f>
        <v>0</v>
      </c>
      <c r="S1567" s="225">
        <v>0</v>
      </c>
      <c r="T1567" s="226">
        <f>S1567*H1567</f>
        <v>0</v>
      </c>
      <c r="U1567" s="38"/>
      <c r="V1567" s="38"/>
      <c r="W1567" s="38"/>
      <c r="X1567" s="38"/>
      <c r="Y1567" s="38"/>
      <c r="Z1567" s="38"/>
      <c r="AA1567" s="38"/>
      <c r="AB1567" s="38"/>
      <c r="AC1567" s="38"/>
      <c r="AD1567" s="38"/>
      <c r="AE1567" s="38"/>
      <c r="AR1567" s="227" t="s">
        <v>256</v>
      </c>
      <c r="AT1567" s="227" t="s">
        <v>163</v>
      </c>
      <c r="AU1567" s="227" t="s">
        <v>85</v>
      </c>
      <c r="AY1567" s="17" t="s">
        <v>161</v>
      </c>
      <c r="BE1567" s="228">
        <f>IF(N1567="základní",J1567,0)</f>
        <v>0</v>
      </c>
      <c r="BF1567" s="228">
        <f>IF(N1567="snížená",J1567,0)</f>
        <v>0</v>
      </c>
      <c r="BG1567" s="228">
        <f>IF(N1567="zákl. přenesená",J1567,0)</f>
        <v>0</v>
      </c>
      <c r="BH1567" s="228">
        <f>IF(N1567="sníž. přenesená",J1567,0)</f>
        <v>0</v>
      </c>
      <c r="BI1567" s="228">
        <f>IF(N1567="nulová",J1567,0)</f>
        <v>0</v>
      </c>
      <c r="BJ1567" s="17" t="s">
        <v>83</v>
      </c>
      <c r="BK1567" s="228">
        <f>ROUND(I1567*H1567,2)</f>
        <v>0</v>
      </c>
      <c r="BL1567" s="17" t="s">
        <v>256</v>
      </c>
      <c r="BM1567" s="227" t="s">
        <v>2322</v>
      </c>
    </row>
    <row r="1568" s="2" customFormat="1">
      <c r="A1568" s="38"/>
      <c r="B1568" s="39"/>
      <c r="C1568" s="40"/>
      <c r="D1568" s="229" t="s">
        <v>169</v>
      </c>
      <c r="E1568" s="40"/>
      <c r="F1568" s="230" t="s">
        <v>2321</v>
      </c>
      <c r="G1568" s="40"/>
      <c r="H1568" s="40"/>
      <c r="I1568" s="231"/>
      <c r="J1568" s="40"/>
      <c r="K1568" s="40"/>
      <c r="L1568" s="44"/>
      <c r="M1568" s="232"/>
      <c r="N1568" s="233"/>
      <c r="O1568" s="91"/>
      <c r="P1568" s="91"/>
      <c r="Q1568" s="91"/>
      <c r="R1568" s="91"/>
      <c r="S1568" s="91"/>
      <c r="T1568" s="92"/>
      <c r="U1568" s="38"/>
      <c r="V1568" s="38"/>
      <c r="W1568" s="38"/>
      <c r="X1568" s="38"/>
      <c r="Y1568" s="38"/>
      <c r="Z1568" s="38"/>
      <c r="AA1568" s="38"/>
      <c r="AB1568" s="38"/>
      <c r="AC1568" s="38"/>
      <c r="AD1568" s="38"/>
      <c r="AE1568" s="38"/>
      <c r="AT1568" s="17" t="s">
        <v>169</v>
      </c>
      <c r="AU1568" s="17" t="s">
        <v>85</v>
      </c>
    </row>
    <row r="1569" s="2" customFormat="1" ht="62.7" customHeight="1">
      <c r="A1569" s="38"/>
      <c r="B1569" s="39"/>
      <c r="C1569" s="215" t="s">
        <v>2323</v>
      </c>
      <c r="D1569" s="215" t="s">
        <v>163</v>
      </c>
      <c r="E1569" s="216" t="s">
        <v>2324</v>
      </c>
      <c r="F1569" s="217" t="s">
        <v>2325</v>
      </c>
      <c r="G1569" s="218" t="s">
        <v>1754</v>
      </c>
      <c r="H1569" s="219">
        <v>65</v>
      </c>
      <c r="I1569" s="220"/>
      <c r="J1569" s="221">
        <f>ROUND(I1569*H1569,2)</f>
        <v>0</v>
      </c>
      <c r="K1569" s="222"/>
      <c r="L1569" s="44"/>
      <c r="M1569" s="223" t="s">
        <v>1</v>
      </c>
      <c r="N1569" s="224" t="s">
        <v>40</v>
      </c>
      <c r="O1569" s="91"/>
      <c r="P1569" s="225">
        <f>O1569*H1569</f>
        <v>0</v>
      </c>
      <c r="Q1569" s="225">
        <v>0</v>
      </c>
      <c r="R1569" s="225">
        <f>Q1569*H1569</f>
        <v>0</v>
      </c>
      <c r="S1569" s="225">
        <v>0</v>
      </c>
      <c r="T1569" s="226">
        <f>S1569*H1569</f>
        <v>0</v>
      </c>
      <c r="U1569" s="38"/>
      <c r="V1569" s="38"/>
      <c r="W1569" s="38"/>
      <c r="X1569" s="38"/>
      <c r="Y1569" s="38"/>
      <c r="Z1569" s="38"/>
      <c r="AA1569" s="38"/>
      <c r="AB1569" s="38"/>
      <c r="AC1569" s="38"/>
      <c r="AD1569" s="38"/>
      <c r="AE1569" s="38"/>
      <c r="AR1569" s="227" t="s">
        <v>256</v>
      </c>
      <c r="AT1569" s="227" t="s">
        <v>163</v>
      </c>
      <c r="AU1569" s="227" t="s">
        <v>85</v>
      </c>
      <c r="AY1569" s="17" t="s">
        <v>161</v>
      </c>
      <c r="BE1569" s="228">
        <f>IF(N1569="základní",J1569,0)</f>
        <v>0</v>
      </c>
      <c r="BF1569" s="228">
        <f>IF(N1569="snížená",J1569,0)</f>
        <v>0</v>
      </c>
      <c r="BG1569" s="228">
        <f>IF(N1569="zákl. přenesená",J1569,0)</f>
        <v>0</v>
      </c>
      <c r="BH1569" s="228">
        <f>IF(N1569="sníž. přenesená",J1569,0)</f>
        <v>0</v>
      </c>
      <c r="BI1569" s="228">
        <f>IF(N1569="nulová",J1569,0)</f>
        <v>0</v>
      </c>
      <c r="BJ1569" s="17" t="s">
        <v>83</v>
      </c>
      <c r="BK1569" s="228">
        <f>ROUND(I1569*H1569,2)</f>
        <v>0</v>
      </c>
      <c r="BL1569" s="17" t="s">
        <v>256</v>
      </c>
      <c r="BM1569" s="227" t="s">
        <v>2326</v>
      </c>
    </row>
    <row r="1570" s="2" customFormat="1">
      <c r="A1570" s="38"/>
      <c r="B1570" s="39"/>
      <c r="C1570" s="40"/>
      <c r="D1570" s="229" t="s">
        <v>169</v>
      </c>
      <c r="E1570" s="40"/>
      <c r="F1570" s="230" t="s">
        <v>2325</v>
      </c>
      <c r="G1570" s="40"/>
      <c r="H1570" s="40"/>
      <c r="I1570" s="231"/>
      <c r="J1570" s="40"/>
      <c r="K1570" s="40"/>
      <c r="L1570" s="44"/>
      <c r="M1570" s="232"/>
      <c r="N1570" s="233"/>
      <c r="O1570" s="91"/>
      <c r="P1570" s="91"/>
      <c r="Q1570" s="91"/>
      <c r="R1570" s="91"/>
      <c r="S1570" s="91"/>
      <c r="T1570" s="92"/>
      <c r="U1570" s="38"/>
      <c r="V1570" s="38"/>
      <c r="W1570" s="38"/>
      <c r="X1570" s="38"/>
      <c r="Y1570" s="38"/>
      <c r="Z1570" s="38"/>
      <c r="AA1570" s="38"/>
      <c r="AB1570" s="38"/>
      <c r="AC1570" s="38"/>
      <c r="AD1570" s="38"/>
      <c r="AE1570" s="38"/>
      <c r="AT1570" s="17" t="s">
        <v>169</v>
      </c>
      <c r="AU1570" s="17" t="s">
        <v>85</v>
      </c>
    </row>
    <row r="1571" s="2" customFormat="1" ht="16.5" customHeight="1">
      <c r="A1571" s="38"/>
      <c r="B1571" s="39"/>
      <c r="C1571" s="215" t="s">
        <v>2327</v>
      </c>
      <c r="D1571" s="215" t="s">
        <v>163</v>
      </c>
      <c r="E1571" s="216" t="s">
        <v>2328</v>
      </c>
      <c r="F1571" s="217" t="s">
        <v>2329</v>
      </c>
      <c r="G1571" s="218" t="s">
        <v>1754</v>
      </c>
      <c r="H1571" s="219">
        <v>130</v>
      </c>
      <c r="I1571" s="220"/>
      <c r="J1571" s="221">
        <f>ROUND(I1571*H1571,2)</f>
        <v>0</v>
      </c>
      <c r="K1571" s="222"/>
      <c r="L1571" s="44"/>
      <c r="M1571" s="223" t="s">
        <v>1</v>
      </c>
      <c r="N1571" s="224" t="s">
        <v>40</v>
      </c>
      <c r="O1571" s="91"/>
      <c r="P1571" s="225">
        <f>O1571*H1571</f>
        <v>0</v>
      </c>
      <c r="Q1571" s="225">
        <v>0</v>
      </c>
      <c r="R1571" s="225">
        <f>Q1571*H1571</f>
        <v>0</v>
      </c>
      <c r="S1571" s="225">
        <v>0</v>
      </c>
      <c r="T1571" s="226">
        <f>S1571*H1571</f>
        <v>0</v>
      </c>
      <c r="U1571" s="38"/>
      <c r="V1571" s="38"/>
      <c r="W1571" s="38"/>
      <c r="X1571" s="38"/>
      <c r="Y1571" s="38"/>
      <c r="Z1571" s="38"/>
      <c r="AA1571" s="38"/>
      <c r="AB1571" s="38"/>
      <c r="AC1571" s="38"/>
      <c r="AD1571" s="38"/>
      <c r="AE1571" s="38"/>
      <c r="AR1571" s="227" t="s">
        <v>256</v>
      </c>
      <c r="AT1571" s="227" t="s">
        <v>163</v>
      </c>
      <c r="AU1571" s="227" t="s">
        <v>85</v>
      </c>
      <c r="AY1571" s="17" t="s">
        <v>161</v>
      </c>
      <c r="BE1571" s="228">
        <f>IF(N1571="základní",J1571,0)</f>
        <v>0</v>
      </c>
      <c r="BF1571" s="228">
        <f>IF(N1571="snížená",J1571,0)</f>
        <v>0</v>
      </c>
      <c r="BG1571" s="228">
        <f>IF(N1571="zákl. přenesená",J1571,0)</f>
        <v>0</v>
      </c>
      <c r="BH1571" s="228">
        <f>IF(N1571="sníž. přenesená",J1571,0)</f>
        <v>0</v>
      </c>
      <c r="BI1571" s="228">
        <f>IF(N1571="nulová",J1571,0)</f>
        <v>0</v>
      </c>
      <c r="BJ1571" s="17" t="s">
        <v>83</v>
      </c>
      <c r="BK1571" s="228">
        <f>ROUND(I1571*H1571,2)</f>
        <v>0</v>
      </c>
      <c r="BL1571" s="17" t="s">
        <v>256</v>
      </c>
      <c r="BM1571" s="227" t="s">
        <v>2330</v>
      </c>
    </row>
    <row r="1572" s="2" customFormat="1">
      <c r="A1572" s="38"/>
      <c r="B1572" s="39"/>
      <c r="C1572" s="40"/>
      <c r="D1572" s="229" t="s">
        <v>169</v>
      </c>
      <c r="E1572" s="40"/>
      <c r="F1572" s="230" t="s">
        <v>2329</v>
      </c>
      <c r="G1572" s="40"/>
      <c r="H1572" s="40"/>
      <c r="I1572" s="231"/>
      <c r="J1572" s="40"/>
      <c r="K1572" s="40"/>
      <c r="L1572" s="44"/>
      <c r="M1572" s="232"/>
      <c r="N1572" s="233"/>
      <c r="O1572" s="91"/>
      <c r="P1572" s="91"/>
      <c r="Q1572" s="91"/>
      <c r="R1572" s="91"/>
      <c r="S1572" s="91"/>
      <c r="T1572" s="92"/>
      <c r="U1572" s="38"/>
      <c r="V1572" s="38"/>
      <c r="W1572" s="38"/>
      <c r="X1572" s="38"/>
      <c r="Y1572" s="38"/>
      <c r="Z1572" s="38"/>
      <c r="AA1572" s="38"/>
      <c r="AB1572" s="38"/>
      <c r="AC1572" s="38"/>
      <c r="AD1572" s="38"/>
      <c r="AE1572" s="38"/>
      <c r="AT1572" s="17" t="s">
        <v>169</v>
      </c>
      <c r="AU1572" s="17" t="s">
        <v>85</v>
      </c>
    </row>
    <row r="1573" s="2" customFormat="1" ht="24.15" customHeight="1">
      <c r="A1573" s="38"/>
      <c r="B1573" s="39"/>
      <c r="C1573" s="215" t="s">
        <v>2331</v>
      </c>
      <c r="D1573" s="215" t="s">
        <v>163</v>
      </c>
      <c r="E1573" s="216" t="s">
        <v>2332</v>
      </c>
      <c r="F1573" s="217" t="s">
        <v>2333</v>
      </c>
      <c r="G1573" s="218" t="s">
        <v>1754</v>
      </c>
      <c r="H1573" s="219">
        <v>130</v>
      </c>
      <c r="I1573" s="220"/>
      <c r="J1573" s="221">
        <f>ROUND(I1573*H1573,2)</f>
        <v>0</v>
      </c>
      <c r="K1573" s="222"/>
      <c r="L1573" s="44"/>
      <c r="M1573" s="223" t="s">
        <v>1</v>
      </c>
      <c r="N1573" s="224" t="s">
        <v>40</v>
      </c>
      <c r="O1573" s="91"/>
      <c r="P1573" s="225">
        <f>O1573*H1573</f>
        <v>0</v>
      </c>
      <c r="Q1573" s="225">
        <v>0</v>
      </c>
      <c r="R1573" s="225">
        <f>Q1573*H1573</f>
        <v>0</v>
      </c>
      <c r="S1573" s="225">
        <v>0</v>
      </c>
      <c r="T1573" s="226">
        <f>S1573*H1573</f>
        <v>0</v>
      </c>
      <c r="U1573" s="38"/>
      <c r="V1573" s="38"/>
      <c r="W1573" s="38"/>
      <c r="X1573" s="38"/>
      <c r="Y1573" s="38"/>
      <c r="Z1573" s="38"/>
      <c r="AA1573" s="38"/>
      <c r="AB1573" s="38"/>
      <c r="AC1573" s="38"/>
      <c r="AD1573" s="38"/>
      <c r="AE1573" s="38"/>
      <c r="AR1573" s="227" t="s">
        <v>256</v>
      </c>
      <c r="AT1573" s="227" t="s">
        <v>163</v>
      </c>
      <c r="AU1573" s="227" t="s">
        <v>85</v>
      </c>
      <c r="AY1573" s="17" t="s">
        <v>161</v>
      </c>
      <c r="BE1573" s="228">
        <f>IF(N1573="základní",J1573,0)</f>
        <v>0</v>
      </c>
      <c r="BF1573" s="228">
        <f>IF(N1573="snížená",J1573,0)</f>
        <v>0</v>
      </c>
      <c r="BG1573" s="228">
        <f>IF(N1573="zákl. přenesená",J1573,0)</f>
        <v>0</v>
      </c>
      <c r="BH1573" s="228">
        <f>IF(N1573="sníž. přenesená",J1573,0)</f>
        <v>0</v>
      </c>
      <c r="BI1573" s="228">
        <f>IF(N1573="nulová",J1573,0)</f>
        <v>0</v>
      </c>
      <c r="BJ1573" s="17" t="s">
        <v>83</v>
      </c>
      <c r="BK1573" s="228">
        <f>ROUND(I1573*H1573,2)</f>
        <v>0</v>
      </c>
      <c r="BL1573" s="17" t="s">
        <v>256</v>
      </c>
      <c r="BM1573" s="227" t="s">
        <v>2334</v>
      </c>
    </row>
    <row r="1574" s="2" customFormat="1">
      <c r="A1574" s="38"/>
      <c r="B1574" s="39"/>
      <c r="C1574" s="40"/>
      <c r="D1574" s="229" t="s">
        <v>169</v>
      </c>
      <c r="E1574" s="40"/>
      <c r="F1574" s="230" t="s">
        <v>2333</v>
      </c>
      <c r="G1574" s="40"/>
      <c r="H1574" s="40"/>
      <c r="I1574" s="231"/>
      <c r="J1574" s="40"/>
      <c r="K1574" s="40"/>
      <c r="L1574" s="44"/>
      <c r="M1574" s="232"/>
      <c r="N1574" s="233"/>
      <c r="O1574" s="91"/>
      <c r="P1574" s="91"/>
      <c r="Q1574" s="91"/>
      <c r="R1574" s="91"/>
      <c r="S1574" s="91"/>
      <c r="T1574" s="92"/>
      <c r="U1574" s="38"/>
      <c r="V1574" s="38"/>
      <c r="W1574" s="38"/>
      <c r="X1574" s="38"/>
      <c r="Y1574" s="38"/>
      <c r="Z1574" s="38"/>
      <c r="AA1574" s="38"/>
      <c r="AB1574" s="38"/>
      <c r="AC1574" s="38"/>
      <c r="AD1574" s="38"/>
      <c r="AE1574" s="38"/>
      <c r="AT1574" s="17" t="s">
        <v>169</v>
      </c>
      <c r="AU1574" s="17" t="s">
        <v>85</v>
      </c>
    </row>
    <row r="1575" s="2" customFormat="1" ht="16.5" customHeight="1">
      <c r="A1575" s="38"/>
      <c r="B1575" s="39"/>
      <c r="C1575" s="215" t="s">
        <v>2335</v>
      </c>
      <c r="D1575" s="215" t="s">
        <v>163</v>
      </c>
      <c r="E1575" s="216" t="s">
        <v>2336</v>
      </c>
      <c r="F1575" s="217" t="s">
        <v>2337</v>
      </c>
      <c r="G1575" s="218" t="s">
        <v>1754</v>
      </c>
      <c r="H1575" s="219">
        <v>65</v>
      </c>
      <c r="I1575" s="220"/>
      <c r="J1575" s="221">
        <f>ROUND(I1575*H1575,2)</f>
        <v>0</v>
      </c>
      <c r="K1575" s="222"/>
      <c r="L1575" s="44"/>
      <c r="M1575" s="223" t="s">
        <v>1</v>
      </c>
      <c r="N1575" s="224" t="s">
        <v>40</v>
      </c>
      <c r="O1575" s="91"/>
      <c r="P1575" s="225">
        <f>O1575*H1575</f>
        <v>0</v>
      </c>
      <c r="Q1575" s="225">
        <v>0</v>
      </c>
      <c r="R1575" s="225">
        <f>Q1575*H1575</f>
        <v>0</v>
      </c>
      <c r="S1575" s="225">
        <v>0</v>
      </c>
      <c r="T1575" s="226">
        <f>S1575*H1575</f>
        <v>0</v>
      </c>
      <c r="U1575" s="38"/>
      <c r="V1575" s="38"/>
      <c r="W1575" s="38"/>
      <c r="X1575" s="38"/>
      <c r="Y1575" s="38"/>
      <c r="Z1575" s="38"/>
      <c r="AA1575" s="38"/>
      <c r="AB1575" s="38"/>
      <c r="AC1575" s="38"/>
      <c r="AD1575" s="38"/>
      <c r="AE1575" s="38"/>
      <c r="AR1575" s="227" t="s">
        <v>256</v>
      </c>
      <c r="AT1575" s="227" t="s">
        <v>163</v>
      </c>
      <c r="AU1575" s="227" t="s">
        <v>85</v>
      </c>
      <c r="AY1575" s="17" t="s">
        <v>161</v>
      </c>
      <c r="BE1575" s="228">
        <f>IF(N1575="základní",J1575,0)</f>
        <v>0</v>
      </c>
      <c r="BF1575" s="228">
        <f>IF(N1575="snížená",J1575,0)</f>
        <v>0</v>
      </c>
      <c r="BG1575" s="228">
        <f>IF(N1575="zákl. přenesená",J1575,0)</f>
        <v>0</v>
      </c>
      <c r="BH1575" s="228">
        <f>IF(N1575="sníž. přenesená",J1575,0)</f>
        <v>0</v>
      </c>
      <c r="BI1575" s="228">
        <f>IF(N1575="nulová",J1575,0)</f>
        <v>0</v>
      </c>
      <c r="BJ1575" s="17" t="s">
        <v>83</v>
      </c>
      <c r="BK1575" s="228">
        <f>ROUND(I1575*H1575,2)</f>
        <v>0</v>
      </c>
      <c r="BL1575" s="17" t="s">
        <v>256</v>
      </c>
      <c r="BM1575" s="227" t="s">
        <v>2338</v>
      </c>
    </row>
    <row r="1576" s="2" customFormat="1">
      <c r="A1576" s="38"/>
      <c r="B1576" s="39"/>
      <c r="C1576" s="40"/>
      <c r="D1576" s="229" t="s">
        <v>169</v>
      </c>
      <c r="E1576" s="40"/>
      <c r="F1576" s="230" t="s">
        <v>2337</v>
      </c>
      <c r="G1576" s="40"/>
      <c r="H1576" s="40"/>
      <c r="I1576" s="231"/>
      <c r="J1576" s="40"/>
      <c r="K1576" s="40"/>
      <c r="L1576" s="44"/>
      <c r="M1576" s="232"/>
      <c r="N1576" s="233"/>
      <c r="O1576" s="91"/>
      <c r="P1576" s="91"/>
      <c r="Q1576" s="91"/>
      <c r="R1576" s="91"/>
      <c r="S1576" s="91"/>
      <c r="T1576" s="92"/>
      <c r="U1576" s="38"/>
      <c r="V1576" s="38"/>
      <c r="W1576" s="38"/>
      <c r="X1576" s="38"/>
      <c r="Y1576" s="38"/>
      <c r="Z1576" s="38"/>
      <c r="AA1576" s="38"/>
      <c r="AB1576" s="38"/>
      <c r="AC1576" s="38"/>
      <c r="AD1576" s="38"/>
      <c r="AE1576" s="38"/>
      <c r="AT1576" s="17" t="s">
        <v>169</v>
      </c>
      <c r="AU1576" s="17" t="s">
        <v>85</v>
      </c>
    </row>
    <row r="1577" s="2" customFormat="1" ht="76.35" customHeight="1">
      <c r="A1577" s="38"/>
      <c r="B1577" s="39"/>
      <c r="C1577" s="215" t="s">
        <v>2339</v>
      </c>
      <c r="D1577" s="215" t="s">
        <v>163</v>
      </c>
      <c r="E1577" s="216" t="s">
        <v>2340</v>
      </c>
      <c r="F1577" s="217" t="s">
        <v>2341</v>
      </c>
      <c r="G1577" s="218" t="s">
        <v>2190</v>
      </c>
      <c r="H1577" s="219">
        <v>1</v>
      </c>
      <c r="I1577" s="220"/>
      <c r="J1577" s="221">
        <f>ROUND(I1577*H1577,2)</f>
        <v>0</v>
      </c>
      <c r="K1577" s="222"/>
      <c r="L1577" s="44"/>
      <c r="M1577" s="223" t="s">
        <v>1</v>
      </c>
      <c r="N1577" s="224" t="s">
        <v>40</v>
      </c>
      <c r="O1577" s="91"/>
      <c r="P1577" s="225">
        <f>O1577*H1577</f>
        <v>0</v>
      </c>
      <c r="Q1577" s="225">
        <v>0</v>
      </c>
      <c r="R1577" s="225">
        <f>Q1577*H1577</f>
        <v>0</v>
      </c>
      <c r="S1577" s="225">
        <v>0</v>
      </c>
      <c r="T1577" s="226">
        <f>S1577*H1577</f>
        <v>0</v>
      </c>
      <c r="U1577" s="38"/>
      <c r="V1577" s="38"/>
      <c r="W1577" s="38"/>
      <c r="X1577" s="38"/>
      <c r="Y1577" s="38"/>
      <c r="Z1577" s="38"/>
      <c r="AA1577" s="38"/>
      <c r="AB1577" s="38"/>
      <c r="AC1577" s="38"/>
      <c r="AD1577" s="38"/>
      <c r="AE1577" s="38"/>
      <c r="AR1577" s="227" t="s">
        <v>256</v>
      </c>
      <c r="AT1577" s="227" t="s">
        <v>163</v>
      </c>
      <c r="AU1577" s="227" t="s">
        <v>85</v>
      </c>
      <c r="AY1577" s="17" t="s">
        <v>161</v>
      </c>
      <c r="BE1577" s="228">
        <f>IF(N1577="základní",J1577,0)</f>
        <v>0</v>
      </c>
      <c r="BF1577" s="228">
        <f>IF(N1577="snížená",J1577,0)</f>
        <v>0</v>
      </c>
      <c r="BG1577" s="228">
        <f>IF(N1577="zákl. přenesená",J1577,0)</f>
        <v>0</v>
      </c>
      <c r="BH1577" s="228">
        <f>IF(N1577="sníž. přenesená",J1577,0)</f>
        <v>0</v>
      </c>
      <c r="BI1577" s="228">
        <f>IF(N1577="nulová",J1577,0)</f>
        <v>0</v>
      </c>
      <c r="BJ1577" s="17" t="s">
        <v>83</v>
      </c>
      <c r="BK1577" s="228">
        <f>ROUND(I1577*H1577,2)</f>
        <v>0</v>
      </c>
      <c r="BL1577" s="17" t="s">
        <v>256</v>
      </c>
      <c r="BM1577" s="227" t="s">
        <v>2342</v>
      </c>
    </row>
    <row r="1578" s="2" customFormat="1">
      <c r="A1578" s="38"/>
      <c r="B1578" s="39"/>
      <c r="C1578" s="40"/>
      <c r="D1578" s="229" t="s">
        <v>169</v>
      </c>
      <c r="E1578" s="40"/>
      <c r="F1578" s="230" t="s">
        <v>2343</v>
      </c>
      <c r="G1578" s="40"/>
      <c r="H1578" s="40"/>
      <c r="I1578" s="231"/>
      <c r="J1578" s="40"/>
      <c r="K1578" s="40"/>
      <c r="L1578" s="44"/>
      <c r="M1578" s="232"/>
      <c r="N1578" s="233"/>
      <c r="O1578" s="91"/>
      <c r="P1578" s="91"/>
      <c r="Q1578" s="91"/>
      <c r="R1578" s="91"/>
      <c r="S1578" s="91"/>
      <c r="T1578" s="92"/>
      <c r="U1578" s="38"/>
      <c r="V1578" s="38"/>
      <c r="W1578" s="38"/>
      <c r="X1578" s="38"/>
      <c r="Y1578" s="38"/>
      <c r="Z1578" s="38"/>
      <c r="AA1578" s="38"/>
      <c r="AB1578" s="38"/>
      <c r="AC1578" s="38"/>
      <c r="AD1578" s="38"/>
      <c r="AE1578" s="38"/>
      <c r="AT1578" s="17" t="s">
        <v>169</v>
      </c>
      <c r="AU1578" s="17" t="s">
        <v>85</v>
      </c>
    </row>
    <row r="1579" s="2" customFormat="1" ht="76.35" customHeight="1">
      <c r="A1579" s="38"/>
      <c r="B1579" s="39"/>
      <c r="C1579" s="215" t="s">
        <v>2344</v>
      </c>
      <c r="D1579" s="215" t="s">
        <v>163</v>
      </c>
      <c r="E1579" s="216" t="s">
        <v>2345</v>
      </c>
      <c r="F1579" s="217" t="s">
        <v>2346</v>
      </c>
      <c r="G1579" s="218" t="s">
        <v>2190</v>
      </c>
      <c r="H1579" s="219">
        <v>6</v>
      </c>
      <c r="I1579" s="220"/>
      <c r="J1579" s="221">
        <f>ROUND(I1579*H1579,2)</f>
        <v>0</v>
      </c>
      <c r="K1579" s="222"/>
      <c r="L1579" s="44"/>
      <c r="M1579" s="223" t="s">
        <v>1</v>
      </c>
      <c r="N1579" s="224" t="s">
        <v>40</v>
      </c>
      <c r="O1579" s="91"/>
      <c r="P1579" s="225">
        <f>O1579*H1579</f>
        <v>0</v>
      </c>
      <c r="Q1579" s="225">
        <v>0</v>
      </c>
      <c r="R1579" s="225">
        <f>Q1579*H1579</f>
        <v>0</v>
      </c>
      <c r="S1579" s="225">
        <v>0</v>
      </c>
      <c r="T1579" s="226">
        <f>S1579*H1579</f>
        <v>0</v>
      </c>
      <c r="U1579" s="38"/>
      <c r="V1579" s="38"/>
      <c r="W1579" s="38"/>
      <c r="X1579" s="38"/>
      <c r="Y1579" s="38"/>
      <c r="Z1579" s="38"/>
      <c r="AA1579" s="38"/>
      <c r="AB1579" s="38"/>
      <c r="AC1579" s="38"/>
      <c r="AD1579" s="38"/>
      <c r="AE1579" s="38"/>
      <c r="AR1579" s="227" t="s">
        <v>256</v>
      </c>
      <c r="AT1579" s="227" t="s">
        <v>163</v>
      </c>
      <c r="AU1579" s="227" t="s">
        <v>85</v>
      </c>
      <c r="AY1579" s="17" t="s">
        <v>161</v>
      </c>
      <c r="BE1579" s="228">
        <f>IF(N1579="základní",J1579,0)</f>
        <v>0</v>
      </c>
      <c r="BF1579" s="228">
        <f>IF(N1579="snížená",J1579,0)</f>
        <v>0</v>
      </c>
      <c r="BG1579" s="228">
        <f>IF(N1579="zákl. přenesená",J1579,0)</f>
        <v>0</v>
      </c>
      <c r="BH1579" s="228">
        <f>IF(N1579="sníž. přenesená",J1579,0)</f>
        <v>0</v>
      </c>
      <c r="BI1579" s="228">
        <f>IF(N1579="nulová",J1579,0)</f>
        <v>0</v>
      </c>
      <c r="BJ1579" s="17" t="s">
        <v>83</v>
      </c>
      <c r="BK1579" s="228">
        <f>ROUND(I1579*H1579,2)</f>
        <v>0</v>
      </c>
      <c r="BL1579" s="17" t="s">
        <v>256</v>
      </c>
      <c r="BM1579" s="227" t="s">
        <v>2347</v>
      </c>
    </row>
    <row r="1580" s="2" customFormat="1">
      <c r="A1580" s="38"/>
      <c r="B1580" s="39"/>
      <c r="C1580" s="40"/>
      <c r="D1580" s="229" t="s">
        <v>169</v>
      </c>
      <c r="E1580" s="40"/>
      <c r="F1580" s="230" t="s">
        <v>2348</v>
      </c>
      <c r="G1580" s="40"/>
      <c r="H1580" s="40"/>
      <c r="I1580" s="231"/>
      <c r="J1580" s="40"/>
      <c r="K1580" s="40"/>
      <c r="L1580" s="44"/>
      <c r="M1580" s="232"/>
      <c r="N1580" s="233"/>
      <c r="O1580" s="91"/>
      <c r="P1580" s="91"/>
      <c r="Q1580" s="91"/>
      <c r="R1580" s="91"/>
      <c r="S1580" s="91"/>
      <c r="T1580" s="92"/>
      <c r="U1580" s="38"/>
      <c r="V1580" s="38"/>
      <c r="W1580" s="38"/>
      <c r="X1580" s="38"/>
      <c r="Y1580" s="38"/>
      <c r="Z1580" s="38"/>
      <c r="AA1580" s="38"/>
      <c r="AB1580" s="38"/>
      <c r="AC1580" s="38"/>
      <c r="AD1580" s="38"/>
      <c r="AE1580" s="38"/>
      <c r="AT1580" s="17" t="s">
        <v>169</v>
      </c>
      <c r="AU1580" s="17" t="s">
        <v>85</v>
      </c>
    </row>
    <row r="1581" s="2" customFormat="1" ht="16.5" customHeight="1">
      <c r="A1581" s="38"/>
      <c r="B1581" s="39"/>
      <c r="C1581" s="215" t="s">
        <v>2349</v>
      </c>
      <c r="D1581" s="215" t="s">
        <v>163</v>
      </c>
      <c r="E1581" s="216" t="s">
        <v>2350</v>
      </c>
      <c r="F1581" s="217" t="s">
        <v>2329</v>
      </c>
      <c r="G1581" s="218" t="s">
        <v>1754</v>
      </c>
      <c r="H1581" s="219">
        <v>32</v>
      </c>
      <c r="I1581" s="220"/>
      <c r="J1581" s="221">
        <f>ROUND(I1581*H1581,2)</f>
        <v>0</v>
      </c>
      <c r="K1581" s="222"/>
      <c r="L1581" s="44"/>
      <c r="M1581" s="223" t="s">
        <v>1</v>
      </c>
      <c r="N1581" s="224" t="s">
        <v>40</v>
      </c>
      <c r="O1581" s="91"/>
      <c r="P1581" s="225">
        <f>O1581*H1581</f>
        <v>0</v>
      </c>
      <c r="Q1581" s="225">
        <v>0</v>
      </c>
      <c r="R1581" s="225">
        <f>Q1581*H1581</f>
        <v>0</v>
      </c>
      <c r="S1581" s="225">
        <v>0</v>
      </c>
      <c r="T1581" s="226">
        <f>S1581*H1581</f>
        <v>0</v>
      </c>
      <c r="U1581" s="38"/>
      <c r="V1581" s="38"/>
      <c r="W1581" s="38"/>
      <c r="X1581" s="38"/>
      <c r="Y1581" s="38"/>
      <c r="Z1581" s="38"/>
      <c r="AA1581" s="38"/>
      <c r="AB1581" s="38"/>
      <c r="AC1581" s="38"/>
      <c r="AD1581" s="38"/>
      <c r="AE1581" s="38"/>
      <c r="AR1581" s="227" t="s">
        <v>256</v>
      </c>
      <c r="AT1581" s="227" t="s">
        <v>163</v>
      </c>
      <c r="AU1581" s="227" t="s">
        <v>85</v>
      </c>
      <c r="AY1581" s="17" t="s">
        <v>161</v>
      </c>
      <c r="BE1581" s="228">
        <f>IF(N1581="základní",J1581,0)</f>
        <v>0</v>
      </c>
      <c r="BF1581" s="228">
        <f>IF(N1581="snížená",J1581,0)</f>
        <v>0</v>
      </c>
      <c r="BG1581" s="228">
        <f>IF(N1581="zákl. přenesená",J1581,0)</f>
        <v>0</v>
      </c>
      <c r="BH1581" s="228">
        <f>IF(N1581="sníž. přenesená",J1581,0)</f>
        <v>0</v>
      </c>
      <c r="BI1581" s="228">
        <f>IF(N1581="nulová",J1581,0)</f>
        <v>0</v>
      </c>
      <c r="BJ1581" s="17" t="s">
        <v>83</v>
      </c>
      <c r="BK1581" s="228">
        <f>ROUND(I1581*H1581,2)</f>
        <v>0</v>
      </c>
      <c r="BL1581" s="17" t="s">
        <v>256</v>
      </c>
      <c r="BM1581" s="227" t="s">
        <v>2351</v>
      </c>
    </row>
    <row r="1582" s="2" customFormat="1">
      <c r="A1582" s="38"/>
      <c r="B1582" s="39"/>
      <c r="C1582" s="40"/>
      <c r="D1582" s="229" t="s">
        <v>169</v>
      </c>
      <c r="E1582" s="40"/>
      <c r="F1582" s="230" t="s">
        <v>2329</v>
      </c>
      <c r="G1582" s="40"/>
      <c r="H1582" s="40"/>
      <c r="I1582" s="231"/>
      <c r="J1582" s="40"/>
      <c r="K1582" s="40"/>
      <c r="L1582" s="44"/>
      <c r="M1582" s="232"/>
      <c r="N1582" s="233"/>
      <c r="O1582" s="91"/>
      <c r="P1582" s="91"/>
      <c r="Q1582" s="91"/>
      <c r="R1582" s="91"/>
      <c r="S1582" s="91"/>
      <c r="T1582" s="92"/>
      <c r="U1582" s="38"/>
      <c r="V1582" s="38"/>
      <c r="W1582" s="38"/>
      <c r="X1582" s="38"/>
      <c r="Y1582" s="38"/>
      <c r="Z1582" s="38"/>
      <c r="AA1582" s="38"/>
      <c r="AB1582" s="38"/>
      <c r="AC1582" s="38"/>
      <c r="AD1582" s="38"/>
      <c r="AE1582" s="38"/>
      <c r="AT1582" s="17" t="s">
        <v>169</v>
      </c>
      <c r="AU1582" s="17" t="s">
        <v>85</v>
      </c>
    </row>
    <row r="1583" s="2" customFormat="1" ht="21.75" customHeight="1">
      <c r="A1583" s="38"/>
      <c r="B1583" s="39"/>
      <c r="C1583" s="215" t="s">
        <v>2352</v>
      </c>
      <c r="D1583" s="215" t="s">
        <v>163</v>
      </c>
      <c r="E1583" s="216" t="s">
        <v>2353</v>
      </c>
      <c r="F1583" s="217" t="s">
        <v>2354</v>
      </c>
      <c r="G1583" s="218" t="s">
        <v>451</v>
      </c>
      <c r="H1583" s="219">
        <v>24</v>
      </c>
      <c r="I1583" s="220"/>
      <c r="J1583" s="221">
        <f>ROUND(I1583*H1583,2)</f>
        <v>0</v>
      </c>
      <c r="K1583" s="222"/>
      <c r="L1583" s="44"/>
      <c r="M1583" s="223" t="s">
        <v>1</v>
      </c>
      <c r="N1583" s="224" t="s">
        <v>40</v>
      </c>
      <c r="O1583" s="91"/>
      <c r="P1583" s="225">
        <f>O1583*H1583</f>
        <v>0</v>
      </c>
      <c r="Q1583" s="225">
        <v>0</v>
      </c>
      <c r="R1583" s="225">
        <f>Q1583*H1583</f>
        <v>0</v>
      </c>
      <c r="S1583" s="225">
        <v>0</v>
      </c>
      <c r="T1583" s="226">
        <f>S1583*H1583</f>
        <v>0</v>
      </c>
      <c r="U1583" s="38"/>
      <c r="V1583" s="38"/>
      <c r="W1583" s="38"/>
      <c r="X1583" s="38"/>
      <c r="Y1583" s="38"/>
      <c r="Z1583" s="38"/>
      <c r="AA1583" s="38"/>
      <c r="AB1583" s="38"/>
      <c r="AC1583" s="38"/>
      <c r="AD1583" s="38"/>
      <c r="AE1583" s="38"/>
      <c r="AR1583" s="227" t="s">
        <v>256</v>
      </c>
      <c r="AT1583" s="227" t="s">
        <v>163</v>
      </c>
      <c r="AU1583" s="227" t="s">
        <v>85</v>
      </c>
      <c r="AY1583" s="17" t="s">
        <v>161</v>
      </c>
      <c r="BE1583" s="228">
        <f>IF(N1583="základní",J1583,0)</f>
        <v>0</v>
      </c>
      <c r="BF1583" s="228">
        <f>IF(N1583="snížená",J1583,0)</f>
        <v>0</v>
      </c>
      <c r="BG1583" s="228">
        <f>IF(N1583="zákl. přenesená",J1583,0)</f>
        <v>0</v>
      </c>
      <c r="BH1583" s="228">
        <f>IF(N1583="sníž. přenesená",J1583,0)</f>
        <v>0</v>
      </c>
      <c r="BI1583" s="228">
        <f>IF(N1583="nulová",J1583,0)</f>
        <v>0</v>
      </c>
      <c r="BJ1583" s="17" t="s">
        <v>83</v>
      </c>
      <c r="BK1583" s="228">
        <f>ROUND(I1583*H1583,2)</f>
        <v>0</v>
      </c>
      <c r="BL1583" s="17" t="s">
        <v>256</v>
      </c>
      <c r="BM1583" s="227" t="s">
        <v>2355</v>
      </c>
    </row>
    <row r="1584" s="2" customFormat="1">
      <c r="A1584" s="38"/>
      <c r="B1584" s="39"/>
      <c r="C1584" s="40"/>
      <c r="D1584" s="229" t="s">
        <v>169</v>
      </c>
      <c r="E1584" s="40"/>
      <c r="F1584" s="230" t="s">
        <v>2354</v>
      </c>
      <c r="G1584" s="40"/>
      <c r="H1584" s="40"/>
      <c r="I1584" s="231"/>
      <c r="J1584" s="40"/>
      <c r="K1584" s="40"/>
      <c r="L1584" s="44"/>
      <c r="M1584" s="232"/>
      <c r="N1584" s="233"/>
      <c r="O1584" s="91"/>
      <c r="P1584" s="91"/>
      <c r="Q1584" s="91"/>
      <c r="R1584" s="91"/>
      <c r="S1584" s="91"/>
      <c r="T1584" s="92"/>
      <c r="U1584" s="38"/>
      <c r="V1584" s="38"/>
      <c r="W1584" s="38"/>
      <c r="X1584" s="38"/>
      <c r="Y1584" s="38"/>
      <c r="Z1584" s="38"/>
      <c r="AA1584" s="38"/>
      <c r="AB1584" s="38"/>
      <c r="AC1584" s="38"/>
      <c r="AD1584" s="38"/>
      <c r="AE1584" s="38"/>
      <c r="AT1584" s="17" t="s">
        <v>169</v>
      </c>
      <c r="AU1584" s="17" t="s">
        <v>85</v>
      </c>
    </row>
    <row r="1585" s="2" customFormat="1" ht="21.75" customHeight="1">
      <c r="A1585" s="38"/>
      <c r="B1585" s="39"/>
      <c r="C1585" s="215" t="s">
        <v>2356</v>
      </c>
      <c r="D1585" s="215" t="s">
        <v>163</v>
      </c>
      <c r="E1585" s="216" t="s">
        <v>2357</v>
      </c>
      <c r="F1585" s="217" t="s">
        <v>2358</v>
      </c>
      <c r="G1585" s="218" t="s">
        <v>451</v>
      </c>
      <c r="H1585" s="219">
        <v>47</v>
      </c>
      <c r="I1585" s="220"/>
      <c r="J1585" s="221">
        <f>ROUND(I1585*H1585,2)</f>
        <v>0</v>
      </c>
      <c r="K1585" s="222"/>
      <c r="L1585" s="44"/>
      <c r="M1585" s="223" t="s">
        <v>1</v>
      </c>
      <c r="N1585" s="224" t="s">
        <v>40</v>
      </c>
      <c r="O1585" s="91"/>
      <c r="P1585" s="225">
        <f>O1585*H1585</f>
        <v>0</v>
      </c>
      <c r="Q1585" s="225">
        <v>0</v>
      </c>
      <c r="R1585" s="225">
        <f>Q1585*H1585</f>
        <v>0</v>
      </c>
      <c r="S1585" s="225">
        <v>0</v>
      </c>
      <c r="T1585" s="226">
        <f>S1585*H1585</f>
        <v>0</v>
      </c>
      <c r="U1585" s="38"/>
      <c r="V1585" s="38"/>
      <c r="W1585" s="38"/>
      <c r="X1585" s="38"/>
      <c r="Y1585" s="38"/>
      <c r="Z1585" s="38"/>
      <c r="AA1585" s="38"/>
      <c r="AB1585" s="38"/>
      <c r="AC1585" s="38"/>
      <c r="AD1585" s="38"/>
      <c r="AE1585" s="38"/>
      <c r="AR1585" s="227" t="s">
        <v>256</v>
      </c>
      <c r="AT1585" s="227" t="s">
        <v>163</v>
      </c>
      <c r="AU1585" s="227" t="s">
        <v>85</v>
      </c>
      <c r="AY1585" s="17" t="s">
        <v>161</v>
      </c>
      <c r="BE1585" s="228">
        <f>IF(N1585="základní",J1585,0)</f>
        <v>0</v>
      </c>
      <c r="BF1585" s="228">
        <f>IF(N1585="snížená",J1585,0)</f>
        <v>0</v>
      </c>
      <c r="BG1585" s="228">
        <f>IF(N1585="zákl. přenesená",J1585,0)</f>
        <v>0</v>
      </c>
      <c r="BH1585" s="228">
        <f>IF(N1585="sníž. přenesená",J1585,0)</f>
        <v>0</v>
      </c>
      <c r="BI1585" s="228">
        <f>IF(N1585="nulová",J1585,0)</f>
        <v>0</v>
      </c>
      <c r="BJ1585" s="17" t="s">
        <v>83</v>
      </c>
      <c r="BK1585" s="228">
        <f>ROUND(I1585*H1585,2)</f>
        <v>0</v>
      </c>
      <c r="BL1585" s="17" t="s">
        <v>256</v>
      </c>
      <c r="BM1585" s="227" t="s">
        <v>2359</v>
      </c>
    </row>
    <row r="1586" s="2" customFormat="1">
      <c r="A1586" s="38"/>
      <c r="B1586" s="39"/>
      <c r="C1586" s="40"/>
      <c r="D1586" s="229" t="s">
        <v>169</v>
      </c>
      <c r="E1586" s="40"/>
      <c r="F1586" s="230" t="s">
        <v>2358</v>
      </c>
      <c r="G1586" s="40"/>
      <c r="H1586" s="40"/>
      <c r="I1586" s="231"/>
      <c r="J1586" s="40"/>
      <c r="K1586" s="40"/>
      <c r="L1586" s="44"/>
      <c r="M1586" s="232"/>
      <c r="N1586" s="233"/>
      <c r="O1586" s="91"/>
      <c r="P1586" s="91"/>
      <c r="Q1586" s="91"/>
      <c r="R1586" s="91"/>
      <c r="S1586" s="91"/>
      <c r="T1586" s="92"/>
      <c r="U1586" s="38"/>
      <c r="V1586" s="38"/>
      <c r="W1586" s="38"/>
      <c r="X1586" s="38"/>
      <c r="Y1586" s="38"/>
      <c r="Z1586" s="38"/>
      <c r="AA1586" s="38"/>
      <c r="AB1586" s="38"/>
      <c r="AC1586" s="38"/>
      <c r="AD1586" s="38"/>
      <c r="AE1586" s="38"/>
      <c r="AT1586" s="17" t="s">
        <v>169</v>
      </c>
      <c r="AU1586" s="17" t="s">
        <v>85</v>
      </c>
    </row>
    <row r="1587" s="2" customFormat="1" ht="21.75" customHeight="1">
      <c r="A1587" s="38"/>
      <c r="B1587" s="39"/>
      <c r="C1587" s="215" t="s">
        <v>2360</v>
      </c>
      <c r="D1587" s="215" t="s">
        <v>163</v>
      </c>
      <c r="E1587" s="216" t="s">
        <v>2361</v>
      </c>
      <c r="F1587" s="217" t="s">
        <v>2362</v>
      </c>
      <c r="G1587" s="218" t="s">
        <v>451</v>
      </c>
      <c r="H1587" s="219">
        <v>73</v>
      </c>
      <c r="I1587" s="220"/>
      <c r="J1587" s="221">
        <f>ROUND(I1587*H1587,2)</f>
        <v>0</v>
      </c>
      <c r="K1587" s="222"/>
      <c r="L1587" s="44"/>
      <c r="M1587" s="223" t="s">
        <v>1</v>
      </c>
      <c r="N1587" s="224" t="s">
        <v>40</v>
      </c>
      <c r="O1587" s="91"/>
      <c r="P1587" s="225">
        <f>O1587*H1587</f>
        <v>0</v>
      </c>
      <c r="Q1587" s="225">
        <v>0</v>
      </c>
      <c r="R1587" s="225">
        <f>Q1587*H1587</f>
        <v>0</v>
      </c>
      <c r="S1587" s="225">
        <v>0</v>
      </c>
      <c r="T1587" s="226">
        <f>S1587*H1587</f>
        <v>0</v>
      </c>
      <c r="U1587" s="38"/>
      <c r="V1587" s="38"/>
      <c r="W1587" s="38"/>
      <c r="X1587" s="38"/>
      <c r="Y1587" s="38"/>
      <c r="Z1587" s="38"/>
      <c r="AA1587" s="38"/>
      <c r="AB1587" s="38"/>
      <c r="AC1587" s="38"/>
      <c r="AD1587" s="38"/>
      <c r="AE1587" s="38"/>
      <c r="AR1587" s="227" t="s">
        <v>256</v>
      </c>
      <c r="AT1587" s="227" t="s">
        <v>163</v>
      </c>
      <c r="AU1587" s="227" t="s">
        <v>85</v>
      </c>
      <c r="AY1587" s="17" t="s">
        <v>161</v>
      </c>
      <c r="BE1587" s="228">
        <f>IF(N1587="základní",J1587,0)</f>
        <v>0</v>
      </c>
      <c r="BF1587" s="228">
        <f>IF(N1587="snížená",J1587,0)</f>
        <v>0</v>
      </c>
      <c r="BG1587" s="228">
        <f>IF(N1587="zákl. přenesená",J1587,0)</f>
        <v>0</v>
      </c>
      <c r="BH1587" s="228">
        <f>IF(N1587="sníž. přenesená",J1587,0)</f>
        <v>0</v>
      </c>
      <c r="BI1587" s="228">
        <f>IF(N1587="nulová",J1587,0)</f>
        <v>0</v>
      </c>
      <c r="BJ1587" s="17" t="s">
        <v>83</v>
      </c>
      <c r="BK1587" s="228">
        <f>ROUND(I1587*H1587,2)</f>
        <v>0</v>
      </c>
      <c r="BL1587" s="17" t="s">
        <v>256</v>
      </c>
      <c r="BM1587" s="227" t="s">
        <v>2363</v>
      </c>
    </row>
    <row r="1588" s="2" customFormat="1">
      <c r="A1588" s="38"/>
      <c r="B1588" s="39"/>
      <c r="C1588" s="40"/>
      <c r="D1588" s="229" t="s">
        <v>169</v>
      </c>
      <c r="E1588" s="40"/>
      <c r="F1588" s="230" t="s">
        <v>2362</v>
      </c>
      <c r="G1588" s="40"/>
      <c r="H1588" s="40"/>
      <c r="I1588" s="231"/>
      <c r="J1588" s="40"/>
      <c r="K1588" s="40"/>
      <c r="L1588" s="44"/>
      <c r="M1588" s="232"/>
      <c r="N1588" s="233"/>
      <c r="O1588" s="91"/>
      <c r="P1588" s="91"/>
      <c r="Q1588" s="91"/>
      <c r="R1588" s="91"/>
      <c r="S1588" s="91"/>
      <c r="T1588" s="92"/>
      <c r="U1588" s="38"/>
      <c r="V1588" s="38"/>
      <c r="W1588" s="38"/>
      <c r="X1588" s="38"/>
      <c r="Y1588" s="38"/>
      <c r="Z1588" s="38"/>
      <c r="AA1588" s="38"/>
      <c r="AB1588" s="38"/>
      <c r="AC1588" s="38"/>
      <c r="AD1588" s="38"/>
      <c r="AE1588" s="38"/>
      <c r="AT1588" s="17" t="s">
        <v>169</v>
      </c>
      <c r="AU1588" s="17" t="s">
        <v>85</v>
      </c>
    </row>
    <row r="1589" s="2" customFormat="1" ht="21.75" customHeight="1">
      <c r="A1589" s="38"/>
      <c r="B1589" s="39"/>
      <c r="C1589" s="215" t="s">
        <v>2364</v>
      </c>
      <c r="D1589" s="215" t="s">
        <v>163</v>
      </c>
      <c r="E1589" s="216" t="s">
        <v>2365</v>
      </c>
      <c r="F1589" s="217" t="s">
        <v>2366</v>
      </c>
      <c r="G1589" s="218" t="s">
        <v>451</v>
      </c>
      <c r="H1589" s="219">
        <v>24</v>
      </c>
      <c r="I1589" s="220"/>
      <c r="J1589" s="221">
        <f>ROUND(I1589*H1589,2)</f>
        <v>0</v>
      </c>
      <c r="K1589" s="222"/>
      <c r="L1589" s="44"/>
      <c r="M1589" s="223" t="s">
        <v>1</v>
      </c>
      <c r="N1589" s="224" t="s">
        <v>40</v>
      </c>
      <c r="O1589" s="91"/>
      <c r="P1589" s="225">
        <f>O1589*H1589</f>
        <v>0</v>
      </c>
      <c r="Q1589" s="225">
        <v>0</v>
      </c>
      <c r="R1589" s="225">
        <f>Q1589*H1589</f>
        <v>0</v>
      </c>
      <c r="S1589" s="225">
        <v>0</v>
      </c>
      <c r="T1589" s="226">
        <f>S1589*H1589</f>
        <v>0</v>
      </c>
      <c r="U1589" s="38"/>
      <c r="V1589" s="38"/>
      <c r="W1589" s="38"/>
      <c r="X1589" s="38"/>
      <c r="Y1589" s="38"/>
      <c r="Z1589" s="38"/>
      <c r="AA1589" s="38"/>
      <c r="AB1589" s="38"/>
      <c r="AC1589" s="38"/>
      <c r="AD1589" s="38"/>
      <c r="AE1589" s="38"/>
      <c r="AR1589" s="227" t="s">
        <v>256</v>
      </c>
      <c r="AT1589" s="227" t="s">
        <v>163</v>
      </c>
      <c r="AU1589" s="227" t="s">
        <v>85</v>
      </c>
      <c r="AY1589" s="17" t="s">
        <v>161</v>
      </c>
      <c r="BE1589" s="228">
        <f>IF(N1589="základní",J1589,0)</f>
        <v>0</v>
      </c>
      <c r="BF1589" s="228">
        <f>IF(N1589="snížená",J1589,0)</f>
        <v>0</v>
      </c>
      <c r="BG1589" s="228">
        <f>IF(N1589="zákl. přenesená",J1589,0)</f>
        <v>0</v>
      </c>
      <c r="BH1589" s="228">
        <f>IF(N1589="sníž. přenesená",J1589,0)</f>
        <v>0</v>
      </c>
      <c r="BI1589" s="228">
        <f>IF(N1589="nulová",J1589,0)</f>
        <v>0</v>
      </c>
      <c r="BJ1589" s="17" t="s">
        <v>83</v>
      </c>
      <c r="BK1589" s="228">
        <f>ROUND(I1589*H1589,2)</f>
        <v>0</v>
      </c>
      <c r="BL1589" s="17" t="s">
        <v>256</v>
      </c>
      <c r="BM1589" s="227" t="s">
        <v>2367</v>
      </c>
    </row>
    <row r="1590" s="2" customFormat="1">
      <c r="A1590" s="38"/>
      <c r="B1590" s="39"/>
      <c r="C1590" s="40"/>
      <c r="D1590" s="229" t="s">
        <v>169</v>
      </c>
      <c r="E1590" s="40"/>
      <c r="F1590" s="230" t="s">
        <v>2366</v>
      </c>
      <c r="G1590" s="40"/>
      <c r="H1590" s="40"/>
      <c r="I1590" s="231"/>
      <c r="J1590" s="40"/>
      <c r="K1590" s="40"/>
      <c r="L1590" s="44"/>
      <c r="M1590" s="232"/>
      <c r="N1590" s="233"/>
      <c r="O1590" s="91"/>
      <c r="P1590" s="91"/>
      <c r="Q1590" s="91"/>
      <c r="R1590" s="91"/>
      <c r="S1590" s="91"/>
      <c r="T1590" s="92"/>
      <c r="U1590" s="38"/>
      <c r="V1590" s="38"/>
      <c r="W1590" s="38"/>
      <c r="X1590" s="38"/>
      <c r="Y1590" s="38"/>
      <c r="Z1590" s="38"/>
      <c r="AA1590" s="38"/>
      <c r="AB1590" s="38"/>
      <c r="AC1590" s="38"/>
      <c r="AD1590" s="38"/>
      <c r="AE1590" s="38"/>
      <c r="AT1590" s="17" t="s">
        <v>169</v>
      </c>
      <c r="AU1590" s="17" t="s">
        <v>85</v>
      </c>
    </row>
    <row r="1591" s="2" customFormat="1" ht="21.75" customHeight="1">
      <c r="A1591" s="38"/>
      <c r="B1591" s="39"/>
      <c r="C1591" s="215" t="s">
        <v>2368</v>
      </c>
      <c r="D1591" s="215" t="s">
        <v>163</v>
      </c>
      <c r="E1591" s="216" t="s">
        <v>2369</v>
      </c>
      <c r="F1591" s="217" t="s">
        <v>2370</v>
      </c>
      <c r="G1591" s="218" t="s">
        <v>451</v>
      </c>
      <c r="H1591" s="219">
        <v>140</v>
      </c>
      <c r="I1591" s="220"/>
      <c r="J1591" s="221">
        <f>ROUND(I1591*H1591,2)</f>
        <v>0</v>
      </c>
      <c r="K1591" s="222"/>
      <c r="L1591" s="44"/>
      <c r="M1591" s="223" t="s">
        <v>1</v>
      </c>
      <c r="N1591" s="224" t="s">
        <v>40</v>
      </c>
      <c r="O1591" s="91"/>
      <c r="P1591" s="225">
        <f>O1591*H1591</f>
        <v>0</v>
      </c>
      <c r="Q1591" s="225">
        <v>0</v>
      </c>
      <c r="R1591" s="225">
        <f>Q1591*H1591</f>
        <v>0</v>
      </c>
      <c r="S1591" s="225">
        <v>0</v>
      </c>
      <c r="T1591" s="226">
        <f>S1591*H1591</f>
        <v>0</v>
      </c>
      <c r="U1591" s="38"/>
      <c r="V1591" s="38"/>
      <c r="W1591" s="38"/>
      <c r="X1591" s="38"/>
      <c r="Y1591" s="38"/>
      <c r="Z1591" s="38"/>
      <c r="AA1591" s="38"/>
      <c r="AB1591" s="38"/>
      <c r="AC1591" s="38"/>
      <c r="AD1591" s="38"/>
      <c r="AE1591" s="38"/>
      <c r="AR1591" s="227" t="s">
        <v>256</v>
      </c>
      <c r="AT1591" s="227" t="s">
        <v>163</v>
      </c>
      <c r="AU1591" s="227" t="s">
        <v>85</v>
      </c>
      <c r="AY1591" s="17" t="s">
        <v>161</v>
      </c>
      <c r="BE1591" s="228">
        <f>IF(N1591="základní",J1591,0)</f>
        <v>0</v>
      </c>
      <c r="BF1591" s="228">
        <f>IF(N1591="snížená",J1591,0)</f>
        <v>0</v>
      </c>
      <c r="BG1591" s="228">
        <f>IF(N1591="zákl. přenesená",J1591,0)</f>
        <v>0</v>
      </c>
      <c r="BH1591" s="228">
        <f>IF(N1591="sníž. přenesená",J1591,0)</f>
        <v>0</v>
      </c>
      <c r="BI1591" s="228">
        <f>IF(N1591="nulová",J1591,0)</f>
        <v>0</v>
      </c>
      <c r="BJ1591" s="17" t="s">
        <v>83</v>
      </c>
      <c r="BK1591" s="228">
        <f>ROUND(I1591*H1591,2)</f>
        <v>0</v>
      </c>
      <c r="BL1591" s="17" t="s">
        <v>256</v>
      </c>
      <c r="BM1591" s="227" t="s">
        <v>2371</v>
      </c>
    </row>
    <row r="1592" s="2" customFormat="1">
      <c r="A1592" s="38"/>
      <c r="B1592" s="39"/>
      <c r="C1592" s="40"/>
      <c r="D1592" s="229" t="s">
        <v>169</v>
      </c>
      <c r="E1592" s="40"/>
      <c r="F1592" s="230" t="s">
        <v>2370</v>
      </c>
      <c r="G1592" s="40"/>
      <c r="H1592" s="40"/>
      <c r="I1592" s="231"/>
      <c r="J1592" s="40"/>
      <c r="K1592" s="40"/>
      <c r="L1592" s="44"/>
      <c r="M1592" s="232"/>
      <c r="N1592" s="233"/>
      <c r="O1592" s="91"/>
      <c r="P1592" s="91"/>
      <c r="Q1592" s="91"/>
      <c r="R1592" s="91"/>
      <c r="S1592" s="91"/>
      <c r="T1592" s="92"/>
      <c r="U1592" s="38"/>
      <c r="V1592" s="38"/>
      <c r="W1592" s="38"/>
      <c r="X1592" s="38"/>
      <c r="Y1592" s="38"/>
      <c r="Z1592" s="38"/>
      <c r="AA1592" s="38"/>
      <c r="AB1592" s="38"/>
      <c r="AC1592" s="38"/>
      <c r="AD1592" s="38"/>
      <c r="AE1592" s="38"/>
      <c r="AT1592" s="17" t="s">
        <v>169</v>
      </c>
      <c r="AU1592" s="17" t="s">
        <v>85</v>
      </c>
    </row>
    <row r="1593" s="2" customFormat="1" ht="21.75" customHeight="1">
      <c r="A1593" s="38"/>
      <c r="B1593" s="39"/>
      <c r="C1593" s="215" t="s">
        <v>2372</v>
      </c>
      <c r="D1593" s="215" t="s">
        <v>163</v>
      </c>
      <c r="E1593" s="216" t="s">
        <v>2373</v>
      </c>
      <c r="F1593" s="217" t="s">
        <v>2374</v>
      </c>
      <c r="G1593" s="218" t="s">
        <v>451</v>
      </c>
      <c r="H1593" s="219">
        <v>946</v>
      </c>
      <c r="I1593" s="220"/>
      <c r="J1593" s="221">
        <f>ROUND(I1593*H1593,2)</f>
        <v>0</v>
      </c>
      <c r="K1593" s="222"/>
      <c r="L1593" s="44"/>
      <c r="M1593" s="223" t="s">
        <v>1</v>
      </c>
      <c r="N1593" s="224" t="s">
        <v>40</v>
      </c>
      <c r="O1593" s="91"/>
      <c r="P1593" s="225">
        <f>O1593*H1593</f>
        <v>0</v>
      </c>
      <c r="Q1593" s="225">
        <v>0</v>
      </c>
      <c r="R1593" s="225">
        <f>Q1593*H1593</f>
        <v>0</v>
      </c>
      <c r="S1593" s="225">
        <v>0</v>
      </c>
      <c r="T1593" s="226">
        <f>S1593*H1593</f>
        <v>0</v>
      </c>
      <c r="U1593" s="38"/>
      <c r="V1593" s="38"/>
      <c r="W1593" s="38"/>
      <c r="X1593" s="38"/>
      <c r="Y1593" s="38"/>
      <c r="Z1593" s="38"/>
      <c r="AA1593" s="38"/>
      <c r="AB1593" s="38"/>
      <c r="AC1593" s="38"/>
      <c r="AD1593" s="38"/>
      <c r="AE1593" s="38"/>
      <c r="AR1593" s="227" t="s">
        <v>256</v>
      </c>
      <c r="AT1593" s="227" t="s">
        <v>163</v>
      </c>
      <c r="AU1593" s="227" t="s">
        <v>85</v>
      </c>
      <c r="AY1593" s="17" t="s">
        <v>161</v>
      </c>
      <c r="BE1593" s="228">
        <f>IF(N1593="základní",J1593,0)</f>
        <v>0</v>
      </c>
      <c r="BF1593" s="228">
        <f>IF(N1593="snížená",J1593,0)</f>
        <v>0</v>
      </c>
      <c r="BG1593" s="228">
        <f>IF(N1593="zákl. přenesená",J1593,0)</f>
        <v>0</v>
      </c>
      <c r="BH1593" s="228">
        <f>IF(N1593="sníž. přenesená",J1593,0)</f>
        <v>0</v>
      </c>
      <c r="BI1593" s="228">
        <f>IF(N1593="nulová",J1593,0)</f>
        <v>0</v>
      </c>
      <c r="BJ1593" s="17" t="s">
        <v>83</v>
      </c>
      <c r="BK1593" s="228">
        <f>ROUND(I1593*H1593,2)</f>
        <v>0</v>
      </c>
      <c r="BL1593" s="17" t="s">
        <v>256</v>
      </c>
      <c r="BM1593" s="227" t="s">
        <v>2375</v>
      </c>
    </row>
    <row r="1594" s="2" customFormat="1">
      <c r="A1594" s="38"/>
      <c r="B1594" s="39"/>
      <c r="C1594" s="40"/>
      <c r="D1594" s="229" t="s">
        <v>169</v>
      </c>
      <c r="E1594" s="40"/>
      <c r="F1594" s="230" t="s">
        <v>2374</v>
      </c>
      <c r="G1594" s="40"/>
      <c r="H1594" s="40"/>
      <c r="I1594" s="231"/>
      <c r="J1594" s="40"/>
      <c r="K1594" s="40"/>
      <c r="L1594" s="44"/>
      <c r="M1594" s="232"/>
      <c r="N1594" s="233"/>
      <c r="O1594" s="91"/>
      <c r="P1594" s="91"/>
      <c r="Q1594" s="91"/>
      <c r="R1594" s="91"/>
      <c r="S1594" s="91"/>
      <c r="T1594" s="92"/>
      <c r="U1594" s="38"/>
      <c r="V1594" s="38"/>
      <c r="W1594" s="38"/>
      <c r="X1594" s="38"/>
      <c r="Y1594" s="38"/>
      <c r="Z1594" s="38"/>
      <c r="AA1594" s="38"/>
      <c r="AB1594" s="38"/>
      <c r="AC1594" s="38"/>
      <c r="AD1594" s="38"/>
      <c r="AE1594" s="38"/>
      <c r="AT1594" s="17" t="s">
        <v>169</v>
      </c>
      <c r="AU1594" s="17" t="s">
        <v>85</v>
      </c>
    </row>
    <row r="1595" s="2" customFormat="1" ht="44.25" customHeight="1">
      <c r="A1595" s="38"/>
      <c r="B1595" s="39"/>
      <c r="C1595" s="215" t="s">
        <v>2376</v>
      </c>
      <c r="D1595" s="215" t="s">
        <v>163</v>
      </c>
      <c r="E1595" s="216" t="s">
        <v>2377</v>
      </c>
      <c r="F1595" s="217" t="s">
        <v>2378</v>
      </c>
      <c r="G1595" s="218" t="s">
        <v>451</v>
      </c>
      <c r="H1595" s="219">
        <v>24</v>
      </c>
      <c r="I1595" s="220"/>
      <c r="J1595" s="221">
        <f>ROUND(I1595*H1595,2)</f>
        <v>0</v>
      </c>
      <c r="K1595" s="222"/>
      <c r="L1595" s="44"/>
      <c r="M1595" s="223" t="s">
        <v>1</v>
      </c>
      <c r="N1595" s="224" t="s">
        <v>40</v>
      </c>
      <c r="O1595" s="91"/>
      <c r="P1595" s="225">
        <f>O1595*H1595</f>
        <v>0</v>
      </c>
      <c r="Q1595" s="225">
        <v>0</v>
      </c>
      <c r="R1595" s="225">
        <f>Q1595*H1595</f>
        <v>0</v>
      </c>
      <c r="S1595" s="225">
        <v>0</v>
      </c>
      <c r="T1595" s="226">
        <f>S1595*H1595</f>
        <v>0</v>
      </c>
      <c r="U1595" s="38"/>
      <c r="V1595" s="38"/>
      <c r="W1595" s="38"/>
      <c r="X1595" s="38"/>
      <c r="Y1595" s="38"/>
      <c r="Z1595" s="38"/>
      <c r="AA1595" s="38"/>
      <c r="AB1595" s="38"/>
      <c r="AC1595" s="38"/>
      <c r="AD1595" s="38"/>
      <c r="AE1595" s="38"/>
      <c r="AR1595" s="227" t="s">
        <v>256</v>
      </c>
      <c r="AT1595" s="227" t="s">
        <v>163</v>
      </c>
      <c r="AU1595" s="227" t="s">
        <v>85</v>
      </c>
      <c r="AY1595" s="17" t="s">
        <v>161</v>
      </c>
      <c r="BE1595" s="228">
        <f>IF(N1595="základní",J1595,0)</f>
        <v>0</v>
      </c>
      <c r="BF1595" s="228">
        <f>IF(N1595="snížená",J1595,0)</f>
        <v>0</v>
      </c>
      <c r="BG1595" s="228">
        <f>IF(N1595="zákl. přenesená",J1595,0)</f>
        <v>0</v>
      </c>
      <c r="BH1595" s="228">
        <f>IF(N1595="sníž. přenesená",J1595,0)</f>
        <v>0</v>
      </c>
      <c r="BI1595" s="228">
        <f>IF(N1595="nulová",J1595,0)</f>
        <v>0</v>
      </c>
      <c r="BJ1595" s="17" t="s">
        <v>83</v>
      </c>
      <c r="BK1595" s="228">
        <f>ROUND(I1595*H1595,2)</f>
        <v>0</v>
      </c>
      <c r="BL1595" s="17" t="s">
        <v>256</v>
      </c>
      <c r="BM1595" s="227" t="s">
        <v>2379</v>
      </c>
    </row>
    <row r="1596" s="2" customFormat="1">
      <c r="A1596" s="38"/>
      <c r="B1596" s="39"/>
      <c r="C1596" s="40"/>
      <c r="D1596" s="229" t="s">
        <v>169</v>
      </c>
      <c r="E1596" s="40"/>
      <c r="F1596" s="230" t="s">
        <v>2378</v>
      </c>
      <c r="G1596" s="40"/>
      <c r="H1596" s="40"/>
      <c r="I1596" s="231"/>
      <c r="J1596" s="40"/>
      <c r="K1596" s="40"/>
      <c r="L1596" s="44"/>
      <c r="M1596" s="232"/>
      <c r="N1596" s="233"/>
      <c r="O1596" s="91"/>
      <c r="P1596" s="91"/>
      <c r="Q1596" s="91"/>
      <c r="R1596" s="91"/>
      <c r="S1596" s="91"/>
      <c r="T1596" s="92"/>
      <c r="U1596" s="38"/>
      <c r="V1596" s="38"/>
      <c r="W1596" s="38"/>
      <c r="X1596" s="38"/>
      <c r="Y1596" s="38"/>
      <c r="Z1596" s="38"/>
      <c r="AA1596" s="38"/>
      <c r="AB1596" s="38"/>
      <c r="AC1596" s="38"/>
      <c r="AD1596" s="38"/>
      <c r="AE1596" s="38"/>
      <c r="AT1596" s="17" t="s">
        <v>169</v>
      </c>
      <c r="AU1596" s="17" t="s">
        <v>85</v>
      </c>
    </row>
    <row r="1597" s="2" customFormat="1" ht="44.25" customHeight="1">
      <c r="A1597" s="38"/>
      <c r="B1597" s="39"/>
      <c r="C1597" s="215" t="s">
        <v>2380</v>
      </c>
      <c r="D1597" s="215" t="s">
        <v>163</v>
      </c>
      <c r="E1597" s="216" t="s">
        <v>2381</v>
      </c>
      <c r="F1597" s="217" t="s">
        <v>2382</v>
      </c>
      <c r="G1597" s="218" t="s">
        <v>451</v>
      </c>
      <c r="H1597" s="219">
        <v>47</v>
      </c>
      <c r="I1597" s="220"/>
      <c r="J1597" s="221">
        <f>ROUND(I1597*H1597,2)</f>
        <v>0</v>
      </c>
      <c r="K1597" s="222"/>
      <c r="L1597" s="44"/>
      <c r="M1597" s="223" t="s">
        <v>1</v>
      </c>
      <c r="N1597" s="224" t="s">
        <v>40</v>
      </c>
      <c r="O1597" s="91"/>
      <c r="P1597" s="225">
        <f>O1597*H1597</f>
        <v>0</v>
      </c>
      <c r="Q1597" s="225">
        <v>0</v>
      </c>
      <c r="R1597" s="225">
        <f>Q1597*H1597</f>
        <v>0</v>
      </c>
      <c r="S1597" s="225">
        <v>0</v>
      </c>
      <c r="T1597" s="226">
        <f>S1597*H1597</f>
        <v>0</v>
      </c>
      <c r="U1597" s="38"/>
      <c r="V1597" s="38"/>
      <c r="W1597" s="38"/>
      <c r="X1597" s="38"/>
      <c r="Y1597" s="38"/>
      <c r="Z1597" s="38"/>
      <c r="AA1597" s="38"/>
      <c r="AB1597" s="38"/>
      <c r="AC1597" s="38"/>
      <c r="AD1597" s="38"/>
      <c r="AE1597" s="38"/>
      <c r="AR1597" s="227" t="s">
        <v>256</v>
      </c>
      <c r="AT1597" s="227" t="s">
        <v>163</v>
      </c>
      <c r="AU1597" s="227" t="s">
        <v>85</v>
      </c>
      <c r="AY1597" s="17" t="s">
        <v>161</v>
      </c>
      <c r="BE1597" s="228">
        <f>IF(N1597="základní",J1597,0)</f>
        <v>0</v>
      </c>
      <c r="BF1597" s="228">
        <f>IF(N1597="snížená",J1597,0)</f>
        <v>0</v>
      </c>
      <c r="BG1597" s="228">
        <f>IF(N1597="zákl. přenesená",J1597,0)</f>
        <v>0</v>
      </c>
      <c r="BH1597" s="228">
        <f>IF(N1597="sníž. přenesená",J1597,0)</f>
        <v>0</v>
      </c>
      <c r="BI1597" s="228">
        <f>IF(N1597="nulová",J1597,0)</f>
        <v>0</v>
      </c>
      <c r="BJ1597" s="17" t="s">
        <v>83</v>
      </c>
      <c r="BK1597" s="228">
        <f>ROUND(I1597*H1597,2)</f>
        <v>0</v>
      </c>
      <c r="BL1597" s="17" t="s">
        <v>256</v>
      </c>
      <c r="BM1597" s="227" t="s">
        <v>2383</v>
      </c>
    </row>
    <row r="1598" s="2" customFormat="1">
      <c r="A1598" s="38"/>
      <c r="B1598" s="39"/>
      <c r="C1598" s="40"/>
      <c r="D1598" s="229" t="s">
        <v>169</v>
      </c>
      <c r="E1598" s="40"/>
      <c r="F1598" s="230" t="s">
        <v>2382</v>
      </c>
      <c r="G1598" s="40"/>
      <c r="H1598" s="40"/>
      <c r="I1598" s="231"/>
      <c r="J1598" s="40"/>
      <c r="K1598" s="40"/>
      <c r="L1598" s="44"/>
      <c r="M1598" s="232"/>
      <c r="N1598" s="233"/>
      <c r="O1598" s="91"/>
      <c r="P1598" s="91"/>
      <c r="Q1598" s="91"/>
      <c r="R1598" s="91"/>
      <c r="S1598" s="91"/>
      <c r="T1598" s="92"/>
      <c r="U1598" s="38"/>
      <c r="V1598" s="38"/>
      <c r="W1598" s="38"/>
      <c r="X1598" s="38"/>
      <c r="Y1598" s="38"/>
      <c r="Z1598" s="38"/>
      <c r="AA1598" s="38"/>
      <c r="AB1598" s="38"/>
      <c r="AC1598" s="38"/>
      <c r="AD1598" s="38"/>
      <c r="AE1598" s="38"/>
      <c r="AT1598" s="17" t="s">
        <v>169</v>
      </c>
      <c r="AU1598" s="17" t="s">
        <v>85</v>
      </c>
    </row>
    <row r="1599" s="2" customFormat="1" ht="44.25" customHeight="1">
      <c r="A1599" s="38"/>
      <c r="B1599" s="39"/>
      <c r="C1599" s="215" t="s">
        <v>2384</v>
      </c>
      <c r="D1599" s="215" t="s">
        <v>163</v>
      </c>
      <c r="E1599" s="216" t="s">
        <v>2385</v>
      </c>
      <c r="F1599" s="217" t="s">
        <v>2386</v>
      </c>
      <c r="G1599" s="218" t="s">
        <v>451</v>
      </c>
      <c r="H1599" s="219">
        <v>73</v>
      </c>
      <c r="I1599" s="220"/>
      <c r="J1599" s="221">
        <f>ROUND(I1599*H1599,2)</f>
        <v>0</v>
      </c>
      <c r="K1599" s="222"/>
      <c r="L1599" s="44"/>
      <c r="M1599" s="223" t="s">
        <v>1</v>
      </c>
      <c r="N1599" s="224" t="s">
        <v>40</v>
      </c>
      <c r="O1599" s="91"/>
      <c r="P1599" s="225">
        <f>O1599*H1599</f>
        <v>0</v>
      </c>
      <c r="Q1599" s="225">
        <v>0</v>
      </c>
      <c r="R1599" s="225">
        <f>Q1599*H1599</f>
        <v>0</v>
      </c>
      <c r="S1599" s="225">
        <v>0</v>
      </c>
      <c r="T1599" s="226">
        <f>S1599*H1599</f>
        <v>0</v>
      </c>
      <c r="U1599" s="38"/>
      <c r="V1599" s="38"/>
      <c r="W1599" s="38"/>
      <c r="X1599" s="38"/>
      <c r="Y1599" s="38"/>
      <c r="Z1599" s="38"/>
      <c r="AA1599" s="38"/>
      <c r="AB1599" s="38"/>
      <c r="AC1599" s="38"/>
      <c r="AD1599" s="38"/>
      <c r="AE1599" s="38"/>
      <c r="AR1599" s="227" t="s">
        <v>256</v>
      </c>
      <c r="AT1599" s="227" t="s">
        <v>163</v>
      </c>
      <c r="AU1599" s="227" t="s">
        <v>85</v>
      </c>
      <c r="AY1599" s="17" t="s">
        <v>161</v>
      </c>
      <c r="BE1599" s="228">
        <f>IF(N1599="základní",J1599,0)</f>
        <v>0</v>
      </c>
      <c r="BF1599" s="228">
        <f>IF(N1599="snížená",J1599,0)</f>
        <v>0</v>
      </c>
      <c r="BG1599" s="228">
        <f>IF(N1599="zákl. přenesená",J1599,0)</f>
        <v>0</v>
      </c>
      <c r="BH1599" s="228">
        <f>IF(N1599="sníž. přenesená",J1599,0)</f>
        <v>0</v>
      </c>
      <c r="BI1599" s="228">
        <f>IF(N1599="nulová",J1599,0)</f>
        <v>0</v>
      </c>
      <c r="BJ1599" s="17" t="s">
        <v>83</v>
      </c>
      <c r="BK1599" s="228">
        <f>ROUND(I1599*H1599,2)</f>
        <v>0</v>
      </c>
      <c r="BL1599" s="17" t="s">
        <v>256</v>
      </c>
      <c r="BM1599" s="227" t="s">
        <v>2387</v>
      </c>
    </row>
    <row r="1600" s="2" customFormat="1">
      <c r="A1600" s="38"/>
      <c r="B1600" s="39"/>
      <c r="C1600" s="40"/>
      <c r="D1600" s="229" t="s">
        <v>169</v>
      </c>
      <c r="E1600" s="40"/>
      <c r="F1600" s="230" t="s">
        <v>2386</v>
      </c>
      <c r="G1600" s="40"/>
      <c r="H1600" s="40"/>
      <c r="I1600" s="231"/>
      <c r="J1600" s="40"/>
      <c r="K1600" s="40"/>
      <c r="L1600" s="44"/>
      <c r="M1600" s="232"/>
      <c r="N1600" s="233"/>
      <c r="O1600" s="91"/>
      <c r="P1600" s="91"/>
      <c r="Q1600" s="91"/>
      <c r="R1600" s="91"/>
      <c r="S1600" s="91"/>
      <c r="T1600" s="92"/>
      <c r="U1600" s="38"/>
      <c r="V1600" s="38"/>
      <c r="W1600" s="38"/>
      <c r="X1600" s="38"/>
      <c r="Y1600" s="38"/>
      <c r="Z1600" s="38"/>
      <c r="AA1600" s="38"/>
      <c r="AB1600" s="38"/>
      <c r="AC1600" s="38"/>
      <c r="AD1600" s="38"/>
      <c r="AE1600" s="38"/>
      <c r="AT1600" s="17" t="s">
        <v>169</v>
      </c>
      <c r="AU1600" s="17" t="s">
        <v>85</v>
      </c>
    </row>
    <row r="1601" s="2" customFormat="1" ht="37.8" customHeight="1">
      <c r="A1601" s="38"/>
      <c r="B1601" s="39"/>
      <c r="C1601" s="215" t="s">
        <v>2388</v>
      </c>
      <c r="D1601" s="215" t="s">
        <v>163</v>
      </c>
      <c r="E1601" s="216" t="s">
        <v>2389</v>
      </c>
      <c r="F1601" s="217" t="s">
        <v>2390</v>
      </c>
      <c r="G1601" s="218" t="s">
        <v>451</v>
      </c>
      <c r="H1601" s="219">
        <v>24</v>
      </c>
      <c r="I1601" s="220"/>
      <c r="J1601" s="221">
        <f>ROUND(I1601*H1601,2)</f>
        <v>0</v>
      </c>
      <c r="K1601" s="222"/>
      <c r="L1601" s="44"/>
      <c r="M1601" s="223" t="s">
        <v>1</v>
      </c>
      <c r="N1601" s="224" t="s">
        <v>40</v>
      </c>
      <c r="O1601" s="91"/>
      <c r="P1601" s="225">
        <f>O1601*H1601</f>
        <v>0</v>
      </c>
      <c r="Q1601" s="225">
        <v>0</v>
      </c>
      <c r="R1601" s="225">
        <f>Q1601*H1601</f>
        <v>0</v>
      </c>
      <c r="S1601" s="225">
        <v>0</v>
      </c>
      <c r="T1601" s="226">
        <f>S1601*H1601</f>
        <v>0</v>
      </c>
      <c r="U1601" s="38"/>
      <c r="V1601" s="38"/>
      <c r="W1601" s="38"/>
      <c r="X1601" s="38"/>
      <c r="Y1601" s="38"/>
      <c r="Z1601" s="38"/>
      <c r="AA1601" s="38"/>
      <c r="AB1601" s="38"/>
      <c r="AC1601" s="38"/>
      <c r="AD1601" s="38"/>
      <c r="AE1601" s="38"/>
      <c r="AR1601" s="227" t="s">
        <v>256</v>
      </c>
      <c r="AT1601" s="227" t="s">
        <v>163</v>
      </c>
      <c r="AU1601" s="227" t="s">
        <v>85</v>
      </c>
      <c r="AY1601" s="17" t="s">
        <v>161</v>
      </c>
      <c r="BE1601" s="228">
        <f>IF(N1601="základní",J1601,0)</f>
        <v>0</v>
      </c>
      <c r="BF1601" s="228">
        <f>IF(N1601="snížená",J1601,0)</f>
        <v>0</v>
      </c>
      <c r="BG1601" s="228">
        <f>IF(N1601="zákl. přenesená",J1601,0)</f>
        <v>0</v>
      </c>
      <c r="BH1601" s="228">
        <f>IF(N1601="sníž. přenesená",J1601,0)</f>
        <v>0</v>
      </c>
      <c r="BI1601" s="228">
        <f>IF(N1601="nulová",J1601,0)</f>
        <v>0</v>
      </c>
      <c r="BJ1601" s="17" t="s">
        <v>83</v>
      </c>
      <c r="BK1601" s="228">
        <f>ROUND(I1601*H1601,2)</f>
        <v>0</v>
      </c>
      <c r="BL1601" s="17" t="s">
        <v>256</v>
      </c>
      <c r="BM1601" s="227" t="s">
        <v>2391</v>
      </c>
    </row>
    <row r="1602" s="2" customFormat="1">
      <c r="A1602" s="38"/>
      <c r="B1602" s="39"/>
      <c r="C1602" s="40"/>
      <c r="D1602" s="229" t="s">
        <v>169</v>
      </c>
      <c r="E1602" s="40"/>
      <c r="F1602" s="230" t="s">
        <v>2390</v>
      </c>
      <c r="G1602" s="40"/>
      <c r="H1602" s="40"/>
      <c r="I1602" s="231"/>
      <c r="J1602" s="40"/>
      <c r="K1602" s="40"/>
      <c r="L1602" s="44"/>
      <c r="M1602" s="232"/>
      <c r="N1602" s="233"/>
      <c r="O1602" s="91"/>
      <c r="P1602" s="91"/>
      <c r="Q1602" s="91"/>
      <c r="R1602" s="91"/>
      <c r="S1602" s="91"/>
      <c r="T1602" s="92"/>
      <c r="U1602" s="38"/>
      <c r="V1602" s="38"/>
      <c r="W1602" s="38"/>
      <c r="X1602" s="38"/>
      <c r="Y1602" s="38"/>
      <c r="Z1602" s="38"/>
      <c r="AA1602" s="38"/>
      <c r="AB1602" s="38"/>
      <c r="AC1602" s="38"/>
      <c r="AD1602" s="38"/>
      <c r="AE1602" s="38"/>
      <c r="AT1602" s="17" t="s">
        <v>169</v>
      </c>
      <c r="AU1602" s="17" t="s">
        <v>85</v>
      </c>
    </row>
    <row r="1603" s="2" customFormat="1" ht="44.25" customHeight="1">
      <c r="A1603" s="38"/>
      <c r="B1603" s="39"/>
      <c r="C1603" s="215" t="s">
        <v>2392</v>
      </c>
      <c r="D1603" s="215" t="s">
        <v>163</v>
      </c>
      <c r="E1603" s="216" t="s">
        <v>2393</v>
      </c>
      <c r="F1603" s="217" t="s">
        <v>2394</v>
      </c>
      <c r="G1603" s="218" t="s">
        <v>451</v>
      </c>
      <c r="H1603" s="219">
        <v>140</v>
      </c>
      <c r="I1603" s="220"/>
      <c r="J1603" s="221">
        <f>ROUND(I1603*H1603,2)</f>
        <v>0</v>
      </c>
      <c r="K1603" s="222"/>
      <c r="L1603" s="44"/>
      <c r="M1603" s="223" t="s">
        <v>1</v>
      </c>
      <c r="N1603" s="224" t="s">
        <v>40</v>
      </c>
      <c r="O1603" s="91"/>
      <c r="P1603" s="225">
        <f>O1603*H1603</f>
        <v>0</v>
      </c>
      <c r="Q1603" s="225">
        <v>0</v>
      </c>
      <c r="R1603" s="225">
        <f>Q1603*H1603</f>
        <v>0</v>
      </c>
      <c r="S1603" s="225">
        <v>0</v>
      </c>
      <c r="T1603" s="226">
        <f>S1603*H1603</f>
        <v>0</v>
      </c>
      <c r="U1603" s="38"/>
      <c r="V1603" s="38"/>
      <c r="W1603" s="38"/>
      <c r="X1603" s="38"/>
      <c r="Y1603" s="38"/>
      <c r="Z1603" s="38"/>
      <c r="AA1603" s="38"/>
      <c r="AB1603" s="38"/>
      <c r="AC1603" s="38"/>
      <c r="AD1603" s="38"/>
      <c r="AE1603" s="38"/>
      <c r="AR1603" s="227" t="s">
        <v>256</v>
      </c>
      <c r="AT1603" s="227" t="s">
        <v>163</v>
      </c>
      <c r="AU1603" s="227" t="s">
        <v>85</v>
      </c>
      <c r="AY1603" s="17" t="s">
        <v>161</v>
      </c>
      <c r="BE1603" s="228">
        <f>IF(N1603="základní",J1603,0)</f>
        <v>0</v>
      </c>
      <c r="BF1603" s="228">
        <f>IF(N1603="snížená",J1603,0)</f>
        <v>0</v>
      </c>
      <c r="BG1603" s="228">
        <f>IF(N1603="zákl. přenesená",J1603,0)</f>
        <v>0</v>
      </c>
      <c r="BH1603" s="228">
        <f>IF(N1603="sníž. přenesená",J1603,0)</f>
        <v>0</v>
      </c>
      <c r="BI1603" s="228">
        <f>IF(N1603="nulová",J1603,0)</f>
        <v>0</v>
      </c>
      <c r="BJ1603" s="17" t="s">
        <v>83</v>
      </c>
      <c r="BK1603" s="228">
        <f>ROUND(I1603*H1603,2)</f>
        <v>0</v>
      </c>
      <c r="BL1603" s="17" t="s">
        <v>256</v>
      </c>
      <c r="BM1603" s="227" t="s">
        <v>2395</v>
      </c>
    </row>
    <row r="1604" s="2" customFormat="1">
      <c r="A1604" s="38"/>
      <c r="B1604" s="39"/>
      <c r="C1604" s="40"/>
      <c r="D1604" s="229" t="s">
        <v>169</v>
      </c>
      <c r="E1604" s="40"/>
      <c r="F1604" s="230" t="s">
        <v>2394</v>
      </c>
      <c r="G1604" s="40"/>
      <c r="H1604" s="40"/>
      <c r="I1604" s="231"/>
      <c r="J1604" s="40"/>
      <c r="K1604" s="40"/>
      <c r="L1604" s="44"/>
      <c r="M1604" s="232"/>
      <c r="N1604" s="233"/>
      <c r="O1604" s="91"/>
      <c r="P1604" s="91"/>
      <c r="Q1604" s="91"/>
      <c r="R1604" s="91"/>
      <c r="S1604" s="91"/>
      <c r="T1604" s="92"/>
      <c r="U1604" s="38"/>
      <c r="V1604" s="38"/>
      <c r="W1604" s="38"/>
      <c r="X1604" s="38"/>
      <c r="Y1604" s="38"/>
      <c r="Z1604" s="38"/>
      <c r="AA1604" s="38"/>
      <c r="AB1604" s="38"/>
      <c r="AC1604" s="38"/>
      <c r="AD1604" s="38"/>
      <c r="AE1604" s="38"/>
      <c r="AT1604" s="17" t="s">
        <v>169</v>
      </c>
      <c r="AU1604" s="17" t="s">
        <v>85</v>
      </c>
    </row>
    <row r="1605" s="2" customFormat="1" ht="44.25" customHeight="1">
      <c r="A1605" s="38"/>
      <c r="B1605" s="39"/>
      <c r="C1605" s="215" t="s">
        <v>2396</v>
      </c>
      <c r="D1605" s="215" t="s">
        <v>163</v>
      </c>
      <c r="E1605" s="216" t="s">
        <v>2397</v>
      </c>
      <c r="F1605" s="217" t="s">
        <v>2398</v>
      </c>
      <c r="G1605" s="218" t="s">
        <v>451</v>
      </c>
      <c r="H1605" s="219">
        <v>946</v>
      </c>
      <c r="I1605" s="220"/>
      <c r="J1605" s="221">
        <f>ROUND(I1605*H1605,2)</f>
        <v>0</v>
      </c>
      <c r="K1605" s="222"/>
      <c r="L1605" s="44"/>
      <c r="M1605" s="223" t="s">
        <v>1</v>
      </c>
      <c r="N1605" s="224" t="s">
        <v>40</v>
      </c>
      <c r="O1605" s="91"/>
      <c r="P1605" s="225">
        <f>O1605*H1605</f>
        <v>0</v>
      </c>
      <c r="Q1605" s="225">
        <v>0</v>
      </c>
      <c r="R1605" s="225">
        <f>Q1605*H1605</f>
        <v>0</v>
      </c>
      <c r="S1605" s="225">
        <v>0</v>
      </c>
      <c r="T1605" s="226">
        <f>S1605*H1605</f>
        <v>0</v>
      </c>
      <c r="U1605" s="38"/>
      <c r="V1605" s="38"/>
      <c r="W1605" s="38"/>
      <c r="X1605" s="38"/>
      <c r="Y1605" s="38"/>
      <c r="Z1605" s="38"/>
      <c r="AA1605" s="38"/>
      <c r="AB1605" s="38"/>
      <c r="AC1605" s="38"/>
      <c r="AD1605" s="38"/>
      <c r="AE1605" s="38"/>
      <c r="AR1605" s="227" t="s">
        <v>256</v>
      </c>
      <c r="AT1605" s="227" t="s">
        <v>163</v>
      </c>
      <c r="AU1605" s="227" t="s">
        <v>85</v>
      </c>
      <c r="AY1605" s="17" t="s">
        <v>161</v>
      </c>
      <c r="BE1605" s="228">
        <f>IF(N1605="základní",J1605,0)</f>
        <v>0</v>
      </c>
      <c r="BF1605" s="228">
        <f>IF(N1605="snížená",J1605,0)</f>
        <v>0</v>
      </c>
      <c r="BG1605" s="228">
        <f>IF(N1605="zákl. přenesená",J1605,0)</f>
        <v>0</v>
      </c>
      <c r="BH1605" s="228">
        <f>IF(N1605="sníž. přenesená",J1605,0)</f>
        <v>0</v>
      </c>
      <c r="BI1605" s="228">
        <f>IF(N1605="nulová",J1605,0)</f>
        <v>0</v>
      </c>
      <c r="BJ1605" s="17" t="s">
        <v>83</v>
      </c>
      <c r="BK1605" s="228">
        <f>ROUND(I1605*H1605,2)</f>
        <v>0</v>
      </c>
      <c r="BL1605" s="17" t="s">
        <v>256</v>
      </c>
      <c r="BM1605" s="227" t="s">
        <v>2399</v>
      </c>
    </row>
    <row r="1606" s="2" customFormat="1">
      <c r="A1606" s="38"/>
      <c r="B1606" s="39"/>
      <c r="C1606" s="40"/>
      <c r="D1606" s="229" t="s">
        <v>169</v>
      </c>
      <c r="E1606" s="40"/>
      <c r="F1606" s="230" t="s">
        <v>2398</v>
      </c>
      <c r="G1606" s="40"/>
      <c r="H1606" s="40"/>
      <c r="I1606" s="231"/>
      <c r="J1606" s="40"/>
      <c r="K1606" s="40"/>
      <c r="L1606" s="44"/>
      <c r="M1606" s="232"/>
      <c r="N1606" s="233"/>
      <c r="O1606" s="91"/>
      <c r="P1606" s="91"/>
      <c r="Q1606" s="91"/>
      <c r="R1606" s="91"/>
      <c r="S1606" s="91"/>
      <c r="T1606" s="92"/>
      <c r="U1606" s="38"/>
      <c r="V1606" s="38"/>
      <c r="W1606" s="38"/>
      <c r="X1606" s="38"/>
      <c r="Y1606" s="38"/>
      <c r="Z1606" s="38"/>
      <c r="AA1606" s="38"/>
      <c r="AB1606" s="38"/>
      <c r="AC1606" s="38"/>
      <c r="AD1606" s="38"/>
      <c r="AE1606" s="38"/>
      <c r="AT1606" s="17" t="s">
        <v>169</v>
      </c>
      <c r="AU1606" s="17" t="s">
        <v>85</v>
      </c>
    </row>
    <row r="1607" s="2" customFormat="1" ht="24.15" customHeight="1">
      <c r="A1607" s="38"/>
      <c r="B1607" s="39"/>
      <c r="C1607" s="215" t="s">
        <v>2400</v>
      </c>
      <c r="D1607" s="215" t="s">
        <v>163</v>
      </c>
      <c r="E1607" s="216" t="s">
        <v>2401</v>
      </c>
      <c r="F1607" s="217" t="s">
        <v>2402</v>
      </c>
      <c r="G1607" s="218" t="s">
        <v>1754</v>
      </c>
      <c r="H1607" s="219">
        <v>20</v>
      </c>
      <c r="I1607" s="220"/>
      <c r="J1607" s="221">
        <f>ROUND(I1607*H1607,2)</f>
        <v>0</v>
      </c>
      <c r="K1607" s="222"/>
      <c r="L1607" s="44"/>
      <c r="M1607" s="223" t="s">
        <v>1</v>
      </c>
      <c r="N1607" s="224" t="s">
        <v>40</v>
      </c>
      <c r="O1607" s="91"/>
      <c r="P1607" s="225">
        <f>O1607*H1607</f>
        <v>0</v>
      </c>
      <c r="Q1607" s="225">
        <v>0</v>
      </c>
      <c r="R1607" s="225">
        <f>Q1607*H1607</f>
        <v>0</v>
      </c>
      <c r="S1607" s="225">
        <v>0</v>
      </c>
      <c r="T1607" s="226">
        <f>S1607*H1607</f>
        <v>0</v>
      </c>
      <c r="U1607" s="38"/>
      <c r="V1607" s="38"/>
      <c r="W1607" s="38"/>
      <c r="X1607" s="38"/>
      <c r="Y1607" s="38"/>
      <c r="Z1607" s="38"/>
      <c r="AA1607" s="38"/>
      <c r="AB1607" s="38"/>
      <c r="AC1607" s="38"/>
      <c r="AD1607" s="38"/>
      <c r="AE1607" s="38"/>
      <c r="AR1607" s="227" t="s">
        <v>256</v>
      </c>
      <c r="AT1607" s="227" t="s">
        <v>163</v>
      </c>
      <c r="AU1607" s="227" t="s">
        <v>85</v>
      </c>
      <c r="AY1607" s="17" t="s">
        <v>161</v>
      </c>
      <c r="BE1607" s="228">
        <f>IF(N1607="základní",J1607,0)</f>
        <v>0</v>
      </c>
      <c r="BF1607" s="228">
        <f>IF(N1607="snížená",J1607,0)</f>
        <v>0</v>
      </c>
      <c r="BG1607" s="228">
        <f>IF(N1607="zákl. přenesená",J1607,0)</f>
        <v>0</v>
      </c>
      <c r="BH1607" s="228">
        <f>IF(N1607="sníž. přenesená",J1607,0)</f>
        <v>0</v>
      </c>
      <c r="BI1607" s="228">
        <f>IF(N1607="nulová",J1607,0)</f>
        <v>0</v>
      </c>
      <c r="BJ1607" s="17" t="s">
        <v>83</v>
      </c>
      <c r="BK1607" s="228">
        <f>ROUND(I1607*H1607,2)</f>
        <v>0</v>
      </c>
      <c r="BL1607" s="17" t="s">
        <v>256</v>
      </c>
      <c r="BM1607" s="227" t="s">
        <v>2403</v>
      </c>
    </row>
    <row r="1608" s="2" customFormat="1">
      <c r="A1608" s="38"/>
      <c r="B1608" s="39"/>
      <c r="C1608" s="40"/>
      <c r="D1608" s="229" t="s">
        <v>169</v>
      </c>
      <c r="E1608" s="40"/>
      <c r="F1608" s="230" t="s">
        <v>2402</v>
      </c>
      <c r="G1608" s="40"/>
      <c r="H1608" s="40"/>
      <c r="I1608" s="231"/>
      <c r="J1608" s="40"/>
      <c r="K1608" s="40"/>
      <c r="L1608" s="44"/>
      <c r="M1608" s="232"/>
      <c r="N1608" s="233"/>
      <c r="O1608" s="91"/>
      <c r="P1608" s="91"/>
      <c r="Q1608" s="91"/>
      <c r="R1608" s="91"/>
      <c r="S1608" s="91"/>
      <c r="T1608" s="92"/>
      <c r="U1608" s="38"/>
      <c r="V1608" s="38"/>
      <c r="W1608" s="38"/>
      <c r="X1608" s="38"/>
      <c r="Y1608" s="38"/>
      <c r="Z1608" s="38"/>
      <c r="AA1608" s="38"/>
      <c r="AB1608" s="38"/>
      <c r="AC1608" s="38"/>
      <c r="AD1608" s="38"/>
      <c r="AE1608" s="38"/>
      <c r="AT1608" s="17" t="s">
        <v>169</v>
      </c>
      <c r="AU1608" s="17" t="s">
        <v>85</v>
      </c>
    </row>
    <row r="1609" s="2" customFormat="1" ht="16.5" customHeight="1">
      <c r="A1609" s="38"/>
      <c r="B1609" s="39"/>
      <c r="C1609" s="215" t="s">
        <v>2404</v>
      </c>
      <c r="D1609" s="215" t="s">
        <v>163</v>
      </c>
      <c r="E1609" s="216" t="s">
        <v>2405</v>
      </c>
      <c r="F1609" s="217" t="s">
        <v>2406</v>
      </c>
      <c r="G1609" s="218" t="s">
        <v>451</v>
      </c>
      <c r="H1609" s="219">
        <v>10</v>
      </c>
      <c r="I1609" s="220"/>
      <c r="J1609" s="221">
        <f>ROUND(I1609*H1609,2)</f>
        <v>0</v>
      </c>
      <c r="K1609" s="222"/>
      <c r="L1609" s="44"/>
      <c r="M1609" s="223" t="s">
        <v>1</v>
      </c>
      <c r="N1609" s="224" t="s">
        <v>40</v>
      </c>
      <c r="O1609" s="91"/>
      <c r="P1609" s="225">
        <f>O1609*H1609</f>
        <v>0</v>
      </c>
      <c r="Q1609" s="225">
        <v>0</v>
      </c>
      <c r="R1609" s="225">
        <f>Q1609*H1609</f>
        <v>0</v>
      </c>
      <c r="S1609" s="225">
        <v>0</v>
      </c>
      <c r="T1609" s="226">
        <f>S1609*H1609</f>
        <v>0</v>
      </c>
      <c r="U1609" s="38"/>
      <c r="V1609" s="38"/>
      <c r="W1609" s="38"/>
      <c r="X1609" s="38"/>
      <c r="Y1609" s="38"/>
      <c r="Z1609" s="38"/>
      <c r="AA1609" s="38"/>
      <c r="AB1609" s="38"/>
      <c r="AC1609" s="38"/>
      <c r="AD1609" s="38"/>
      <c r="AE1609" s="38"/>
      <c r="AR1609" s="227" t="s">
        <v>256</v>
      </c>
      <c r="AT1609" s="227" t="s">
        <v>163</v>
      </c>
      <c r="AU1609" s="227" t="s">
        <v>85</v>
      </c>
      <c r="AY1609" s="17" t="s">
        <v>161</v>
      </c>
      <c r="BE1609" s="228">
        <f>IF(N1609="základní",J1609,0)</f>
        <v>0</v>
      </c>
      <c r="BF1609" s="228">
        <f>IF(N1609="snížená",J1609,0)</f>
        <v>0</v>
      </c>
      <c r="BG1609" s="228">
        <f>IF(N1609="zákl. přenesená",J1609,0)</f>
        <v>0</v>
      </c>
      <c r="BH1609" s="228">
        <f>IF(N1609="sníž. přenesená",J1609,0)</f>
        <v>0</v>
      </c>
      <c r="BI1609" s="228">
        <f>IF(N1609="nulová",J1609,0)</f>
        <v>0</v>
      </c>
      <c r="BJ1609" s="17" t="s">
        <v>83</v>
      </c>
      <c r="BK1609" s="228">
        <f>ROUND(I1609*H1609,2)</f>
        <v>0</v>
      </c>
      <c r="BL1609" s="17" t="s">
        <v>256</v>
      </c>
      <c r="BM1609" s="227" t="s">
        <v>2407</v>
      </c>
    </row>
    <row r="1610" s="2" customFormat="1">
      <c r="A1610" s="38"/>
      <c r="B1610" s="39"/>
      <c r="C1610" s="40"/>
      <c r="D1610" s="229" t="s">
        <v>169</v>
      </c>
      <c r="E1610" s="40"/>
      <c r="F1610" s="230" t="s">
        <v>2406</v>
      </c>
      <c r="G1610" s="40"/>
      <c r="H1610" s="40"/>
      <c r="I1610" s="231"/>
      <c r="J1610" s="40"/>
      <c r="K1610" s="40"/>
      <c r="L1610" s="44"/>
      <c r="M1610" s="232"/>
      <c r="N1610" s="233"/>
      <c r="O1610" s="91"/>
      <c r="P1610" s="91"/>
      <c r="Q1610" s="91"/>
      <c r="R1610" s="91"/>
      <c r="S1610" s="91"/>
      <c r="T1610" s="92"/>
      <c r="U1610" s="38"/>
      <c r="V1610" s="38"/>
      <c r="W1610" s="38"/>
      <c r="X1610" s="38"/>
      <c r="Y1610" s="38"/>
      <c r="Z1610" s="38"/>
      <c r="AA1610" s="38"/>
      <c r="AB1610" s="38"/>
      <c r="AC1610" s="38"/>
      <c r="AD1610" s="38"/>
      <c r="AE1610" s="38"/>
      <c r="AT1610" s="17" t="s">
        <v>169</v>
      </c>
      <c r="AU1610" s="17" t="s">
        <v>85</v>
      </c>
    </row>
    <row r="1611" s="2" customFormat="1" ht="16.5" customHeight="1">
      <c r="A1611" s="38"/>
      <c r="B1611" s="39"/>
      <c r="C1611" s="215" t="s">
        <v>2408</v>
      </c>
      <c r="D1611" s="215" t="s">
        <v>163</v>
      </c>
      <c r="E1611" s="216" t="s">
        <v>2409</v>
      </c>
      <c r="F1611" s="217" t="s">
        <v>2410</v>
      </c>
      <c r="G1611" s="218" t="s">
        <v>1754</v>
      </c>
      <c r="H1611" s="219">
        <v>20</v>
      </c>
      <c r="I1611" s="220"/>
      <c r="J1611" s="221">
        <f>ROUND(I1611*H1611,2)</f>
        <v>0</v>
      </c>
      <c r="K1611" s="222"/>
      <c r="L1611" s="44"/>
      <c r="M1611" s="223" t="s">
        <v>1</v>
      </c>
      <c r="N1611" s="224" t="s">
        <v>40</v>
      </c>
      <c r="O1611" s="91"/>
      <c r="P1611" s="225">
        <f>O1611*H1611</f>
        <v>0</v>
      </c>
      <c r="Q1611" s="225">
        <v>0</v>
      </c>
      <c r="R1611" s="225">
        <f>Q1611*H1611</f>
        <v>0</v>
      </c>
      <c r="S1611" s="225">
        <v>0</v>
      </c>
      <c r="T1611" s="226">
        <f>S1611*H1611</f>
        <v>0</v>
      </c>
      <c r="U1611" s="38"/>
      <c r="V1611" s="38"/>
      <c r="W1611" s="38"/>
      <c r="X1611" s="38"/>
      <c r="Y1611" s="38"/>
      <c r="Z1611" s="38"/>
      <c r="AA1611" s="38"/>
      <c r="AB1611" s="38"/>
      <c r="AC1611" s="38"/>
      <c r="AD1611" s="38"/>
      <c r="AE1611" s="38"/>
      <c r="AR1611" s="227" t="s">
        <v>256</v>
      </c>
      <c r="AT1611" s="227" t="s">
        <v>163</v>
      </c>
      <c r="AU1611" s="227" t="s">
        <v>85</v>
      </c>
      <c r="AY1611" s="17" t="s">
        <v>161</v>
      </c>
      <c r="BE1611" s="228">
        <f>IF(N1611="základní",J1611,0)</f>
        <v>0</v>
      </c>
      <c r="BF1611" s="228">
        <f>IF(N1611="snížená",J1611,0)</f>
        <v>0</v>
      </c>
      <c r="BG1611" s="228">
        <f>IF(N1611="zákl. přenesená",J1611,0)</f>
        <v>0</v>
      </c>
      <c r="BH1611" s="228">
        <f>IF(N1611="sníž. přenesená",J1611,0)</f>
        <v>0</v>
      </c>
      <c r="BI1611" s="228">
        <f>IF(N1611="nulová",J1611,0)</f>
        <v>0</v>
      </c>
      <c r="BJ1611" s="17" t="s">
        <v>83</v>
      </c>
      <c r="BK1611" s="228">
        <f>ROUND(I1611*H1611,2)</f>
        <v>0</v>
      </c>
      <c r="BL1611" s="17" t="s">
        <v>256</v>
      </c>
      <c r="BM1611" s="227" t="s">
        <v>2411</v>
      </c>
    </row>
    <row r="1612" s="2" customFormat="1">
      <c r="A1612" s="38"/>
      <c r="B1612" s="39"/>
      <c r="C1612" s="40"/>
      <c r="D1612" s="229" t="s">
        <v>169</v>
      </c>
      <c r="E1612" s="40"/>
      <c r="F1612" s="230" t="s">
        <v>2410</v>
      </c>
      <c r="G1612" s="40"/>
      <c r="H1612" s="40"/>
      <c r="I1612" s="231"/>
      <c r="J1612" s="40"/>
      <c r="K1612" s="40"/>
      <c r="L1612" s="44"/>
      <c r="M1612" s="232"/>
      <c r="N1612" s="233"/>
      <c r="O1612" s="91"/>
      <c r="P1612" s="91"/>
      <c r="Q1612" s="91"/>
      <c r="R1612" s="91"/>
      <c r="S1612" s="91"/>
      <c r="T1612" s="92"/>
      <c r="U1612" s="38"/>
      <c r="V1612" s="38"/>
      <c r="W1612" s="38"/>
      <c r="X1612" s="38"/>
      <c r="Y1612" s="38"/>
      <c r="Z1612" s="38"/>
      <c r="AA1612" s="38"/>
      <c r="AB1612" s="38"/>
      <c r="AC1612" s="38"/>
      <c r="AD1612" s="38"/>
      <c r="AE1612" s="38"/>
      <c r="AT1612" s="17" t="s">
        <v>169</v>
      </c>
      <c r="AU1612" s="17" t="s">
        <v>85</v>
      </c>
    </row>
    <row r="1613" s="2" customFormat="1" ht="37.8" customHeight="1">
      <c r="A1613" s="38"/>
      <c r="B1613" s="39"/>
      <c r="C1613" s="215" t="s">
        <v>2412</v>
      </c>
      <c r="D1613" s="215" t="s">
        <v>163</v>
      </c>
      <c r="E1613" s="216" t="s">
        <v>2413</v>
      </c>
      <c r="F1613" s="217" t="s">
        <v>2414</v>
      </c>
      <c r="G1613" s="218" t="s">
        <v>2190</v>
      </c>
      <c r="H1613" s="219">
        <v>1</v>
      </c>
      <c r="I1613" s="220"/>
      <c r="J1613" s="221">
        <f>ROUND(I1613*H1613,2)</f>
        <v>0</v>
      </c>
      <c r="K1613" s="222"/>
      <c r="L1613" s="44"/>
      <c r="M1613" s="223" t="s">
        <v>1</v>
      </c>
      <c r="N1613" s="224" t="s">
        <v>40</v>
      </c>
      <c r="O1613" s="91"/>
      <c r="P1613" s="225">
        <f>O1613*H1613</f>
        <v>0</v>
      </c>
      <c r="Q1613" s="225">
        <v>0</v>
      </c>
      <c r="R1613" s="225">
        <f>Q1613*H1613</f>
        <v>0</v>
      </c>
      <c r="S1613" s="225">
        <v>0</v>
      </c>
      <c r="T1613" s="226">
        <f>S1613*H1613</f>
        <v>0</v>
      </c>
      <c r="U1613" s="38"/>
      <c r="V1613" s="38"/>
      <c r="W1613" s="38"/>
      <c r="X1613" s="38"/>
      <c r="Y1613" s="38"/>
      <c r="Z1613" s="38"/>
      <c r="AA1613" s="38"/>
      <c r="AB1613" s="38"/>
      <c r="AC1613" s="38"/>
      <c r="AD1613" s="38"/>
      <c r="AE1613" s="38"/>
      <c r="AR1613" s="227" t="s">
        <v>256</v>
      </c>
      <c r="AT1613" s="227" t="s">
        <v>163</v>
      </c>
      <c r="AU1613" s="227" t="s">
        <v>85</v>
      </c>
      <c r="AY1613" s="17" t="s">
        <v>161</v>
      </c>
      <c r="BE1613" s="228">
        <f>IF(N1613="základní",J1613,0)</f>
        <v>0</v>
      </c>
      <c r="BF1613" s="228">
        <f>IF(N1613="snížená",J1613,0)</f>
        <v>0</v>
      </c>
      <c r="BG1613" s="228">
        <f>IF(N1613="zákl. přenesená",J1613,0)</f>
        <v>0</v>
      </c>
      <c r="BH1613" s="228">
        <f>IF(N1613="sníž. přenesená",J1613,0)</f>
        <v>0</v>
      </c>
      <c r="BI1613" s="228">
        <f>IF(N1613="nulová",J1613,0)</f>
        <v>0</v>
      </c>
      <c r="BJ1613" s="17" t="s">
        <v>83</v>
      </c>
      <c r="BK1613" s="228">
        <f>ROUND(I1613*H1613,2)</f>
        <v>0</v>
      </c>
      <c r="BL1613" s="17" t="s">
        <v>256</v>
      </c>
      <c r="BM1613" s="227" t="s">
        <v>2415</v>
      </c>
    </row>
    <row r="1614" s="2" customFormat="1">
      <c r="A1614" s="38"/>
      <c r="B1614" s="39"/>
      <c r="C1614" s="40"/>
      <c r="D1614" s="229" t="s">
        <v>169</v>
      </c>
      <c r="E1614" s="40"/>
      <c r="F1614" s="230" t="s">
        <v>2414</v>
      </c>
      <c r="G1614" s="40"/>
      <c r="H1614" s="40"/>
      <c r="I1614" s="231"/>
      <c r="J1614" s="40"/>
      <c r="K1614" s="40"/>
      <c r="L1614" s="44"/>
      <c r="M1614" s="232"/>
      <c r="N1614" s="233"/>
      <c r="O1614" s="91"/>
      <c r="P1614" s="91"/>
      <c r="Q1614" s="91"/>
      <c r="R1614" s="91"/>
      <c r="S1614" s="91"/>
      <c r="T1614" s="92"/>
      <c r="U1614" s="38"/>
      <c r="V1614" s="38"/>
      <c r="W1614" s="38"/>
      <c r="X1614" s="38"/>
      <c r="Y1614" s="38"/>
      <c r="Z1614" s="38"/>
      <c r="AA1614" s="38"/>
      <c r="AB1614" s="38"/>
      <c r="AC1614" s="38"/>
      <c r="AD1614" s="38"/>
      <c r="AE1614" s="38"/>
      <c r="AT1614" s="17" t="s">
        <v>169</v>
      </c>
      <c r="AU1614" s="17" t="s">
        <v>85</v>
      </c>
    </row>
    <row r="1615" s="2" customFormat="1" ht="24.15" customHeight="1">
      <c r="A1615" s="38"/>
      <c r="B1615" s="39"/>
      <c r="C1615" s="215" t="s">
        <v>2416</v>
      </c>
      <c r="D1615" s="215" t="s">
        <v>163</v>
      </c>
      <c r="E1615" s="216" t="s">
        <v>2417</v>
      </c>
      <c r="F1615" s="217" t="s">
        <v>2418</v>
      </c>
      <c r="G1615" s="218" t="s">
        <v>2190</v>
      </c>
      <c r="H1615" s="219">
        <v>1</v>
      </c>
      <c r="I1615" s="220"/>
      <c r="J1615" s="221">
        <f>ROUND(I1615*H1615,2)</f>
        <v>0</v>
      </c>
      <c r="K1615" s="222"/>
      <c r="L1615" s="44"/>
      <c r="M1615" s="223" t="s">
        <v>1</v>
      </c>
      <c r="N1615" s="224" t="s">
        <v>40</v>
      </c>
      <c r="O1615" s="91"/>
      <c r="P1615" s="225">
        <f>O1615*H1615</f>
        <v>0</v>
      </c>
      <c r="Q1615" s="225">
        <v>0</v>
      </c>
      <c r="R1615" s="225">
        <f>Q1615*H1615</f>
        <v>0</v>
      </c>
      <c r="S1615" s="225">
        <v>0</v>
      </c>
      <c r="T1615" s="226">
        <f>S1615*H1615</f>
        <v>0</v>
      </c>
      <c r="U1615" s="38"/>
      <c r="V1615" s="38"/>
      <c r="W1615" s="38"/>
      <c r="X1615" s="38"/>
      <c r="Y1615" s="38"/>
      <c r="Z1615" s="38"/>
      <c r="AA1615" s="38"/>
      <c r="AB1615" s="38"/>
      <c r="AC1615" s="38"/>
      <c r="AD1615" s="38"/>
      <c r="AE1615" s="38"/>
      <c r="AR1615" s="227" t="s">
        <v>256</v>
      </c>
      <c r="AT1615" s="227" t="s">
        <v>163</v>
      </c>
      <c r="AU1615" s="227" t="s">
        <v>85</v>
      </c>
      <c r="AY1615" s="17" t="s">
        <v>161</v>
      </c>
      <c r="BE1615" s="228">
        <f>IF(N1615="základní",J1615,0)</f>
        <v>0</v>
      </c>
      <c r="BF1615" s="228">
        <f>IF(N1615="snížená",J1615,0)</f>
        <v>0</v>
      </c>
      <c r="BG1615" s="228">
        <f>IF(N1615="zákl. přenesená",J1615,0)</f>
        <v>0</v>
      </c>
      <c r="BH1615" s="228">
        <f>IF(N1615="sníž. přenesená",J1615,0)</f>
        <v>0</v>
      </c>
      <c r="BI1615" s="228">
        <f>IF(N1615="nulová",J1615,0)</f>
        <v>0</v>
      </c>
      <c r="BJ1615" s="17" t="s">
        <v>83</v>
      </c>
      <c r="BK1615" s="228">
        <f>ROUND(I1615*H1615,2)</f>
        <v>0</v>
      </c>
      <c r="BL1615" s="17" t="s">
        <v>256</v>
      </c>
      <c r="BM1615" s="227" t="s">
        <v>2419</v>
      </c>
    </row>
    <row r="1616" s="2" customFormat="1">
      <c r="A1616" s="38"/>
      <c r="B1616" s="39"/>
      <c r="C1616" s="40"/>
      <c r="D1616" s="229" t="s">
        <v>169</v>
      </c>
      <c r="E1616" s="40"/>
      <c r="F1616" s="230" t="s">
        <v>2418</v>
      </c>
      <c r="G1616" s="40"/>
      <c r="H1616" s="40"/>
      <c r="I1616" s="231"/>
      <c r="J1616" s="40"/>
      <c r="K1616" s="40"/>
      <c r="L1616" s="44"/>
      <c r="M1616" s="232"/>
      <c r="N1616" s="233"/>
      <c r="O1616" s="91"/>
      <c r="P1616" s="91"/>
      <c r="Q1616" s="91"/>
      <c r="R1616" s="91"/>
      <c r="S1616" s="91"/>
      <c r="T1616" s="92"/>
      <c r="U1616" s="38"/>
      <c r="V1616" s="38"/>
      <c r="W1616" s="38"/>
      <c r="X1616" s="38"/>
      <c r="Y1616" s="38"/>
      <c r="Z1616" s="38"/>
      <c r="AA1616" s="38"/>
      <c r="AB1616" s="38"/>
      <c r="AC1616" s="38"/>
      <c r="AD1616" s="38"/>
      <c r="AE1616" s="38"/>
      <c r="AT1616" s="17" t="s">
        <v>169</v>
      </c>
      <c r="AU1616" s="17" t="s">
        <v>85</v>
      </c>
    </row>
    <row r="1617" s="2" customFormat="1" ht="33" customHeight="1">
      <c r="A1617" s="38"/>
      <c r="B1617" s="39"/>
      <c r="C1617" s="215" t="s">
        <v>2420</v>
      </c>
      <c r="D1617" s="215" t="s">
        <v>163</v>
      </c>
      <c r="E1617" s="216" t="s">
        <v>2421</v>
      </c>
      <c r="F1617" s="217" t="s">
        <v>2422</v>
      </c>
      <c r="G1617" s="218" t="s">
        <v>2190</v>
      </c>
      <c r="H1617" s="219">
        <v>1</v>
      </c>
      <c r="I1617" s="220"/>
      <c r="J1617" s="221">
        <f>ROUND(I1617*H1617,2)</f>
        <v>0</v>
      </c>
      <c r="K1617" s="222"/>
      <c r="L1617" s="44"/>
      <c r="M1617" s="223" t="s">
        <v>1</v>
      </c>
      <c r="N1617" s="224" t="s">
        <v>40</v>
      </c>
      <c r="O1617" s="91"/>
      <c r="P1617" s="225">
        <f>O1617*H1617</f>
        <v>0</v>
      </c>
      <c r="Q1617" s="225">
        <v>0</v>
      </c>
      <c r="R1617" s="225">
        <f>Q1617*H1617</f>
        <v>0</v>
      </c>
      <c r="S1617" s="225">
        <v>0</v>
      </c>
      <c r="T1617" s="226">
        <f>S1617*H1617</f>
        <v>0</v>
      </c>
      <c r="U1617" s="38"/>
      <c r="V1617" s="38"/>
      <c r="W1617" s="38"/>
      <c r="X1617" s="38"/>
      <c r="Y1617" s="38"/>
      <c r="Z1617" s="38"/>
      <c r="AA1617" s="38"/>
      <c r="AB1617" s="38"/>
      <c r="AC1617" s="38"/>
      <c r="AD1617" s="38"/>
      <c r="AE1617" s="38"/>
      <c r="AR1617" s="227" t="s">
        <v>256</v>
      </c>
      <c r="AT1617" s="227" t="s">
        <v>163</v>
      </c>
      <c r="AU1617" s="227" t="s">
        <v>85</v>
      </c>
      <c r="AY1617" s="17" t="s">
        <v>161</v>
      </c>
      <c r="BE1617" s="228">
        <f>IF(N1617="základní",J1617,0)</f>
        <v>0</v>
      </c>
      <c r="BF1617" s="228">
        <f>IF(N1617="snížená",J1617,0)</f>
        <v>0</v>
      </c>
      <c r="BG1617" s="228">
        <f>IF(N1617="zákl. přenesená",J1617,0)</f>
        <v>0</v>
      </c>
      <c r="BH1617" s="228">
        <f>IF(N1617="sníž. přenesená",J1617,0)</f>
        <v>0</v>
      </c>
      <c r="BI1617" s="228">
        <f>IF(N1617="nulová",J1617,0)</f>
        <v>0</v>
      </c>
      <c r="BJ1617" s="17" t="s">
        <v>83</v>
      </c>
      <c r="BK1617" s="228">
        <f>ROUND(I1617*H1617,2)</f>
        <v>0</v>
      </c>
      <c r="BL1617" s="17" t="s">
        <v>256</v>
      </c>
      <c r="BM1617" s="227" t="s">
        <v>2423</v>
      </c>
    </row>
    <row r="1618" s="2" customFormat="1">
      <c r="A1618" s="38"/>
      <c r="B1618" s="39"/>
      <c r="C1618" s="40"/>
      <c r="D1618" s="229" t="s">
        <v>169</v>
      </c>
      <c r="E1618" s="40"/>
      <c r="F1618" s="230" t="s">
        <v>2422</v>
      </c>
      <c r="G1618" s="40"/>
      <c r="H1618" s="40"/>
      <c r="I1618" s="231"/>
      <c r="J1618" s="40"/>
      <c r="K1618" s="40"/>
      <c r="L1618" s="44"/>
      <c r="M1618" s="232"/>
      <c r="N1618" s="233"/>
      <c r="O1618" s="91"/>
      <c r="P1618" s="91"/>
      <c r="Q1618" s="91"/>
      <c r="R1618" s="91"/>
      <c r="S1618" s="91"/>
      <c r="T1618" s="92"/>
      <c r="U1618" s="38"/>
      <c r="V1618" s="38"/>
      <c r="W1618" s="38"/>
      <c r="X1618" s="38"/>
      <c r="Y1618" s="38"/>
      <c r="Z1618" s="38"/>
      <c r="AA1618" s="38"/>
      <c r="AB1618" s="38"/>
      <c r="AC1618" s="38"/>
      <c r="AD1618" s="38"/>
      <c r="AE1618" s="38"/>
      <c r="AT1618" s="17" t="s">
        <v>169</v>
      </c>
      <c r="AU1618" s="17" t="s">
        <v>85</v>
      </c>
    </row>
    <row r="1619" s="2" customFormat="1" ht="16.5" customHeight="1">
      <c r="A1619" s="38"/>
      <c r="B1619" s="39"/>
      <c r="C1619" s="215" t="s">
        <v>2424</v>
      </c>
      <c r="D1619" s="215" t="s">
        <v>163</v>
      </c>
      <c r="E1619" s="216" t="s">
        <v>2425</v>
      </c>
      <c r="F1619" s="217" t="s">
        <v>2426</v>
      </c>
      <c r="G1619" s="218" t="s">
        <v>2427</v>
      </c>
      <c r="H1619" s="219">
        <v>48</v>
      </c>
      <c r="I1619" s="220"/>
      <c r="J1619" s="221">
        <f>ROUND(I1619*H1619,2)</f>
        <v>0</v>
      </c>
      <c r="K1619" s="222"/>
      <c r="L1619" s="44"/>
      <c r="M1619" s="223" t="s">
        <v>1</v>
      </c>
      <c r="N1619" s="224" t="s">
        <v>40</v>
      </c>
      <c r="O1619" s="91"/>
      <c r="P1619" s="225">
        <f>O1619*H1619</f>
        <v>0</v>
      </c>
      <c r="Q1619" s="225">
        <v>0</v>
      </c>
      <c r="R1619" s="225">
        <f>Q1619*H1619</f>
        <v>0</v>
      </c>
      <c r="S1619" s="225">
        <v>0</v>
      </c>
      <c r="T1619" s="226">
        <f>S1619*H1619</f>
        <v>0</v>
      </c>
      <c r="U1619" s="38"/>
      <c r="V1619" s="38"/>
      <c r="W1619" s="38"/>
      <c r="X1619" s="38"/>
      <c r="Y1619" s="38"/>
      <c r="Z1619" s="38"/>
      <c r="AA1619" s="38"/>
      <c r="AB1619" s="38"/>
      <c r="AC1619" s="38"/>
      <c r="AD1619" s="38"/>
      <c r="AE1619" s="38"/>
      <c r="AR1619" s="227" t="s">
        <v>256</v>
      </c>
      <c r="AT1619" s="227" t="s">
        <v>163</v>
      </c>
      <c r="AU1619" s="227" t="s">
        <v>85</v>
      </c>
      <c r="AY1619" s="17" t="s">
        <v>161</v>
      </c>
      <c r="BE1619" s="228">
        <f>IF(N1619="základní",J1619,0)</f>
        <v>0</v>
      </c>
      <c r="BF1619" s="228">
        <f>IF(N1619="snížená",J1619,0)</f>
        <v>0</v>
      </c>
      <c r="BG1619" s="228">
        <f>IF(N1619="zákl. přenesená",J1619,0)</f>
        <v>0</v>
      </c>
      <c r="BH1619" s="228">
        <f>IF(N1619="sníž. přenesená",J1619,0)</f>
        <v>0</v>
      </c>
      <c r="BI1619" s="228">
        <f>IF(N1619="nulová",J1619,0)</f>
        <v>0</v>
      </c>
      <c r="BJ1619" s="17" t="s">
        <v>83</v>
      </c>
      <c r="BK1619" s="228">
        <f>ROUND(I1619*H1619,2)</f>
        <v>0</v>
      </c>
      <c r="BL1619" s="17" t="s">
        <v>256</v>
      </c>
      <c r="BM1619" s="227" t="s">
        <v>2428</v>
      </c>
    </row>
    <row r="1620" s="2" customFormat="1">
      <c r="A1620" s="38"/>
      <c r="B1620" s="39"/>
      <c r="C1620" s="40"/>
      <c r="D1620" s="229" t="s">
        <v>169</v>
      </c>
      <c r="E1620" s="40"/>
      <c r="F1620" s="230" t="s">
        <v>2426</v>
      </c>
      <c r="G1620" s="40"/>
      <c r="H1620" s="40"/>
      <c r="I1620" s="231"/>
      <c r="J1620" s="40"/>
      <c r="K1620" s="40"/>
      <c r="L1620" s="44"/>
      <c r="M1620" s="232"/>
      <c r="N1620" s="233"/>
      <c r="O1620" s="91"/>
      <c r="P1620" s="91"/>
      <c r="Q1620" s="91"/>
      <c r="R1620" s="91"/>
      <c r="S1620" s="91"/>
      <c r="T1620" s="92"/>
      <c r="U1620" s="38"/>
      <c r="V1620" s="38"/>
      <c r="W1620" s="38"/>
      <c r="X1620" s="38"/>
      <c r="Y1620" s="38"/>
      <c r="Z1620" s="38"/>
      <c r="AA1620" s="38"/>
      <c r="AB1620" s="38"/>
      <c r="AC1620" s="38"/>
      <c r="AD1620" s="38"/>
      <c r="AE1620" s="38"/>
      <c r="AT1620" s="17" t="s">
        <v>169</v>
      </c>
      <c r="AU1620" s="17" t="s">
        <v>85</v>
      </c>
    </row>
    <row r="1621" s="12" customFormat="1" ht="22.8" customHeight="1">
      <c r="A1621" s="12"/>
      <c r="B1621" s="199"/>
      <c r="C1621" s="200"/>
      <c r="D1621" s="201" t="s">
        <v>74</v>
      </c>
      <c r="E1621" s="213" t="s">
        <v>2429</v>
      </c>
      <c r="F1621" s="213" t="s">
        <v>2430</v>
      </c>
      <c r="G1621" s="200"/>
      <c r="H1621" s="200"/>
      <c r="I1621" s="203"/>
      <c r="J1621" s="214">
        <f>BK1621</f>
        <v>0</v>
      </c>
      <c r="K1621" s="200"/>
      <c r="L1621" s="205"/>
      <c r="M1621" s="206"/>
      <c r="N1621" s="207"/>
      <c r="O1621" s="207"/>
      <c r="P1621" s="208">
        <f>P1622+P1757+P1768+P1797</f>
        <v>0</v>
      </c>
      <c r="Q1621" s="207"/>
      <c r="R1621" s="208">
        <f>R1622+R1757+R1768+R1797</f>
        <v>0</v>
      </c>
      <c r="S1621" s="207"/>
      <c r="T1621" s="209">
        <f>T1622+T1757+T1768+T1797</f>
        <v>0</v>
      </c>
      <c r="U1621" s="12"/>
      <c r="V1621" s="12"/>
      <c r="W1621" s="12"/>
      <c r="X1621" s="12"/>
      <c r="Y1621" s="12"/>
      <c r="Z1621" s="12"/>
      <c r="AA1621" s="12"/>
      <c r="AB1621" s="12"/>
      <c r="AC1621" s="12"/>
      <c r="AD1621" s="12"/>
      <c r="AE1621" s="12"/>
      <c r="AR1621" s="210" t="s">
        <v>85</v>
      </c>
      <c r="AT1621" s="211" t="s">
        <v>74</v>
      </c>
      <c r="AU1621" s="211" t="s">
        <v>83</v>
      </c>
      <c r="AY1621" s="210" t="s">
        <v>161</v>
      </c>
      <c r="BK1621" s="212">
        <f>BK1622+BK1757+BK1768+BK1797</f>
        <v>0</v>
      </c>
    </row>
    <row r="1622" s="12" customFormat="1" ht="20.88" customHeight="1">
      <c r="A1622" s="12"/>
      <c r="B1622" s="199"/>
      <c r="C1622" s="200"/>
      <c r="D1622" s="201" t="s">
        <v>74</v>
      </c>
      <c r="E1622" s="213" t="s">
        <v>2431</v>
      </c>
      <c r="F1622" s="213" t="s">
        <v>2432</v>
      </c>
      <c r="G1622" s="200"/>
      <c r="H1622" s="200"/>
      <c r="I1622" s="203"/>
      <c r="J1622" s="214">
        <f>BK1622</f>
        <v>0</v>
      </c>
      <c r="K1622" s="200"/>
      <c r="L1622" s="205"/>
      <c r="M1622" s="206"/>
      <c r="N1622" s="207"/>
      <c r="O1622" s="207"/>
      <c r="P1622" s="208">
        <f>SUM(P1623:P1756)</f>
        <v>0</v>
      </c>
      <c r="Q1622" s="207"/>
      <c r="R1622" s="208">
        <f>SUM(R1623:R1756)</f>
        <v>0</v>
      </c>
      <c r="S1622" s="207"/>
      <c r="T1622" s="209">
        <f>SUM(T1623:T1756)</f>
        <v>0</v>
      </c>
      <c r="U1622" s="12"/>
      <c r="V1622" s="12"/>
      <c r="W1622" s="12"/>
      <c r="X1622" s="12"/>
      <c r="Y1622" s="12"/>
      <c r="Z1622" s="12"/>
      <c r="AA1622" s="12"/>
      <c r="AB1622" s="12"/>
      <c r="AC1622" s="12"/>
      <c r="AD1622" s="12"/>
      <c r="AE1622" s="12"/>
      <c r="AR1622" s="210" t="s">
        <v>85</v>
      </c>
      <c r="AT1622" s="211" t="s">
        <v>74</v>
      </c>
      <c r="AU1622" s="211" t="s">
        <v>85</v>
      </c>
      <c r="AY1622" s="210" t="s">
        <v>161</v>
      </c>
      <c r="BK1622" s="212">
        <f>SUM(BK1623:BK1756)</f>
        <v>0</v>
      </c>
    </row>
    <row r="1623" s="2" customFormat="1" ht="16.5" customHeight="1">
      <c r="A1623" s="38"/>
      <c r="B1623" s="39"/>
      <c r="C1623" s="215" t="s">
        <v>2433</v>
      </c>
      <c r="D1623" s="215" t="s">
        <v>163</v>
      </c>
      <c r="E1623" s="216" t="s">
        <v>2434</v>
      </c>
      <c r="F1623" s="217" t="s">
        <v>2435</v>
      </c>
      <c r="G1623" s="218" t="s">
        <v>1754</v>
      </c>
      <c r="H1623" s="219">
        <v>9</v>
      </c>
      <c r="I1623" s="220"/>
      <c r="J1623" s="221">
        <f>ROUND(I1623*H1623,2)</f>
        <v>0</v>
      </c>
      <c r="K1623" s="222"/>
      <c r="L1623" s="44"/>
      <c r="M1623" s="223" t="s">
        <v>1</v>
      </c>
      <c r="N1623" s="224" t="s">
        <v>40</v>
      </c>
      <c r="O1623" s="91"/>
      <c r="P1623" s="225">
        <f>O1623*H1623</f>
        <v>0</v>
      </c>
      <c r="Q1623" s="225">
        <v>0</v>
      </c>
      <c r="R1623" s="225">
        <f>Q1623*H1623</f>
        <v>0</v>
      </c>
      <c r="S1623" s="225">
        <v>0</v>
      </c>
      <c r="T1623" s="226">
        <f>S1623*H1623</f>
        <v>0</v>
      </c>
      <c r="U1623" s="38"/>
      <c r="V1623" s="38"/>
      <c r="W1623" s="38"/>
      <c r="X1623" s="38"/>
      <c r="Y1623" s="38"/>
      <c r="Z1623" s="38"/>
      <c r="AA1623" s="38"/>
      <c r="AB1623" s="38"/>
      <c r="AC1623" s="38"/>
      <c r="AD1623" s="38"/>
      <c r="AE1623" s="38"/>
      <c r="AR1623" s="227" t="s">
        <v>256</v>
      </c>
      <c r="AT1623" s="227" t="s">
        <v>163</v>
      </c>
      <c r="AU1623" s="227" t="s">
        <v>178</v>
      </c>
      <c r="AY1623" s="17" t="s">
        <v>161</v>
      </c>
      <c r="BE1623" s="228">
        <f>IF(N1623="základní",J1623,0)</f>
        <v>0</v>
      </c>
      <c r="BF1623" s="228">
        <f>IF(N1623="snížená",J1623,0)</f>
        <v>0</v>
      </c>
      <c r="BG1623" s="228">
        <f>IF(N1623="zákl. přenesená",J1623,0)</f>
        <v>0</v>
      </c>
      <c r="BH1623" s="228">
        <f>IF(N1623="sníž. přenesená",J1623,0)</f>
        <v>0</v>
      </c>
      <c r="BI1623" s="228">
        <f>IF(N1623="nulová",J1623,0)</f>
        <v>0</v>
      </c>
      <c r="BJ1623" s="17" t="s">
        <v>83</v>
      </c>
      <c r="BK1623" s="228">
        <f>ROUND(I1623*H1623,2)</f>
        <v>0</v>
      </c>
      <c r="BL1623" s="17" t="s">
        <v>256</v>
      </c>
      <c r="BM1623" s="227" t="s">
        <v>2436</v>
      </c>
    </row>
    <row r="1624" s="2" customFormat="1">
      <c r="A1624" s="38"/>
      <c r="B1624" s="39"/>
      <c r="C1624" s="40"/>
      <c r="D1624" s="229" t="s">
        <v>169</v>
      </c>
      <c r="E1624" s="40"/>
      <c r="F1624" s="230" t="s">
        <v>2435</v>
      </c>
      <c r="G1624" s="40"/>
      <c r="H1624" s="40"/>
      <c r="I1624" s="231"/>
      <c r="J1624" s="40"/>
      <c r="K1624" s="40"/>
      <c r="L1624" s="44"/>
      <c r="M1624" s="232"/>
      <c r="N1624" s="233"/>
      <c r="O1624" s="91"/>
      <c r="P1624" s="91"/>
      <c r="Q1624" s="91"/>
      <c r="R1624" s="91"/>
      <c r="S1624" s="91"/>
      <c r="T1624" s="92"/>
      <c r="U1624" s="38"/>
      <c r="V1624" s="38"/>
      <c r="W1624" s="38"/>
      <c r="X1624" s="38"/>
      <c r="Y1624" s="38"/>
      <c r="Z1624" s="38"/>
      <c r="AA1624" s="38"/>
      <c r="AB1624" s="38"/>
      <c r="AC1624" s="38"/>
      <c r="AD1624" s="38"/>
      <c r="AE1624" s="38"/>
      <c r="AT1624" s="17" t="s">
        <v>169</v>
      </c>
      <c r="AU1624" s="17" t="s">
        <v>178</v>
      </c>
    </row>
    <row r="1625" s="2" customFormat="1" ht="16.5" customHeight="1">
      <c r="A1625" s="38"/>
      <c r="B1625" s="39"/>
      <c r="C1625" s="215" t="s">
        <v>2437</v>
      </c>
      <c r="D1625" s="215" t="s">
        <v>163</v>
      </c>
      <c r="E1625" s="216" t="s">
        <v>2438</v>
      </c>
      <c r="F1625" s="217" t="s">
        <v>2439</v>
      </c>
      <c r="G1625" s="218" t="s">
        <v>1754</v>
      </c>
      <c r="H1625" s="219">
        <v>2</v>
      </c>
      <c r="I1625" s="220"/>
      <c r="J1625" s="221">
        <f>ROUND(I1625*H1625,2)</f>
        <v>0</v>
      </c>
      <c r="K1625" s="222"/>
      <c r="L1625" s="44"/>
      <c r="M1625" s="223" t="s">
        <v>1</v>
      </c>
      <c r="N1625" s="224" t="s">
        <v>40</v>
      </c>
      <c r="O1625" s="91"/>
      <c r="P1625" s="225">
        <f>O1625*H1625</f>
        <v>0</v>
      </c>
      <c r="Q1625" s="225">
        <v>0</v>
      </c>
      <c r="R1625" s="225">
        <f>Q1625*H1625</f>
        <v>0</v>
      </c>
      <c r="S1625" s="225">
        <v>0</v>
      </c>
      <c r="T1625" s="226">
        <f>S1625*H1625</f>
        <v>0</v>
      </c>
      <c r="U1625" s="38"/>
      <c r="V1625" s="38"/>
      <c r="W1625" s="38"/>
      <c r="X1625" s="38"/>
      <c r="Y1625" s="38"/>
      <c r="Z1625" s="38"/>
      <c r="AA1625" s="38"/>
      <c r="AB1625" s="38"/>
      <c r="AC1625" s="38"/>
      <c r="AD1625" s="38"/>
      <c r="AE1625" s="38"/>
      <c r="AR1625" s="227" t="s">
        <v>256</v>
      </c>
      <c r="AT1625" s="227" t="s">
        <v>163</v>
      </c>
      <c r="AU1625" s="227" t="s">
        <v>178</v>
      </c>
      <c r="AY1625" s="17" t="s">
        <v>161</v>
      </c>
      <c r="BE1625" s="228">
        <f>IF(N1625="základní",J1625,0)</f>
        <v>0</v>
      </c>
      <c r="BF1625" s="228">
        <f>IF(N1625="snížená",J1625,0)</f>
        <v>0</v>
      </c>
      <c r="BG1625" s="228">
        <f>IF(N1625="zákl. přenesená",J1625,0)</f>
        <v>0</v>
      </c>
      <c r="BH1625" s="228">
        <f>IF(N1625="sníž. přenesená",J1625,0)</f>
        <v>0</v>
      </c>
      <c r="BI1625" s="228">
        <f>IF(N1625="nulová",J1625,0)</f>
        <v>0</v>
      </c>
      <c r="BJ1625" s="17" t="s">
        <v>83</v>
      </c>
      <c r="BK1625" s="228">
        <f>ROUND(I1625*H1625,2)</f>
        <v>0</v>
      </c>
      <c r="BL1625" s="17" t="s">
        <v>256</v>
      </c>
      <c r="BM1625" s="227" t="s">
        <v>2440</v>
      </c>
    </row>
    <row r="1626" s="2" customFormat="1">
      <c r="A1626" s="38"/>
      <c r="B1626" s="39"/>
      <c r="C1626" s="40"/>
      <c r="D1626" s="229" t="s">
        <v>169</v>
      </c>
      <c r="E1626" s="40"/>
      <c r="F1626" s="230" t="s">
        <v>2439</v>
      </c>
      <c r="G1626" s="40"/>
      <c r="H1626" s="40"/>
      <c r="I1626" s="231"/>
      <c r="J1626" s="40"/>
      <c r="K1626" s="40"/>
      <c r="L1626" s="44"/>
      <c r="M1626" s="232"/>
      <c r="N1626" s="233"/>
      <c r="O1626" s="91"/>
      <c r="P1626" s="91"/>
      <c r="Q1626" s="91"/>
      <c r="R1626" s="91"/>
      <c r="S1626" s="91"/>
      <c r="T1626" s="92"/>
      <c r="U1626" s="38"/>
      <c r="V1626" s="38"/>
      <c r="W1626" s="38"/>
      <c r="X1626" s="38"/>
      <c r="Y1626" s="38"/>
      <c r="Z1626" s="38"/>
      <c r="AA1626" s="38"/>
      <c r="AB1626" s="38"/>
      <c r="AC1626" s="38"/>
      <c r="AD1626" s="38"/>
      <c r="AE1626" s="38"/>
      <c r="AT1626" s="17" t="s">
        <v>169</v>
      </c>
      <c r="AU1626" s="17" t="s">
        <v>178</v>
      </c>
    </row>
    <row r="1627" s="2" customFormat="1" ht="16.5" customHeight="1">
      <c r="A1627" s="38"/>
      <c r="B1627" s="39"/>
      <c r="C1627" s="215" t="s">
        <v>2441</v>
      </c>
      <c r="D1627" s="215" t="s">
        <v>163</v>
      </c>
      <c r="E1627" s="216" t="s">
        <v>2442</v>
      </c>
      <c r="F1627" s="217" t="s">
        <v>2443</v>
      </c>
      <c r="G1627" s="218" t="s">
        <v>1754</v>
      </c>
      <c r="H1627" s="219">
        <v>12</v>
      </c>
      <c r="I1627" s="220"/>
      <c r="J1627" s="221">
        <f>ROUND(I1627*H1627,2)</f>
        <v>0</v>
      </c>
      <c r="K1627" s="222"/>
      <c r="L1627" s="44"/>
      <c r="M1627" s="223" t="s">
        <v>1</v>
      </c>
      <c r="N1627" s="224" t="s">
        <v>40</v>
      </c>
      <c r="O1627" s="91"/>
      <c r="P1627" s="225">
        <f>O1627*H1627</f>
        <v>0</v>
      </c>
      <c r="Q1627" s="225">
        <v>0</v>
      </c>
      <c r="R1627" s="225">
        <f>Q1627*H1627</f>
        <v>0</v>
      </c>
      <c r="S1627" s="225">
        <v>0</v>
      </c>
      <c r="T1627" s="226">
        <f>S1627*H1627</f>
        <v>0</v>
      </c>
      <c r="U1627" s="38"/>
      <c r="V1627" s="38"/>
      <c r="W1627" s="38"/>
      <c r="X1627" s="38"/>
      <c r="Y1627" s="38"/>
      <c r="Z1627" s="38"/>
      <c r="AA1627" s="38"/>
      <c r="AB1627" s="38"/>
      <c r="AC1627" s="38"/>
      <c r="AD1627" s="38"/>
      <c r="AE1627" s="38"/>
      <c r="AR1627" s="227" t="s">
        <v>256</v>
      </c>
      <c r="AT1627" s="227" t="s">
        <v>163</v>
      </c>
      <c r="AU1627" s="227" t="s">
        <v>178</v>
      </c>
      <c r="AY1627" s="17" t="s">
        <v>161</v>
      </c>
      <c r="BE1627" s="228">
        <f>IF(N1627="základní",J1627,0)</f>
        <v>0</v>
      </c>
      <c r="BF1627" s="228">
        <f>IF(N1627="snížená",J1627,0)</f>
        <v>0</v>
      </c>
      <c r="BG1627" s="228">
        <f>IF(N1627="zákl. přenesená",J1627,0)</f>
        <v>0</v>
      </c>
      <c r="BH1627" s="228">
        <f>IF(N1627="sníž. přenesená",J1627,0)</f>
        <v>0</v>
      </c>
      <c r="BI1627" s="228">
        <f>IF(N1627="nulová",J1627,0)</f>
        <v>0</v>
      </c>
      <c r="BJ1627" s="17" t="s">
        <v>83</v>
      </c>
      <c r="BK1627" s="228">
        <f>ROUND(I1627*H1627,2)</f>
        <v>0</v>
      </c>
      <c r="BL1627" s="17" t="s">
        <v>256</v>
      </c>
      <c r="BM1627" s="227" t="s">
        <v>2444</v>
      </c>
    </row>
    <row r="1628" s="2" customFormat="1">
      <c r="A1628" s="38"/>
      <c r="B1628" s="39"/>
      <c r="C1628" s="40"/>
      <c r="D1628" s="229" t="s">
        <v>169</v>
      </c>
      <c r="E1628" s="40"/>
      <c r="F1628" s="230" t="s">
        <v>2443</v>
      </c>
      <c r="G1628" s="40"/>
      <c r="H1628" s="40"/>
      <c r="I1628" s="231"/>
      <c r="J1628" s="40"/>
      <c r="K1628" s="40"/>
      <c r="L1628" s="44"/>
      <c r="M1628" s="232"/>
      <c r="N1628" s="233"/>
      <c r="O1628" s="91"/>
      <c r="P1628" s="91"/>
      <c r="Q1628" s="91"/>
      <c r="R1628" s="91"/>
      <c r="S1628" s="91"/>
      <c r="T1628" s="92"/>
      <c r="U1628" s="38"/>
      <c r="V1628" s="38"/>
      <c r="W1628" s="38"/>
      <c r="X1628" s="38"/>
      <c r="Y1628" s="38"/>
      <c r="Z1628" s="38"/>
      <c r="AA1628" s="38"/>
      <c r="AB1628" s="38"/>
      <c r="AC1628" s="38"/>
      <c r="AD1628" s="38"/>
      <c r="AE1628" s="38"/>
      <c r="AT1628" s="17" t="s">
        <v>169</v>
      </c>
      <c r="AU1628" s="17" t="s">
        <v>178</v>
      </c>
    </row>
    <row r="1629" s="2" customFormat="1" ht="16.5" customHeight="1">
      <c r="A1629" s="38"/>
      <c r="B1629" s="39"/>
      <c r="C1629" s="215" t="s">
        <v>2445</v>
      </c>
      <c r="D1629" s="215" t="s">
        <v>163</v>
      </c>
      <c r="E1629" s="216" t="s">
        <v>2446</v>
      </c>
      <c r="F1629" s="217" t="s">
        <v>2447</v>
      </c>
      <c r="G1629" s="218" t="s">
        <v>1754</v>
      </c>
      <c r="H1629" s="219">
        <v>1</v>
      </c>
      <c r="I1629" s="220"/>
      <c r="J1629" s="221">
        <f>ROUND(I1629*H1629,2)</f>
        <v>0</v>
      </c>
      <c r="K1629" s="222"/>
      <c r="L1629" s="44"/>
      <c r="M1629" s="223" t="s">
        <v>1</v>
      </c>
      <c r="N1629" s="224" t="s">
        <v>40</v>
      </c>
      <c r="O1629" s="91"/>
      <c r="P1629" s="225">
        <f>O1629*H1629</f>
        <v>0</v>
      </c>
      <c r="Q1629" s="225">
        <v>0</v>
      </c>
      <c r="R1629" s="225">
        <f>Q1629*H1629</f>
        <v>0</v>
      </c>
      <c r="S1629" s="225">
        <v>0</v>
      </c>
      <c r="T1629" s="226">
        <f>S1629*H1629</f>
        <v>0</v>
      </c>
      <c r="U1629" s="38"/>
      <c r="V1629" s="38"/>
      <c r="W1629" s="38"/>
      <c r="X1629" s="38"/>
      <c r="Y1629" s="38"/>
      <c r="Z1629" s="38"/>
      <c r="AA1629" s="38"/>
      <c r="AB1629" s="38"/>
      <c r="AC1629" s="38"/>
      <c r="AD1629" s="38"/>
      <c r="AE1629" s="38"/>
      <c r="AR1629" s="227" t="s">
        <v>256</v>
      </c>
      <c r="AT1629" s="227" t="s">
        <v>163</v>
      </c>
      <c r="AU1629" s="227" t="s">
        <v>178</v>
      </c>
      <c r="AY1629" s="17" t="s">
        <v>161</v>
      </c>
      <c r="BE1629" s="228">
        <f>IF(N1629="základní",J1629,0)</f>
        <v>0</v>
      </c>
      <c r="BF1629" s="228">
        <f>IF(N1629="snížená",J1629,0)</f>
        <v>0</v>
      </c>
      <c r="BG1629" s="228">
        <f>IF(N1629="zákl. přenesená",J1629,0)</f>
        <v>0</v>
      </c>
      <c r="BH1629" s="228">
        <f>IF(N1629="sníž. přenesená",J1629,0)</f>
        <v>0</v>
      </c>
      <c r="BI1629" s="228">
        <f>IF(N1629="nulová",J1629,0)</f>
        <v>0</v>
      </c>
      <c r="BJ1629" s="17" t="s">
        <v>83</v>
      </c>
      <c r="BK1629" s="228">
        <f>ROUND(I1629*H1629,2)</f>
        <v>0</v>
      </c>
      <c r="BL1629" s="17" t="s">
        <v>256</v>
      </c>
      <c r="BM1629" s="227" t="s">
        <v>2448</v>
      </c>
    </row>
    <row r="1630" s="2" customFormat="1">
      <c r="A1630" s="38"/>
      <c r="B1630" s="39"/>
      <c r="C1630" s="40"/>
      <c r="D1630" s="229" t="s">
        <v>169</v>
      </c>
      <c r="E1630" s="40"/>
      <c r="F1630" s="230" t="s">
        <v>2447</v>
      </c>
      <c r="G1630" s="40"/>
      <c r="H1630" s="40"/>
      <c r="I1630" s="231"/>
      <c r="J1630" s="40"/>
      <c r="K1630" s="40"/>
      <c r="L1630" s="44"/>
      <c r="M1630" s="232"/>
      <c r="N1630" s="233"/>
      <c r="O1630" s="91"/>
      <c r="P1630" s="91"/>
      <c r="Q1630" s="91"/>
      <c r="R1630" s="91"/>
      <c r="S1630" s="91"/>
      <c r="T1630" s="92"/>
      <c r="U1630" s="38"/>
      <c r="V1630" s="38"/>
      <c r="W1630" s="38"/>
      <c r="X1630" s="38"/>
      <c r="Y1630" s="38"/>
      <c r="Z1630" s="38"/>
      <c r="AA1630" s="38"/>
      <c r="AB1630" s="38"/>
      <c r="AC1630" s="38"/>
      <c r="AD1630" s="38"/>
      <c r="AE1630" s="38"/>
      <c r="AT1630" s="17" t="s">
        <v>169</v>
      </c>
      <c r="AU1630" s="17" t="s">
        <v>178</v>
      </c>
    </row>
    <row r="1631" s="2" customFormat="1" ht="16.5" customHeight="1">
      <c r="A1631" s="38"/>
      <c r="B1631" s="39"/>
      <c r="C1631" s="215" t="s">
        <v>2449</v>
      </c>
      <c r="D1631" s="215" t="s">
        <v>163</v>
      </c>
      <c r="E1631" s="216" t="s">
        <v>2450</v>
      </c>
      <c r="F1631" s="217" t="s">
        <v>2451</v>
      </c>
      <c r="G1631" s="218" t="s">
        <v>1754</v>
      </c>
      <c r="H1631" s="219">
        <v>36</v>
      </c>
      <c r="I1631" s="220"/>
      <c r="J1631" s="221">
        <f>ROUND(I1631*H1631,2)</f>
        <v>0</v>
      </c>
      <c r="K1631" s="222"/>
      <c r="L1631" s="44"/>
      <c r="M1631" s="223" t="s">
        <v>1</v>
      </c>
      <c r="N1631" s="224" t="s">
        <v>40</v>
      </c>
      <c r="O1631" s="91"/>
      <c r="P1631" s="225">
        <f>O1631*H1631</f>
        <v>0</v>
      </c>
      <c r="Q1631" s="225">
        <v>0</v>
      </c>
      <c r="R1631" s="225">
        <f>Q1631*H1631</f>
        <v>0</v>
      </c>
      <c r="S1631" s="225">
        <v>0</v>
      </c>
      <c r="T1631" s="226">
        <f>S1631*H1631</f>
        <v>0</v>
      </c>
      <c r="U1631" s="38"/>
      <c r="V1631" s="38"/>
      <c r="W1631" s="38"/>
      <c r="X1631" s="38"/>
      <c r="Y1631" s="38"/>
      <c r="Z1631" s="38"/>
      <c r="AA1631" s="38"/>
      <c r="AB1631" s="38"/>
      <c r="AC1631" s="38"/>
      <c r="AD1631" s="38"/>
      <c r="AE1631" s="38"/>
      <c r="AR1631" s="227" t="s">
        <v>256</v>
      </c>
      <c r="AT1631" s="227" t="s">
        <v>163</v>
      </c>
      <c r="AU1631" s="227" t="s">
        <v>178</v>
      </c>
      <c r="AY1631" s="17" t="s">
        <v>161</v>
      </c>
      <c r="BE1631" s="228">
        <f>IF(N1631="základní",J1631,0)</f>
        <v>0</v>
      </c>
      <c r="BF1631" s="228">
        <f>IF(N1631="snížená",J1631,0)</f>
        <v>0</v>
      </c>
      <c r="BG1631" s="228">
        <f>IF(N1631="zákl. přenesená",J1631,0)</f>
        <v>0</v>
      </c>
      <c r="BH1631" s="228">
        <f>IF(N1631="sníž. přenesená",J1631,0)</f>
        <v>0</v>
      </c>
      <c r="BI1631" s="228">
        <f>IF(N1631="nulová",J1631,0)</f>
        <v>0</v>
      </c>
      <c r="BJ1631" s="17" t="s">
        <v>83</v>
      </c>
      <c r="BK1631" s="228">
        <f>ROUND(I1631*H1631,2)</f>
        <v>0</v>
      </c>
      <c r="BL1631" s="17" t="s">
        <v>256</v>
      </c>
      <c r="BM1631" s="227" t="s">
        <v>2452</v>
      </c>
    </row>
    <row r="1632" s="2" customFormat="1">
      <c r="A1632" s="38"/>
      <c r="B1632" s="39"/>
      <c r="C1632" s="40"/>
      <c r="D1632" s="229" t="s">
        <v>169</v>
      </c>
      <c r="E1632" s="40"/>
      <c r="F1632" s="230" t="s">
        <v>2451</v>
      </c>
      <c r="G1632" s="40"/>
      <c r="H1632" s="40"/>
      <c r="I1632" s="231"/>
      <c r="J1632" s="40"/>
      <c r="K1632" s="40"/>
      <c r="L1632" s="44"/>
      <c r="M1632" s="232"/>
      <c r="N1632" s="233"/>
      <c r="O1632" s="91"/>
      <c r="P1632" s="91"/>
      <c r="Q1632" s="91"/>
      <c r="R1632" s="91"/>
      <c r="S1632" s="91"/>
      <c r="T1632" s="92"/>
      <c r="U1632" s="38"/>
      <c r="V1632" s="38"/>
      <c r="W1632" s="38"/>
      <c r="X1632" s="38"/>
      <c r="Y1632" s="38"/>
      <c r="Z1632" s="38"/>
      <c r="AA1632" s="38"/>
      <c r="AB1632" s="38"/>
      <c r="AC1632" s="38"/>
      <c r="AD1632" s="38"/>
      <c r="AE1632" s="38"/>
      <c r="AT1632" s="17" t="s">
        <v>169</v>
      </c>
      <c r="AU1632" s="17" t="s">
        <v>178</v>
      </c>
    </row>
    <row r="1633" s="2" customFormat="1" ht="16.5" customHeight="1">
      <c r="A1633" s="38"/>
      <c r="B1633" s="39"/>
      <c r="C1633" s="215" t="s">
        <v>2453</v>
      </c>
      <c r="D1633" s="215" t="s">
        <v>163</v>
      </c>
      <c r="E1633" s="216" t="s">
        <v>2454</v>
      </c>
      <c r="F1633" s="217" t="s">
        <v>2455</v>
      </c>
      <c r="G1633" s="218" t="s">
        <v>1754</v>
      </c>
      <c r="H1633" s="219">
        <v>38</v>
      </c>
      <c r="I1633" s="220"/>
      <c r="J1633" s="221">
        <f>ROUND(I1633*H1633,2)</f>
        <v>0</v>
      </c>
      <c r="K1633" s="222"/>
      <c r="L1633" s="44"/>
      <c r="M1633" s="223" t="s">
        <v>1</v>
      </c>
      <c r="N1633" s="224" t="s">
        <v>40</v>
      </c>
      <c r="O1633" s="91"/>
      <c r="P1633" s="225">
        <f>O1633*H1633</f>
        <v>0</v>
      </c>
      <c r="Q1633" s="225">
        <v>0</v>
      </c>
      <c r="R1633" s="225">
        <f>Q1633*H1633</f>
        <v>0</v>
      </c>
      <c r="S1633" s="225">
        <v>0</v>
      </c>
      <c r="T1633" s="226">
        <f>S1633*H1633</f>
        <v>0</v>
      </c>
      <c r="U1633" s="38"/>
      <c r="V1633" s="38"/>
      <c r="W1633" s="38"/>
      <c r="X1633" s="38"/>
      <c r="Y1633" s="38"/>
      <c r="Z1633" s="38"/>
      <c r="AA1633" s="38"/>
      <c r="AB1633" s="38"/>
      <c r="AC1633" s="38"/>
      <c r="AD1633" s="38"/>
      <c r="AE1633" s="38"/>
      <c r="AR1633" s="227" t="s">
        <v>256</v>
      </c>
      <c r="AT1633" s="227" t="s">
        <v>163</v>
      </c>
      <c r="AU1633" s="227" t="s">
        <v>178</v>
      </c>
      <c r="AY1633" s="17" t="s">
        <v>161</v>
      </c>
      <c r="BE1633" s="228">
        <f>IF(N1633="základní",J1633,0)</f>
        <v>0</v>
      </c>
      <c r="BF1633" s="228">
        <f>IF(N1633="snížená",J1633,0)</f>
        <v>0</v>
      </c>
      <c r="BG1633" s="228">
        <f>IF(N1633="zákl. přenesená",J1633,0)</f>
        <v>0</v>
      </c>
      <c r="BH1633" s="228">
        <f>IF(N1633="sníž. přenesená",J1633,0)</f>
        <v>0</v>
      </c>
      <c r="BI1633" s="228">
        <f>IF(N1633="nulová",J1633,0)</f>
        <v>0</v>
      </c>
      <c r="BJ1633" s="17" t="s">
        <v>83</v>
      </c>
      <c r="BK1633" s="228">
        <f>ROUND(I1633*H1633,2)</f>
        <v>0</v>
      </c>
      <c r="BL1633" s="17" t="s">
        <v>256</v>
      </c>
      <c r="BM1633" s="227" t="s">
        <v>2456</v>
      </c>
    </row>
    <row r="1634" s="2" customFormat="1">
      <c r="A1634" s="38"/>
      <c r="B1634" s="39"/>
      <c r="C1634" s="40"/>
      <c r="D1634" s="229" t="s">
        <v>169</v>
      </c>
      <c r="E1634" s="40"/>
      <c r="F1634" s="230" t="s">
        <v>2455</v>
      </c>
      <c r="G1634" s="40"/>
      <c r="H1634" s="40"/>
      <c r="I1634" s="231"/>
      <c r="J1634" s="40"/>
      <c r="K1634" s="40"/>
      <c r="L1634" s="44"/>
      <c r="M1634" s="232"/>
      <c r="N1634" s="233"/>
      <c r="O1634" s="91"/>
      <c r="P1634" s="91"/>
      <c r="Q1634" s="91"/>
      <c r="R1634" s="91"/>
      <c r="S1634" s="91"/>
      <c r="T1634" s="92"/>
      <c r="U1634" s="38"/>
      <c r="V1634" s="38"/>
      <c r="W1634" s="38"/>
      <c r="X1634" s="38"/>
      <c r="Y1634" s="38"/>
      <c r="Z1634" s="38"/>
      <c r="AA1634" s="38"/>
      <c r="AB1634" s="38"/>
      <c r="AC1634" s="38"/>
      <c r="AD1634" s="38"/>
      <c r="AE1634" s="38"/>
      <c r="AT1634" s="17" t="s">
        <v>169</v>
      </c>
      <c r="AU1634" s="17" t="s">
        <v>178</v>
      </c>
    </row>
    <row r="1635" s="2" customFormat="1" ht="16.5" customHeight="1">
      <c r="A1635" s="38"/>
      <c r="B1635" s="39"/>
      <c r="C1635" s="215" t="s">
        <v>2457</v>
      </c>
      <c r="D1635" s="215" t="s">
        <v>163</v>
      </c>
      <c r="E1635" s="216" t="s">
        <v>2458</v>
      </c>
      <c r="F1635" s="217" t="s">
        <v>2459</v>
      </c>
      <c r="G1635" s="218" t="s">
        <v>1754</v>
      </c>
      <c r="H1635" s="219">
        <v>12</v>
      </c>
      <c r="I1635" s="220"/>
      <c r="J1635" s="221">
        <f>ROUND(I1635*H1635,2)</f>
        <v>0</v>
      </c>
      <c r="K1635" s="222"/>
      <c r="L1635" s="44"/>
      <c r="M1635" s="223" t="s">
        <v>1</v>
      </c>
      <c r="N1635" s="224" t="s">
        <v>40</v>
      </c>
      <c r="O1635" s="91"/>
      <c r="P1635" s="225">
        <f>O1635*H1635</f>
        <v>0</v>
      </c>
      <c r="Q1635" s="225">
        <v>0</v>
      </c>
      <c r="R1635" s="225">
        <f>Q1635*H1635</f>
        <v>0</v>
      </c>
      <c r="S1635" s="225">
        <v>0</v>
      </c>
      <c r="T1635" s="226">
        <f>S1635*H1635</f>
        <v>0</v>
      </c>
      <c r="U1635" s="38"/>
      <c r="V1635" s="38"/>
      <c r="W1635" s="38"/>
      <c r="X1635" s="38"/>
      <c r="Y1635" s="38"/>
      <c r="Z1635" s="38"/>
      <c r="AA1635" s="38"/>
      <c r="AB1635" s="38"/>
      <c r="AC1635" s="38"/>
      <c r="AD1635" s="38"/>
      <c r="AE1635" s="38"/>
      <c r="AR1635" s="227" t="s">
        <v>256</v>
      </c>
      <c r="AT1635" s="227" t="s">
        <v>163</v>
      </c>
      <c r="AU1635" s="227" t="s">
        <v>178</v>
      </c>
      <c r="AY1635" s="17" t="s">
        <v>161</v>
      </c>
      <c r="BE1635" s="228">
        <f>IF(N1635="základní",J1635,0)</f>
        <v>0</v>
      </c>
      <c r="BF1635" s="228">
        <f>IF(N1635="snížená",J1635,0)</f>
        <v>0</v>
      </c>
      <c r="BG1635" s="228">
        <f>IF(N1635="zákl. přenesená",J1635,0)</f>
        <v>0</v>
      </c>
      <c r="BH1635" s="228">
        <f>IF(N1635="sníž. přenesená",J1635,0)</f>
        <v>0</v>
      </c>
      <c r="BI1635" s="228">
        <f>IF(N1635="nulová",J1635,0)</f>
        <v>0</v>
      </c>
      <c r="BJ1635" s="17" t="s">
        <v>83</v>
      </c>
      <c r="BK1635" s="228">
        <f>ROUND(I1635*H1635,2)</f>
        <v>0</v>
      </c>
      <c r="BL1635" s="17" t="s">
        <v>256</v>
      </c>
      <c r="BM1635" s="227" t="s">
        <v>2460</v>
      </c>
    </row>
    <row r="1636" s="2" customFormat="1">
      <c r="A1636" s="38"/>
      <c r="B1636" s="39"/>
      <c r="C1636" s="40"/>
      <c r="D1636" s="229" t="s">
        <v>169</v>
      </c>
      <c r="E1636" s="40"/>
      <c r="F1636" s="230" t="s">
        <v>2459</v>
      </c>
      <c r="G1636" s="40"/>
      <c r="H1636" s="40"/>
      <c r="I1636" s="231"/>
      <c r="J1636" s="40"/>
      <c r="K1636" s="40"/>
      <c r="L1636" s="44"/>
      <c r="M1636" s="232"/>
      <c r="N1636" s="233"/>
      <c r="O1636" s="91"/>
      <c r="P1636" s="91"/>
      <c r="Q1636" s="91"/>
      <c r="R1636" s="91"/>
      <c r="S1636" s="91"/>
      <c r="T1636" s="92"/>
      <c r="U1636" s="38"/>
      <c r="V1636" s="38"/>
      <c r="W1636" s="38"/>
      <c r="X1636" s="38"/>
      <c r="Y1636" s="38"/>
      <c r="Z1636" s="38"/>
      <c r="AA1636" s="38"/>
      <c r="AB1636" s="38"/>
      <c r="AC1636" s="38"/>
      <c r="AD1636" s="38"/>
      <c r="AE1636" s="38"/>
      <c r="AT1636" s="17" t="s">
        <v>169</v>
      </c>
      <c r="AU1636" s="17" t="s">
        <v>178</v>
      </c>
    </row>
    <row r="1637" s="2" customFormat="1" ht="16.5" customHeight="1">
      <c r="A1637" s="38"/>
      <c r="B1637" s="39"/>
      <c r="C1637" s="215" t="s">
        <v>2461</v>
      </c>
      <c r="D1637" s="215" t="s">
        <v>163</v>
      </c>
      <c r="E1637" s="216" t="s">
        <v>2462</v>
      </c>
      <c r="F1637" s="217" t="s">
        <v>2463</v>
      </c>
      <c r="G1637" s="218" t="s">
        <v>1754</v>
      </c>
      <c r="H1637" s="219">
        <v>2</v>
      </c>
      <c r="I1637" s="220"/>
      <c r="J1637" s="221">
        <f>ROUND(I1637*H1637,2)</f>
        <v>0</v>
      </c>
      <c r="K1637" s="222"/>
      <c r="L1637" s="44"/>
      <c r="M1637" s="223" t="s">
        <v>1</v>
      </c>
      <c r="N1637" s="224" t="s">
        <v>40</v>
      </c>
      <c r="O1637" s="91"/>
      <c r="P1637" s="225">
        <f>O1637*H1637</f>
        <v>0</v>
      </c>
      <c r="Q1637" s="225">
        <v>0</v>
      </c>
      <c r="R1637" s="225">
        <f>Q1637*H1637</f>
        <v>0</v>
      </c>
      <c r="S1637" s="225">
        <v>0</v>
      </c>
      <c r="T1637" s="226">
        <f>S1637*H1637</f>
        <v>0</v>
      </c>
      <c r="U1637" s="38"/>
      <c r="V1637" s="38"/>
      <c r="W1637" s="38"/>
      <c r="X1637" s="38"/>
      <c r="Y1637" s="38"/>
      <c r="Z1637" s="38"/>
      <c r="AA1637" s="38"/>
      <c r="AB1637" s="38"/>
      <c r="AC1637" s="38"/>
      <c r="AD1637" s="38"/>
      <c r="AE1637" s="38"/>
      <c r="AR1637" s="227" t="s">
        <v>256</v>
      </c>
      <c r="AT1637" s="227" t="s">
        <v>163</v>
      </c>
      <c r="AU1637" s="227" t="s">
        <v>178</v>
      </c>
      <c r="AY1637" s="17" t="s">
        <v>161</v>
      </c>
      <c r="BE1637" s="228">
        <f>IF(N1637="základní",J1637,0)</f>
        <v>0</v>
      </c>
      <c r="BF1637" s="228">
        <f>IF(N1637="snížená",J1637,0)</f>
        <v>0</v>
      </c>
      <c r="BG1637" s="228">
        <f>IF(N1637="zákl. přenesená",J1637,0)</f>
        <v>0</v>
      </c>
      <c r="BH1637" s="228">
        <f>IF(N1637="sníž. přenesená",J1637,0)</f>
        <v>0</v>
      </c>
      <c r="BI1637" s="228">
        <f>IF(N1637="nulová",J1637,0)</f>
        <v>0</v>
      </c>
      <c r="BJ1637" s="17" t="s">
        <v>83</v>
      </c>
      <c r="BK1637" s="228">
        <f>ROUND(I1637*H1637,2)</f>
        <v>0</v>
      </c>
      <c r="BL1637" s="17" t="s">
        <v>256</v>
      </c>
      <c r="BM1637" s="227" t="s">
        <v>2464</v>
      </c>
    </row>
    <row r="1638" s="2" customFormat="1">
      <c r="A1638" s="38"/>
      <c r="B1638" s="39"/>
      <c r="C1638" s="40"/>
      <c r="D1638" s="229" t="s">
        <v>169</v>
      </c>
      <c r="E1638" s="40"/>
      <c r="F1638" s="230" t="s">
        <v>2463</v>
      </c>
      <c r="G1638" s="40"/>
      <c r="H1638" s="40"/>
      <c r="I1638" s="231"/>
      <c r="J1638" s="40"/>
      <c r="K1638" s="40"/>
      <c r="L1638" s="44"/>
      <c r="M1638" s="232"/>
      <c r="N1638" s="233"/>
      <c r="O1638" s="91"/>
      <c r="P1638" s="91"/>
      <c r="Q1638" s="91"/>
      <c r="R1638" s="91"/>
      <c r="S1638" s="91"/>
      <c r="T1638" s="92"/>
      <c r="U1638" s="38"/>
      <c r="V1638" s="38"/>
      <c r="W1638" s="38"/>
      <c r="X1638" s="38"/>
      <c r="Y1638" s="38"/>
      <c r="Z1638" s="38"/>
      <c r="AA1638" s="38"/>
      <c r="AB1638" s="38"/>
      <c r="AC1638" s="38"/>
      <c r="AD1638" s="38"/>
      <c r="AE1638" s="38"/>
      <c r="AT1638" s="17" t="s">
        <v>169</v>
      </c>
      <c r="AU1638" s="17" t="s">
        <v>178</v>
      </c>
    </row>
    <row r="1639" s="2" customFormat="1" ht="24.15" customHeight="1">
      <c r="A1639" s="38"/>
      <c r="B1639" s="39"/>
      <c r="C1639" s="215" t="s">
        <v>2465</v>
      </c>
      <c r="D1639" s="215" t="s">
        <v>163</v>
      </c>
      <c r="E1639" s="216" t="s">
        <v>2466</v>
      </c>
      <c r="F1639" s="217" t="s">
        <v>2467</v>
      </c>
      <c r="G1639" s="218" t="s">
        <v>1754</v>
      </c>
      <c r="H1639" s="219">
        <v>235</v>
      </c>
      <c r="I1639" s="220"/>
      <c r="J1639" s="221">
        <f>ROUND(I1639*H1639,2)</f>
        <v>0</v>
      </c>
      <c r="K1639" s="222"/>
      <c r="L1639" s="44"/>
      <c r="M1639" s="223" t="s">
        <v>1</v>
      </c>
      <c r="N1639" s="224" t="s">
        <v>40</v>
      </c>
      <c r="O1639" s="91"/>
      <c r="P1639" s="225">
        <f>O1639*H1639</f>
        <v>0</v>
      </c>
      <c r="Q1639" s="225">
        <v>0</v>
      </c>
      <c r="R1639" s="225">
        <f>Q1639*H1639</f>
        <v>0</v>
      </c>
      <c r="S1639" s="225">
        <v>0</v>
      </c>
      <c r="T1639" s="226">
        <f>S1639*H1639</f>
        <v>0</v>
      </c>
      <c r="U1639" s="38"/>
      <c r="V1639" s="38"/>
      <c r="W1639" s="38"/>
      <c r="X1639" s="38"/>
      <c r="Y1639" s="38"/>
      <c r="Z1639" s="38"/>
      <c r="AA1639" s="38"/>
      <c r="AB1639" s="38"/>
      <c r="AC1639" s="38"/>
      <c r="AD1639" s="38"/>
      <c r="AE1639" s="38"/>
      <c r="AR1639" s="227" t="s">
        <v>256</v>
      </c>
      <c r="AT1639" s="227" t="s">
        <v>163</v>
      </c>
      <c r="AU1639" s="227" t="s">
        <v>178</v>
      </c>
      <c r="AY1639" s="17" t="s">
        <v>161</v>
      </c>
      <c r="BE1639" s="228">
        <f>IF(N1639="základní",J1639,0)</f>
        <v>0</v>
      </c>
      <c r="BF1639" s="228">
        <f>IF(N1639="snížená",J1639,0)</f>
        <v>0</v>
      </c>
      <c r="BG1639" s="228">
        <f>IF(N1639="zákl. přenesená",J1639,0)</f>
        <v>0</v>
      </c>
      <c r="BH1639" s="228">
        <f>IF(N1639="sníž. přenesená",J1639,0)</f>
        <v>0</v>
      </c>
      <c r="BI1639" s="228">
        <f>IF(N1639="nulová",J1639,0)</f>
        <v>0</v>
      </c>
      <c r="BJ1639" s="17" t="s">
        <v>83</v>
      </c>
      <c r="BK1639" s="228">
        <f>ROUND(I1639*H1639,2)</f>
        <v>0</v>
      </c>
      <c r="BL1639" s="17" t="s">
        <v>256</v>
      </c>
      <c r="BM1639" s="227" t="s">
        <v>2468</v>
      </c>
    </row>
    <row r="1640" s="2" customFormat="1">
      <c r="A1640" s="38"/>
      <c r="B1640" s="39"/>
      <c r="C1640" s="40"/>
      <c r="D1640" s="229" t="s">
        <v>169</v>
      </c>
      <c r="E1640" s="40"/>
      <c r="F1640" s="230" t="s">
        <v>2467</v>
      </c>
      <c r="G1640" s="40"/>
      <c r="H1640" s="40"/>
      <c r="I1640" s="231"/>
      <c r="J1640" s="40"/>
      <c r="K1640" s="40"/>
      <c r="L1640" s="44"/>
      <c r="M1640" s="232"/>
      <c r="N1640" s="233"/>
      <c r="O1640" s="91"/>
      <c r="P1640" s="91"/>
      <c r="Q1640" s="91"/>
      <c r="R1640" s="91"/>
      <c r="S1640" s="91"/>
      <c r="T1640" s="92"/>
      <c r="U1640" s="38"/>
      <c r="V1640" s="38"/>
      <c r="W1640" s="38"/>
      <c r="X1640" s="38"/>
      <c r="Y1640" s="38"/>
      <c r="Z1640" s="38"/>
      <c r="AA1640" s="38"/>
      <c r="AB1640" s="38"/>
      <c r="AC1640" s="38"/>
      <c r="AD1640" s="38"/>
      <c r="AE1640" s="38"/>
      <c r="AT1640" s="17" t="s">
        <v>169</v>
      </c>
      <c r="AU1640" s="17" t="s">
        <v>178</v>
      </c>
    </row>
    <row r="1641" s="2" customFormat="1" ht="24.15" customHeight="1">
      <c r="A1641" s="38"/>
      <c r="B1641" s="39"/>
      <c r="C1641" s="215" t="s">
        <v>2469</v>
      </c>
      <c r="D1641" s="215" t="s">
        <v>163</v>
      </c>
      <c r="E1641" s="216" t="s">
        <v>2470</v>
      </c>
      <c r="F1641" s="217" t="s">
        <v>2471</v>
      </c>
      <c r="G1641" s="218" t="s">
        <v>1754</v>
      </c>
      <c r="H1641" s="219">
        <v>108</v>
      </c>
      <c r="I1641" s="220"/>
      <c r="J1641" s="221">
        <f>ROUND(I1641*H1641,2)</f>
        <v>0</v>
      </c>
      <c r="K1641" s="222"/>
      <c r="L1641" s="44"/>
      <c r="M1641" s="223" t="s">
        <v>1</v>
      </c>
      <c r="N1641" s="224" t="s">
        <v>40</v>
      </c>
      <c r="O1641" s="91"/>
      <c r="P1641" s="225">
        <f>O1641*H1641</f>
        <v>0</v>
      </c>
      <c r="Q1641" s="225">
        <v>0</v>
      </c>
      <c r="R1641" s="225">
        <f>Q1641*H1641</f>
        <v>0</v>
      </c>
      <c r="S1641" s="225">
        <v>0</v>
      </c>
      <c r="T1641" s="226">
        <f>S1641*H1641</f>
        <v>0</v>
      </c>
      <c r="U1641" s="38"/>
      <c r="V1641" s="38"/>
      <c r="W1641" s="38"/>
      <c r="X1641" s="38"/>
      <c r="Y1641" s="38"/>
      <c r="Z1641" s="38"/>
      <c r="AA1641" s="38"/>
      <c r="AB1641" s="38"/>
      <c r="AC1641" s="38"/>
      <c r="AD1641" s="38"/>
      <c r="AE1641" s="38"/>
      <c r="AR1641" s="227" t="s">
        <v>256</v>
      </c>
      <c r="AT1641" s="227" t="s">
        <v>163</v>
      </c>
      <c r="AU1641" s="227" t="s">
        <v>178</v>
      </c>
      <c r="AY1641" s="17" t="s">
        <v>161</v>
      </c>
      <c r="BE1641" s="228">
        <f>IF(N1641="základní",J1641,0)</f>
        <v>0</v>
      </c>
      <c r="BF1641" s="228">
        <f>IF(N1641="snížená",J1641,0)</f>
        <v>0</v>
      </c>
      <c r="BG1641" s="228">
        <f>IF(N1641="zákl. přenesená",J1641,0)</f>
        <v>0</v>
      </c>
      <c r="BH1641" s="228">
        <f>IF(N1641="sníž. přenesená",J1641,0)</f>
        <v>0</v>
      </c>
      <c r="BI1641" s="228">
        <f>IF(N1641="nulová",J1641,0)</f>
        <v>0</v>
      </c>
      <c r="BJ1641" s="17" t="s">
        <v>83</v>
      </c>
      <c r="BK1641" s="228">
        <f>ROUND(I1641*H1641,2)</f>
        <v>0</v>
      </c>
      <c r="BL1641" s="17" t="s">
        <v>256</v>
      </c>
      <c r="BM1641" s="227" t="s">
        <v>2472</v>
      </c>
    </row>
    <row r="1642" s="2" customFormat="1">
      <c r="A1642" s="38"/>
      <c r="B1642" s="39"/>
      <c r="C1642" s="40"/>
      <c r="D1642" s="229" t="s">
        <v>169</v>
      </c>
      <c r="E1642" s="40"/>
      <c r="F1642" s="230" t="s">
        <v>2471</v>
      </c>
      <c r="G1642" s="40"/>
      <c r="H1642" s="40"/>
      <c r="I1642" s="231"/>
      <c r="J1642" s="40"/>
      <c r="K1642" s="40"/>
      <c r="L1642" s="44"/>
      <c r="M1642" s="232"/>
      <c r="N1642" s="233"/>
      <c r="O1642" s="91"/>
      <c r="P1642" s="91"/>
      <c r="Q1642" s="91"/>
      <c r="R1642" s="91"/>
      <c r="S1642" s="91"/>
      <c r="T1642" s="92"/>
      <c r="U1642" s="38"/>
      <c r="V1642" s="38"/>
      <c r="W1642" s="38"/>
      <c r="X1642" s="38"/>
      <c r="Y1642" s="38"/>
      <c r="Z1642" s="38"/>
      <c r="AA1642" s="38"/>
      <c r="AB1642" s="38"/>
      <c r="AC1642" s="38"/>
      <c r="AD1642" s="38"/>
      <c r="AE1642" s="38"/>
      <c r="AT1642" s="17" t="s">
        <v>169</v>
      </c>
      <c r="AU1642" s="17" t="s">
        <v>178</v>
      </c>
    </row>
    <row r="1643" s="2" customFormat="1" ht="24.15" customHeight="1">
      <c r="A1643" s="38"/>
      <c r="B1643" s="39"/>
      <c r="C1643" s="215" t="s">
        <v>2473</v>
      </c>
      <c r="D1643" s="215" t="s">
        <v>163</v>
      </c>
      <c r="E1643" s="216" t="s">
        <v>2474</v>
      </c>
      <c r="F1643" s="217" t="s">
        <v>2475</v>
      </c>
      <c r="G1643" s="218" t="s">
        <v>1754</v>
      </c>
      <c r="H1643" s="219">
        <v>1</v>
      </c>
      <c r="I1643" s="220"/>
      <c r="J1643" s="221">
        <f>ROUND(I1643*H1643,2)</f>
        <v>0</v>
      </c>
      <c r="K1643" s="222"/>
      <c r="L1643" s="44"/>
      <c r="M1643" s="223" t="s">
        <v>1</v>
      </c>
      <c r="N1643" s="224" t="s">
        <v>40</v>
      </c>
      <c r="O1643" s="91"/>
      <c r="P1643" s="225">
        <f>O1643*H1643</f>
        <v>0</v>
      </c>
      <c r="Q1643" s="225">
        <v>0</v>
      </c>
      <c r="R1643" s="225">
        <f>Q1643*H1643</f>
        <v>0</v>
      </c>
      <c r="S1643" s="225">
        <v>0</v>
      </c>
      <c r="T1643" s="226">
        <f>S1643*H1643</f>
        <v>0</v>
      </c>
      <c r="U1643" s="38"/>
      <c r="V1643" s="38"/>
      <c r="W1643" s="38"/>
      <c r="X1643" s="38"/>
      <c r="Y1643" s="38"/>
      <c r="Z1643" s="38"/>
      <c r="AA1643" s="38"/>
      <c r="AB1643" s="38"/>
      <c r="AC1643" s="38"/>
      <c r="AD1643" s="38"/>
      <c r="AE1643" s="38"/>
      <c r="AR1643" s="227" t="s">
        <v>256</v>
      </c>
      <c r="AT1643" s="227" t="s">
        <v>163</v>
      </c>
      <c r="AU1643" s="227" t="s">
        <v>178</v>
      </c>
      <c r="AY1643" s="17" t="s">
        <v>161</v>
      </c>
      <c r="BE1643" s="228">
        <f>IF(N1643="základní",J1643,0)</f>
        <v>0</v>
      </c>
      <c r="BF1643" s="228">
        <f>IF(N1643="snížená",J1643,0)</f>
        <v>0</v>
      </c>
      <c r="BG1643" s="228">
        <f>IF(N1643="zákl. přenesená",J1643,0)</f>
        <v>0</v>
      </c>
      <c r="BH1643" s="228">
        <f>IF(N1643="sníž. přenesená",J1643,0)</f>
        <v>0</v>
      </c>
      <c r="BI1643" s="228">
        <f>IF(N1643="nulová",J1643,0)</f>
        <v>0</v>
      </c>
      <c r="BJ1643" s="17" t="s">
        <v>83</v>
      </c>
      <c r="BK1643" s="228">
        <f>ROUND(I1643*H1643,2)</f>
        <v>0</v>
      </c>
      <c r="BL1643" s="17" t="s">
        <v>256</v>
      </c>
      <c r="BM1643" s="227" t="s">
        <v>2476</v>
      </c>
    </row>
    <row r="1644" s="2" customFormat="1">
      <c r="A1644" s="38"/>
      <c r="B1644" s="39"/>
      <c r="C1644" s="40"/>
      <c r="D1644" s="229" t="s">
        <v>169</v>
      </c>
      <c r="E1644" s="40"/>
      <c r="F1644" s="230" t="s">
        <v>2475</v>
      </c>
      <c r="G1644" s="40"/>
      <c r="H1644" s="40"/>
      <c r="I1644" s="231"/>
      <c r="J1644" s="40"/>
      <c r="K1644" s="40"/>
      <c r="L1644" s="44"/>
      <c r="M1644" s="232"/>
      <c r="N1644" s="233"/>
      <c r="O1644" s="91"/>
      <c r="P1644" s="91"/>
      <c r="Q1644" s="91"/>
      <c r="R1644" s="91"/>
      <c r="S1644" s="91"/>
      <c r="T1644" s="92"/>
      <c r="U1644" s="38"/>
      <c r="V1644" s="38"/>
      <c r="W1644" s="38"/>
      <c r="X1644" s="38"/>
      <c r="Y1644" s="38"/>
      <c r="Z1644" s="38"/>
      <c r="AA1644" s="38"/>
      <c r="AB1644" s="38"/>
      <c r="AC1644" s="38"/>
      <c r="AD1644" s="38"/>
      <c r="AE1644" s="38"/>
      <c r="AT1644" s="17" t="s">
        <v>169</v>
      </c>
      <c r="AU1644" s="17" t="s">
        <v>178</v>
      </c>
    </row>
    <row r="1645" s="2" customFormat="1" ht="24.15" customHeight="1">
      <c r="A1645" s="38"/>
      <c r="B1645" s="39"/>
      <c r="C1645" s="215" t="s">
        <v>2477</v>
      </c>
      <c r="D1645" s="215" t="s">
        <v>163</v>
      </c>
      <c r="E1645" s="216" t="s">
        <v>2478</v>
      </c>
      <c r="F1645" s="217" t="s">
        <v>2479</v>
      </c>
      <c r="G1645" s="218" t="s">
        <v>1754</v>
      </c>
      <c r="H1645" s="219">
        <v>17</v>
      </c>
      <c r="I1645" s="220"/>
      <c r="J1645" s="221">
        <f>ROUND(I1645*H1645,2)</f>
        <v>0</v>
      </c>
      <c r="K1645" s="222"/>
      <c r="L1645" s="44"/>
      <c r="M1645" s="223" t="s">
        <v>1</v>
      </c>
      <c r="N1645" s="224" t="s">
        <v>40</v>
      </c>
      <c r="O1645" s="91"/>
      <c r="P1645" s="225">
        <f>O1645*H1645</f>
        <v>0</v>
      </c>
      <c r="Q1645" s="225">
        <v>0</v>
      </c>
      <c r="R1645" s="225">
        <f>Q1645*H1645</f>
        <v>0</v>
      </c>
      <c r="S1645" s="225">
        <v>0</v>
      </c>
      <c r="T1645" s="226">
        <f>S1645*H1645</f>
        <v>0</v>
      </c>
      <c r="U1645" s="38"/>
      <c r="V1645" s="38"/>
      <c r="W1645" s="38"/>
      <c r="X1645" s="38"/>
      <c r="Y1645" s="38"/>
      <c r="Z1645" s="38"/>
      <c r="AA1645" s="38"/>
      <c r="AB1645" s="38"/>
      <c r="AC1645" s="38"/>
      <c r="AD1645" s="38"/>
      <c r="AE1645" s="38"/>
      <c r="AR1645" s="227" t="s">
        <v>256</v>
      </c>
      <c r="AT1645" s="227" t="s">
        <v>163</v>
      </c>
      <c r="AU1645" s="227" t="s">
        <v>178</v>
      </c>
      <c r="AY1645" s="17" t="s">
        <v>161</v>
      </c>
      <c r="BE1645" s="228">
        <f>IF(N1645="základní",J1645,0)</f>
        <v>0</v>
      </c>
      <c r="BF1645" s="228">
        <f>IF(N1645="snížená",J1645,0)</f>
        <v>0</v>
      </c>
      <c r="BG1645" s="228">
        <f>IF(N1645="zákl. přenesená",J1645,0)</f>
        <v>0</v>
      </c>
      <c r="BH1645" s="228">
        <f>IF(N1645="sníž. přenesená",J1645,0)</f>
        <v>0</v>
      </c>
      <c r="BI1645" s="228">
        <f>IF(N1645="nulová",J1645,0)</f>
        <v>0</v>
      </c>
      <c r="BJ1645" s="17" t="s">
        <v>83</v>
      </c>
      <c r="BK1645" s="228">
        <f>ROUND(I1645*H1645,2)</f>
        <v>0</v>
      </c>
      <c r="BL1645" s="17" t="s">
        <v>256</v>
      </c>
      <c r="BM1645" s="227" t="s">
        <v>2480</v>
      </c>
    </row>
    <row r="1646" s="2" customFormat="1">
      <c r="A1646" s="38"/>
      <c r="B1646" s="39"/>
      <c r="C1646" s="40"/>
      <c r="D1646" s="229" t="s">
        <v>169</v>
      </c>
      <c r="E1646" s="40"/>
      <c r="F1646" s="230" t="s">
        <v>2479</v>
      </c>
      <c r="G1646" s="40"/>
      <c r="H1646" s="40"/>
      <c r="I1646" s="231"/>
      <c r="J1646" s="40"/>
      <c r="K1646" s="40"/>
      <c r="L1646" s="44"/>
      <c r="M1646" s="232"/>
      <c r="N1646" s="233"/>
      <c r="O1646" s="91"/>
      <c r="P1646" s="91"/>
      <c r="Q1646" s="91"/>
      <c r="R1646" s="91"/>
      <c r="S1646" s="91"/>
      <c r="T1646" s="92"/>
      <c r="U1646" s="38"/>
      <c r="V1646" s="38"/>
      <c r="W1646" s="38"/>
      <c r="X1646" s="38"/>
      <c r="Y1646" s="38"/>
      <c r="Z1646" s="38"/>
      <c r="AA1646" s="38"/>
      <c r="AB1646" s="38"/>
      <c r="AC1646" s="38"/>
      <c r="AD1646" s="38"/>
      <c r="AE1646" s="38"/>
      <c r="AT1646" s="17" t="s">
        <v>169</v>
      </c>
      <c r="AU1646" s="17" t="s">
        <v>178</v>
      </c>
    </row>
    <row r="1647" s="2" customFormat="1" ht="24.15" customHeight="1">
      <c r="A1647" s="38"/>
      <c r="B1647" s="39"/>
      <c r="C1647" s="215" t="s">
        <v>2481</v>
      </c>
      <c r="D1647" s="215" t="s">
        <v>163</v>
      </c>
      <c r="E1647" s="216" t="s">
        <v>2482</v>
      </c>
      <c r="F1647" s="217" t="s">
        <v>2483</v>
      </c>
      <c r="G1647" s="218" t="s">
        <v>1754</v>
      </c>
      <c r="H1647" s="219">
        <v>1</v>
      </c>
      <c r="I1647" s="220"/>
      <c r="J1647" s="221">
        <f>ROUND(I1647*H1647,2)</f>
        <v>0</v>
      </c>
      <c r="K1647" s="222"/>
      <c r="L1647" s="44"/>
      <c r="M1647" s="223" t="s">
        <v>1</v>
      </c>
      <c r="N1647" s="224" t="s">
        <v>40</v>
      </c>
      <c r="O1647" s="91"/>
      <c r="P1647" s="225">
        <f>O1647*H1647</f>
        <v>0</v>
      </c>
      <c r="Q1647" s="225">
        <v>0</v>
      </c>
      <c r="R1647" s="225">
        <f>Q1647*H1647</f>
        <v>0</v>
      </c>
      <c r="S1647" s="225">
        <v>0</v>
      </c>
      <c r="T1647" s="226">
        <f>S1647*H1647</f>
        <v>0</v>
      </c>
      <c r="U1647" s="38"/>
      <c r="V1647" s="38"/>
      <c r="W1647" s="38"/>
      <c r="X1647" s="38"/>
      <c r="Y1647" s="38"/>
      <c r="Z1647" s="38"/>
      <c r="AA1647" s="38"/>
      <c r="AB1647" s="38"/>
      <c r="AC1647" s="38"/>
      <c r="AD1647" s="38"/>
      <c r="AE1647" s="38"/>
      <c r="AR1647" s="227" t="s">
        <v>256</v>
      </c>
      <c r="AT1647" s="227" t="s">
        <v>163</v>
      </c>
      <c r="AU1647" s="227" t="s">
        <v>178</v>
      </c>
      <c r="AY1647" s="17" t="s">
        <v>161</v>
      </c>
      <c r="BE1647" s="228">
        <f>IF(N1647="základní",J1647,0)</f>
        <v>0</v>
      </c>
      <c r="BF1647" s="228">
        <f>IF(N1647="snížená",J1647,0)</f>
        <v>0</v>
      </c>
      <c r="BG1647" s="228">
        <f>IF(N1647="zákl. přenesená",J1647,0)</f>
        <v>0</v>
      </c>
      <c r="BH1647" s="228">
        <f>IF(N1647="sníž. přenesená",J1647,0)</f>
        <v>0</v>
      </c>
      <c r="BI1647" s="228">
        <f>IF(N1647="nulová",J1647,0)</f>
        <v>0</v>
      </c>
      <c r="BJ1647" s="17" t="s">
        <v>83</v>
      </c>
      <c r="BK1647" s="228">
        <f>ROUND(I1647*H1647,2)</f>
        <v>0</v>
      </c>
      <c r="BL1647" s="17" t="s">
        <v>256</v>
      </c>
      <c r="BM1647" s="227" t="s">
        <v>2484</v>
      </c>
    </row>
    <row r="1648" s="2" customFormat="1">
      <c r="A1648" s="38"/>
      <c r="B1648" s="39"/>
      <c r="C1648" s="40"/>
      <c r="D1648" s="229" t="s">
        <v>169</v>
      </c>
      <c r="E1648" s="40"/>
      <c r="F1648" s="230" t="s">
        <v>2483</v>
      </c>
      <c r="G1648" s="40"/>
      <c r="H1648" s="40"/>
      <c r="I1648" s="231"/>
      <c r="J1648" s="40"/>
      <c r="K1648" s="40"/>
      <c r="L1648" s="44"/>
      <c r="M1648" s="232"/>
      <c r="N1648" s="233"/>
      <c r="O1648" s="91"/>
      <c r="P1648" s="91"/>
      <c r="Q1648" s="91"/>
      <c r="R1648" s="91"/>
      <c r="S1648" s="91"/>
      <c r="T1648" s="92"/>
      <c r="U1648" s="38"/>
      <c r="V1648" s="38"/>
      <c r="W1648" s="38"/>
      <c r="X1648" s="38"/>
      <c r="Y1648" s="38"/>
      <c r="Z1648" s="38"/>
      <c r="AA1648" s="38"/>
      <c r="AB1648" s="38"/>
      <c r="AC1648" s="38"/>
      <c r="AD1648" s="38"/>
      <c r="AE1648" s="38"/>
      <c r="AT1648" s="17" t="s">
        <v>169</v>
      </c>
      <c r="AU1648" s="17" t="s">
        <v>178</v>
      </c>
    </row>
    <row r="1649" s="2" customFormat="1" ht="21.75" customHeight="1">
      <c r="A1649" s="38"/>
      <c r="B1649" s="39"/>
      <c r="C1649" s="215" t="s">
        <v>2485</v>
      </c>
      <c r="D1649" s="215" t="s">
        <v>163</v>
      </c>
      <c r="E1649" s="216" t="s">
        <v>2486</v>
      </c>
      <c r="F1649" s="217" t="s">
        <v>2487</v>
      </c>
      <c r="G1649" s="218" t="s">
        <v>1754</v>
      </c>
      <c r="H1649" s="219">
        <v>1</v>
      </c>
      <c r="I1649" s="220"/>
      <c r="J1649" s="221">
        <f>ROUND(I1649*H1649,2)</f>
        <v>0</v>
      </c>
      <c r="K1649" s="222"/>
      <c r="L1649" s="44"/>
      <c r="M1649" s="223" t="s">
        <v>1</v>
      </c>
      <c r="N1649" s="224" t="s">
        <v>40</v>
      </c>
      <c r="O1649" s="91"/>
      <c r="P1649" s="225">
        <f>O1649*H1649</f>
        <v>0</v>
      </c>
      <c r="Q1649" s="225">
        <v>0</v>
      </c>
      <c r="R1649" s="225">
        <f>Q1649*H1649</f>
        <v>0</v>
      </c>
      <c r="S1649" s="225">
        <v>0</v>
      </c>
      <c r="T1649" s="226">
        <f>S1649*H1649</f>
        <v>0</v>
      </c>
      <c r="U1649" s="38"/>
      <c r="V1649" s="38"/>
      <c r="W1649" s="38"/>
      <c r="X1649" s="38"/>
      <c r="Y1649" s="38"/>
      <c r="Z1649" s="38"/>
      <c r="AA1649" s="38"/>
      <c r="AB1649" s="38"/>
      <c r="AC1649" s="38"/>
      <c r="AD1649" s="38"/>
      <c r="AE1649" s="38"/>
      <c r="AR1649" s="227" t="s">
        <v>256</v>
      </c>
      <c r="AT1649" s="227" t="s">
        <v>163</v>
      </c>
      <c r="AU1649" s="227" t="s">
        <v>178</v>
      </c>
      <c r="AY1649" s="17" t="s">
        <v>161</v>
      </c>
      <c r="BE1649" s="228">
        <f>IF(N1649="základní",J1649,0)</f>
        <v>0</v>
      </c>
      <c r="BF1649" s="228">
        <f>IF(N1649="snížená",J1649,0)</f>
        <v>0</v>
      </c>
      <c r="BG1649" s="228">
        <f>IF(N1649="zákl. přenesená",J1649,0)</f>
        <v>0</v>
      </c>
      <c r="BH1649" s="228">
        <f>IF(N1649="sníž. přenesená",J1649,0)</f>
        <v>0</v>
      </c>
      <c r="BI1649" s="228">
        <f>IF(N1649="nulová",J1649,0)</f>
        <v>0</v>
      </c>
      <c r="BJ1649" s="17" t="s">
        <v>83</v>
      </c>
      <c r="BK1649" s="228">
        <f>ROUND(I1649*H1649,2)</f>
        <v>0</v>
      </c>
      <c r="BL1649" s="17" t="s">
        <v>256</v>
      </c>
      <c r="BM1649" s="227" t="s">
        <v>2488</v>
      </c>
    </row>
    <row r="1650" s="2" customFormat="1">
      <c r="A1650" s="38"/>
      <c r="B1650" s="39"/>
      <c r="C1650" s="40"/>
      <c r="D1650" s="229" t="s">
        <v>169</v>
      </c>
      <c r="E1650" s="40"/>
      <c r="F1650" s="230" t="s">
        <v>2487</v>
      </c>
      <c r="G1650" s="40"/>
      <c r="H1650" s="40"/>
      <c r="I1650" s="231"/>
      <c r="J1650" s="40"/>
      <c r="K1650" s="40"/>
      <c r="L1650" s="44"/>
      <c r="M1650" s="232"/>
      <c r="N1650" s="233"/>
      <c r="O1650" s="91"/>
      <c r="P1650" s="91"/>
      <c r="Q1650" s="91"/>
      <c r="R1650" s="91"/>
      <c r="S1650" s="91"/>
      <c r="T1650" s="92"/>
      <c r="U1650" s="38"/>
      <c r="V1650" s="38"/>
      <c r="W1650" s="38"/>
      <c r="X1650" s="38"/>
      <c r="Y1650" s="38"/>
      <c r="Z1650" s="38"/>
      <c r="AA1650" s="38"/>
      <c r="AB1650" s="38"/>
      <c r="AC1650" s="38"/>
      <c r="AD1650" s="38"/>
      <c r="AE1650" s="38"/>
      <c r="AT1650" s="17" t="s">
        <v>169</v>
      </c>
      <c r="AU1650" s="17" t="s">
        <v>178</v>
      </c>
    </row>
    <row r="1651" s="2" customFormat="1" ht="24.15" customHeight="1">
      <c r="A1651" s="38"/>
      <c r="B1651" s="39"/>
      <c r="C1651" s="215" t="s">
        <v>2489</v>
      </c>
      <c r="D1651" s="215" t="s">
        <v>163</v>
      </c>
      <c r="E1651" s="216" t="s">
        <v>2490</v>
      </c>
      <c r="F1651" s="217" t="s">
        <v>2491</v>
      </c>
      <c r="G1651" s="218" t="s">
        <v>451</v>
      </c>
      <c r="H1651" s="219">
        <v>100</v>
      </c>
      <c r="I1651" s="220"/>
      <c r="J1651" s="221">
        <f>ROUND(I1651*H1651,2)</f>
        <v>0</v>
      </c>
      <c r="K1651" s="222"/>
      <c r="L1651" s="44"/>
      <c r="M1651" s="223" t="s">
        <v>1</v>
      </c>
      <c r="N1651" s="224" t="s">
        <v>40</v>
      </c>
      <c r="O1651" s="91"/>
      <c r="P1651" s="225">
        <f>O1651*H1651</f>
        <v>0</v>
      </c>
      <c r="Q1651" s="225">
        <v>0</v>
      </c>
      <c r="R1651" s="225">
        <f>Q1651*H1651</f>
        <v>0</v>
      </c>
      <c r="S1651" s="225">
        <v>0</v>
      </c>
      <c r="T1651" s="226">
        <f>S1651*H1651</f>
        <v>0</v>
      </c>
      <c r="U1651" s="38"/>
      <c r="V1651" s="38"/>
      <c r="W1651" s="38"/>
      <c r="X1651" s="38"/>
      <c r="Y1651" s="38"/>
      <c r="Z1651" s="38"/>
      <c r="AA1651" s="38"/>
      <c r="AB1651" s="38"/>
      <c r="AC1651" s="38"/>
      <c r="AD1651" s="38"/>
      <c r="AE1651" s="38"/>
      <c r="AR1651" s="227" t="s">
        <v>256</v>
      </c>
      <c r="AT1651" s="227" t="s">
        <v>163</v>
      </c>
      <c r="AU1651" s="227" t="s">
        <v>178</v>
      </c>
      <c r="AY1651" s="17" t="s">
        <v>161</v>
      </c>
      <c r="BE1651" s="228">
        <f>IF(N1651="základní",J1651,0)</f>
        <v>0</v>
      </c>
      <c r="BF1651" s="228">
        <f>IF(N1651="snížená",J1651,0)</f>
        <v>0</v>
      </c>
      <c r="BG1651" s="228">
        <f>IF(N1651="zákl. přenesená",J1651,0)</f>
        <v>0</v>
      </c>
      <c r="BH1651" s="228">
        <f>IF(N1651="sníž. přenesená",J1651,0)</f>
        <v>0</v>
      </c>
      <c r="BI1651" s="228">
        <f>IF(N1651="nulová",J1651,0)</f>
        <v>0</v>
      </c>
      <c r="BJ1651" s="17" t="s">
        <v>83</v>
      </c>
      <c r="BK1651" s="228">
        <f>ROUND(I1651*H1651,2)</f>
        <v>0</v>
      </c>
      <c r="BL1651" s="17" t="s">
        <v>256</v>
      </c>
      <c r="BM1651" s="227" t="s">
        <v>2492</v>
      </c>
    </row>
    <row r="1652" s="2" customFormat="1">
      <c r="A1652" s="38"/>
      <c r="B1652" s="39"/>
      <c r="C1652" s="40"/>
      <c r="D1652" s="229" t="s">
        <v>169</v>
      </c>
      <c r="E1652" s="40"/>
      <c r="F1652" s="230" t="s">
        <v>2491</v>
      </c>
      <c r="G1652" s="40"/>
      <c r="H1652" s="40"/>
      <c r="I1652" s="231"/>
      <c r="J1652" s="40"/>
      <c r="K1652" s="40"/>
      <c r="L1652" s="44"/>
      <c r="M1652" s="232"/>
      <c r="N1652" s="233"/>
      <c r="O1652" s="91"/>
      <c r="P1652" s="91"/>
      <c r="Q1652" s="91"/>
      <c r="R1652" s="91"/>
      <c r="S1652" s="91"/>
      <c r="T1652" s="92"/>
      <c r="U1652" s="38"/>
      <c r="V1652" s="38"/>
      <c r="W1652" s="38"/>
      <c r="X1652" s="38"/>
      <c r="Y1652" s="38"/>
      <c r="Z1652" s="38"/>
      <c r="AA1652" s="38"/>
      <c r="AB1652" s="38"/>
      <c r="AC1652" s="38"/>
      <c r="AD1652" s="38"/>
      <c r="AE1652" s="38"/>
      <c r="AT1652" s="17" t="s">
        <v>169</v>
      </c>
      <c r="AU1652" s="17" t="s">
        <v>178</v>
      </c>
    </row>
    <row r="1653" s="2" customFormat="1" ht="24.15" customHeight="1">
      <c r="A1653" s="38"/>
      <c r="B1653" s="39"/>
      <c r="C1653" s="215" t="s">
        <v>2493</v>
      </c>
      <c r="D1653" s="215" t="s">
        <v>163</v>
      </c>
      <c r="E1653" s="216" t="s">
        <v>2494</v>
      </c>
      <c r="F1653" s="217" t="s">
        <v>2495</v>
      </c>
      <c r="G1653" s="218" t="s">
        <v>451</v>
      </c>
      <c r="H1653" s="219">
        <v>100</v>
      </c>
      <c r="I1653" s="220"/>
      <c r="J1653" s="221">
        <f>ROUND(I1653*H1653,2)</f>
        <v>0</v>
      </c>
      <c r="K1653" s="222"/>
      <c r="L1653" s="44"/>
      <c r="M1653" s="223" t="s">
        <v>1</v>
      </c>
      <c r="N1653" s="224" t="s">
        <v>40</v>
      </c>
      <c r="O1653" s="91"/>
      <c r="P1653" s="225">
        <f>O1653*H1653</f>
        <v>0</v>
      </c>
      <c r="Q1653" s="225">
        <v>0</v>
      </c>
      <c r="R1653" s="225">
        <f>Q1653*H1653</f>
        <v>0</v>
      </c>
      <c r="S1653" s="225">
        <v>0</v>
      </c>
      <c r="T1653" s="226">
        <f>S1653*H1653</f>
        <v>0</v>
      </c>
      <c r="U1653" s="38"/>
      <c r="V1653" s="38"/>
      <c r="W1653" s="38"/>
      <c r="X1653" s="38"/>
      <c r="Y1653" s="38"/>
      <c r="Z1653" s="38"/>
      <c r="AA1653" s="38"/>
      <c r="AB1653" s="38"/>
      <c r="AC1653" s="38"/>
      <c r="AD1653" s="38"/>
      <c r="AE1653" s="38"/>
      <c r="AR1653" s="227" t="s">
        <v>256</v>
      </c>
      <c r="AT1653" s="227" t="s">
        <v>163</v>
      </c>
      <c r="AU1653" s="227" t="s">
        <v>178</v>
      </c>
      <c r="AY1653" s="17" t="s">
        <v>161</v>
      </c>
      <c r="BE1653" s="228">
        <f>IF(N1653="základní",J1653,0)</f>
        <v>0</v>
      </c>
      <c r="BF1653" s="228">
        <f>IF(N1653="snížená",J1653,0)</f>
        <v>0</v>
      </c>
      <c r="BG1653" s="228">
        <f>IF(N1653="zákl. přenesená",J1653,0)</f>
        <v>0</v>
      </c>
      <c r="BH1653" s="228">
        <f>IF(N1653="sníž. přenesená",J1653,0)</f>
        <v>0</v>
      </c>
      <c r="BI1653" s="228">
        <f>IF(N1653="nulová",J1653,0)</f>
        <v>0</v>
      </c>
      <c r="BJ1653" s="17" t="s">
        <v>83</v>
      </c>
      <c r="BK1653" s="228">
        <f>ROUND(I1653*H1653,2)</f>
        <v>0</v>
      </c>
      <c r="BL1653" s="17" t="s">
        <v>256</v>
      </c>
      <c r="BM1653" s="227" t="s">
        <v>2496</v>
      </c>
    </row>
    <row r="1654" s="2" customFormat="1">
      <c r="A1654" s="38"/>
      <c r="B1654" s="39"/>
      <c r="C1654" s="40"/>
      <c r="D1654" s="229" t="s">
        <v>169</v>
      </c>
      <c r="E1654" s="40"/>
      <c r="F1654" s="230" t="s">
        <v>2497</v>
      </c>
      <c r="G1654" s="40"/>
      <c r="H1654" s="40"/>
      <c r="I1654" s="231"/>
      <c r="J1654" s="40"/>
      <c r="K1654" s="40"/>
      <c r="L1654" s="44"/>
      <c r="M1654" s="232"/>
      <c r="N1654" s="233"/>
      <c r="O1654" s="91"/>
      <c r="P1654" s="91"/>
      <c r="Q1654" s="91"/>
      <c r="R1654" s="91"/>
      <c r="S1654" s="91"/>
      <c r="T1654" s="92"/>
      <c r="U1654" s="38"/>
      <c r="V1654" s="38"/>
      <c r="W1654" s="38"/>
      <c r="X1654" s="38"/>
      <c r="Y1654" s="38"/>
      <c r="Z1654" s="38"/>
      <c r="AA1654" s="38"/>
      <c r="AB1654" s="38"/>
      <c r="AC1654" s="38"/>
      <c r="AD1654" s="38"/>
      <c r="AE1654" s="38"/>
      <c r="AT1654" s="17" t="s">
        <v>169</v>
      </c>
      <c r="AU1654" s="17" t="s">
        <v>178</v>
      </c>
    </row>
    <row r="1655" s="2" customFormat="1" ht="16.5" customHeight="1">
      <c r="A1655" s="38"/>
      <c r="B1655" s="39"/>
      <c r="C1655" s="215" t="s">
        <v>2498</v>
      </c>
      <c r="D1655" s="215" t="s">
        <v>163</v>
      </c>
      <c r="E1655" s="216" t="s">
        <v>2499</v>
      </c>
      <c r="F1655" s="217" t="s">
        <v>2500</v>
      </c>
      <c r="G1655" s="218" t="s">
        <v>451</v>
      </c>
      <c r="H1655" s="219">
        <v>50</v>
      </c>
      <c r="I1655" s="220"/>
      <c r="J1655" s="221">
        <f>ROUND(I1655*H1655,2)</f>
        <v>0</v>
      </c>
      <c r="K1655" s="222"/>
      <c r="L1655" s="44"/>
      <c r="M1655" s="223" t="s">
        <v>1</v>
      </c>
      <c r="N1655" s="224" t="s">
        <v>40</v>
      </c>
      <c r="O1655" s="91"/>
      <c r="P1655" s="225">
        <f>O1655*H1655</f>
        <v>0</v>
      </c>
      <c r="Q1655" s="225">
        <v>0</v>
      </c>
      <c r="R1655" s="225">
        <f>Q1655*H1655</f>
        <v>0</v>
      </c>
      <c r="S1655" s="225">
        <v>0</v>
      </c>
      <c r="T1655" s="226">
        <f>S1655*H1655</f>
        <v>0</v>
      </c>
      <c r="U1655" s="38"/>
      <c r="V1655" s="38"/>
      <c r="W1655" s="38"/>
      <c r="X1655" s="38"/>
      <c r="Y1655" s="38"/>
      <c r="Z1655" s="38"/>
      <c r="AA1655" s="38"/>
      <c r="AB1655" s="38"/>
      <c r="AC1655" s="38"/>
      <c r="AD1655" s="38"/>
      <c r="AE1655" s="38"/>
      <c r="AR1655" s="227" t="s">
        <v>256</v>
      </c>
      <c r="AT1655" s="227" t="s">
        <v>163</v>
      </c>
      <c r="AU1655" s="227" t="s">
        <v>178</v>
      </c>
      <c r="AY1655" s="17" t="s">
        <v>161</v>
      </c>
      <c r="BE1655" s="228">
        <f>IF(N1655="základní",J1655,0)</f>
        <v>0</v>
      </c>
      <c r="BF1655" s="228">
        <f>IF(N1655="snížená",J1655,0)</f>
        <v>0</v>
      </c>
      <c r="BG1655" s="228">
        <f>IF(N1655="zákl. přenesená",J1655,0)</f>
        <v>0</v>
      </c>
      <c r="BH1655" s="228">
        <f>IF(N1655="sníž. přenesená",J1655,0)</f>
        <v>0</v>
      </c>
      <c r="BI1655" s="228">
        <f>IF(N1655="nulová",J1655,0)</f>
        <v>0</v>
      </c>
      <c r="BJ1655" s="17" t="s">
        <v>83</v>
      </c>
      <c r="BK1655" s="228">
        <f>ROUND(I1655*H1655,2)</f>
        <v>0</v>
      </c>
      <c r="BL1655" s="17" t="s">
        <v>256</v>
      </c>
      <c r="BM1655" s="227" t="s">
        <v>2501</v>
      </c>
    </row>
    <row r="1656" s="2" customFormat="1">
      <c r="A1656" s="38"/>
      <c r="B1656" s="39"/>
      <c r="C1656" s="40"/>
      <c r="D1656" s="229" t="s">
        <v>169</v>
      </c>
      <c r="E1656" s="40"/>
      <c r="F1656" s="230" t="s">
        <v>2500</v>
      </c>
      <c r="G1656" s="40"/>
      <c r="H1656" s="40"/>
      <c r="I1656" s="231"/>
      <c r="J1656" s="40"/>
      <c r="K1656" s="40"/>
      <c r="L1656" s="44"/>
      <c r="M1656" s="232"/>
      <c r="N1656" s="233"/>
      <c r="O1656" s="91"/>
      <c r="P1656" s="91"/>
      <c r="Q1656" s="91"/>
      <c r="R1656" s="91"/>
      <c r="S1656" s="91"/>
      <c r="T1656" s="92"/>
      <c r="U1656" s="38"/>
      <c r="V1656" s="38"/>
      <c r="W1656" s="38"/>
      <c r="X1656" s="38"/>
      <c r="Y1656" s="38"/>
      <c r="Z1656" s="38"/>
      <c r="AA1656" s="38"/>
      <c r="AB1656" s="38"/>
      <c r="AC1656" s="38"/>
      <c r="AD1656" s="38"/>
      <c r="AE1656" s="38"/>
      <c r="AT1656" s="17" t="s">
        <v>169</v>
      </c>
      <c r="AU1656" s="17" t="s">
        <v>178</v>
      </c>
    </row>
    <row r="1657" s="2" customFormat="1" ht="16.5" customHeight="1">
      <c r="A1657" s="38"/>
      <c r="B1657" s="39"/>
      <c r="C1657" s="215" t="s">
        <v>2502</v>
      </c>
      <c r="D1657" s="215" t="s">
        <v>163</v>
      </c>
      <c r="E1657" s="216" t="s">
        <v>2503</v>
      </c>
      <c r="F1657" s="217" t="s">
        <v>2504</v>
      </c>
      <c r="G1657" s="218" t="s">
        <v>451</v>
      </c>
      <c r="H1657" s="219">
        <v>50</v>
      </c>
      <c r="I1657" s="220"/>
      <c r="J1657" s="221">
        <f>ROUND(I1657*H1657,2)</f>
        <v>0</v>
      </c>
      <c r="K1657" s="222"/>
      <c r="L1657" s="44"/>
      <c r="M1657" s="223" t="s">
        <v>1</v>
      </c>
      <c r="N1657" s="224" t="s">
        <v>40</v>
      </c>
      <c r="O1657" s="91"/>
      <c r="P1657" s="225">
        <f>O1657*H1657</f>
        <v>0</v>
      </c>
      <c r="Q1657" s="225">
        <v>0</v>
      </c>
      <c r="R1657" s="225">
        <f>Q1657*H1657</f>
        <v>0</v>
      </c>
      <c r="S1657" s="225">
        <v>0</v>
      </c>
      <c r="T1657" s="226">
        <f>S1657*H1657</f>
        <v>0</v>
      </c>
      <c r="U1657" s="38"/>
      <c r="V1657" s="38"/>
      <c r="W1657" s="38"/>
      <c r="X1657" s="38"/>
      <c r="Y1657" s="38"/>
      <c r="Z1657" s="38"/>
      <c r="AA1657" s="38"/>
      <c r="AB1657" s="38"/>
      <c r="AC1657" s="38"/>
      <c r="AD1657" s="38"/>
      <c r="AE1657" s="38"/>
      <c r="AR1657" s="227" t="s">
        <v>256</v>
      </c>
      <c r="AT1657" s="227" t="s">
        <v>163</v>
      </c>
      <c r="AU1657" s="227" t="s">
        <v>178</v>
      </c>
      <c r="AY1657" s="17" t="s">
        <v>161</v>
      </c>
      <c r="BE1657" s="228">
        <f>IF(N1657="základní",J1657,0)</f>
        <v>0</v>
      </c>
      <c r="BF1657" s="228">
        <f>IF(N1657="snížená",J1657,0)</f>
        <v>0</v>
      </c>
      <c r="BG1657" s="228">
        <f>IF(N1657="zákl. přenesená",J1657,0)</f>
        <v>0</v>
      </c>
      <c r="BH1657" s="228">
        <f>IF(N1657="sníž. přenesená",J1657,0)</f>
        <v>0</v>
      </c>
      <c r="BI1657" s="228">
        <f>IF(N1657="nulová",J1657,0)</f>
        <v>0</v>
      </c>
      <c r="BJ1657" s="17" t="s">
        <v>83</v>
      </c>
      <c r="BK1657" s="228">
        <f>ROUND(I1657*H1657,2)</f>
        <v>0</v>
      </c>
      <c r="BL1657" s="17" t="s">
        <v>256</v>
      </c>
      <c r="BM1657" s="227" t="s">
        <v>2505</v>
      </c>
    </row>
    <row r="1658" s="2" customFormat="1">
      <c r="A1658" s="38"/>
      <c r="B1658" s="39"/>
      <c r="C1658" s="40"/>
      <c r="D1658" s="229" t="s">
        <v>169</v>
      </c>
      <c r="E1658" s="40"/>
      <c r="F1658" s="230" t="s">
        <v>2504</v>
      </c>
      <c r="G1658" s="40"/>
      <c r="H1658" s="40"/>
      <c r="I1658" s="231"/>
      <c r="J1658" s="40"/>
      <c r="K1658" s="40"/>
      <c r="L1658" s="44"/>
      <c r="M1658" s="232"/>
      <c r="N1658" s="233"/>
      <c r="O1658" s="91"/>
      <c r="P1658" s="91"/>
      <c r="Q1658" s="91"/>
      <c r="R1658" s="91"/>
      <c r="S1658" s="91"/>
      <c r="T1658" s="92"/>
      <c r="U1658" s="38"/>
      <c r="V1658" s="38"/>
      <c r="W1658" s="38"/>
      <c r="X1658" s="38"/>
      <c r="Y1658" s="38"/>
      <c r="Z1658" s="38"/>
      <c r="AA1658" s="38"/>
      <c r="AB1658" s="38"/>
      <c r="AC1658" s="38"/>
      <c r="AD1658" s="38"/>
      <c r="AE1658" s="38"/>
      <c r="AT1658" s="17" t="s">
        <v>169</v>
      </c>
      <c r="AU1658" s="17" t="s">
        <v>178</v>
      </c>
    </row>
    <row r="1659" s="2" customFormat="1" ht="16.5" customHeight="1">
      <c r="A1659" s="38"/>
      <c r="B1659" s="39"/>
      <c r="C1659" s="215" t="s">
        <v>2506</v>
      </c>
      <c r="D1659" s="215" t="s">
        <v>163</v>
      </c>
      <c r="E1659" s="216" t="s">
        <v>2507</v>
      </c>
      <c r="F1659" s="217" t="s">
        <v>2508</v>
      </c>
      <c r="G1659" s="218" t="s">
        <v>451</v>
      </c>
      <c r="H1659" s="219">
        <v>50</v>
      </c>
      <c r="I1659" s="220"/>
      <c r="J1659" s="221">
        <f>ROUND(I1659*H1659,2)</f>
        <v>0</v>
      </c>
      <c r="K1659" s="222"/>
      <c r="L1659" s="44"/>
      <c r="M1659" s="223" t="s">
        <v>1</v>
      </c>
      <c r="N1659" s="224" t="s">
        <v>40</v>
      </c>
      <c r="O1659" s="91"/>
      <c r="P1659" s="225">
        <f>O1659*H1659</f>
        <v>0</v>
      </c>
      <c r="Q1659" s="225">
        <v>0</v>
      </c>
      <c r="R1659" s="225">
        <f>Q1659*H1659</f>
        <v>0</v>
      </c>
      <c r="S1659" s="225">
        <v>0</v>
      </c>
      <c r="T1659" s="226">
        <f>S1659*H1659</f>
        <v>0</v>
      </c>
      <c r="U1659" s="38"/>
      <c r="V1659" s="38"/>
      <c r="W1659" s="38"/>
      <c r="X1659" s="38"/>
      <c r="Y1659" s="38"/>
      <c r="Z1659" s="38"/>
      <c r="AA1659" s="38"/>
      <c r="AB1659" s="38"/>
      <c r="AC1659" s="38"/>
      <c r="AD1659" s="38"/>
      <c r="AE1659" s="38"/>
      <c r="AR1659" s="227" t="s">
        <v>256</v>
      </c>
      <c r="AT1659" s="227" t="s">
        <v>163</v>
      </c>
      <c r="AU1659" s="227" t="s">
        <v>178</v>
      </c>
      <c r="AY1659" s="17" t="s">
        <v>161</v>
      </c>
      <c r="BE1659" s="228">
        <f>IF(N1659="základní",J1659,0)</f>
        <v>0</v>
      </c>
      <c r="BF1659" s="228">
        <f>IF(N1659="snížená",J1659,0)</f>
        <v>0</v>
      </c>
      <c r="BG1659" s="228">
        <f>IF(N1659="zákl. přenesená",J1659,0)</f>
        <v>0</v>
      </c>
      <c r="BH1659" s="228">
        <f>IF(N1659="sníž. přenesená",J1659,0)</f>
        <v>0</v>
      </c>
      <c r="BI1659" s="228">
        <f>IF(N1659="nulová",J1659,0)</f>
        <v>0</v>
      </c>
      <c r="BJ1659" s="17" t="s">
        <v>83</v>
      </c>
      <c r="BK1659" s="228">
        <f>ROUND(I1659*H1659,2)</f>
        <v>0</v>
      </c>
      <c r="BL1659" s="17" t="s">
        <v>256</v>
      </c>
      <c r="BM1659" s="227" t="s">
        <v>2509</v>
      </c>
    </row>
    <row r="1660" s="2" customFormat="1">
      <c r="A1660" s="38"/>
      <c r="B1660" s="39"/>
      <c r="C1660" s="40"/>
      <c r="D1660" s="229" t="s">
        <v>169</v>
      </c>
      <c r="E1660" s="40"/>
      <c r="F1660" s="230" t="s">
        <v>2508</v>
      </c>
      <c r="G1660" s="40"/>
      <c r="H1660" s="40"/>
      <c r="I1660" s="231"/>
      <c r="J1660" s="40"/>
      <c r="K1660" s="40"/>
      <c r="L1660" s="44"/>
      <c r="M1660" s="232"/>
      <c r="N1660" s="233"/>
      <c r="O1660" s="91"/>
      <c r="P1660" s="91"/>
      <c r="Q1660" s="91"/>
      <c r="R1660" s="91"/>
      <c r="S1660" s="91"/>
      <c r="T1660" s="92"/>
      <c r="U1660" s="38"/>
      <c r="V1660" s="38"/>
      <c r="W1660" s="38"/>
      <c r="X1660" s="38"/>
      <c r="Y1660" s="38"/>
      <c r="Z1660" s="38"/>
      <c r="AA1660" s="38"/>
      <c r="AB1660" s="38"/>
      <c r="AC1660" s="38"/>
      <c r="AD1660" s="38"/>
      <c r="AE1660" s="38"/>
      <c r="AT1660" s="17" t="s">
        <v>169</v>
      </c>
      <c r="AU1660" s="17" t="s">
        <v>178</v>
      </c>
    </row>
    <row r="1661" s="2" customFormat="1" ht="16.5" customHeight="1">
      <c r="A1661" s="38"/>
      <c r="B1661" s="39"/>
      <c r="C1661" s="215" t="s">
        <v>2510</v>
      </c>
      <c r="D1661" s="215" t="s">
        <v>163</v>
      </c>
      <c r="E1661" s="216" t="s">
        <v>2511</v>
      </c>
      <c r="F1661" s="217" t="s">
        <v>2512</v>
      </c>
      <c r="G1661" s="218" t="s">
        <v>1754</v>
      </c>
      <c r="H1661" s="219">
        <v>1</v>
      </c>
      <c r="I1661" s="220"/>
      <c r="J1661" s="221">
        <f>ROUND(I1661*H1661,2)</f>
        <v>0</v>
      </c>
      <c r="K1661" s="222"/>
      <c r="L1661" s="44"/>
      <c r="M1661" s="223" t="s">
        <v>1</v>
      </c>
      <c r="N1661" s="224" t="s">
        <v>40</v>
      </c>
      <c r="O1661" s="91"/>
      <c r="P1661" s="225">
        <f>O1661*H1661</f>
        <v>0</v>
      </c>
      <c r="Q1661" s="225">
        <v>0</v>
      </c>
      <c r="R1661" s="225">
        <f>Q1661*H1661</f>
        <v>0</v>
      </c>
      <c r="S1661" s="225">
        <v>0</v>
      </c>
      <c r="T1661" s="226">
        <f>S1661*H1661</f>
        <v>0</v>
      </c>
      <c r="U1661" s="38"/>
      <c r="V1661" s="38"/>
      <c r="W1661" s="38"/>
      <c r="X1661" s="38"/>
      <c r="Y1661" s="38"/>
      <c r="Z1661" s="38"/>
      <c r="AA1661" s="38"/>
      <c r="AB1661" s="38"/>
      <c r="AC1661" s="38"/>
      <c r="AD1661" s="38"/>
      <c r="AE1661" s="38"/>
      <c r="AR1661" s="227" t="s">
        <v>256</v>
      </c>
      <c r="AT1661" s="227" t="s">
        <v>163</v>
      </c>
      <c r="AU1661" s="227" t="s">
        <v>178</v>
      </c>
      <c r="AY1661" s="17" t="s">
        <v>161</v>
      </c>
      <c r="BE1661" s="228">
        <f>IF(N1661="základní",J1661,0)</f>
        <v>0</v>
      </c>
      <c r="BF1661" s="228">
        <f>IF(N1661="snížená",J1661,0)</f>
        <v>0</v>
      </c>
      <c r="BG1661" s="228">
        <f>IF(N1661="zákl. přenesená",J1661,0)</f>
        <v>0</v>
      </c>
      <c r="BH1661" s="228">
        <f>IF(N1661="sníž. přenesená",J1661,0)</f>
        <v>0</v>
      </c>
      <c r="BI1661" s="228">
        <f>IF(N1661="nulová",J1661,0)</f>
        <v>0</v>
      </c>
      <c r="BJ1661" s="17" t="s">
        <v>83</v>
      </c>
      <c r="BK1661" s="228">
        <f>ROUND(I1661*H1661,2)</f>
        <v>0</v>
      </c>
      <c r="BL1661" s="17" t="s">
        <v>256</v>
      </c>
      <c r="BM1661" s="227" t="s">
        <v>2513</v>
      </c>
    </row>
    <row r="1662" s="2" customFormat="1">
      <c r="A1662" s="38"/>
      <c r="B1662" s="39"/>
      <c r="C1662" s="40"/>
      <c r="D1662" s="229" t="s">
        <v>169</v>
      </c>
      <c r="E1662" s="40"/>
      <c r="F1662" s="230" t="s">
        <v>2512</v>
      </c>
      <c r="G1662" s="40"/>
      <c r="H1662" s="40"/>
      <c r="I1662" s="231"/>
      <c r="J1662" s="40"/>
      <c r="K1662" s="40"/>
      <c r="L1662" s="44"/>
      <c r="M1662" s="232"/>
      <c r="N1662" s="233"/>
      <c r="O1662" s="91"/>
      <c r="P1662" s="91"/>
      <c r="Q1662" s="91"/>
      <c r="R1662" s="91"/>
      <c r="S1662" s="91"/>
      <c r="T1662" s="92"/>
      <c r="U1662" s="38"/>
      <c r="V1662" s="38"/>
      <c r="W1662" s="38"/>
      <c r="X1662" s="38"/>
      <c r="Y1662" s="38"/>
      <c r="Z1662" s="38"/>
      <c r="AA1662" s="38"/>
      <c r="AB1662" s="38"/>
      <c r="AC1662" s="38"/>
      <c r="AD1662" s="38"/>
      <c r="AE1662" s="38"/>
      <c r="AT1662" s="17" t="s">
        <v>169</v>
      </c>
      <c r="AU1662" s="17" t="s">
        <v>178</v>
      </c>
    </row>
    <row r="1663" s="2" customFormat="1" ht="16.5" customHeight="1">
      <c r="A1663" s="38"/>
      <c r="B1663" s="39"/>
      <c r="C1663" s="215" t="s">
        <v>2514</v>
      </c>
      <c r="D1663" s="215" t="s">
        <v>163</v>
      </c>
      <c r="E1663" s="216" t="s">
        <v>2515</v>
      </c>
      <c r="F1663" s="217" t="s">
        <v>2516</v>
      </c>
      <c r="G1663" s="218" t="s">
        <v>1754</v>
      </c>
      <c r="H1663" s="219">
        <v>1</v>
      </c>
      <c r="I1663" s="220"/>
      <c r="J1663" s="221">
        <f>ROUND(I1663*H1663,2)</f>
        <v>0</v>
      </c>
      <c r="K1663" s="222"/>
      <c r="L1663" s="44"/>
      <c r="M1663" s="223" t="s">
        <v>1</v>
      </c>
      <c r="N1663" s="224" t="s">
        <v>40</v>
      </c>
      <c r="O1663" s="91"/>
      <c r="P1663" s="225">
        <f>O1663*H1663</f>
        <v>0</v>
      </c>
      <c r="Q1663" s="225">
        <v>0</v>
      </c>
      <c r="R1663" s="225">
        <f>Q1663*H1663</f>
        <v>0</v>
      </c>
      <c r="S1663" s="225">
        <v>0</v>
      </c>
      <c r="T1663" s="226">
        <f>S1663*H1663</f>
        <v>0</v>
      </c>
      <c r="U1663" s="38"/>
      <c r="V1663" s="38"/>
      <c r="W1663" s="38"/>
      <c r="X1663" s="38"/>
      <c r="Y1663" s="38"/>
      <c r="Z1663" s="38"/>
      <c r="AA1663" s="38"/>
      <c r="AB1663" s="38"/>
      <c r="AC1663" s="38"/>
      <c r="AD1663" s="38"/>
      <c r="AE1663" s="38"/>
      <c r="AR1663" s="227" t="s">
        <v>256</v>
      </c>
      <c r="AT1663" s="227" t="s">
        <v>163</v>
      </c>
      <c r="AU1663" s="227" t="s">
        <v>178</v>
      </c>
      <c r="AY1663" s="17" t="s">
        <v>161</v>
      </c>
      <c r="BE1663" s="228">
        <f>IF(N1663="základní",J1663,0)</f>
        <v>0</v>
      </c>
      <c r="BF1663" s="228">
        <f>IF(N1663="snížená",J1663,0)</f>
        <v>0</v>
      </c>
      <c r="BG1663" s="228">
        <f>IF(N1663="zákl. přenesená",J1663,0)</f>
        <v>0</v>
      </c>
      <c r="BH1663" s="228">
        <f>IF(N1663="sníž. přenesená",J1663,0)</f>
        <v>0</v>
      </c>
      <c r="BI1663" s="228">
        <f>IF(N1663="nulová",J1663,0)</f>
        <v>0</v>
      </c>
      <c r="BJ1663" s="17" t="s">
        <v>83</v>
      </c>
      <c r="BK1663" s="228">
        <f>ROUND(I1663*H1663,2)</f>
        <v>0</v>
      </c>
      <c r="BL1663" s="17" t="s">
        <v>256</v>
      </c>
      <c r="BM1663" s="227" t="s">
        <v>2517</v>
      </c>
    </row>
    <row r="1664" s="2" customFormat="1">
      <c r="A1664" s="38"/>
      <c r="B1664" s="39"/>
      <c r="C1664" s="40"/>
      <c r="D1664" s="229" t="s">
        <v>169</v>
      </c>
      <c r="E1664" s="40"/>
      <c r="F1664" s="230" t="s">
        <v>2516</v>
      </c>
      <c r="G1664" s="40"/>
      <c r="H1664" s="40"/>
      <c r="I1664" s="231"/>
      <c r="J1664" s="40"/>
      <c r="K1664" s="40"/>
      <c r="L1664" s="44"/>
      <c r="M1664" s="232"/>
      <c r="N1664" s="233"/>
      <c r="O1664" s="91"/>
      <c r="P1664" s="91"/>
      <c r="Q1664" s="91"/>
      <c r="R1664" s="91"/>
      <c r="S1664" s="91"/>
      <c r="T1664" s="92"/>
      <c r="U1664" s="38"/>
      <c r="V1664" s="38"/>
      <c r="W1664" s="38"/>
      <c r="X1664" s="38"/>
      <c r="Y1664" s="38"/>
      <c r="Z1664" s="38"/>
      <c r="AA1664" s="38"/>
      <c r="AB1664" s="38"/>
      <c r="AC1664" s="38"/>
      <c r="AD1664" s="38"/>
      <c r="AE1664" s="38"/>
      <c r="AT1664" s="17" t="s">
        <v>169</v>
      </c>
      <c r="AU1664" s="17" t="s">
        <v>178</v>
      </c>
    </row>
    <row r="1665" s="2" customFormat="1" ht="16.5" customHeight="1">
      <c r="A1665" s="38"/>
      <c r="B1665" s="39"/>
      <c r="C1665" s="215" t="s">
        <v>2518</v>
      </c>
      <c r="D1665" s="215" t="s">
        <v>163</v>
      </c>
      <c r="E1665" s="216" t="s">
        <v>2519</v>
      </c>
      <c r="F1665" s="217" t="s">
        <v>2520</v>
      </c>
      <c r="G1665" s="218" t="s">
        <v>1754</v>
      </c>
      <c r="H1665" s="219">
        <v>1</v>
      </c>
      <c r="I1665" s="220"/>
      <c r="J1665" s="221">
        <f>ROUND(I1665*H1665,2)</f>
        <v>0</v>
      </c>
      <c r="K1665" s="222"/>
      <c r="L1665" s="44"/>
      <c r="M1665" s="223" t="s">
        <v>1</v>
      </c>
      <c r="N1665" s="224" t="s">
        <v>40</v>
      </c>
      <c r="O1665" s="91"/>
      <c r="P1665" s="225">
        <f>O1665*H1665</f>
        <v>0</v>
      </c>
      <c r="Q1665" s="225">
        <v>0</v>
      </c>
      <c r="R1665" s="225">
        <f>Q1665*H1665</f>
        <v>0</v>
      </c>
      <c r="S1665" s="225">
        <v>0</v>
      </c>
      <c r="T1665" s="226">
        <f>S1665*H1665</f>
        <v>0</v>
      </c>
      <c r="U1665" s="38"/>
      <c r="V1665" s="38"/>
      <c r="W1665" s="38"/>
      <c r="X1665" s="38"/>
      <c r="Y1665" s="38"/>
      <c r="Z1665" s="38"/>
      <c r="AA1665" s="38"/>
      <c r="AB1665" s="38"/>
      <c r="AC1665" s="38"/>
      <c r="AD1665" s="38"/>
      <c r="AE1665" s="38"/>
      <c r="AR1665" s="227" t="s">
        <v>256</v>
      </c>
      <c r="AT1665" s="227" t="s">
        <v>163</v>
      </c>
      <c r="AU1665" s="227" t="s">
        <v>178</v>
      </c>
      <c r="AY1665" s="17" t="s">
        <v>161</v>
      </c>
      <c r="BE1665" s="228">
        <f>IF(N1665="základní",J1665,0)</f>
        <v>0</v>
      </c>
      <c r="BF1665" s="228">
        <f>IF(N1665="snížená",J1665,0)</f>
        <v>0</v>
      </c>
      <c r="BG1665" s="228">
        <f>IF(N1665="zákl. přenesená",J1665,0)</f>
        <v>0</v>
      </c>
      <c r="BH1665" s="228">
        <f>IF(N1665="sníž. přenesená",J1665,0)</f>
        <v>0</v>
      </c>
      <c r="BI1665" s="228">
        <f>IF(N1665="nulová",J1665,0)</f>
        <v>0</v>
      </c>
      <c r="BJ1665" s="17" t="s">
        <v>83</v>
      </c>
      <c r="BK1665" s="228">
        <f>ROUND(I1665*H1665,2)</f>
        <v>0</v>
      </c>
      <c r="BL1665" s="17" t="s">
        <v>256</v>
      </c>
      <c r="BM1665" s="227" t="s">
        <v>2521</v>
      </c>
    </row>
    <row r="1666" s="2" customFormat="1">
      <c r="A1666" s="38"/>
      <c r="B1666" s="39"/>
      <c r="C1666" s="40"/>
      <c r="D1666" s="229" t="s">
        <v>169</v>
      </c>
      <c r="E1666" s="40"/>
      <c r="F1666" s="230" t="s">
        <v>2520</v>
      </c>
      <c r="G1666" s="40"/>
      <c r="H1666" s="40"/>
      <c r="I1666" s="231"/>
      <c r="J1666" s="40"/>
      <c r="K1666" s="40"/>
      <c r="L1666" s="44"/>
      <c r="M1666" s="232"/>
      <c r="N1666" s="233"/>
      <c r="O1666" s="91"/>
      <c r="P1666" s="91"/>
      <c r="Q1666" s="91"/>
      <c r="R1666" s="91"/>
      <c r="S1666" s="91"/>
      <c r="T1666" s="92"/>
      <c r="U1666" s="38"/>
      <c r="V1666" s="38"/>
      <c r="W1666" s="38"/>
      <c r="X1666" s="38"/>
      <c r="Y1666" s="38"/>
      <c r="Z1666" s="38"/>
      <c r="AA1666" s="38"/>
      <c r="AB1666" s="38"/>
      <c r="AC1666" s="38"/>
      <c r="AD1666" s="38"/>
      <c r="AE1666" s="38"/>
      <c r="AT1666" s="17" t="s">
        <v>169</v>
      </c>
      <c r="AU1666" s="17" t="s">
        <v>178</v>
      </c>
    </row>
    <row r="1667" s="2" customFormat="1" ht="16.5" customHeight="1">
      <c r="A1667" s="38"/>
      <c r="B1667" s="39"/>
      <c r="C1667" s="215" t="s">
        <v>2522</v>
      </c>
      <c r="D1667" s="215" t="s">
        <v>163</v>
      </c>
      <c r="E1667" s="216" t="s">
        <v>2523</v>
      </c>
      <c r="F1667" s="217" t="s">
        <v>2524</v>
      </c>
      <c r="G1667" s="218" t="s">
        <v>1754</v>
      </c>
      <c r="H1667" s="219">
        <v>1</v>
      </c>
      <c r="I1667" s="220"/>
      <c r="J1667" s="221">
        <f>ROUND(I1667*H1667,2)</f>
        <v>0</v>
      </c>
      <c r="K1667" s="222"/>
      <c r="L1667" s="44"/>
      <c r="M1667" s="223" t="s">
        <v>1</v>
      </c>
      <c r="N1667" s="224" t="s">
        <v>40</v>
      </c>
      <c r="O1667" s="91"/>
      <c r="P1667" s="225">
        <f>O1667*H1667</f>
        <v>0</v>
      </c>
      <c r="Q1667" s="225">
        <v>0</v>
      </c>
      <c r="R1667" s="225">
        <f>Q1667*H1667</f>
        <v>0</v>
      </c>
      <c r="S1667" s="225">
        <v>0</v>
      </c>
      <c r="T1667" s="226">
        <f>S1667*H1667</f>
        <v>0</v>
      </c>
      <c r="U1667" s="38"/>
      <c r="V1667" s="38"/>
      <c r="W1667" s="38"/>
      <c r="X1667" s="38"/>
      <c r="Y1667" s="38"/>
      <c r="Z1667" s="38"/>
      <c r="AA1667" s="38"/>
      <c r="AB1667" s="38"/>
      <c r="AC1667" s="38"/>
      <c r="AD1667" s="38"/>
      <c r="AE1667" s="38"/>
      <c r="AR1667" s="227" t="s">
        <v>256</v>
      </c>
      <c r="AT1667" s="227" t="s">
        <v>163</v>
      </c>
      <c r="AU1667" s="227" t="s">
        <v>178</v>
      </c>
      <c r="AY1667" s="17" t="s">
        <v>161</v>
      </c>
      <c r="BE1667" s="228">
        <f>IF(N1667="základní",J1667,0)</f>
        <v>0</v>
      </c>
      <c r="BF1667" s="228">
        <f>IF(N1667="snížená",J1667,0)</f>
        <v>0</v>
      </c>
      <c r="BG1667" s="228">
        <f>IF(N1667="zákl. přenesená",J1667,0)</f>
        <v>0</v>
      </c>
      <c r="BH1667" s="228">
        <f>IF(N1667="sníž. přenesená",J1667,0)</f>
        <v>0</v>
      </c>
      <c r="BI1667" s="228">
        <f>IF(N1667="nulová",J1667,0)</f>
        <v>0</v>
      </c>
      <c r="BJ1667" s="17" t="s">
        <v>83</v>
      </c>
      <c r="BK1667" s="228">
        <f>ROUND(I1667*H1667,2)</f>
        <v>0</v>
      </c>
      <c r="BL1667" s="17" t="s">
        <v>256</v>
      </c>
      <c r="BM1667" s="227" t="s">
        <v>2525</v>
      </c>
    </row>
    <row r="1668" s="2" customFormat="1">
      <c r="A1668" s="38"/>
      <c r="B1668" s="39"/>
      <c r="C1668" s="40"/>
      <c r="D1668" s="229" t="s">
        <v>169</v>
      </c>
      <c r="E1668" s="40"/>
      <c r="F1668" s="230" t="s">
        <v>2524</v>
      </c>
      <c r="G1668" s="40"/>
      <c r="H1668" s="40"/>
      <c r="I1668" s="231"/>
      <c r="J1668" s="40"/>
      <c r="K1668" s="40"/>
      <c r="L1668" s="44"/>
      <c r="M1668" s="232"/>
      <c r="N1668" s="233"/>
      <c r="O1668" s="91"/>
      <c r="P1668" s="91"/>
      <c r="Q1668" s="91"/>
      <c r="R1668" s="91"/>
      <c r="S1668" s="91"/>
      <c r="T1668" s="92"/>
      <c r="U1668" s="38"/>
      <c r="V1668" s="38"/>
      <c r="W1668" s="38"/>
      <c r="X1668" s="38"/>
      <c r="Y1668" s="38"/>
      <c r="Z1668" s="38"/>
      <c r="AA1668" s="38"/>
      <c r="AB1668" s="38"/>
      <c r="AC1668" s="38"/>
      <c r="AD1668" s="38"/>
      <c r="AE1668" s="38"/>
      <c r="AT1668" s="17" t="s">
        <v>169</v>
      </c>
      <c r="AU1668" s="17" t="s">
        <v>178</v>
      </c>
    </row>
    <row r="1669" s="2" customFormat="1" ht="16.5" customHeight="1">
      <c r="A1669" s="38"/>
      <c r="B1669" s="39"/>
      <c r="C1669" s="215" t="s">
        <v>2526</v>
      </c>
      <c r="D1669" s="215" t="s">
        <v>163</v>
      </c>
      <c r="E1669" s="216" t="s">
        <v>2527</v>
      </c>
      <c r="F1669" s="217" t="s">
        <v>2528</v>
      </c>
      <c r="G1669" s="218" t="s">
        <v>1754</v>
      </c>
      <c r="H1669" s="219">
        <v>1</v>
      </c>
      <c r="I1669" s="220"/>
      <c r="J1669" s="221">
        <f>ROUND(I1669*H1669,2)</f>
        <v>0</v>
      </c>
      <c r="K1669" s="222"/>
      <c r="L1669" s="44"/>
      <c r="M1669" s="223" t="s">
        <v>1</v>
      </c>
      <c r="N1669" s="224" t="s">
        <v>40</v>
      </c>
      <c r="O1669" s="91"/>
      <c r="P1669" s="225">
        <f>O1669*H1669</f>
        <v>0</v>
      </c>
      <c r="Q1669" s="225">
        <v>0</v>
      </c>
      <c r="R1669" s="225">
        <f>Q1669*H1669</f>
        <v>0</v>
      </c>
      <c r="S1669" s="225">
        <v>0</v>
      </c>
      <c r="T1669" s="226">
        <f>S1669*H1669</f>
        <v>0</v>
      </c>
      <c r="U1669" s="38"/>
      <c r="V1669" s="38"/>
      <c r="W1669" s="38"/>
      <c r="X1669" s="38"/>
      <c r="Y1669" s="38"/>
      <c r="Z1669" s="38"/>
      <c r="AA1669" s="38"/>
      <c r="AB1669" s="38"/>
      <c r="AC1669" s="38"/>
      <c r="AD1669" s="38"/>
      <c r="AE1669" s="38"/>
      <c r="AR1669" s="227" t="s">
        <v>256</v>
      </c>
      <c r="AT1669" s="227" t="s">
        <v>163</v>
      </c>
      <c r="AU1669" s="227" t="s">
        <v>178</v>
      </c>
      <c r="AY1669" s="17" t="s">
        <v>161</v>
      </c>
      <c r="BE1669" s="228">
        <f>IF(N1669="základní",J1669,0)</f>
        <v>0</v>
      </c>
      <c r="BF1669" s="228">
        <f>IF(N1669="snížená",J1669,0)</f>
        <v>0</v>
      </c>
      <c r="BG1669" s="228">
        <f>IF(N1669="zákl. přenesená",J1669,0)</f>
        <v>0</v>
      </c>
      <c r="BH1669" s="228">
        <f>IF(N1669="sníž. přenesená",J1669,0)</f>
        <v>0</v>
      </c>
      <c r="BI1669" s="228">
        <f>IF(N1669="nulová",J1669,0)</f>
        <v>0</v>
      </c>
      <c r="BJ1669" s="17" t="s">
        <v>83</v>
      </c>
      <c r="BK1669" s="228">
        <f>ROUND(I1669*H1669,2)</f>
        <v>0</v>
      </c>
      <c r="BL1669" s="17" t="s">
        <v>256</v>
      </c>
      <c r="BM1669" s="227" t="s">
        <v>2529</v>
      </c>
    </row>
    <row r="1670" s="2" customFormat="1">
      <c r="A1670" s="38"/>
      <c r="B1670" s="39"/>
      <c r="C1670" s="40"/>
      <c r="D1670" s="229" t="s">
        <v>169</v>
      </c>
      <c r="E1670" s="40"/>
      <c r="F1670" s="230" t="s">
        <v>2528</v>
      </c>
      <c r="G1670" s="40"/>
      <c r="H1670" s="40"/>
      <c r="I1670" s="231"/>
      <c r="J1670" s="40"/>
      <c r="K1670" s="40"/>
      <c r="L1670" s="44"/>
      <c r="M1670" s="232"/>
      <c r="N1670" s="233"/>
      <c r="O1670" s="91"/>
      <c r="P1670" s="91"/>
      <c r="Q1670" s="91"/>
      <c r="R1670" s="91"/>
      <c r="S1670" s="91"/>
      <c r="T1670" s="92"/>
      <c r="U1670" s="38"/>
      <c r="V1670" s="38"/>
      <c r="W1670" s="38"/>
      <c r="X1670" s="38"/>
      <c r="Y1670" s="38"/>
      <c r="Z1670" s="38"/>
      <c r="AA1670" s="38"/>
      <c r="AB1670" s="38"/>
      <c r="AC1670" s="38"/>
      <c r="AD1670" s="38"/>
      <c r="AE1670" s="38"/>
      <c r="AT1670" s="17" t="s">
        <v>169</v>
      </c>
      <c r="AU1670" s="17" t="s">
        <v>178</v>
      </c>
    </row>
    <row r="1671" s="2" customFormat="1" ht="16.5" customHeight="1">
      <c r="A1671" s="38"/>
      <c r="B1671" s="39"/>
      <c r="C1671" s="215" t="s">
        <v>2530</v>
      </c>
      <c r="D1671" s="215" t="s">
        <v>163</v>
      </c>
      <c r="E1671" s="216" t="s">
        <v>2531</v>
      </c>
      <c r="F1671" s="217" t="s">
        <v>2532</v>
      </c>
      <c r="G1671" s="218" t="s">
        <v>1754</v>
      </c>
      <c r="H1671" s="219">
        <v>1</v>
      </c>
      <c r="I1671" s="220"/>
      <c r="J1671" s="221">
        <f>ROUND(I1671*H1671,2)</f>
        <v>0</v>
      </c>
      <c r="K1671" s="222"/>
      <c r="L1671" s="44"/>
      <c r="M1671" s="223" t="s">
        <v>1</v>
      </c>
      <c r="N1671" s="224" t="s">
        <v>40</v>
      </c>
      <c r="O1671" s="91"/>
      <c r="P1671" s="225">
        <f>O1671*H1671</f>
        <v>0</v>
      </c>
      <c r="Q1671" s="225">
        <v>0</v>
      </c>
      <c r="R1671" s="225">
        <f>Q1671*H1671</f>
        <v>0</v>
      </c>
      <c r="S1671" s="225">
        <v>0</v>
      </c>
      <c r="T1671" s="226">
        <f>S1671*H1671</f>
        <v>0</v>
      </c>
      <c r="U1671" s="38"/>
      <c r="V1671" s="38"/>
      <c r="W1671" s="38"/>
      <c r="X1671" s="38"/>
      <c r="Y1671" s="38"/>
      <c r="Z1671" s="38"/>
      <c r="AA1671" s="38"/>
      <c r="AB1671" s="38"/>
      <c r="AC1671" s="38"/>
      <c r="AD1671" s="38"/>
      <c r="AE1671" s="38"/>
      <c r="AR1671" s="227" t="s">
        <v>256</v>
      </c>
      <c r="AT1671" s="227" t="s">
        <v>163</v>
      </c>
      <c r="AU1671" s="227" t="s">
        <v>178</v>
      </c>
      <c r="AY1671" s="17" t="s">
        <v>161</v>
      </c>
      <c r="BE1671" s="228">
        <f>IF(N1671="základní",J1671,0)</f>
        <v>0</v>
      </c>
      <c r="BF1671" s="228">
        <f>IF(N1671="snížená",J1671,0)</f>
        <v>0</v>
      </c>
      <c r="BG1671" s="228">
        <f>IF(N1671="zákl. přenesená",J1671,0)</f>
        <v>0</v>
      </c>
      <c r="BH1671" s="228">
        <f>IF(N1671="sníž. přenesená",J1671,0)</f>
        <v>0</v>
      </c>
      <c r="BI1671" s="228">
        <f>IF(N1671="nulová",J1671,0)</f>
        <v>0</v>
      </c>
      <c r="BJ1671" s="17" t="s">
        <v>83</v>
      </c>
      <c r="BK1671" s="228">
        <f>ROUND(I1671*H1671,2)</f>
        <v>0</v>
      </c>
      <c r="BL1671" s="17" t="s">
        <v>256</v>
      </c>
      <c r="BM1671" s="227" t="s">
        <v>2533</v>
      </c>
    </row>
    <row r="1672" s="2" customFormat="1">
      <c r="A1672" s="38"/>
      <c r="B1672" s="39"/>
      <c r="C1672" s="40"/>
      <c r="D1672" s="229" t="s">
        <v>169</v>
      </c>
      <c r="E1672" s="40"/>
      <c r="F1672" s="230" t="s">
        <v>2532</v>
      </c>
      <c r="G1672" s="40"/>
      <c r="H1672" s="40"/>
      <c r="I1672" s="231"/>
      <c r="J1672" s="40"/>
      <c r="K1672" s="40"/>
      <c r="L1672" s="44"/>
      <c r="M1672" s="232"/>
      <c r="N1672" s="233"/>
      <c r="O1672" s="91"/>
      <c r="P1672" s="91"/>
      <c r="Q1672" s="91"/>
      <c r="R1672" s="91"/>
      <c r="S1672" s="91"/>
      <c r="T1672" s="92"/>
      <c r="U1672" s="38"/>
      <c r="V1672" s="38"/>
      <c r="W1672" s="38"/>
      <c r="X1672" s="38"/>
      <c r="Y1672" s="38"/>
      <c r="Z1672" s="38"/>
      <c r="AA1672" s="38"/>
      <c r="AB1672" s="38"/>
      <c r="AC1672" s="38"/>
      <c r="AD1672" s="38"/>
      <c r="AE1672" s="38"/>
      <c r="AT1672" s="17" t="s">
        <v>169</v>
      </c>
      <c r="AU1672" s="17" t="s">
        <v>178</v>
      </c>
    </row>
    <row r="1673" s="2" customFormat="1" ht="24.15" customHeight="1">
      <c r="A1673" s="38"/>
      <c r="B1673" s="39"/>
      <c r="C1673" s="215" t="s">
        <v>2534</v>
      </c>
      <c r="D1673" s="215" t="s">
        <v>163</v>
      </c>
      <c r="E1673" s="216" t="s">
        <v>2535</v>
      </c>
      <c r="F1673" s="217" t="s">
        <v>2536</v>
      </c>
      <c r="G1673" s="218" t="s">
        <v>1754</v>
      </c>
      <c r="H1673" s="219">
        <v>1</v>
      </c>
      <c r="I1673" s="220"/>
      <c r="J1673" s="221">
        <f>ROUND(I1673*H1673,2)</f>
        <v>0</v>
      </c>
      <c r="K1673" s="222"/>
      <c r="L1673" s="44"/>
      <c r="M1673" s="223" t="s">
        <v>1</v>
      </c>
      <c r="N1673" s="224" t="s">
        <v>40</v>
      </c>
      <c r="O1673" s="91"/>
      <c r="P1673" s="225">
        <f>O1673*H1673</f>
        <v>0</v>
      </c>
      <c r="Q1673" s="225">
        <v>0</v>
      </c>
      <c r="R1673" s="225">
        <f>Q1673*H1673</f>
        <v>0</v>
      </c>
      <c r="S1673" s="225">
        <v>0</v>
      </c>
      <c r="T1673" s="226">
        <f>S1673*H1673</f>
        <v>0</v>
      </c>
      <c r="U1673" s="38"/>
      <c r="V1673" s="38"/>
      <c r="W1673" s="38"/>
      <c r="X1673" s="38"/>
      <c r="Y1673" s="38"/>
      <c r="Z1673" s="38"/>
      <c r="AA1673" s="38"/>
      <c r="AB1673" s="38"/>
      <c r="AC1673" s="38"/>
      <c r="AD1673" s="38"/>
      <c r="AE1673" s="38"/>
      <c r="AR1673" s="227" t="s">
        <v>256</v>
      </c>
      <c r="AT1673" s="227" t="s">
        <v>163</v>
      </c>
      <c r="AU1673" s="227" t="s">
        <v>178</v>
      </c>
      <c r="AY1673" s="17" t="s">
        <v>161</v>
      </c>
      <c r="BE1673" s="228">
        <f>IF(N1673="základní",J1673,0)</f>
        <v>0</v>
      </c>
      <c r="BF1673" s="228">
        <f>IF(N1673="snížená",J1673,0)</f>
        <v>0</v>
      </c>
      <c r="BG1673" s="228">
        <f>IF(N1673="zákl. přenesená",J1673,0)</f>
        <v>0</v>
      </c>
      <c r="BH1673" s="228">
        <f>IF(N1673="sníž. přenesená",J1673,0)</f>
        <v>0</v>
      </c>
      <c r="BI1673" s="228">
        <f>IF(N1673="nulová",J1673,0)</f>
        <v>0</v>
      </c>
      <c r="BJ1673" s="17" t="s">
        <v>83</v>
      </c>
      <c r="BK1673" s="228">
        <f>ROUND(I1673*H1673,2)</f>
        <v>0</v>
      </c>
      <c r="BL1673" s="17" t="s">
        <v>256</v>
      </c>
      <c r="BM1673" s="227" t="s">
        <v>2537</v>
      </c>
    </row>
    <row r="1674" s="2" customFormat="1">
      <c r="A1674" s="38"/>
      <c r="B1674" s="39"/>
      <c r="C1674" s="40"/>
      <c r="D1674" s="229" t="s">
        <v>169</v>
      </c>
      <c r="E1674" s="40"/>
      <c r="F1674" s="230" t="s">
        <v>2536</v>
      </c>
      <c r="G1674" s="40"/>
      <c r="H1674" s="40"/>
      <c r="I1674" s="231"/>
      <c r="J1674" s="40"/>
      <c r="K1674" s="40"/>
      <c r="L1674" s="44"/>
      <c r="M1674" s="232"/>
      <c r="N1674" s="233"/>
      <c r="O1674" s="91"/>
      <c r="P1674" s="91"/>
      <c r="Q1674" s="91"/>
      <c r="R1674" s="91"/>
      <c r="S1674" s="91"/>
      <c r="T1674" s="92"/>
      <c r="U1674" s="38"/>
      <c r="V1674" s="38"/>
      <c r="W1674" s="38"/>
      <c r="X1674" s="38"/>
      <c r="Y1674" s="38"/>
      <c r="Z1674" s="38"/>
      <c r="AA1674" s="38"/>
      <c r="AB1674" s="38"/>
      <c r="AC1674" s="38"/>
      <c r="AD1674" s="38"/>
      <c r="AE1674" s="38"/>
      <c r="AT1674" s="17" t="s">
        <v>169</v>
      </c>
      <c r="AU1674" s="17" t="s">
        <v>178</v>
      </c>
    </row>
    <row r="1675" s="2" customFormat="1" ht="24.15" customHeight="1">
      <c r="A1675" s="38"/>
      <c r="B1675" s="39"/>
      <c r="C1675" s="215" t="s">
        <v>2538</v>
      </c>
      <c r="D1675" s="215" t="s">
        <v>163</v>
      </c>
      <c r="E1675" s="216" t="s">
        <v>2539</v>
      </c>
      <c r="F1675" s="217" t="s">
        <v>2540</v>
      </c>
      <c r="G1675" s="218" t="s">
        <v>1754</v>
      </c>
      <c r="H1675" s="219">
        <v>54</v>
      </c>
      <c r="I1675" s="220"/>
      <c r="J1675" s="221">
        <f>ROUND(I1675*H1675,2)</f>
        <v>0</v>
      </c>
      <c r="K1675" s="222"/>
      <c r="L1675" s="44"/>
      <c r="M1675" s="223" t="s">
        <v>1</v>
      </c>
      <c r="N1675" s="224" t="s">
        <v>40</v>
      </c>
      <c r="O1675" s="91"/>
      <c r="P1675" s="225">
        <f>O1675*H1675</f>
        <v>0</v>
      </c>
      <c r="Q1675" s="225">
        <v>0</v>
      </c>
      <c r="R1675" s="225">
        <f>Q1675*H1675</f>
        <v>0</v>
      </c>
      <c r="S1675" s="225">
        <v>0</v>
      </c>
      <c r="T1675" s="226">
        <f>S1675*H1675</f>
        <v>0</v>
      </c>
      <c r="U1675" s="38"/>
      <c r="V1675" s="38"/>
      <c r="W1675" s="38"/>
      <c r="X1675" s="38"/>
      <c r="Y1675" s="38"/>
      <c r="Z1675" s="38"/>
      <c r="AA1675" s="38"/>
      <c r="AB1675" s="38"/>
      <c r="AC1675" s="38"/>
      <c r="AD1675" s="38"/>
      <c r="AE1675" s="38"/>
      <c r="AR1675" s="227" t="s">
        <v>256</v>
      </c>
      <c r="AT1675" s="227" t="s">
        <v>163</v>
      </c>
      <c r="AU1675" s="227" t="s">
        <v>178</v>
      </c>
      <c r="AY1675" s="17" t="s">
        <v>161</v>
      </c>
      <c r="BE1675" s="228">
        <f>IF(N1675="základní",J1675,0)</f>
        <v>0</v>
      </c>
      <c r="BF1675" s="228">
        <f>IF(N1675="snížená",J1675,0)</f>
        <v>0</v>
      </c>
      <c r="BG1675" s="228">
        <f>IF(N1675="zákl. přenesená",J1675,0)</f>
        <v>0</v>
      </c>
      <c r="BH1675" s="228">
        <f>IF(N1675="sníž. přenesená",J1675,0)</f>
        <v>0</v>
      </c>
      <c r="BI1675" s="228">
        <f>IF(N1675="nulová",J1675,0)</f>
        <v>0</v>
      </c>
      <c r="BJ1675" s="17" t="s">
        <v>83</v>
      </c>
      <c r="BK1675" s="228">
        <f>ROUND(I1675*H1675,2)</f>
        <v>0</v>
      </c>
      <c r="BL1675" s="17" t="s">
        <v>256</v>
      </c>
      <c r="BM1675" s="227" t="s">
        <v>2541</v>
      </c>
    </row>
    <row r="1676" s="2" customFormat="1">
      <c r="A1676" s="38"/>
      <c r="B1676" s="39"/>
      <c r="C1676" s="40"/>
      <c r="D1676" s="229" t="s">
        <v>169</v>
      </c>
      <c r="E1676" s="40"/>
      <c r="F1676" s="230" t="s">
        <v>2540</v>
      </c>
      <c r="G1676" s="40"/>
      <c r="H1676" s="40"/>
      <c r="I1676" s="231"/>
      <c r="J1676" s="40"/>
      <c r="K1676" s="40"/>
      <c r="L1676" s="44"/>
      <c r="M1676" s="232"/>
      <c r="N1676" s="233"/>
      <c r="O1676" s="91"/>
      <c r="P1676" s="91"/>
      <c r="Q1676" s="91"/>
      <c r="R1676" s="91"/>
      <c r="S1676" s="91"/>
      <c r="T1676" s="92"/>
      <c r="U1676" s="38"/>
      <c r="V1676" s="38"/>
      <c r="W1676" s="38"/>
      <c r="X1676" s="38"/>
      <c r="Y1676" s="38"/>
      <c r="Z1676" s="38"/>
      <c r="AA1676" s="38"/>
      <c r="AB1676" s="38"/>
      <c r="AC1676" s="38"/>
      <c r="AD1676" s="38"/>
      <c r="AE1676" s="38"/>
      <c r="AT1676" s="17" t="s">
        <v>169</v>
      </c>
      <c r="AU1676" s="17" t="s">
        <v>178</v>
      </c>
    </row>
    <row r="1677" s="2" customFormat="1" ht="16.5" customHeight="1">
      <c r="A1677" s="38"/>
      <c r="B1677" s="39"/>
      <c r="C1677" s="215" t="s">
        <v>2542</v>
      </c>
      <c r="D1677" s="215" t="s">
        <v>163</v>
      </c>
      <c r="E1677" s="216" t="s">
        <v>2543</v>
      </c>
      <c r="F1677" s="217" t="s">
        <v>2544</v>
      </c>
      <c r="G1677" s="218" t="s">
        <v>451</v>
      </c>
      <c r="H1677" s="219">
        <v>50</v>
      </c>
      <c r="I1677" s="220"/>
      <c r="J1677" s="221">
        <f>ROUND(I1677*H1677,2)</f>
        <v>0</v>
      </c>
      <c r="K1677" s="222"/>
      <c r="L1677" s="44"/>
      <c r="M1677" s="223" t="s">
        <v>1</v>
      </c>
      <c r="N1677" s="224" t="s">
        <v>40</v>
      </c>
      <c r="O1677" s="91"/>
      <c r="P1677" s="225">
        <f>O1677*H1677</f>
        <v>0</v>
      </c>
      <c r="Q1677" s="225">
        <v>0</v>
      </c>
      <c r="R1677" s="225">
        <f>Q1677*H1677</f>
        <v>0</v>
      </c>
      <c r="S1677" s="225">
        <v>0</v>
      </c>
      <c r="T1677" s="226">
        <f>S1677*H1677</f>
        <v>0</v>
      </c>
      <c r="U1677" s="38"/>
      <c r="V1677" s="38"/>
      <c r="W1677" s="38"/>
      <c r="X1677" s="38"/>
      <c r="Y1677" s="38"/>
      <c r="Z1677" s="38"/>
      <c r="AA1677" s="38"/>
      <c r="AB1677" s="38"/>
      <c r="AC1677" s="38"/>
      <c r="AD1677" s="38"/>
      <c r="AE1677" s="38"/>
      <c r="AR1677" s="227" t="s">
        <v>256</v>
      </c>
      <c r="AT1677" s="227" t="s">
        <v>163</v>
      </c>
      <c r="AU1677" s="227" t="s">
        <v>178</v>
      </c>
      <c r="AY1677" s="17" t="s">
        <v>161</v>
      </c>
      <c r="BE1677" s="228">
        <f>IF(N1677="základní",J1677,0)</f>
        <v>0</v>
      </c>
      <c r="BF1677" s="228">
        <f>IF(N1677="snížená",J1677,0)</f>
        <v>0</v>
      </c>
      <c r="BG1677" s="228">
        <f>IF(N1677="zákl. přenesená",J1677,0)</f>
        <v>0</v>
      </c>
      <c r="BH1677" s="228">
        <f>IF(N1677="sníž. přenesená",J1677,0)</f>
        <v>0</v>
      </c>
      <c r="BI1677" s="228">
        <f>IF(N1677="nulová",J1677,0)</f>
        <v>0</v>
      </c>
      <c r="BJ1677" s="17" t="s">
        <v>83</v>
      </c>
      <c r="BK1677" s="228">
        <f>ROUND(I1677*H1677,2)</f>
        <v>0</v>
      </c>
      <c r="BL1677" s="17" t="s">
        <v>256</v>
      </c>
      <c r="BM1677" s="227" t="s">
        <v>2545</v>
      </c>
    </row>
    <row r="1678" s="2" customFormat="1">
      <c r="A1678" s="38"/>
      <c r="B1678" s="39"/>
      <c r="C1678" s="40"/>
      <c r="D1678" s="229" t="s">
        <v>169</v>
      </c>
      <c r="E1678" s="40"/>
      <c r="F1678" s="230" t="s">
        <v>2544</v>
      </c>
      <c r="G1678" s="40"/>
      <c r="H1678" s="40"/>
      <c r="I1678" s="231"/>
      <c r="J1678" s="40"/>
      <c r="K1678" s="40"/>
      <c r="L1678" s="44"/>
      <c r="M1678" s="232"/>
      <c r="N1678" s="233"/>
      <c r="O1678" s="91"/>
      <c r="P1678" s="91"/>
      <c r="Q1678" s="91"/>
      <c r="R1678" s="91"/>
      <c r="S1678" s="91"/>
      <c r="T1678" s="92"/>
      <c r="U1678" s="38"/>
      <c r="V1678" s="38"/>
      <c r="W1678" s="38"/>
      <c r="X1678" s="38"/>
      <c r="Y1678" s="38"/>
      <c r="Z1678" s="38"/>
      <c r="AA1678" s="38"/>
      <c r="AB1678" s="38"/>
      <c r="AC1678" s="38"/>
      <c r="AD1678" s="38"/>
      <c r="AE1678" s="38"/>
      <c r="AT1678" s="17" t="s">
        <v>169</v>
      </c>
      <c r="AU1678" s="17" t="s">
        <v>178</v>
      </c>
    </row>
    <row r="1679" s="2" customFormat="1" ht="16.5" customHeight="1">
      <c r="A1679" s="38"/>
      <c r="B1679" s="39"/>
      <c r="C1679" s="215" t="s">
        <v>2546</v>
      </c>
      <c r="D1679" s="215" t="s">
        <v>163</v>
      </c>
      <c r="E1679" s="216" t="s">
        <v>2547</v>
      </c>
      <c r="F1679" s="217" t="s">
        <v>2548</v>
      </c>
      <c r="G1679" s="218" t="s">
        <v>451</v>
      </c>
      <c r="H1679" s="219">
        <v>680</v>
      </c>
      <c r="I1679" s="220"/>
      <c r="J1679" s="221">
        <f>ROUND(I1679*H1679,2)</f>
        <v>0</v>
      </c>
      <c r="K1679" s="222"/>
      <c r="L1679" s="44"/>
      <c r="M1679" s="223" t="s">
        <v>1</v>
      </c>
      <c r="N1679" s="224" t="s">
        <v>40</v>
      </c>
      <c r="O1679" s="91"/>
      <c r="P1679" s="225">
        <f>O1679*H1679</f>
        <v>0</v>
      </c>
      <c r="Q1679" s="225">
        <v>0</v>
      </c>
      <c r="R1679" s="225">
        <f>Q1679*H1679</f>
        <v>0</v>
      </c>
      <c r="S1679" s="225">
        <v>0</v>
      </c>
      <c r="T1679" s="226">
        <f>S1679*H1679</f>
        <v>0</v>
      </c>
      <c r="U1679" s="38"/>
      <c r="V1679" s="38"/>
      <c r="W1679" s="38"/>
      <c r="X1679" s="38"/>
      <c r="Y1679" s="38"/>
      <c r="Z1679" s="38"/>
      <c r="AA1679" s="38"/>
      <c r="AB1679" s="38"/>
      <c r="AC1679" s="38"/>
      <c r="AD1679" s="38"/>
      <c r="AE1679" s="38"/>
      <c r="AR1679" s="227" t="s">
        <v>256</v>
      </c>
      <c r="AT1679" s="227" t="s">
        <v>163</v>
      </c>
      <c r="AU1679" s="227" t="s">
        <v>178</v>
      </c>
      <c r="AY1679" s="17" t="s">
        <v>161</v>
      </c>
      <c r="BE1679" s="228">
        <f>IF(N1679="základní",J1679,0)</f>
        <v>0</v>
      </c>
      <c r="BF1679" s="228">
        <f>IF(N1679="snížená",J1679,0)</f>
        <v>0</v>
      </c>
      <c r="BG1679" s="228">
        <f>IF(N1679="zákl. přenesená",J1679,0)</f>
        <v>0</v>
      </c>
      <c r="BH1679" s="228">
        <f>IF(N1679="sníž. přenesená",J1679,0)</f>
        <v>0</v>
      </c>
      <c r="BI1679" s="228">
        <f>IF(N1679="nulová",J1679,0)</f>
        <v>0</v>
      </c>
      <c r="BJ1679" s="17" t="s">
        <v>83</v>
      </c>
      <c r="BK1679" s="228">
        <f>ROUND(I1679*H1679,2)</f>
        <v>0</v>
      </c>
      <c r="BL1679" s="17" t="s">
        <v>256</v>
      </c>
      <c r="BM1679" s="227" t="s">
        <v>2549</v>
      </c>
    </row>
    <row r="1680" s="2" customFormat="1">
      <c r="A1680" s="38"/>
      <c r="B1680" s="39"/>
      <c r="C1680" s="40"/>
      <c r="D1680" s="229" t="s">
        <v>169</v>
      </c>
      <c r="E1680" s="40"/>
      <c r="F1680" s="230" t="s">
        <v>2548</v>
      </c>
      <c r="G1680" s="40"/>
      <c r="H1680" s="40"/>
      <c r="I1680" s="231"/>
      <c r="J1680" s="40"/>
      <c r="K1680" s="40"/>
      <c r="L1680" s="44"/>
      <c r="M1680" s="232"/>
      <c r="N1680" s="233"/>
      <c r="O1680" s="91"/>
      <c r="P1680" s="91"/>
      <c r="Q1680" s="91"/>
      <c r="R1680" s="91"/>
      <c r="S1680" s="91"/>
      <c r="T1680" s="92"/>
      <c r="U1680" s="38"/>
      <c r="V1680" s="38"/>
      <c r="W1680" s="38"/>
      <c r="X1680" s="38"/>
      <c r="Y1680" s="38"/>
      <c r="Z1680" s="38"/>
      <c r="AA1680" s="38"/>
      <c r="AB1680" s="38"/>
      <c r="AC1680" s="38"/>
      <c r="AD1680" s="38"/>
      <c r="AE1680" s="38"/>
      <c r="AT1680" s="17" t="s">
        <v>169</v>
      </c>
      <c r="AU1680" s="17" t="s">
        <v>178</v>
      </c>
    </row>
    <row r="1681" s="2" customFormat="1" ht="16.5" customHeight="1">
      <c r="A1681" s="38"/>
      <c r="B1681" s="39"/>
      <c r="C1681" s="215" t="s">
        <v>2550</v>
      </c>
      <c r="D1681" s="215" t="s">
        <v>163</v>
      </c>
      <c r="E1681" s="216" t="s">
        <v>2551</v>
      </c>
      <c r="F1681" s="217" t="s">
        <v>2552</v>
      </c>
      <c r="G1681" s="218" t="s">
        <v>451</v>
      </c>
      <c r="H1681" s="219">
        <v>930</v>
      </c>
      <c r="I1681" s="220"/>
      <c r="J1681" s="221">
        <f>ROUND(I1681*H1681,2)</f>
        <v>0</v>
      </c>
      <c r="K1681" s="222"/>
      <c r="L1681" s="44"/>
      <c r="M1681" s="223" t="s">
        <v>1</v>
      </c>
      <c r="N1681" s="224" t="s">
        <v>40</v>
      </c>
      <c r="O1681" s="91"/>
      <c r="P1681" s="225">
        <f>O1681*H1681</f>
        <v>0</v>
      </c>
      <c r="Q1681" s="225">
        <v>0</v>
      </c>
      <c r="R1681" s="225">
        <f>Q1681*H1681</f>
        <v>0</v>
      </c>
      <c r="S1681" s="225">
        <v>0</v>
      </c>
      <c r="T1681" s="226">
        <f>S1681*H1681</f>
        <v>0</v>
      </c>
      <c r="U1681" s="38"/>
      <c r="V1681" s="38"/>
      <c r="W1681" s="38"/>
      <c r="X1681" s="38"/>
      <c r="Y1681" s="38"/>
      <c r="Z1681" s="38"/>
      <c r="AA1681" s="38"/>
      <c r="AB1681" s="38"/>
      <c r="AC1681" s="38"/>
      <c r="AD1681" s="38"/>
      <c r="AE1681" s="38"/>
      <c r="AR1681" s="227" t="s">
        <v>256</v>
      </c>
      <c r="AT1681" s="227" t="s">
        <v>163</v>
      </c>
      <c r="AU1681" s="227" t="s">
        <v>178</v>
      </c>
      <c r="AY1681" s="17" t="s">
        <v>161</v>
      </c>
      <c r="BE1681" s="228">
        <f>IF(N1681="základní",J1681,0)</f>
        <v>0</v>
      </c>
      <c r="BF1681" s="228">
        <f>IF(N1681="snížená",J1681,0)</f>
        <v>0</v>
      </c>
      <c r="BG1681" s="228">
        <f>IF(N1681="zákl. přenesená",J1681,0)</f>
        <v>0</v>
      </c>
      <c r="BH1681" s="228">
        <f>IF(N1681="sníž. přenesená",J1681,0)</f>
        <v>0</v>
      </c>
      <c r="BI1681" s="228">
        <f>IF(N1681="nulová",J1681,0)</f>
        <v>0</v>
      </c>
      <c r="BJ1681" s="17" t="s">
        <v>83</v>
      </c>
      <c r="BK1681" s="228">
        <f>ROUND(I1681*H1681,2)</f>
        <v>0</v>
      </c>
      <c r="BL1681" s="17" t="s">
        <v>256</v>
      </c>
      <c r="BM1681" s="227" t="s">
        <v>2553</v>
      </c>
    </row>
    <row r="1682" s="2" customFormat="1">
      <c r="A1682" s="38"/>
      <c r="B1682" s="39"/>
      <c r="C1682" s="40"/>
      <c r="D1682" s="229" t="s">
        <v>169</v>
      </c>
      <c r="E1682" s="40"/>
      <c r="F1682" s="230" t="s">
        <v>2552</v>
      </c>
      <c r="G1682" s="40"/>
      <c r="H1682" s="40"/>
      <c r="I1682" s="231"/>
      <c r="J1682" s="40"/>
      <c r="K1682" s="40"/>
      <c r="L1682" s="44"/>
      <c r="M1682" s="232"/>
      <c r="N1682" s="233"/>
      <c r="O1682" s="91"/>
      <c r="P1682" s="91"/>
      <c r="Q1682" s="91"/>
      <c r="R1682" s="91"/>
      <c r="S1682" s="91"/>
      <c r="T1682" s="92"/>
      <c r="U1682" s="38"/>
      <c r="V1682" s="38"/>
      <c r="W1682" s="38"/>
      <c r="X1682" s="38"/>
      <c r="Y1682" s="38"/>
      <c r="Z1682" s="38"/>
      <c r="AA1682" s="38"/>
      <c r="AB1682" s="38"/>
      <c r="AC1682" s="38"/>
      <c r="AD1682" s="38"/>
      <c r="AE1682" s="38"/>
      <c r="AT1682" s="17" t="s">
        <v>169</v>
      </c>
      <c r="AU1682" s="17" t="s">
        <v>178</v>
      </c>
    </row>
    <row r="1683" s="2" customFormat="1" ht="16.5" customHeight="1">
      <c r="A1683" s="38"/>
      <c r="B1683" s="39"/>
      <c r="C1683" s="215" t="s">
        <v>2554</v>
      </c>
      <c r="D1683" s="215" t="s">
        <v>163</v>
      </c>
      <c r="E1683" s="216" t="s">
        <v>2555</v>
      </c>
      <c r="F1683" s="217" t="s">
        <v>2556</v>
      </c>
      <c r="G1683" s="218" t="s">
        <v>451</v>
      </c>
      <c r="H1683" s="219">
        <v>35</v>
      </c>
      <c r="I1683" s="220"/>
      <c r="J1683" s="221">
        <f>ROUND(I1683*H1683,2)</f>
        <v>0</v>
      </c>
      <c r="K1683" s="222"/>
      <c r="L1683" s="44"/>
      <c r="M1683" s="223" t="s">
        <v>1</v>
      </c>
      <c r="N1683" s="224" t="s">
        <v>40</v>
      </c>
      <c r="O1683" s="91"/>
      <c r="P1683" s="225">
        <f>O1683*H1683</f>
        <v>0</v>
      </c>
      <c r="Q1683" s="225">
        <v>0</v>
      </c>
      <c r="R1683" s="225">
        <f>Q1683*H1683</f>
        <v>0</v>
      </c>
      <c r="S1683" s="225">
        <v>0</v>
      </c>
      <c r="T1683" s="226">
        <f>S1683*H1683</f>
        <v>0</v>
      </c>
      <c r="U1683" s="38"/>
      <c r="V1683" s="38"/>
      <c r="W1683" s="38"/>
      <c r="X1683" s="38"/>
      <c r="Y1683" s="38"/>
      <c r="Z1683" s="38"/>
      <c r="AA1683" s="38"/>
      <c r="AB1683" s="38"/>
      <c r="AC1683" s="38"/>
      <c r="AD1683" s="38"/>
      <c r="AE1683" s="38"/>
      <c r="AR1683" s="227" t="s">
        <v>256</v>
      </c>
      <c r="AT1683" s="227" t="s">
        <v>163</v>
      </c>
      <c r="AU1683" s="227" t="s">
        <v>178</v>
      </c>
      <c r="AY1683" s="17" t="s">
        <v>161</v>
      </c>
      <c r="BE1683" s="228">
        <f>IF(N1683="základní",J1683,0)</f>
        <v>0</v>
      </c>
      <c r="BF1683" s="228">
        <f>IF(N1683="snížená",J1683,0)</f>
        <v>0</v>
      </c>
      <c r="BG1683" s="228">
        <f>IF(N1683="zákl. přenesená",J1683,0)</f>
        <v>0</v>
      </c>
      <c r="BH1683" s="228">
        <f>IF(N1683="sníž. přenesená",J1683,0)</f>
        <v>0</v>
      </c>
      <c r="BI1683" s="228">
        <f>IF(N1683="nulová",J1683,0)</f>
        <v>0</v>
      </c>
      <c r="BJ1683" s="17" t="s">
        <v>83</v>
      </c>
      <c r="BK1683" s="228">
        <f>ROUND(I1683*H1683,2)</f>
        <v>0</v>
      </c>
      <c r="BL1683" s="17" t="s">
        <v>256</v>
      </c>
      <c r="BM1683" s="227" t="s">
        <v>2557</v>
      </c>
    </row>
    <row r="1684" s="2" customFormat="1">
      <c r="A1684" s="38"/>
      <c r="B1684" s="39"/>
      <c r="C1684" s="40"/>
      <c r="D1684" s="229" t="s">
        <v>169</v>
      </c>
      <c r="E1684" s="40"/>
      <c r="F1684" s="230" t="s">
        <v>2556</v>
      </c>
      <c r="G1684" s="40"/>
      <c r="H1684" s="40"/>
      <c r="I1684" s="231"/>
      <c r="J1684" s="40"/>
      <c r="K1684" s="40"/>
      <c r="L1684" s="44"/>
      <c r="M1684" s="232"/>
      <c r="N1684" s="233"/>
      <c r="O1684" s="91"/>
      <c r="P1684" s="91"/>
      <c r="Q1684" s="91"/>
      <c r="R1684" s="91"/>
      <c r="S1684" s="91"/>
      <c r="T1684" s="92"/>
      <c r="U1684" s="38"/>
      <c r="V1684" s="38"/>
      <c r="W1684" s="38"/>
      <c r="X1684" s="38"/>
      <c r="Y1684" s="38"/>
      <c r="Z1684" s="38"/>
      <c r="AA1684" s="38"/>
      <c r="AB1684" s="38"/>
      <c r="AC1684" s="38"/>
      <c r="AD1684" s="38"/>
      <c r="AE1684" s="38"/>
      <c r="AT1684" s="17" t="s">
        <v>169</v>
      </c>
      <c r="AU1684" s="17" t="s">
        <v>178</v>
      </c>
    </row>
    <row r="1685" s="2" customFormat="1" ht="16.5" customHeight="1">
      <c r="A1685" s="38"/>
      <c r="B1685" s="39"/>
      <c r="C1685" s="215" t="s">
        <v>2558</v>
      </c>
      <c r="D1685" s="215" t="s">
        <v>163</v>
      </c>
      <c r="E1685" s="216" t="s">
        <v>2559</v>
      </c>
      <c r="F1685" s="217" t="s">
        <v>2560</v>
      </c>
      <c r="G1685" s="218" t="s">
        <v>451</v>
      </c>
      <c r="H1685" s="219">
        <v>10</v>
      </c>
      <c r="I1685" s="220"/>
      <c r="J1685" s="221">
        <f>ROUND(I1685*H1685,2)</f>
        <v>0</v>
      </c>
      <c r="K1685" s="222"/>
      <c r="L1685" s="44"/>
      <c r="M1685" s="223" t="s">
        <v>1</v>
      </c>
      <c r="N1685" s="224" t="s">
        <v>40</v>
      </c>
      <c r="O1685" s="91"/>
      <c r="P1685" s="225">
        <f>O1685*H1685</f>
        <v>0</v>
      </c>
      <c r="Q1685" s="225">
        <v>0</v>
      </c>
      <c r="R1685" s="225">
        <f>Q1685*H1685</f>
        <v>0</v>
      </c>
      <c r="S1685" s="225">
        <v>0</v>
      </c>
      <c r="T1685" s="226">
        <f>S1685*H1685</f>
        <v>0</v>
      </c>
      <c r="U1685" s="38"/>
      <c r="V1685" s="38"/>
      <c r="W1685" s="38"/>
      <c r="X1685" s="38"/>
      <c r="Y1685" s="38"/>
      <c r="Z1685" s="38"/>
      <c r="AA1685" s="38"/>
      <c r="AB1685" s="38"/>
      <c r="AC1685" s="38"/>
      <c r="AD1685" s="38"/>
      <c r="AE1685" s="38"/>
      <c r="AR1685" s="227" t="s">
        <v>256</v>
      </c>
      <c r="AT1685" s="227" t="s">
        <v>163</v>
      </c>
      <c r="AU1685" s="227" t="s">
        <v>178</v>
      </c>
      <c r="AY1685" s="17" t="s">
        <v>161</v>
      </c>
      <c r="BE1685" s="228">
        <f>IF(N1685="základní",J1685,0)</f>
        <v>0</v>
      </c>
      <c r="BF1685" s="228">
        <f>IF(N1685="snížená",J1685,0)</f>
        <v>0</v>
      </c>
      <c r="BG1685" s="228">
        <f>IF(N1685="zákl. přenesená",J1685,0)</f>
        <v>0</v>
      </c>
      <c r="BH1685" s="228">
        <f>IF(N1685="sníž. přenesená",J1685,0)</f>
        <v>0</v>
      </c>
      <c r="BI1685" s="228">
        <f>IF(N1685="nulová",J1685,0)</f>
        <v>0</v>
      </c>
      <c r="BJ1685" s="17" t="s">
        <v>83</v>
      </c>
      <c r="BK1685" s="228">
        <f>ROUND(I1685*H1685,2)</f>
        <v>0</v>
      </c>
      <c r="BL1685" s="17" t="s">
        <v>256</v>
      </c>
      <c r="BM1685" s="227" t="s">
        <v>2561</v>
      </c>
    </row>
    <row r="1686" s="2" customFormat="1">
      <c r="A1686" s="38"/>
      <c r="B1686" s="39"/>
      <c r="C1686" s="40"/>
      <c r="D1686" s="229" t="s">
        <v>169</v>
      </c>
      <c r="E1686" s="40"/>
      <c r="F1686" s="230" t="s">
        <v>2560</v>
      </c>
      <c r="G1686" s="40"/>
      <c r="H1686" s="40"/>
      <c r="I1686" s="231"/>
      <c r="J1686" s="40"/>
      <c r="K1686" s="40"/>
      <c r="L1686" s="44"/>
      <c r="M1686" s="232"/>
      <c r="N1686" s="233"/>
      <c r="O1686" s="91"/>
      <c r="P1686" s="91"/>
      <c r="Q1686" s="91"/>
      <c r="R1686" s="91"/>
      <c r="S1686" s="91"/>
      <c r="T1686" s="92"/>
      <c r="U1686" s="38"/>
      <c r="V1686" s="38"/>
      <c r="W1686" s="38"/>
      <c r="X1686" s="38"/>
      <c r="Y1686" s="38"/>
      <c r="Z1686" s="38"/>
      <c r="AA1686" s="38"/>
      <c r="AB1686" s="38"/>
      <c r="AC1686" s="38"/>
      <c r="AD1686" s="38"/>
      <c r="AE1686" s="38"/>
      <c r="AT1686" s="17" t="s">
        <v>169</v>
      </c>
      <c r="AU1686" s="17" t="s">
        <v>178</v>
      </c>
    </row>
    <row r="1687" s="2" customFormat="1" ht="16.5" customHeight="1">
      <c r="A1687" s="38"/>
      <c r="B1687" s="39"/>
      <c r="C1687" s="215" t="s">
        <v>2562</v>
      </c>
      <c r="D1687" s="215" t="s">
        <v>163</v>
      </c>
      <c r="E1687" s="216" t="s">
        <v>2563</v>
      </c>
      <c r="F1687" s="217" t="s">
        <v>2564</v>
      </c>
      <c r="G1687" s="218" t="s">
        <v>451</v>
      </c>
      <c r="H1687" s="219">
        <v>40</v>
      </c>
      <c r="I1687" s="220"/>
      <c r="J1687" s="221">
        <f>ROUND(I1687*H1687,2)</f>
        <v>0</v>
      </c>
      <c r="K1687" s="222"/>
      <c r="L1687" s="44"/>
      <c r="M1687" s="223" t="s">
        <v>1</v>
      </c>
      <c r="N1687" s="224" t="s">
        <v>40</v>
      </c>
      <c r="O1687" s="91"/>
      <c r="P1687" s="225">
        <f>O1687*H1687</f>
        <v>0</v>
      </c>
      <c r="Q1687" s="225">
        <v>0</v>
      </c>
      <c r="R1687" s="225">
        <f>Q1687*H1687</f>
        <v>0</v>
      </c>
      <c r="S1687" s="225">
        <v>0</v>
      </c>
      <c r="T1687" s="226">
        <f>S1687*H1687</f>
        <v>0</v>
      </c>
      <c r="U1687" s="38"/>
      <c r="V1687" s="38"/>
      <c r="W1687" s="38"/>
      <c r="X1687" s="38"/>
      <c r="Y1687" s="38"/>
      <c r="Z1687" s="38"/>
      <c r="AA1687" s="38"/>
      <c r="AB1687" s="38"/>
      <c r="AC1687" s="38"/>
      <c r="AD1687" s="38"/>
      <c r="AE1687" s="38"/>
      <c r="AR1687" s="227" t="s">
        <v>256</v>
      </c>
      <c r="AT1687" s="227" t="s">
        <v>163</v>
      </c>
      <c r="AU1687" s="227" t="s">
        <v>178</v>
      </c>
      <c r="AY1687" s="17" t="s">
        <v>161</v>
      </c>
      <c r="BE1687" s="228">
        <f>IF(N1687="základní",J1687,0)</f>
        <v>0</v>
      </c>
      <c r="BF1687" s="228">
        <f>IF(N1687="snížená",J1687,0)</f>
        <v>0</v>
      </c>
      <c r="BG1687" s="228">
        <f>IF(N1687="zákl. přenesená",J1687,0)</f>
        <v>0</v>
      </c>
      <c r="BH1687" s="228">
        <f>IF(N1687="sníž. přenesená",J1687,0)</f>
        <v>0</v>
      </c>
      <c r="BI1687" s="228">
        <f>IF(N1687="nulová",J1687,0)</f>
        <v>0</v>
      </c>
      <c r="BJ1687" s="17" t="s">
        <v>83</v>
      </c>
      <c r="BK1687" s="228">
        <f>ROUND(I1687*H1687,2)</f>
        <v>0</v>
      </c>
      <c r="BL1687" s="17" t="s">
        <v>256</v>
      </c>
      <c r="BM1687" s="227" t="s">
        <v>2565</v>
      </c>
    </row>
    <row r="1688" s="2" customFormat="1">
      <c r="A1688" s="38"/>
      <c r="B1688" s="39"/>
      <c r="C1688" s="40"/>
      <c r="D1688" s="229" t="s">
        <v>169</v>
      </c>
      <c r="E1688" s="40"/>
      <c r="F1688" s="230" t="s">
        <v>2564</v>
      </c>
      <c r="G1688" s="40"/>
      <c r="H1688" s="40"/>
      <c r="I1688" s="231"/>
      <c r="J1688" s="40"/>
      <c r="K1688" s="40"/>
      <c r="L1688" s="44"/>
      <c r="M1688" s="232"/>
      <c r="N1688" s="233"/>
      <c r="O1688" s="91"/>
      <c r="P1688" s="91"/>
      <c r="Q1688" s="91"/>
      <c r="R1688" s="91"/>
      <c r="S1688" s="91"/>
      <c r="T1688" s="92"/>
      <c r="U1688" s="38"/>
      <c r="V1688" s="38"/>
      <c r="W1688" s="38"/>
      <c r="X1688" s="38"/>
      <c r="Y1688" s="38"/>
      <c r="Z1688" s="38"/>
      <c r="AA1688" s="38"/>
      <c r="AB1688" s="38"/>
      <c r="AC1688" s="38"/>
      <c r="AD1688" s="38"/>
      <c r="AE1688" s="38"/>
      <c r="AT1688" s="17" t="s">
        <v>169</v>
      </c>
      <c r="AU1688" s="17" t="s">
        <v>178</v>
      </c>
    </row>
    <row r="1689" s="2" customFormat="1" ht="16.5" customHeight="1">
      <c r="A1689" s="38"/>
      <c r="B1689" s="39"/>
      <c r="C1689" s="215" t="s">
        <v>2566</v>
      </c>
      <c r="D1689" s="215" t="s">
        <v>163</v>
      </c>
      <c r="E1689" s="216" t="s">
        <v>2567</v>
      </c>
      <c r="F1689" s="217" t="s">
        <v>2568</v>
      </c>
      <c r="G1689" s="218" t="s">
        <v>451</v>
      </c>
      <c r="H1689" s="219">
        <v>20</v>
      </c>
      <c r="I1689" s="220"/>
      <c r="J1689" s="221">
        <f>ROUND(I1689*H1689,2)</f>
        <v>0</v>
      </c>
      <c r="K1689" s="222"/>
      <c r="L1689" s="44"/>
      <c r="M1689" s="223" t="s">
        <v>1</v>
      </c>
      <c r="N1689" s="224" t="s">
        <v>40</v>
      </c>
      <c r="O1689" s="91"/>
      <c r="P1689" s="225">
        <f>O1689*H1689</f>
        <v>0</v>
      </c>
      <c r="Q1689" s="225">
        <v>0</v>
      </c>
      <c r="R1689" s="225">
        <f>Q1689*H1689</f>
        <v>0</v>
      </c>
      <c r="S1689" s="225">
        <v>0</v>
      </c>
      <c r="T1689" s="226">
        <f>S1689*H1689</f>
        <v>0</v>
      </c>
      <c r="U1689" s="38"/>
      <c r="V1689" s="38"/>
      <c r="W1689" s="38"/>
      <c r="X1689" s="38"/>
      <c r="Y1689" s="38"/>
      <c r="Z1689" s="38"/>
      <c r="AA1689" s="38"/>
      <c r="AB1689" s="38"/>
      <c r="AC1689" s="38"/>
      <c r="AD1689" s="38"/>
      <c r="AE1689" s="38"/>
      <c r="AR1689" s="227" t="s">
        <v>256</v>
      </c>
      <c r="AT1689" s="227" t="s">
        <v>163</v>
      </c>
      <c r="AU1689" s="227" t="s">
        <v>178</v>
      </c>
      <c r="AY1689" s="17" t="s">
        <v>161</v>
      </c>
      <c r="BE1689" s="228">
        <f>IF(N1689="základní",J1689,0)</f>
        <v>0</v>
      </c>
      <c r="BF1689" s="228">
        <f>IF(N1689="snížená",J1689,0)</f>
        <v>0</v>
      </c>
      <c r="BG1689" s="228">
        <f>IF(N1689="zákl. přenesená",J1689,0)</f>
        <v>0</v>
      </c>
      <c r="BH1689" s="228">
        <f>IF(N1689="sníž. přenesená",J1689,0)</f>
        <v>0</v>
      </c>
      <c r="BI1689" s="228">
        <f>IF(N1689="nulová",J1689,0)</f>
        <v>0</v>
      </c>
      <c r="BJ1689" s="17" t="s">
        <v>83</v>
      </c>
      <c r="BK1689" s="228">
        <f>ROUND(I1689*H1689,2)</f>
        <v>0</v>
      </c>
      <c r="BL1689" s="17" t="s">
        <v>256</v>
      </c>
      <c r="BM1689" s="227" t="s">
        <v>2569</v>
      </c>
    </row>
    <row r="1690" s="2" customFormat="1">
      <c r="A1690" s="38"/>
      <c r="B1690" s="39"/>
      <c r="C1690" s="40"/>
      <c r="D1690" s="229" t="s">
        <v>169</v>
      </c>
      <c r="E1690" s="40"/>
      <c r="F1690" s="230" t="s">
        <v>2568</v>
      </c>
      <c r="G1690" s="40"/>
      <c r="H1690" s="40"/>
      <c r="I1690" s="231"/>
      <c r="J1690" s="40"/>
      <c r="K1690" s="40"/>
      <c r="L1690" s="44"/>
      <c r="M1690" s="232"/>
      <c r="N1690" s="233"/>
      <c r="O1690" s="91"/>
      <c r="P1690" s="91"/>
      <c r="Q1690" s="91"/>
      <c r="R1690" s="91"/>
      <c r="S1690" s="91"/>
      <c r="T1690" s="92"/>
      <c r="U1690" s="38"/>
      <c r="V1690" s="38"/>
      <c r="W1690" s="38"/>
      <c r="X1690" s="38"/>
      <c r="Y1690" s="38"/>
      <c r="Z1690" s="38"/>
      <c r="AA1690" s="38"/>
      <c r="AB1690" s="38"/>
      <c r="AC1690" s="38"/>
      <c r="AD1690" s="38"/>
      <c r="AE1690" s="38"/>
      <c r="AT1690" s="17" t="s">
        <v>169</v>
      </c>
      <c r="AU1690" s="17" t="s">
        <v>178</v>
      </c>
    </row>
    <row r="1691" s="2" customFormat="1" ht="16.5" customHeight="1">
      <c r="A1691" s="38"/>
      <c r="B1691" s="39"/>
      <c r="C1691" s="215" t="s">
        <v>2570</v>
      </c>
      <c r="D1691" s="215" t="s">
        <v>163</v>
      </c>
      <c r="E1691" s="216" t="s">
        <v>2571</v>
      </c>
      <c r="F1691" s="217" t="s">
        <v>2572</v>
      </c>
      <c r="G1691" s="218" t="s">
        <v>451</v>
      </c>
      <c r="H1691" s="219">
        <v>290</v>
      </c>
      <c r="I1691" s="220"/>
      <c r="J1691" s="221">
        <f>ROUND(I1691*H1691,2)</f>
        <v>0</v>
      </c>
      <c r="K1691" s="222"/>
      <c r="L1691" s="44"/>
      <c r="M1691" s="223" t="s">
        <v>1</v>
      </c>
      <c r="N1691" s="224" t="s">
        <v>40</v>
      </c>
      <c r="O1691" s="91"/>
      <c r="P1691" s="225">
        <f>O1691*H1691</f>
        <v>0</v>
      </c>
      <c r="Q1691" s="225">
        <v>0</v>
      </c>
      <c r="R1691" s="225">
        <f>Q1691*H1691</f>
        <v>0</v>
      </c>
      <c r="S1691" s="225">
        <v>0</v>
      </c>
      <c r="T1691" s="226">
        <f>S1691*H1691</f>
        <v>0</v>
      </c>
      <c r="U1691" s="38"/>
      <c r="V1691" s="38"/>
      <c r="W1691" s="38"/>
      <c r="X1691" s="38"/>
      <c r="Y1691" s="38"/>
      <c r="Z1691" s="38"/>
      <c r="AA1691" s="38"/>
      <c r="AB1691" s="38"/>
      <c r="AC1691" s="38"/>
      <c r="AD1691" s="38"/>
      <c r="AE1691" s="38"/>
      <c r="AR1691" s="227" t="s">
        <v>256</v>
      </c>
      <c r="AT1691" s="227" t="s">
        <v>163</v>
      </c>
      <c r="AU1691" s="227" t="s">
        <v>178</v>
      </c>
      <c r="AY1691" s="17" t="s">
        <v>161</v>
      </c>
      <c r="BE1691" s="228">
        <f>IF(N1691="základní",J1691,0)</f>
        <v>0</v>
      </c>
      <c r="BF1691" s="228">
        <f>IF(N1691="snížená",J1691,0)</f>
        <v>0</v>
      </c>
      <c r="BG1691" s="228">
        <f>IF(N1691="zákl. přenesená",J1691,0)</f>
        <v>0</v>
      </c>
      <c r="BH1691" s="228">
        <f>IF(N1691="sníž. přenesená",J1691,0)</f>
        <v>0</v>
      </c>
      <c r="BI1691" s="228">
        <f>IF(N1691="nulová",J1691,0)</f>
        <v>0</v>
      </c>
      <c r="BJ1691" s="17" t="s">
        <v>83</v>
      </c>
      <c r="BK1691" s="228">
        <f>ROUND(I1691*H1691,2)</f>
        <v>0</v>
      </c>
      <c r="BL1691" s="17" t="s">
        <v>256</v>
      </c>
      <c r="BM1691" s="227" t="s">
        <v>2573</v>
      </c>
    </row>
    <row r="1692" s="2" customFormat="1">
      <c r="A1692" s="38"/>
      <c r="B1692" s="39"/>
      <c r="C1692" s="40"/>
      <c r="D1692" s="229" t="s">
        <v>169</v>
      </c>
      <c r="E1692" s="40"/>
      <c r="F1692" s="230" t="s">
        <v>2572</v>
      </c>
      <c r="G1692" s="40"/>
      <c r="H1692" s="40"/>
      <c r="I1692" s="231"/>
      <c r="J1692" s="40"/>
      <c r="K1692" s="40"/>
      <c r="L1692" s="44"/>
      <c r="M1692" s="232"/>
      <c r="N1692" s="233"/>
      <c r="O1692" s="91"/>
      <c r="P1692" s="91"/>
      <c r="Q1692" s="91"/>
      <c r="R1692" s="91"/>
      <c r="S1692" s="91"/>
      <c r="T1692" s="92"/>
      <c r="U1692" s="38"/>
      <c r="V1692" s="38"/>
      <c r="W1692" s="38"/>
      <c r="X1692" s="38"/>
      <c r="Y1692" s="38"/>
      <c r="Z1692" s="38"/>
      <c r="AA1692" s="38"/>
      <c r="AB1692" s="38"/>
      <c r="AC1692" s="38"/>
      <c r="AD1692" s="38"/>
      <c r="AE1692" s="38"/>
      <c r="AT1692" s="17" t="s">
        <v>169</v>
      </c>
      <c r="AU1692" s="17" t="s">
        <v>178</v>
      </c>
    </row>
    <row r="1693" s="2" customFormat="1" ht="16.5" customHeight="1">
      <c r="A1693" s="38"/>
      <c r="B1693" s="39"/>
      <c r="C1693" s="215" t="s">
        <v>2574</v>
      </c>
      <c r="D1693" s="215" t="s">
        <v>163</v>
      </c>
      <c r="E1693" s="216" t="s">
        <v>2575</v>
      </c>
      <c r="F1693" s="217" t="s">
        <v>2576</v>
      </c>
      <c r="G1693" s="218" t="s">
        <v>451</v>
      </c>
      <c r="H1693" s="219">
        <v>20</v>
      </c>
      <c r="I1693" s="220"/>
      <c r="J1693" s="221">
        <f>ROUND(I1693*H1693,2)</f>
        <v>0</v>
      </c>
      <c r="K1693" s="222"/>
      <c r="L1693" s="44"/>
      <c r="M1693" s="223" t="s">
        <v>1</v>
      </c>
      <c r="N1693" s="224" t="s">
        <v>40</v>
      </c>
      <c r="O1693" s="91"/>
      <c r="P1693" s="225">
        <f>O1693*H1693</f>
        <v>0</v>
      </c>
      <c r="Q1693" s="225">
        <v>0</v>
      </c>
      <c r="R1693" s="225">
        <f>Q1693*H1693</f>
        <v>0</v>
      </c>
      <c r="S1693" s="225">
        <v>0</v>
      </c>
      <c r="T1693" s="226">
        <f>S1693*H1693</f>
        <v>0</v>
      </c>
      <c r="U1693" s="38"/>
      <c r="V1693" s="38"/>
      <c r="W1693" s="38"/>
      <c r="X1693" s="38"/>
      <c r="Y1693" s="38"/>
      <c r="Z1693" s="38"/>
      <c r="AA1693" s="38"/>
      <c r="AB1693" s="38"/>
      <c r="AC1693" s="38"/>
      <c r="AD1693" s="38"/>
      <c r="AE1693" s="38"/>
      <c r="AR1693" s="227" t="s">
        <v>256</v>
      </c>
      <c r="AT1693" s="227" t="s">
        <v>163</v>
      </c>
      <c r="AU1693" s="227" t="s">
        <v>178</v>
      </c>
      <c r="AY1693" s="17" t="s">
        <v>161</v>
      </c>
      <c r="BE1693" s="228">
        <f>IF(N1693="základní",J1693,0)</f>
        <v>0</v>
      </c>
      <c r="BF1693" s="228">
        <f>IF(N1693="snížená",J1693,0)</f>
        <v>0</v>
      </c>
      <c r="BG1693" s="228">
        <f>IF(N1693="zákl. přenesená",J1693,0)</f>
        <v>0</v>
      </c>
      <c r="BH1693" s="228">
        <f>IF(N1693="sníž. přenesená",J1693,0)</f>
        <v>0</v>
      </c>
      <c r="BI1693" s="228">
        <f>IF(N1693="nulová",J1693,0)</f>
        <v>0</v>
      </c>
      <c r="BJ1693" s="17" t="s">
        <v>83</v>
      </c>
      <c r="BK1693" s="228">
        <f>ROUND(I1693*H1693,2)</f>
        <v>0</v>
      </c>
      <c r="BL1693" s="17" t="s">
        <v>256</v>
      </c>
      <c r="BM1693" s="227" t="s">
        <v>2577</v>
      </c>
    </row>
    <row r="1694" s="2" customFormat="1">
      <c r="A1694" s="38"/>
      <c r="B1694" s="39"/>
      <c r="C1694" s="40"/>
      <c r="D1694" s="229" t="s">
        <v>169</v>
      </c>
      <c r="E1694" s="40"/>
      <c r="F1694" s="230" t="s">
        <v>2576</v>
      </c>
      <c r="G1694" s="40"/>
      <c r="H1694" s="40"/>
      <c r="I1694" s="231"/>
      <c r="J1694" s="40"/>
      <c r="K1694" s="40"/>
      <c r="L1694" s="44"/>
      <c r="M1694" s="232"/>
      <c r="N1694" s="233"/>
      <c r="O1694" s="91"/>
      <c r="P1694" s="91"/>
      <c r="Q1694" s="91"/>
      <c r="R1694" s="91"/>
      <c r="S1694" s="91"/>
      <c r="T1694" s="92"/>
      <c r="U1694" s="38"/>
      <c r="V1694" s="38"/>
      <c r="W1694" s="38"/>
      <c r="X1694" s="38"/>
      <c r="Y1694" s="38"/>
      <c r="Z1694" s="38"/>
      <c r="AA1694" s="38"/>
      <c r="AB1694" s="38"/>
      <c r="AC1694" s="38"/>
      <c r="AD1694" s="38"/>
      <c r="AE1694" s="38"/>
      <c r="AT1694" s="17" t="s">
        <v>169</v>
      </c>
      <c r="AU1694" s="17" t="s">
        <v>178</v>
      </c>
    </row>
    <row r="1695" s="2" customFormat="1" ht="16.5" customHeight="1">
      <c r="A1695" s="38"/>
      <c r="B1695" s="39"/>
      <c r="C1695" s="215" t="s">
        <v>2578</v>
      </c>
      <c r="D1695" s="215" t="s">
        <v>163</v>
      </c>
      <c r="E1695" s="216" t="s">
        <v>2579</v>
      </c>
      <c r="F1695" s="217" t="s">
        <v>2580</v>
      </c>
      <c r="G1695" s="218" t="s">
        <v>451</v>
      </c>
      <c r="H1695" s="219">
        <v>40</v>
      </c>
      <c r="I1695" s="220"/>
      <c r="J1695" s="221">
        <f>ROUND(I1695*H1695,2)</f>
        <v>0</v>
      </c>
      <c r="K1695" s="222"/>
      <c r="L1695" s="44"/>
      <c r="M1695" s="223" t="s">
        <v>1</v>
      </c>
      <c r="N1695" s="224" t="s">
        <v>40</v>
      </c>
      <c r="O1695" s="91"/>
      <c r="P1695" s="225">
        <f>O1695*H1695</f>
        <v>0</v>
      </c>
      <c r="Q1695" s="225">
        <v>0</v>
      </c>
      <c r="R1695" s="225">
        <f>Q1695*H1695</f>
        <v>0</v>
      </c>
      <c r="S1695" s="225">
        <v>0</v>
      </c>
      <c r="T1695" s="226">
        <f>S1695*H1695</f>
        <v>0</v>
      </c>
      <c r="U1695" s="38"/>
      <c r="V1695" s="38"/>
      <c r="W1695" s="38"/>
      <c r="X1695" s="38"/>
      <c r="Y1695" s="38"/>
      <c r="Z1695" s="38"/>
      <c r="AA1695" s="38"/>
      <c r="AB1695" s="38"/>
      <c r="AC1695" s="38"/>
      <c r="AD1695" s="38"/>
      <c r="AE1695" s="38"/>
      <c r="AR1695" s="227" t="s">
        <v>256</v>
      </c>
      <c r="AT1695" s="227" t="s">
        <v>163</v>
      </c>
      <c r="AU1695" s="227" t="s">
        <v>178</v>
      </c>
      <c r="AY1695" s="17" t="s">
        <v>161</v>
      </c>
      <c r="BE1695" s="228">
        <f>IF(N1695="základní",J1695,0)</f>
        <v>0</v>
      </c>
      <c r="BF1695" s="228">
        <f>IF(N1695="snížená",J1695,0)</f>
        <v>0</v>
      </c>
      <c r="BG1695" s="228">
        <f>IF(N1695="zákl. přenesená",J1695,0)</f>
        <v>0</v>
      </c>
      <c r="BH1695" s="228">
        <f>IF(N1695="sníž. přenesená",J1695,0)</f>
        <v>0</v>
      </c>
      <c r="BI1695" s="228">
        <f>IF(N1695="nulová",J1695,0)</f>
        <v>0</v>
      </c>
      <c r="BJ1695" s="17" t="s">
        <v>83</v>
      </c>
      <c r="BK1695" s="228">
        <f>ROUND(I1695*H1695,2)</f>
        <v>0</v>
      </c>
      <c r="BL1695" s="17" t="s">
        <v>256</v>
      </c>
      <c r="BM1695" s="227" t="s">
        <v>2581</v>
      </c>
    </row>
    <row r="1696" s="2" customFormat="1">
      <c r="A1696" s="38"/>
      <c r="B1696" s="39"/>
      <c r="C1696" s="40"/>
      <c r="D1696" s="229" t="s">
        <v>169</v>
      </c>
      <c r="E1696" s="40"/>
      <c r="F1696" s="230" t="s">
        <v>2580</v>
      </c>
      <c r="G1696" s="40"/>
      <c r="H1696" s="40"/>
      <c r="I1696" s="231"/>
      <c r="J1696" s="40"/>
      <c r="K1696" s="40"/>
      <c r="L1696" s="44"/>
      <c r="M1696" s="232"/>
      <c r="N1696" s="233"/>
      <c r="O1696" s="91"/>
      <c r="P1696" s="91"/>
      <c r="Q1696" s="91"/>
      <c r="R1696" s="91"/>
      <c r="S1696" s="91"/>
      <c r="T1696" s="92"/>
      <c r="U1696" s="38"/>
      <c r="V1696" s="38"/>
      <c r="W1696" s="38"/>
      <c r="X1696" s="38"/>
      <c r="Y1696" s="38"/>
      <c r="Z1696" s="38"/>
      <c r="AA1696" s="38"/>
      <c r="AB1696" s="38"/>
      <c r="AC1696" s="38"/>
      <c r="AD1696" s="38"/>
      <c r="AE1696" s="38"/>
      <c r="AT1696" s="17" t="s">
        <v>169</v>
      </c>
      <c r="AU1696" s="17" t="s">
        <v>178</v>
      </c>
    </row>
    <row r="1697" s="2" customFormat="1" ht="16.5" customHeight="1">
      <c r="A1697" s="38"/>
      <c r="B1697" s="39"/>
      <c r="C1697" s="215" t="s">
        <v>2582</v>
      </c>
      <c r="D1697" s="215" t="s">
        <v>163</v>
      </c>
      <c r="E1697" s="216" t="s">
        <v>2583</v>
      </c>
      <c r="F1697" s="217" t="s">
        <v>2584</v>
      </c>
      <c r="G1697" s="218" t="s">
        <v>451</v>
      </c>
      <c r="H1697" s="219">
        <v>55</v>
      </c>
      <c r="I1697" s="220"/>
      <c r="J1697" s="221">
        <f>ROUND(I1697*H1697,2)</f>
        <v>0</v>
      </c>
      <c r="K1697" s="222"/>
      <c r="L1697" s="44"/>
      <c r="M1697" s="223" t="s">
        <v>1</v>
      </c>
      <c r="N1697" s="224" t="s">
        <v>40</v>
      </c>
      <c r="O1697" s="91"/>
      <c r="P1697" s="225">
        <f>O1697*H1697</f>
        <v>0</v>
      </c>
      <c r="Q1697" s="225">
        <v>0</v>
      </c>
      <c r="R1697" s="225">
        <f>Q1697*H1697</f>
        <v>0</v>
      </c>
      <c r="S1697" s="225">
        <v>0</v>
      </c>
      <c r="T1697" s="226">
        <f>S1697*H1697</f>
        <v>0</v>
      </c>
      <c r="U1697" s="38"/>
      <c r="V1697" s="38"/>
      <c r="W1697" s="38"/>
      <c r="X1697" s="38"/>
      <c r="Y1697" s="38"/>
      <c r="Z1697" s="38"/>
      <c r="AA1697" s="38"/>
      <c r="AB1697" s="38"/>
      <c r="AC1697" s="38"/>
      <c r="AD1697" s="38"/>
      <c r="AE1697" s="38"/>
      <c r="AR1697" s="227" t="s">
        <v>256</v>
      </c>
      <c r="AT1697" s="227" t="s">
        <v>163</v>
      </c>
      <c r="AU1697" s="227" t="s">
        <v>178</v>
      </c>
      <c r="AY1697" s="17" t="s">
        <v>161</v>
      </c>
      <c r="BE1697" s="228">
        <f>IF(N1697="základní",J1697,0)</f>
        <v>0</v>
      </c>
      <c r="BF1697" s="228">
        <f>IF(N1697="snížená",J1697,0)</f>
        <v>0</v>
      </c>
      <c r="BG1697" s="228">
        <f>IF(N1697="zákl. přenesená",J1697,0)</f>
        <v>0</v>
      </c>
      <c r="BH1697" s="228">
        <f>IF(N1697="sníž. přenesená",J1697,0)</f>
        <v>0</v>
      </c>
      <c r="BI1697" s="228">
        <f>IF(N1697="nulová",J1697,0)</f>
        <v>0</v>
      </c>
      <c r="BJ1697" s="17" t="s">
        <v>83</v>
      </c>
      <c r="BK1697" s="228">
        <f>ROUND(I1697*H1697,2)</f>
        <v>0</v>
      </c>
      <c r="BL1697" s="17" t="s">
        <v>256</v>
      </c>
      <c r="BM1697" s="227" t="s">
        <v>2585</v>
      </c>
    </row>
    <row r="1698" s="2" customFormat="1">
      <c r="A1698" s="38"/>
      <c r="B1698" s="39"/>
      <c r="C1698" s="40"/>
      <c r="D1698" s="229" t="s">
        <v>169</v>
      </c>
      <c r="E1698" s="40"/>
      <c r="F1698" s="230" t="s">
        <v>2584</v>
      </c>
      <c r="G1698" s="40"/>
      <c r="H1698" s="40"/>
      <c r="I1698" s="231"/>
      <c r="J1698" s="40"/>
      <c r="K1698" s="40"/>
      <c r="L1698" s="44"/>
      <c r="M1698" s="232"/>
      <c r="N1698" s="233"/>
      <c r="O1698" s="91"/>
      <c r="P1698" s="91"/>
      <c r="Q1698" s="91"/>
      <c r="R1698" s="91"/>
      <c r="S1698" s="91"/>
      <c r="T1698" s="92"/>
      <c r="U1698" s="38"/>
      <c r="V1698" s="38"/>
      <c r="W1698" s="38"/>
      <c r="X1698" s="38"/>
      <c r="Y1698" s="38"/>
      <c r="Z1698" s="38"/>
      <c r="AA1698" s="38"/>
      <c r="AB1698" s="38"/>
      <c r="AC1698" s="38"/>
      <c r="AD1698" s="38"/>
      <c r="AE1698" s="38"/>
      <c r="AT1698" s="17" t="s">
        <v>169</v>
      </c>
      <c r="AU1698" s="17" t="s">
        <v>178</v>
      </c>
    </row>
    <row r="1699" s="2" customFormat="1" ht="16.5" customHeight="1">
      <c r="A1699" s="38"/>
      <c r="B1699" s="39"/>
      <c r="C1699" s="215" t="s">
        <v>2586</v>
      </c>
      <c r="D1699" s="215" t="s">
        <v>163</v>
      </c>
      <c r="E1699" s="216" t="s">
        <v>2587</v>
      </c>
      <c r="F1699" s="217" t="s">
        <v>2588</v>
      </c>
      <c r="G1699" s="218" t="s">
        <v>451</v>
      </c>
      <c r="H1699" s="219">
        <v>40</v>
      </c>
      <c r="I1699" s="220"/>
      <c r="J1699" s="221">
        <f>ROUND(I1699*H1699,2)</f>
        <v>0</v>
      </c>
      <c r="K1699" s="222"/>
      <c r="L1699" s="44"/>
      <c r="M1699" s="223" t="s">
        <v>1</v>
      </c>
      <c r="N1699" s="224" t="s">
        <v>40</v>
      </c>
      <c r="O1699" s="91"/>
      <c r="P1699" s="225">
        <f>O1699*H1699</f>
        <v>0</v>
      </c>
      <c r="Q1699" s="225">
        <v>0</v>
      </c>
      <c r="R1699" s="225">
        <f>Q1699*H1699</f>
        <v>0</v>
      </c>
      <c r="S1699" s="225">
        <v>0</v>
      </c>
      <c r="T1699" s="226">
        <f>S1699*H1699</f>
        <v>0</v>
      </c>
      <c r="U1699" s="38"/>
      <c r="V1699" s="38"/>
      <c r="W1699" s="38"/>
      <c r="X1699" s="38"/>
      <c r="Y1699" s="38"/>
      <c r="Z1699" s="38"/>
      <c r="AA1699" s="38"/>
      <c r="AB1699" s="38"/>
      <c r="AC1699" s="38"/>
      <c r="AD1699" s="38"/>
      <c r="AE1699" s="38"/>
      <c r="AR1699" s="227" t="s">
        <v>256</v>
      </c>
      <c r="AT1699" s="227" t="s">
        <v>163</v>
      </c>
      <c r="AU1699" s="227" t="s">
        <v>178</v>
      </c>
      <c r="AY1699" s="17" t="s">
        <v>161</v>
      </c>
      <c r="BE1699" s="228">
        <f>IF(N1699="základní",J1699,0)</f>
        <v>0</v>
      </c>
      <c r="BF1699" s="228">
        <f>IF(N1699="snížená",J1699,0)</f>
        <v>0</v>
      </c>
      <c r="BG1699" s="228">
        <f>IF(N1699="zákl. přenesená",J1699,0)</f>
        <v>0</v>
      </c>
      <c r="BH1699" s="228">
        <f>IF(N1699="sníž. přenesená",J1699,0)</f>
        <v>0</v>
      </c>
      <c r="BI1699" s="228">
        <f>IF(N1699="nulová",J1699,0)</f>
        <v>0</v>
      </c>
      <c r="BJ1699" s="17" t="s">
        <v>83</v>
      </c>
      <c r="BK1699" s="228">
        <f>ROUND(I1699*H1699,2)</f>
        <v>0</v>
      </c>
      <c r="BL1699" s="17" t="s">
        <v>256</v>
      </c>
      <c r="BM1699" s="227" t="s">
        <v>2589</v>
      </c>
    </row>
    <row r="1700" s="2" customFormat="1">
      <c r="A1700" s="38"/>
      <c r="B1700" s="39"/>
      <c r="C1700" s="40"/>
      <c r="D1700" s="229" t="s">
        <v>169</v>
      </c>
      <c r="E1700" s="40"/>
      <c r="F1700" s="230" t="s">
        <v>2588</v>
      </c>
      <c r="G1700" s="40"/>
      <c r="H1700" s="40"/>
      <c r="I1700" s="231"/>
      <c r="J1700" s="40"/>
      <c r="K1700" s="40"/>
      <c r="L1700" s="44"/>
      <c r="M1700" s="232"/>
      <c r="N1700" s="233"/>
      <c r="O1700" s="91"/>
      <c r="P1700" s="91"/>
      <c r="Q1700" s="91"/>
      <c r="R1700" s="91"/>
      <c r="S1700" s="91"/>
      <c r="T1700" s="92"/>
      <c r="U1700" s="38"/>
      <c r="V1700" s="38"/>
      <c r="W1700" s="38"/>
      <c r="X1700" s="38"/>
      <c r="Y1700" s="38"/>
      <c r="Z1700" s="38"/>
      <c r="AA1700" s="38"/>
      <c r="AB1700" s="38"/>
      <c r="AC1700" s="38"/>
      <c r="AD1700" s="38"/>
      <c r="AE1700" s="38"/>
      <c r="AT1700" s="17" t="s">
        <v>169</v>
      </c>
      <c r="AU1700" s="17" t="s">
        <v>178</v>
      </c>
    </row>
    <row r="1701" s="2" customFormat="1" ht="16.5" customHeight="1">
      <c r="A1701" s="38"/>
      <c r="B1701" s="39"/>
      <c r="C1701" s="215" t="s">
        <v>2590</v>
      </c>
      <c r="D1701" s="215" t="s">
        <v>163</v>
      </c>
      <c r="E1701" s="216" t="s">
        <v>2591</v>
      </c>
      <c r="F1701" s="217" t="s">
        <v>2592</v>
      </c>
      <c r="G1701" s="218" t="s">
        <v>451</v>
      </c>
      <c r="H1701" s="219">
        <v>55</v>
      </c>
      <c r="I1701" s="220"/>
      <c r="J1701" s="221">
        <f>ROUND(I1701*H1701,2)</f>
        <v>0</v>
      </c>
      <c r="K1701" s="222"/>
      <c r="L1701" s="44"/>
      <c r="M1701" s="223" t="s">
        <v>1</v>
      </c>
      <c r="N1701" s="224" t="s">
        <v>40</v>
      </c>
      <c r="O1701" s="91"/>
      <c r="P1701" s="225">
        <f>O1701*H1701</f>
        <v>0</v>
      </c>
      <c r="Q1701" s="225">
        <v>0</v>
      </c>
      <c r="R1701" s="225">
        <f>Q1701*H1701</f>
        <v>0</v>
      </c>
      <c r="S1701" s="225">
        <v>0</v>
      </c>
      <c r="T1701" s="226">
        <f>S1701*H1701</f>
        <v>0</v>
      </c>
      <c r="U1701" s="38"/>
      <c r="V1701" s="38"/>
      <c r="W1701" s="38"/>
      <c r="X1701" s="38"/>
      <c r="Y1701" s="38"/>
      <c r="Z1701" s="38"/>
      <c r="AA1701" s="38"/>
      <c r="AB1701" s="38"/>
      <c r="AC1701" s="38"/>
      <c r="AD1701" s="38"/>
      <c r="AE1701" s="38"/>
      <c r="AR1701" s="227" t="s">
        <v>256</v>
      </c>
      <c r="AT1701" s="227" t="s">
        <v>163</v>
      </c>
      <c r="AU1701" s="227" t="s">
        <v>178</v>
      </c>
      <c r="AY1701" s="17" t="s">
        <v>161</v>
      </c>
      <c r="BE1701" s="228">
        <f>IF(N1701="základní",J1701,0)</f>
        <v>0</v>
      </c>
      <c r="BF1701" s="228">
        <f>IF(N1701="snížená",J1701,0)</f>
        <v>0</v>
      </c>
      <c r="BG1701" s="228">
        <f>IF(N1701="zákl. přenesená",J1701,0)</f>
        <v>0</v>
      </c>
      <c r="BH1701" s="228">
        <f>IF(N1701="sníž. přenesená",J1701,0)</f>
        <v>0</v>
      </c>
      <c r="BI1701" s="228">
        <f>IF(N1701="nulová",J1701,0)</f>
        <v>0</v>
      </c>
      <c r="BJ1701" s="17" t="s">
        <v>83</v>
      </c>
      <c r="BK1701" s="228">
        <f>ROUND(I1701*H1701,2)</f>
        <v>0</v>
      </c>
      <c r="BL1701" s="17" t="s">
        <v>256</v>
      </c>
      <c r="BM1701" s="227" t="s">
        <v>2593</v>
      </c>
    </row>
    <row r="1702" s="2" customFormat="1">
      <c r="A1702" s="38"/>
      <c r="B1702" s="39"/>
      <c r="C1702" s="40"/>
      <c r="D1702" s="229" t="s">
        <v>169</v>
      </c>
      <c r="E1702" s="40"/>
      <c r="F1702" s="230" t="s">
        <v>2592</v>
      </c>
      <c r="G1702" s="40"/>
      <c r="H1702" s="40"/>
      <c r="I1702" s="231"/>
      <c r="J1702" s="40"/>
      <c r="K1702" s="40"/>
      <c r="L1702" s="44"/>
      <c r="M1702" s="232"/>
      <c r="N1702" s="233"/>
      <c r="O1702" s="91"/>
      <c r="P1702" s="91"/>
      <c r="Q1702" s="91"/>
      <c r="R1702" s="91"/>
      <c r="S1702" s="91"/>
      <c r="T1702" s="92"/>
      <c r="U1702" s="38"/>
      <c r="V1702" s="38"/>
      <c r="W1702" s="38"/>
      <c r="X1702" s="38"/>
      <c r="Y1702" s="38"/>
      <c r="Z1702" s="38"/>
      <c r="AA1702" s="38"/>
      <c r="AB1702" s="38"/>
      <c r="AC1702" s="38"/>
      <c r="AD1702" s="38"/>
      <c r="AE1702" s="38"/>
      <c r="AT1702" s="17" t="s">
        <v>169</v>
      </c>
      <c r="AU1702" s="17" t="s">
        <v>178</v>
      </c>
    </row>
    <row r="1703" s="2" customFormat="1" ht="16.5" customHeight="1">
      <c r="A1703" s="38"/>
      <c r="B1703" s="39"/>
      <c r="C1703" s="215" t="s">
        <v>2594</v>
      </c>
      <c r="D1703" s="215" t="s">
        <v>163</v>
      </c>
      <c r="E1703" s="216" t="s">
        <v>2595</v>
      </c>
      <c r="F1703" s="217" t="s">
        <v>2596</v>
      </c>
      <c r="G1703" s="218" t="s">
        <v>451</v>
      </c>
      <c r="H1703" s="219">
        <v>40</v>
      </c>
      <c r="I1703" s="220"/>
      <c r="J1703" s="221">
        <f>ROUND(I1703*H1703,2)</f>
        <v>0</v>
      </c>
      <c r="K1703" s="222"/>
      <c r="L1703" s="44"/>
      <c r="M1703" s="223" t="s">
        <v>1</v>
      </c>
      <c r="N1703" s="224" t="s">
        <v>40</v>
      </c>
      <c r="O1703" s="91"/>
      <c r="P1703" s="225">
        <f>O1703*H1703</f>
        <v>0</v>
      </c>
      <c r="Q1703" s="225">
        <v>0</v>
      </c>
      <c r="R1703" s="225">
        <f>Q1703*H1703</f>
        <v>0</v>
      </c>
      <c r="S1703" s="225">
        <v>0</v>
      </c>
      <c r="T1703" s="226">
        <f>S1703*H1703</f>
        <v>0</v>
      </c>
      <c r="U1703" s="38"/>
      <c r="V1703" s="38"/>
      <c r="W1703" s="38"/>
      <c r="X1703" s="38"/>
      <c r="Y1703" s="38"/>
      <c r="Z1703" s="38"/>
      <c r="AA1703" s="38"/>
      <c r="AB1703" s="38"/>
      <c r="AC1703" s="38"/>
      <c r="AD1703" s="38"/>
      <c r="AE1703" s="38"/>
      <c r="AR1703" s="227" t="s">
        <v>256</v>
      </c>
      <c r="AT1703" s="227" t="s">
        <v>163</v>
      </c>
      <c r="AU1703" s="227" t="s">
        <v>178</v>
      </c>
      <c r="AY1703" s="17" t="s">
        <v>161</v>
      </c>
      <c r="BE1703" s="228">
        <f>IF(N1703="základní",J1703,0)</f>
        <v>0</v>
      </c>
      <c r="BF1703" s="228">
        <f>IF(N1703="snížená",J1703,0)</f>
        <v>0</v>
      </c>
      <c r="BG1703" s="228">
        <f>IF(N1703="zákl. přenesená",J1703,0)</f>
        <v>0</v>
      </c>
      <c r="BH1703" s="228">
        <f>IF(N1703="sníž. přenesená",J1703,0)</f>
        <v>0</v>
      </c>
      <c r="BI1703" s="228">
        <f>IF(N1703="nulová",J1703,0)</f>
        <v>0</v>
      </c>
      <c r="BJ1703" s="17" t="s">
        <v>83</v>
      </c>
      <c r="BK1703" s="228">
        <f>ROUND(I1703*H1703,2)</f>
        <v>0</v>
      </c>
      <c r="BL1703" s="17" t="s">
        <v>256</v>
      </c>
      <c r="BM1703" s="227" t="s">
        <v>2597</v>
      </c>
    </row>
    <row r="1704" s="2" customFormat="1">
      <c r="A1704" s="38"/>
      <c r="B1704" s="39"/>
      <c r="C1704" s="40"/>
      <c r="D1704" s="229" t="s">
        <v>169</v>
      </c>
      <c r="E1704" s="40"/>
      <c r="F1704" s="230" t="s">
        <v>2596</v>
      </c>
      <c r="G1704" s="40"/>
      <c r="H1704" s="40"/>
      <c r="I1704" s="231"/>
      <c r="J1704" s="40"/>
      <c r="K1704" s="40"/>
      <c r="L1704" s="44"/>
      <c r="M1704" s="232"/>
      <c r="N1704" s="233"/>
      <c r="O1704" s="91"/>
      <c r="P1704" s="91"/>
      <c r="Q1704" s="91"/>
      <c r="R1704" s="91"/>
      <c r="S1704" s="91"/>
      <c r="T1704" s="92"/>
      <c r="U1704" s="38"/>
      <c r="V1704" s="38"/>
      <c r="W1704" s="38"/>
      <c r="X1704" s="38"/>
      <c r="Y1704" s="38"/>
      <c r="Z1704" s="38"/>
      <c r="AA1704" s="38"/>
      <c r="AB1704" s="38"/>
      <c r="AC1704" s="38"/>
      <c r="AD1704" s="38"/>
      <c r="AE1704" s="38"/>
      <c r="AT1704" s="17" t="s">
        <v>169</v>
      </c>
      <c r="AU1704" s="17" t="s">
        <v>178</v>
      </c>
    </row>
    <row r="1705" s="2" customFormat="1" ht="16.5" customHeight="1">
      <c r="A1705" s="38"/>
      <c r="B1705" s="39"/>
      <c r="C1705" s="215" t="s">
        <v>2598</v>
      </c>
      <c r="D1705" s="215" t="s">
        <v>163</v>
      </c>
      <c r="E1705" s="216" t="s">
        <v>2599</v>
      </c>
      <c r="F1705" s="217" t="s">
        <v>2600</v>
      </c>
      <c r="G1705" s="218" t="s">
        <v>451</v>
      </c>
      <c r="H1705" s="219">
        <v>40</v>
      </c>
      <c r="I1705" s="220"/>
      <c r="J1705" s="221">
        <f>ROUND(I1705*H1705,2)</f>
        <v>0</v>
      </c>
      <c r="K1705" s="222"/>
      <c r="L1705" s="44"/>
      <c r="M1705" s="223" t="s">
        <v>1</v>
      </c>
      <c r="N1705" s="224" t="s">
        <v>40</v>
      </c>
      <c r="O1705" s="91"/>
      <c r="P1705" s="225">
        <f>O1705*H1705</f>
        <v>0</v>
      </c>
      <c r="Q1705" s="225">
        <v>0</v>
      </c>
      <c r="R1705" s="225">
        <f>Q1705*H1705</f>
        <v>0</v>
      </c>
      <c r="S1705" s="225">
        <v>0</v>
      </c>
      <c r="T1705" s="226">
        <f>S1705*H1705</f>
        <v>0</v>
      </c>
      <c r="U1705" s="38"/>
      <c r="V1705" s="38"/>
      <c r="W1705" s="38"/>
      <c r="X1705" s="38"/>
      <c r="Y1705" s="38"/>
      <c r="Z1705" s="38"/>
      <c r="AA1705" s="38"/>
      <c r="AB1705" s="38"/>
      <c r="AC1705" s="38"/>
      <c r="AD1705" s="38"/>
      <c r="AE1705" s="38"/>
      <c r="AR1705" s="227" t="s">
        <v>256</v>
      </c>
      <c r="AT1705" s="227" t="s">
        <v>163</v>
      </c>
      <c r="AU1705" s="227" t="s">
        <v>178</v>
      </c>
      <c r="AY1705" s="17" t="s">
        <v>161</v>
      </c>
      <c r="BE1705" s="228">
        <f>IF(N1705="základní",J1705,0)</f>
        <v>0</v>
      </c>
      <c r="BF1705" s="228">
        <f>IF(N1705="snížená",J1705,0)</f>
        <v>0</v>
      </c>
      <c r="BG1705" s="228">
        <f>IF(N1705="zákl. přenesená",J1705,0)</f>
        <v>0</v>
      </c>
      <c r="BH1705" s="228">
        <f>IF(N1705="sníž. přenesená",J1705,0)</f>
        <v>0</v>
      </c>
      <c r="BI1705" s="228">
        <f>IF(N1705="nulová",J1705,0)</f>
        <v>0</v>
      </c>
      <c r="BJ1705" s="17" t="s">
        <v>83</v>
      </c>
      <c r="BK1705" s="228">
        <f>ROUND(I1705*H1705,2)</f>
        <v>0</v>
      </c>
      <c r="BL1705" s="17" t="s">
        <v>256</v>
      </c>
      <c r="BM1705" s="227" t="s">
        <v>2601</v>
      </c>
    </row>
    <row r="1706" s="2" customFormat="1">
      <c r="A1706" s="38"/>
      <c r="B1706" s="39"/>
      <c r="C1706" s="40"/>
      <c r="D1706" s="229" t="s">
        <v>169</v>
      </c>
      <c r="E1706" s="40"/>
      <c r="F1706" s="230" t="s">
        <v>2600</v>
      </c>
      <c r="G1706" s="40"/>
      <c r="H1706" s="40"/>
      <c r="I1706" s="231"/>
      <c r="J1706" s="40"/>
      <c r="K1706" s="40"/>
      <c r="L1706" s="44"/>
      <c r="M1706" s="232"/>
      <c r="N1706" s="233"/>
      <c r="O1706" s="91"/>
      <c r="P1706" s="91"/>
      <c r="Q1706" s="91"/>
      <c r="R1706" s="91"/>
      <c r="S1706" s="91"/>
      <c r="T1706" s="92"/>
      <c r="U1706" s="38"/>
      <c r="V1706" s="38"/>
      <c r="W1706" s="38"/>
      <c r="X1706" s="38"/>
      <c r="Y1706" s="38"/>
      <c r="Z1706" s="38"/>
      <c r="AA1706" s="38"/>
      <c r="AB1706" s="38"/>
      <c r="AC1706" s="38"/>
      <c r="AD1706" s="38"/>
      <c r="AE1706" s="38"/>
      <c r="AT1706" s="17" t="s">
        <v>169</v>
      </c>
      <c r="AU1706" s="17" t="s">
        <v>178</v>
      </c>
    </row>
    <row r="1707" s="2" customFormat="1" ht="16.5" customHeight="1">
      <c r="A1707" s="38"/>
      <c r="B1707" s="39"/>
      <c r="C1707" s="215" t="s">
        <v>2602</v>
      </c>
      <c r="D1707" s="215" t="s">
        <v>163</v>
      </c>
      <c r="E1707" s="216" t="s">
        <v>2603</v>
      </c>
      <c r="F1707" s="217" t="s">
        <v>2604</v>
      </c>
      <c r="G1707" s="218" t="s">
        <v>451</v>
      </c>
      <c r="H1707" s="219">
        <v>20</v>
      </c>
      <c r="I1707" s="220"/>
      <c r="J1707" s="221">
        <f>ROUND(I1707*H1707,2)</f>
        <v>0</v>
      </c>
      <c r="K1707" s="222"/>
      <c r="L1707" s="44"/>
      <c r="M1707" s="223" t="s">
        <v>1</v>
      </c>
      <c r="N1707" s="224" t="s">
        <v>40</v>
      </c>
      <c r="O1707" s="91"/>
      <c r="P1707" s="225">
        <f>O1707*H1707</f>
        <v>0</v>
      </c>
      <c r="Q1707" s="225">
        <v>0</v>
      </c>
      <c r="R1707" s="225">
        <f>Q1707*H1707</f>
        <v>0</v>
      </c>
      <c r="S1707" s="225">
        <v>0</v>
      </c>
      <c r="T1707" s="226">
        <f>S1707*H1707</f>
        <v>0</v>
      </c>
      <c r="U1707" s="38"/>
      <c r="V1707" s="38"/>
      <c r="W1707" s="38"/>
      <c r="X1707" s="38"/>
      <c r="Y1707" s="38"/>
      <c r="Z1707" s="38"/>
      <c r="AA1707" s="38"/>
      <c r="AB1707" s="38"/>
      <c r="AC1707" s="38"/>
      <c r="AD1707" s="38"/>
      <c r="AE1707" s="38"/>
      <c r="AR1707" s="227" t="s">
        <v>256</v>
      </c>
      <c r="AT1707" s="227" t="s">
        <v>163</v>
      </c>
      <c r="AU1707" s="227" t="s">
        <v>178</v>
      </c>
      <c r="AY1707" s="17" t="s">
        <v>161</v>
      </c>
      <c r="BE1707" s="228">
        <f>IF(N1707="základní",J1707,0)</f>
        <v>0</v>
      </c>
      <c r="BF1707" s="228">
        <f>IF(N1707="snížená",J1707,0)</f>
        <v>0</v>
      </c>
      <c r="BG1707" s="228">
        <f>IF(N1707="zákl. přenesená",J1707,0)</f>
        <v>0</v>
      </c>
      <c r="BH1707" s="228">
        <f>IF(N1707="sníž. přenesená",J1707,0)</f>
        <v>0</v>
      </c>
      <c r="BI1707" s="228">
        <f>IF(N1707="nulová",J1707,0)</f>
        <v>0</v>
      </c>
      <c r="BJ1707" s="17" t="s">
        <v>83</v>
      </c>
      <c r="BK1707" s="228">
        <f>ROUND(I1707*H1707,2)</f>
        <v>0</v>
      </c>
      <c r="BL1707" s="17" t="s">
        <v>256</v>
      </c>
      <c r="BM1707" s="227" t="s">
        <v>2605</v>
      </c>
    </row>
    <row r="1708" s="2" customFormat="1">
      <c r="A1708" s="38"/>
      <c r="B1708" s="39"/>
      <c r="C1708" s="40"/>
      <c r="D1708" s="229" t="s">
        <v>169</v>
      </c>
      <c r="E1708" s="40"/>
      <c r="F1708" s="230" t="s">
        <v>2604</v>
      </c>
      <c r="G1708" s="40"/>
      <c r="H1708" s="40"/>
      <c r="I1708" s="231"/>
      <c r="J1708" s="40"/>
      <c r="K1708" s="40"/>
      <c r="L1708" s="44"/>
      <c r="M1708" s="232"/>
      <c r="N1708" s="233"/>
      <c r="O1708" s="91"/>
      <c r="P1708" s="91"/>
      <c r="Q1708" s="91"/>
      <c r="R1708" s="91"/>
      <c r="S1708" s="91"/>
      <c r="T1708" s="92"/>
      <c r="U1708" s="38"/>
      <c r="V1708" s="38"/>
      <c r="W1708" s="38"/>
      <c r="X1708" s="38"/>
      <c r="Y1708" s="38"/>
      <c r="Z1708" s="38"/>
      <c r="AA1708" s="38"/>
      <c r="AB1708" s="38"/>
      <c r="AC1708" s="38"/>
      <c r="AD1708" s="38"/>
      <c r="AE1708" s="38"/>
      <c r="AT1708" s="17" t="s">
        <v>169</v>
      </c>
      <c r="AU1708" s="17" t="s">
        <v>178</v>
      </c>
    </row>
    <row r="1709" s="2" customFormat="1" ht="16.5" customHeight="1">
      <c r="A1709" s="38"/>
      <c r="B1709" s="39"/>
      <c r="C1709" s="215" t="s">
        <v>2606</v>
      </c>
      <c r="D1709" s="215" t="s">
        <v>163</v>
      </c>
      <c r="E1709" s="216" t="s">
        <v>2607</v>
      </c>
      <c r="F1709" s="217" t="s">
        <v>2608</v>
      </c>
      <c r="G1709" s="218" t="s">
        <v>451</v>
      </c>
      <c r="H1709" s="219">
        <v>30</v>
      </c>
      <c r="I1709" s="220"/>
      <c r="J1709" s="221">
        <f>ROUND(I1709*H1709,2)</f>
        <v>0</v>
      </c>
      <c r="K1709" s="222"/>
      <c r="L1709" s="44"/>
      <c r="M1709" s="223" t="s">
        <v>1</v>
      </c>
      <c r="N1709" s="224" t="s">
        <v>40</v>
      </c>
      <c r="O1709" s="91"/>
      <c r="P1709" s="225">
        <f>O1709*H1709</f>
        <v>0</v>
      </c>
      <c r="Q1709" s="225">
        <v>0</v>
      </c>
      <c r="R1709" s="225">
        <f>Q1709*H1709</f>
        <v>0</v>
      </c>
      <c r="S1709" s="225">
        <v>0</v>
      </c>
      <c r="T1709" s="226">
        <f>S1709*H1709</f>
        <v>0</v>
      </c>
      <c r="U1709" s="38"/>
      <c r="V1709" s="38"/>
      <c r="W1709" s="38"/>
      <c r="X1709" s="38"/>
      <c r="Y1709" s="38"/>
      <c r="Z1709" s="38"/>
      <c r="AA1709" s="38"/>
      <c r="AB1709" s="38"/>
      <c r="AC1709" s="38"/>
      <c r="AD1709" s="38"/>
      <c r="AE1709" s="38"/>
      <c r="AR1709" s="227" t="s">
        <v>256</v>
      </c>
      <c r="AT1709" s="227" t="s">
        <v>163</v>
      </c>
      <c r="AU1709" s="227" t="s">
        <v>178</v>
      </c>
      <c r="AY1709" s="17" t="s">
        <v>161</v>
      </c>
      <c r="BE1709" s="228">
        <f>IF(N1709="základní",J1709,0)</f>
        <v>0</v>
      </c>
      <c r="BF1709" s="228">
        <f>IF(N1709="snížená",J1709,0)</f>
        <v>0</v>
      </c>
      <c r="BG1709" s="228">
        <f>IF(N1709="zákl. přenesená",J1709,0)</f>
        <v>0</v>
      </c>
      <c r="BH1709" s="228">
        <f>IF(N1709="sníž. přenesená",J1709,0)</f>
        <v>0</v>
      </c>
      <c r="BI1709" s="228">
        <f>IF(N1709="nulová",J1709,0)</f>
        <v>0</v>
      </c>
      <c r="BJ1709" s="17" t="s">
        <v>83</v>
      </c>
      <c r="BK1709" s="228">
        <f>ROUND(I1709*H1709,2)</f>
        <v>0</v>
      </c>
      <c r="BL1709" s="17" t="s">
        <v>256</v>
      </c>
      <c r="BM1709" s="227" t="s">
        <v>2609</v>
      </c>
    </row>
    <row r="1710" s="2" customFormat="1">
      <c r="A1710" s="38"/>
      <c r="B1710" s="39"/>
      <c r="C1710" s="40"/>
      <c r="D1710" s="229" t="s">
        <v>169</v>
      </c>
      <c r="E1710" s="40"/>
      <c r="F1710" s="230" t="s">
        <v>2608</v>
      </c>
      <c r="G1710" s="40"/>
      <c r="H1710" s="40"/>
      <c r="I1710" s="231"/>
      <c r="J1710" s="40"/>
      <c r="K1710" s="40"/>
      <c r="L1710" s="44"/>
      <c r="M1710" s="232"/>
      <c r="N1710" s="233"/>
      <c r="O1710" s="91"/>
      <c r="P1710" s="91"/>
      <c r="Q1710" s="91"/>
      <c r="R1710" s="91"/>
      <c r="S1710" s="91"/>
      <c r="T1710" s="92"/>
      <c r="U1710" s="38"/>
      <c r="V1710" s="38"/>
      <c r="W1710" s="38"/>
      <c r="X1710" s="38"/>
      <c r="Y1710" s="38"/>
      <c r="Z1710" s="38"/>
      <c r="AA1710" s="38"/>
      <c r="AB1710" s="38"/>
      <c r="AC1710" s="38"/>
      <c r="AD1710" s="38"/>
      <c r="AE1710" s="38"/>
      <c r="AT1710" s="17" t="s">
        <v>169</v>
      </c>
      <c r="AU1710" s="17" t="s">
        <v>178</v>
      </c>
    </row>
    <row r="1711" s="2" customFormat="1" ht="16.5" customHeight="1">
      <c r="A1711" s="38"/>
      <c r="B1711" s="39"/>
      <c r="C1711" s="215" t="s">
        <v>2610</v>
      </c>
      <c r="D1711" s="215" t="s">
        <v>163</v>
      </c>
      <c r="E1711" s="216" t="s">
        <v>2611</v>
      </c>
      <c r="F1711" s="217" t="s">
        <v>2612</v>
      </c>
      <c r="G1711" s="218" t="s">
        <v>451</v>
      </c>
      <c r="H1711" s="219">
        <v>30</v>
      </c>
      <c r="I1711" s="220"/>
      <c r="J1711" s="221">
        <f>ROUND(I1711*H1711,2)</f>
        <v>0</v>
      </c>
      <c r="K1711" s="222"/>
      <c r="L1711" s="44"/>
      <c r="M1711" s="223" t="s">
        <v>1</v>
      </c>
      <c r="N1711" s="224" t="s">
        <v>40</v>
      </c>
      <c r="O1711" s="91"/>
      <c r="P1711" s="225">
        <f>O1711*H1711</f>
        <v>0</v>
      </c>
      <c r="Q1711" s="225">
        <v>0</v>
      </c>
      <c r="R1711" s="225">
        <f>Q1711*H1711</f>
        <v>0</v>
      </c>
      <c r="S1711" s="225">
        <v>0</v>
      </c>
      <c r="T1711" s="226">
        <f>S1711*H1711</f>
        <v>0</v>
      </c>
      <c r="U1711" s="38"/>
      <c r="V1711" s="38"/>
      <c r="W1711" s="38"/>
      <c r="X1711" s="38"/>
      <c r="Y1711" s="38"/>
      <c r="Z1711" s="38"/>
      <c r="AA1711" s="38"/>
      <c r="AB1711" s="38"/>
      <c r="AC1711" s="38"/>
      <c r="AD1711" s="38"/>
      <c r="AE1711" s="38"/>
      <c r="AR1711" s="227" t="s">
        <v>256</v>
      </c>
      <c r="AT1711" s="227" t="s">
        <v>163</v>
      </c>
      <c r="AU1711" s="227" t="s">
        <v>178</v>
      </c>
      <c r="AY1711" s="17" t="s">
        <v>161</v>
      </c>
      <c r="BE1711" s="228">
        <f>IF(N1711="základní",J1711,0)</f>
        <v>0</v>
      </c>
      <c r="BF1711" s="228">
        <f>IF(N1711="snížená",J1711,0)</f>
        <v>0</v>
      </c>
      <c r="BG1711" s="228">
        <f>IF(N1711="zákl. přenesená",J1711,0)</f>
        <v>0</v>
      </c>
      <c r="BH1711" s="228">
        <f>IF(N1711="sníž. přenesená",J1711,0)</f>
        <v>0</v>
      </c>
      <c r="BI1711" s="228">
        <f>IF(N1711="nulová",J1711,0)</f>
        <v>0</v>
      </c>
      <c r="BJ1711" s="17" t="s">
        <v>83</v>
      </c>
      <c r="BK1711" s="228">
        <f>ROUND(I1711*H1711,2)</f>
        <v>0</v>
      </c>
      <c r="BL1711" s="17" t="s">
        <v>256</v>
      </c>
      <c r="BM1711" s="227" t="s">
        <v>2613</v>
      </c>
    </row>
    <row r="1712" s="2" customFormat="1">
      <c r="A1712" s="38"/>
      <c r="B1712" s="39"/>
      <c r="C1712" s="40"/>
      <c r="D1712" s="229" t="s">
        <v>169</v>
      </c>
      <c r="E1712" s="40"/>
      <c r="F1712" s="230" t="s">
        <v>2612</v>
      </c>
      <c r="G1712" s="40"/>
      <c r="H1712" s="40"/>
      <c r="I1712" s="231"/>
      <c r="J1712" s="40"/>
      <c r="K1712" s="40"/>
      <c r="L1712" s="44"/>
      <c r="M1712" s="232"/>
      <c r="N1712" s="233"/>
      <c r="O1712" s="91"/>
      <c r="P1712" s="91"/>
      <c r="Q1712" s="91"/>
      <c r="R1712" s="91"/>
      <c r="S1712" s="91"/>
      <c r="T1712" s="92"/>
      <c r="U1712" s="38"/>
      <c r="V1712" s="38"/>
      <c r="W1712" s="38"/>
      <c r="X1712" s="38"/>
      <c r="Y1712" s="38"/>
      <c r="Z1712" s="38"/>
      <c r="AA1712" s="38"/>
      <c r="AB1712" s="38"/>
      <c r="AC1712" s="38"/>
      <c r="AD1712" s="38"/>
      <c r="AE1712" s="38"/>
      <c r="AT1712" s="17" t="s">
        <v>169</v>
      </c>
      <c r="AU1712" s="17" t="s">
        <v>178</v>
      </c>
    </row>
    <row r="1713" s="2" customFormat="1" ht="16.5" customHeight="1">
      <c r="A1713" s="38"/>
      <c r="B1713" s="39"/>
      <c r="C1713" s="215" t="s">
        <v>2614</v>
      </c>
      <c r="D1713" s="215" t="s">
        <v>163</v>
      </c>
      <c r="E1713" s="216" t="s">
        <v>2615</v>
      </c>
      <c r="F1713" s="217" t="s">
        <v>2616</v>
      </c>
      <c r="G1713" s="218" t="s">
        <v>451</v>
      </c>
      <c r="H1713" s="219">
        <v>150</v>
      </c>
      <c r="I1713" s="220"/>
      <c r="J1713" s="221">
        <f>ROUND(I1713*H1713,2)</f>
        <v>0</v>
      </c>
      <c r="K1713" s="222"/>
      <c r="L1713" s="44"/>
      <c r="M1713" s="223" t="s">
        <v>1</v>
      </c>
      <c r="N1713" s="224" t="s">
        <v>40</v>
      </c>
      <c r="O1713" s="91"/>
      <c r="P1713" s="225">
        <f>O1713*H1713</f>
        <v>0</v>
      </c>
      <c r="Q1713" s="225">
        <v>0</v>
      </c>
      <c r="R1713" s="225">
        <f>Q1713*H1713</f>
        <v>0</v>
      </c>
      <c r="S1713" s="225">
        <v>0</v>
      </c>
      <c r="T1713" s="226">
        <f>S1713*H1713</f>
        <v>0</v>
      </c>
      <c r="U1713" s="38"/>
      <c r="V1713" s="38"/>
      <c r="W1713" s="38"/>
      <c r="X1713" s="38"/>
      <c r="Y1713" s="38"/>
      <c r="Z1713" s="38"/>
      <c r="AA1713" s="38"/>
      <c r="AB1713" s="38"/>
      <c r="AC1713" s="38"/>
      <c r="AD1713" s="38"/>
      <c r="AE1713" s="38"/>
      <c r="AR1713" s="227" t="s">
        <v>256</v>
      </c>
      <c r="AT1713" s="227" t="s">
        <v>163</v>
      </c>
      <c r="AU1713" s="227" t="s">
        <v>178</v>
      </c>
      <c r="AY1713" s="17" t="s">
        <v>161</v>
      </c>
      <c r="BE1713" s="228">
        <f>IF(N1713="základní",J1713,0)</f>
        <v>0</v>
      </c>
      <c r="BF1713" s="228">
        <f>IF(N1713="snížená",J1713,0)</f>
        <v>0</v>
      </c>
      <c r="BG1713" s="228">
        <f>IF(N1713="zákl. přenesená",J1713,0)</f>
        <v>0</v>
      </c>
      <c r="BH1713" s="228">
        <f>IF(N1713="sníž. přenesená",J1713,0)</f>
        <v>0</v>
      </c>
      <c r="BI1713" s="228">
        <f>IF(N1713="nulová",J1713,0)</f>
        <v>0</v>
      </c>
      <c r="BJ1713" s="17" t="s">
        <v>83</v>
      </c>
      <c r="BK1713" s="228">
        <f>ROUND(I1713*H1713,2)</f>
        <v>0</v>
      </c>
      <c r="BL1713" s="17" t="s">
        <v>256</v>
      </c>
      <c r="BM1713" s="227" t="s">
        <v>2617</v>
      </c>
    </row>
    <row r="1714" s="2" customFormat="1">
      <c r="A1714" s="38"/>
      <c r="B1714" s="39"/>
      <c r="C1714" s="40"/>
      <c r="D1714" s="229" t="s">
        <v>169</v>
      </c>
      <c r="E1714" s="40"/>
      <c r="F1714" s="230" t="s">
        <v>2616</v>
      </c>
      <c r="G1714" s="40"/>
      <c r="H1714" s="40"/>
      <c r="I1714" s="231"/>
      <c r="J1714" s="40"/>
      <c r="K1714" s="40"/>
      <c r="L1714" s="44"/>
      <c r="M1714" s="232"/>
      <c r="N1714" s="233"/>
      <c r="O1714" s="91"/>
      <c r="P1714" s="91"/>
      <c r="Q1714" s="91"/>
      <c r="R1714" s="91"/>
      <c r="S1714" s="91"/>
      <c r="T1714" s="92"/>
      <c r="U1714" s="38"/>
      <c r="V1714" s="38"/>
      <c r="W1714" s="38"/>
      <c r="X1714" s="38"/>
      <c r="Y1714" s="38"/>
      <c r="Z1714" s="38"/>
      <c r="AA1714" s="38"/>
      <c r="AB1714" s="38"/>
      <c r="AC1714" s="38"/>
      <c r="AD1714" s="38"/>
      <c r="AE1714" s="38"/>
      <c r="AT1714" s="17" t="s">
        <v>169</v>
      </c>
      <c r="AU1714" s="17" t="s">
        <v>178</v>
      </c>
    </row>
    <row r="1715" s="2" customFormat="1" ht="16.5" customHeight="1">
      <c r="A1715" s="38"/>
      <c r="B1715" s="39"/>
      <c r="C1715" s="215" t="s">
        <v>2618</v>
      </c>
      <c r="D1715" s="215" t="s">
        <v>163</v>
      </c>
      <c r="E1715" s="216" t="s">
        <v>2619</v>
      </c>
      <c r="F1715" s="217" t="s">
        <v>2620</v>
      </c>
      <c r="G1715" s="218" t="s">
        <v>1754</v>
      </c>
      <c r="H1715" s="219">
        <v>180</v>
      </c>
      <c r="I1715" s="220"/>
      <c r="J1715" s="221">
        <f>ROUND(I1715*H1715,2)</f>
        <v>0</v>
      </c>
      <c r="K1715" s="222"/>
      <c r="L1715" s="44"/>
      <c r="M1715" s="223" t="s">
        <v>1</v>
      </c>
      <c r="N1715" s="224" t="s">
        <v>40</v>
      </c>
      <c r="O1715" s="91"/>
      <c r="P1715" s="225">
        <f>O1715*H1715</f>
        <v>0</v>
      </c>
      <c r="Q1715" s="225">
        <v>0</v>
      </c>
      <c r="R1715" s="225">
        <f>Q1715*H1715</f>
        <v>0</v>
      </c>
      <c r="S1715" s="225">
        <v>0</v>
      </c>
      <c r="T1715" s="226">
        <f>S1715*H1715</f>
        <v>0</v>
      </c>
      <c r="U1715" s="38"/>
      <c r="V1715" s="38"/>
      <c r="W1715" s="38"/>
      <c r="X1715" s="38"/>
      <c r="Y1715" s="38"/>
      <c r="Z1715" s="38"/>
      <c r="AA1715" s="38"/>
      <c r="AB1715" s="38"/>
      <c r="AC1715" s="38"/>
      <c r="AD1715" s="38"/>
      <c r="AE1715" s="38"/>
      <c r="AR1715" s="227" t="s">
        <v>256</v>
      </c>
      <c r="AT1715" s="227" t="s">
        <v>163</v>
      </c>
      <c r="AU1715" s="227" t="s">
        <v>178</v>
      </c>
      <c r="AY1715" s="17" t="s">
        <v>161</v>
      </c>
      <c r="BE1715" s="228">
        <f>IF(N1715="základní",J1715,0)</f>
        <v>0</v>
      </c>
      <c r="BF1715" s="228">
        <f>IF(N1715="snížená",J1715,0)</f>
        <v>0</v>
      </c>
      <c r="BG1715" s="228">
        <f>IF(N1715="zákl. přenesená",J1715,0)</f>
        <v>0</v>
      </c>
      <c r="BH1715" s="228">
        <f>IF(N1715="sníž. přenesená",J1715,0)</f>
        <v>0</v>
      </c>
      <c r="BI1715" s="228">
        <f>IF(N1715="nulová",J1715,0)</f>
        <v>0</v>
      </c>
      <c r="BJ1715" s="17" t="s">
        <v>83</v>
      </c>
      <c r="BK1715" s="228">
        <f>ROUND(I1715*H1715,2)</f>
        <v>0</v>
      </c>
      <c r="BL1715" s="17" t="s">
        <v>256</v>
      </c>
      <c r="BM1715" s="227" t="s">
        <v>2621</v>
      </c>
    </row>
    <row r="1716" s="2" customFormat="1">
      <c r="A1716" s="38"/>
      <c r="B1716" s="39"/>
      <c r="C1716" s="40"/>
      <c r="D1716" s="229" t="s">
        <v>169</v>
      </c>
      <c r="E1716" s="40"/>
      <c r="F1716" s="230" t="s">
        <v>2620</v>
      </c>
      <c r="G1716" s="40"/>
      <c r="H1716" s="40"/>
      <c r="I1716" s="231"/>
      <c r="J1716" s="40"/>
      <c r="K1716" s="40"/>
      <c r="L1716" s="44"/>
      <c r="M1716" s="232"/>
      <c r="N1716" s="233"/>
      <c r="O1716" s="91"/>
      <c r="P1716" s="91"/>
      <c r="Q1716" s="91"/>
      <c r="R1716" s="91"/>
      <c r="S1716" s="91"/>
      <c r="T1716" s="92"/>
      <c r="U1716" s="38"/>
      <c r="V1716" s="38"/>
      <c r="W1716" s="38"/>
      <c r="X1716" s="38"/>
      <c r="Y1716" s="38"/>
      <c r="Z1716" s="38"/>
      <c r="AA1716" s="38"/>
      <c r="AB1716" s="38"/>
      <c r="AC1716" s="38"/>
      <c r="AD1716" s="38"/>
      <c r="AE1716" s="38"/>
      <c r="AT1716" s="17" t="s">
        <v>169</v>
      </c>
      <c r="AU1716" s="17" t="s">
        <v>178</v>
      </c>
    </row>
    <row r="1717" s="2" customFormat="1" ht="21.75" customHeight="1">
      <c r="A1717" s="38"/>
      <c r="B1717" s="39"/>
      <c r="C1717" s="215" t="s">
        <v>2622</v>
      </c>
      <c r="D1717" s="215" t="s">
        <v>163</v>
      </c>
      <c r="E1717" s="216" t="s">
        <v>2623</v>
      </c>
      <c r="F1717" s="217" t="s">
        <v>2624</v>
      </c>
      <c r="G1717" s="218" t="s">
        <v>1754</v>
      </c>
      <c r="H1717" s="219">
        <v>55</v>
      </c>
      <c r="I1717" s="220"/>
      <c r="J1717" s="221">
        <f>ROUND(I1717*H1717,2)</f>
        <v>0</v>
      </c>
      <c r="K1717" s="222"/>
      <c r="L1717" s="44"/>
      <c r="M1717" s="223" t="s">
        <v>1</v>
      </c>
      <c r="N1717" s="224" t="s">
        <v>40</v>
      </c>
      <c r="O1717" s="91"/>
      <c r="P1717" s="225">
        <f>O1717*H1717</f>
        <v>0</v>
      </c>
      <c r="Q1717" s="225">
        <v>0</v>
      </c>
      <c r="R1717" s="225">
        <f>Q1717*H1717</f>
        <v>0</v>
      </c>
      <c r="S1717" s="225">
        <v>0</v>
      </c>
      <c r="T1717" s="226">
        <f>S1717*H1717</f>
        <v>0</v>
      </c>
      <c r="U1717" s="38"/>
      <c r="V1717" s="38"/>
      <c r="W1717" s="38"/>
      <c r="X1717" s="38"/>
      <c r="Y1717" s="38"/>
      <c r="Z1717" s="38"/>
      <c r="AA1717" s="38"/>
      <c r="AB1717" s="38"/>
      <c r="AC1717" s="38"/>
      <c r="AD1717" s="38"/>
      <c r="AE1717" s="38"/>
      <c r="AR1717" s="227" t="s">
        <v>256</v>
      </c>
      <c r="AT1717" s="227" t="s">
        <v>163</v>
      </c>
      <c r="AU1717" s="227" t="s">
        <v>178</v>
      </c>
      <c r="AY1717" s="17" t="s">
        <v>161</v>
      </c>
      <c r="BE1717" s="228">
        <f>IF(N1717="základní",J1717,0)</f>
        <v>0</v>
      </c>
      <c r="BF1717" s="228">
        <f>IF(N1717="snížená",J1717,0)</f>
        <v>0</v>
      </c>
      <c r="BG1717" s="228">
        <f>IF(N1717="zákl. přenesená",J1717,0)</f>
        <v>0</v>
      </c>
      <c r="BH1717" s="228">
        <f>IF(N1717="sníž. přenesená",J1717,0)</f>
        <v>0</v>
      </c>
      <c r="BI1717" s="228">
        <f>IF(N1717="nulová",J1717,0)</f>
        <v>0</v>
      </c>
      <c r="BJ1717" s="17" t="s">
        <v>83</v>
      </c>
      <c r="BK1717" s="228">
        <f>ROUND(I1717*H1717,2)</f>
        <v>0</v>
      </c>
      <c r="BL1717" s="17" t="s">
        <v>256</v>
      </c>
      <c r="BM1717" s="227" t="s">
        <v>2625</v>
      </c>
    </row>
    <row r="1718" s="2" customFormat="1">
      <c r="A1718" s="38"/>
      <c r="B1718" s="39"/>
      <c r="C1718" s="40"/>
      <c r="D1718" s="229" t="s">
        <v>169</v>
      </c>
      <c r="E1718" s="40"/>
      <c r="F1718" s="230" t="s">
        <v>2624</v>
      </c>
      <c r="G1718" s="40"/>
      <c r="H1718" s="40"/>
      <c r="I1718" s="231"/>
      <c r="J1718" s="40"/>
      <c r="K1718" s="40"/>
      <c r="L1718" s="44"/>
      <c r="M1718" s="232"/>
      <c r="N1718" s="233"/>
      <c r="O1718" s="91"/>
      <c r="P1718" s="91"/>
      <c r="Q1718" s="91"/>
      <c r="R1718" s="91"/>
      <c r="S1718" s="91"/>
      <c r="T1718" s="92"/>
      <c r="U1718" s="38"/>
      <c r="V1718" s="38"/>
      <c r="W1718" s="38"/>
      <c r="X1718" s="38"/>
      <c r="Y1718" s="38"/>
      <c r="Z1718" s="38"/>
      <c r="AA1718" s="38"/>
      <c r="AB1718" s="38"/>
      <c r="AC1718" s="38"/>
      <c r="AD1718" s="38"/>
      <c r="AE1718" s="38"/>
      <c r="AT1718" s="17" t="s">
        <v>169</v>
      </c>
      <c r="AU1718" s="17" t="s">
        <v>178</v>
      </c>
    </row>
    <row r="1719" s="2" customFormat="1" ht="24.15" customHeight="1">
      <c r="A1719" s="38"/>
      <c r="B1719" s="39"/>
      <c r="C1719" s="215" t="s">
        <v>2626</v>
      </c>
      <c r="D1719" s="215" t="s">
        <v>163</v>
      </c>
      <c r="E1719" s="216" t="s">
        <v>2627</v>
      </c>
      <c r="F1719" s="217" t="s">
        <v>2628</v>
      </c>
      <c r="G1719" s="218" t="s">
        <v>1754</v>
      </c>
      <c r="H1719" s="219">
        <v>40</v>
      </c>
      <c r="I1719" s="220"/>
      <c r="J1719" s="221">
        <f>ROUND(I1719*H1719,2)</f>
        <v>0</v>
      </c>
      <c r="K1719" s="222"/>
      <c r="L1719" s="44"/>
      <c r="M1719" s="223" t="s">
        <v>1</v>
      </c>
      <c r="N1719" s="224" t="s">
        <v>40</v>
      </c>
      <c r="O1719" s="91"/>
      <c r="P1719" s="225">
        <f>O1719*H1719</f>
        <v>0</v>
      </c>
      <c r="Q1719" s="225">
        <v>0</v>
      </c>
      <c r="R1719" s="225">
        <f>Q1719*H1719</f>
        <v>0</v>
      </c>
      <c r="S1719" s="225">
        <v>0</v>
      </c>
      <c r="T1719" s="226">
        <f>S1719*H1719</f>
        <v>0</v>
      </c>
      <c r="U1719" s="38"/>
      <c r="V1719" s="38"/>
      <c r="W1719" s="38"/>
      <c r="X1719" s="38"/>
      <c r="Y1719" s="38"/>
      <c r="Z1719" s="38"/>
      <c r="AA1719" s="38"/>
      <c r="AB1719" s="38"/>
      <c r="AC1719" s="38"/>
      <c r="AD1719" s="38"/>
      <c r="AE1719" s="38"/>
      <c r="AR1719" s="227" t="s">
        <v>256</v>
      </c>
      <c r="AT1719" s="227" t="s">
        <v>163</v>
      </c>
      <c r="AU1719" s="227" t="s">
        <v>178</v>
      </c>
      <c r="AY1719" s="17" t="s">
        <v>161</v>
      </c>
      <c r="BE1719" s="228">
        <f>IF(N1719="základní",J1719,0)</f>
        <v>0</v>
      </c>
      <c r="BF1719" s="228">
        <f>IF(N1719="snížená",J1719,0)</f>
        <v>0</v>
      </c>
      <c r="BG1719" s="228">
        <f>IF(N1719="zákl. přenesená",J1719,0)</f>
        <v>0</v>
      </c>
      <c r="BH1719" s="228">
        <f>IF(N1719="sníž. přenesená",J1719,0)</f>
        <v>0</v>
      </c>
      <c r="BI1719" s="228">
        <f>IF(N1719="nulová",J1719,0)</f>
        <v>0</v>
      </c>
      <c r="BJ1719" s="17" t="s">
        <v>83</v>
      </c>
      <c r="BK1719" s="228">
        <f>ROUND(I1719*H1719,2)</f>
        <v>0</v>
      </c>
      <c r="BL1719" s="17" t="s">
        <v>256</v>
      </c>
      <c r="BM1719" s="227" t="s">
        <v>2629</v>
      </c>
    </row>
    <row r="1720" s="2" customFormat="1">
      <c r="A1720" s="38"/>
      <c r="B1720" s="39"/>
      <c r="C1720" s="40"/>
      <c r="D1720" s="229" t="s">
        <v>169</v>
      </c>
      <c r="E1720" s="40"/>
      <c r="F1720" s="230" t="s">
        <v>2628</v>
      </c>
      <c r="G1720" s="40"/>
      <c r="H1720" s="40"/>
      <c r="I1720" s="231"/>
      <c r="J1720" s="40"/>
      <c r="K1720" s="40"/>
      <c r="L1720" s="44"/>
      <c r="M1720" s="232"/>
      <c r="N1720" s="233"/>
      <c r="O1720" s="91"/>
      <c r="P1720" s="91"/>
      <c r="Q1720" s="91"/>
      <c r="R1720" s="91"/>
      <c r="S1720" s="91"/>
      <c r="T1720" s="92"/>
      <c r="U1720" s="38"/>
      <c r="V1720" s="38"/>
      <c r="W1720" s="38"/>
      <c r="X1720" s="38"/>
      <c r="Y1720" s="38"/>
      <c r="Z1720" s="38"/>
      <c r="AA1720" s="38"/>
      <c r="AB1720" s="38"/>
      <c r="AC1720" s="38"/>
      <c r="AD1720" s="38"/>
      <c r="AE1720" s="38"/>
      <c r="AT1720" s="17" t="s">
        <v>169</v>
      </c>
      <c r="AU1720" s="17" t="s">
        <v>178</v>
      </c>
    </row>
    <row r="1721" s="2" customFormat="1" ht="24.15" customHeight="1">
      <c r="A1721" s="38"/>
      <c r="B1721" s="39"/>
      <c r="C1721" s="215" t="s">
        <v>2630</v>
      </c>
      <c r="D1721" s="215" t="s">
        <v>163</v>
      </c>
      <c r="E1721" s="216" t="s">
        <v>2631</v>
      </c>
      <c r="F1721" s="217" t="s">
        <v>2632</v>
      </c>
      <c r="G1721" s="218" t="s">
        <v>1754</v>
      </c>
      <c r="H1721" s="219">
        <v>10</v>
      </c>
      <c r="I1721" s="220"/>
      <c r="J1721" s="221">
        <f>ROUND(I1721*H1721,2)</f>
        <v>0</v>
      </c>
      <c r="K1721" s="222"/>
      <c r="L1721" s="44"/>
      <c r="M1721" s="223" t="s">
        <v>1</v>
      </c>
      <c r="N1721" s="224" t="s">
        <v>40</v>
      </c>
      <c r="O1721" s="91"/>
      <c r="P1721" s="225">
        <f>O1721*H1721</f>
        <v>0</v>
      </c>
      <c r="Q1721" s="225">
        <v>0</v>
      </c>
      <c r="R1721" s="225">
        <f>Q1721*H1721</f>
        <v>0</v>
      </c>
      <c r="S1721" s="225">
        <v>0</v>
      </c>
      <c r="T1721" s="226">
        <f>S1721*H1721</f>
        <v>0</v>
      </c>
      <c r="U1721" s="38"/>
      <c r="V1721" s="38"/>
      <c r="W1721" s="38"/>
      <c r="X1721" s="38"/>
      <c r="Y1721" s="38"/>
      <c r="Z1721" s="38"/>
      <c r="AA1721" s="38"/>
      <c r="AB1721" s="38"/>
      <c r="AC1721" s="38"/>
      <c r="AD1721" s="38"/>
      <c r="AE1721" s="38"/>
      <c r="AR1721" s="227" t="s">
        <v>256</v>
      </c>
      <c r="AT1721" s="227" t="s">
        <v>163</v>
      </c>
      <c r="AU1721" s="227" t="s">
        <v>178</v>
      </c>
      <c r="AY1721" s="17" t="s">
        <v>161</v>
      </c>
      <c r="BE1721" s="228">
        <f>IF(N1721="základní",J1721,0)</f>
        <v>0</v>
      </c>
      <c r="BF1721" s="228">
        <f>IF(N1721="snížená",J1721,0)</f>
        <v>0</v>
      </c>
      <c r="BG1721" s="228">
        <f>IF(N1721="zákl. přenesená",J1721,0)</f>
        <v>0</v>
      </c>
      <c r="BH1721" s="228">
        <f>IF(N1721="sníž. přenesená",J1721,0)</f>
        <v>0</v>
      </c>
      <c r="BI1721" s="228">
        <f>IF(N1721="nulová",J1721,0)</f>
        <v>0</v>
      </c>
      <c r="BJ1721" s="17" t="s">
        <v>83</v>
      </c>
      <c r="BK1721" s="228">
        <f>ROUND(I1721*H1721,2)</f>
        <v>0</v>
      </c>
      <c r="BL1721" s="17" t="s">
        <v>256</v>
      </c>
      <c r="BM1721" s="227" t="s">
        <v>2633</v>
      </c>
    </row>
    <row r="1722" s="2" customFormat="1">
      <c r="A1722" s="38"/>
      <c r="B1722" s="39"/>
      <c r="C1722" s="40"/>
      <c r="D1722" s="229" t="s">
        <v>169</v>
      </c>
      <c r="E1722" s="40"/>
      <c r="F1722" s="230" t="s">
        <v>2632</v>
      </c>
      <c r="G1722" s="40"/>
      <c r="H1722" s="40"/>
      <c r="I1722" s="231"/>
      <c r="J1722" s="40"/>
      <c r="K1722" s="40"/>
      <c r="L1722" s="44"/>
      <c r="M1722" s="232"/>
      <c r="N1722" s="233"/>
      <c r="O1722" s="91"/>
      <c r="P1722" s="91"/>
      <c r="Q1722" s="91"/>
      <c r="R1722" s="91"/>
      <c r="S1722" s="91"/>
      <c r="T1722" s="92"/>
      <c r="U1722" s="38"/>
      <c r="V1722" s="38"/>
      <c r="W1722" s="38"/>
      <c r="X1722" s="38"/>
      <c r="Y1722" s="38"/>
      <c r="Z1722" s="38"/>
      <c r="AA1722" s="38"/>
      <c r="AB1722" s="38"/>
      <c r="AC1722" s="38"/>
      <c r="AD1722" s="38"/>
      <c r="AE1722" s="38"/>
      <c r="AT1722" s="17" t="s">
        <v>169</v>
      </c>
      <c r="AU1722" s="17" t="s">
        <v>178</v>
      </c>
    </row>
    <row r="1723" s="2" customFormat="1" ht="24.15" customHeight="1">
      <c r="A1723" s="38"/>
      <c r="B1723" s="39"/>
      <c r="C1723" s="215" t="s">
        <v>2634</v>
      </c>
      <c r="D1723" s="215" t="s">
        <v>163</v>
      </c>
      <c r="E1723" s="216" t="s">
        <v>2635</v>
      </c>
      <c r="F1723" s="217" t="s">
        <v>2636</v>
      </c>
      <c r="G1723" s="218" t="s">
        <v>1754</v>
      </c>
      <c r="H1723" s="219">
        <v>10</v>
      </c>
      <c r="I1723" s="220"/>
      <c r="J1723" s="221">
        <f>ROUND(I1723*H1723,2)</f>
        <v>0</v>
      </c>
      <c r="K1723" s="222"/>
      <c r="L1723" s="44"/>
      <c r="M1723" s="223" t="s">
        <v>1</v>
      </c>
      <c r="N1723" s="224" t="s">
        <v>40</v>
      </c>
      <c r="O1723" s="91"/>
      <c r="P1723" s="225">
        <f>O1723*H1723</f>
        <v>0</v>
      </c>
      <c r="Q1723" s="225">
        <v>0</v>
      </c>
      <c r="R1723" s="225">
        <f>Q1723*H1723</f>
        <v>0</v>
      </c>
      <c r="S1723" s="225">
        <v>0</v>
      </c>
      <c r="T1723" s="226">
        <f>S1723*H1723</f>
        <v>0</v>
      </c>
      <c r="U1723" s="38"/>
      <c r="V1723" s="38"/>
      <c r="W1723" s="38"/>
      <c r="X1723" s="38"/>
      <c r="Y1723" s="38"/>
      <c r="Z1723" s="38"/>
      <c r="AA1723" s="38"/>
      <c r="AB1723" s="38"/>
      <c r="AC1723" s="38"/>
      <c r="AD1723" s="38"/>
      <c r="AE1723" s="38"/>
      <c r="AR1723" s="227" t="s">
        <v>256</v>
      </c>
      <c r="AT1723" s="227" t="s">
        <v>163</v>
      </c>
      <c r="AU1723" s="227" t="s">
        <v>178</v>
      </c>
      <c r="AY1723" s="17" t="s">
        <v>161</v>
      </c>
      <c r="BE1723" s="228">
        <f>IF(N1723="základní",J1723,0)</f>
        <v>0</v>
      </c>
      <c r="BF1723" s="228">
        <f>IF(N1723="snížená",J1723,0)</f>
        <v>0</v>
      </c>
      <c r="BG1723" s="228">
        <f>IF(N1723="zákl. přenesená",J1723,0)</f>
        <v>0</v>
      </c>
      <c r="BH1723" s="228">
        <f>IF(N1723="sníž. přenesená",J1723,0)</f>
        <v>0</v>
      </c>
      <c r="BI1723" s="228">
        <f>IF(N1723="nulová",J1723,0)</f>
        <v>0</v>
      </c>
      <c r="BJ1723" s="17" t="s">
        <v>83</v>
      </c>
      <c r="BK1723" s="228">
        <f>ROUND(I1723*H1723,2)</f>
        <v>0</v>
      </c>
      <c r="BL1723" s="17" t="s">
        <v>256</v>
      </c>
      <c r="BM1723" s="227" t="s">
        <v>2637</v>
      </c>
    </row>
    <row r="1724" s="2" customFormat="1">
      <c r="A1724" s="38"/>
      <c r="B1724" s="39"/>
      <c r="C1724" s="40"/>
      <c r="D1724" s="229" t="s">
        <v>169</v>
      </c>
      <c r="E1724" s="40"/>
      <c r="F1724" s="230" t="s">
        <v>2636</v>
      </c>
      <c r="G1724" s="40"/>
      <c r="H1724" s="40"/>
      <c r="I1724" s="231"/>
      <c r="J1724" s="40"/>
      <c r="K1724" s="40"/>
      <c r="L1724" s="44"/>
      <c r="M1724" s="232"/>
      <c r="N1724" s="233"/>
      <c r="O1724" s="91"/>
      <c r="P1724" s="91"/>
      <c r="Q1724" s="91"/>
      <c r="R1724" s="91"/>
      <c r="S1724" s="91"/>
      <c r="T1724" s="92"/>
      <c r="U1724" s="38"/>
      <c r="V1724" s="38"/>
      <c r="W1724" s="38"/>
      <c r="X1724" s="38"/>
      <c r="Y1724" s="38"/>
      <c r="Z1724" s="38"/>
      <c r="AA1724" s="38"/>
      <c r="AB1724" s="38"/>
      <c r="AC1724" s="38"/>
      <c r="AD1724" s="38"/>
      <c r="AE1724" s="38"/>
      <c r="AT1724" s="17" t="s">
        <v>169</v>
      </c>
      <c r="AU1724" s="17" t="s">
        <v>178</v>
      </c>
    </row>
    <row r="1725" s="2" customFormat="1" ht="24.15" customHeight="1">
      <c r="A1725" s="38"/>
      <c r="B1725" s="39"/>
      <c r="C1725" s="215" t="s">
        <v>2638</v>
      </c>
      <c r="D1725" s="215" t="s">
        <v>163</v>
      </c>
      <c r="E1725" s="216" t="s">
        <v>2639</v>
      </c>
      <c r="F1725" s="217" t="s">
        <v>2640</v>
      </c>
      <c r="G1725" s="218" t="s">
        <v>1754</v>
      </c>
      <c r="H1725" s="219">
        <v>450</v>
      </c>
      <c r="I1725" s="220"/>
      <c r="J1725" s="221">
        <f>ROUND(I1725*H1725,2)</f>
        <v>0</v>
      </c>
      <c r="K1725" s="222"/>
      <c r="L1725" s="44"/>
      <c r="M1725" s="223" t="s">
        <v>1</v>
      </c>
      <c r="N1725" s="224" t="s">
        <v>40</v>
      </c>
      <c r="O1725" s="91"/>
      <c r="P1725" s="225">
        <f>O1725*H1725</f>
        <v>0</v>
      </c>
      <c r="Q1725" s="225">
        <v>0</v>
      </c>
      <c r="R1725" s="225">
        <f>Q1725*H1725</f>
        <v>0</v>
      </c>
      <c r="S1725" s="225">
        <v>0</v>
      </c>
      <c r="T1725" s="226">
        <f>S1725*H1725</f>
        <v>0</v>
      </c>
      <c r="U1725" s="38"/>
      <c r="V1725" s="38"/>
      <c r="W1725" s="38"/>
      <c r="X1725" s="38"/>
      <c r="Y1725" s="38"/>
      <c r="Z1725" s="38"/>
      <c r="AA1725" s="38"/>
      <c r="AB1725" s="38"/>
      <c r="AC1725" s="38"/>
      <c r="AD1725" s="38"/>
      <c r="AE1725" s="38"/>
      <c r="AR1725" s="227" t="s">
        <v>256</v>
      </c>
      <c r="AT1725" s="227" t="s">
        <v>163</v>
      </c>
      <c r="AU1725" s="227" t="s">
        <v>178</v>
      </c>
      <c r="AY1725" s="17" t="s">
        <v>161</v>
      </c>
      <c r="BE1725" s="228">
        <f>IF(N1725="základní",J1725,0)</f>
        <v>0</v>
      </c>
      <c r="BF1725" s="228">
        <f>IF(N1725="snížená",J1725,0)</f>
        <v>0</v>
      </c>
      <c r="BG1725" s="228">
        <f>IF(N1725="zákl. přenesená",J1725,0)</f>
        <v>0</v>
      </c>
      <c r="BH1725" s="228">
        <f>IF(N1725="sníž. přenesená",J1725,0)</f>
        <v>0</v>
      </c>
      <c r="BI1725" s="228">
        <f>IF(N1725="nulová",J1725,0)</f>
        <v>0</v>
      </c>
      <c r="BJ1725" s="17" t="s">
        <v>83</v>
      </c>
      <c r="BK1725" s="228">
        <f>ROUND(I1725*H1725,2)</f>
        <v>0</v>
      </c>
      <c r="BL1725" s="17" t="s">
        <v>256</v>
      </c>
      <c r="BM1725" s="227" t="s">
        <v>2641</v>
      </c>
    </row>
    <row r="1726" s="2" customFormat="1">
      <c r="A1726" s="38"/>
      <c r="B1726" s="39"/>
      <c r="C1726" s="40"/>
      <c r="D1726" s="229" t="s">
        <v>169</v>
      </c>
      <c r="E1726" s="40"/>
      <c r="F1726" s="230" t="s">
        <v>2640</v>
      </c>
      <c r="G1726" s="40"/>
      <c r="H1726" s="40"/>
      <c r="I1726" s="231"/>
      <c r="J1726" s="40"/>
      <c r="K1726" s="40"/>
      <c r="L1726" s="44"/>
      <c r="M1726" s="232"/>
      <c r="N1726" s="233"/>
      <c r="O1726" s="91"/>
      <c r="P1726" s="91"/>
      <c r="Q1726" s="91"/>
      <c r="R1726" s="91"/>
      <c r="S1726" s="91"/>
      <c r="T1726" s="92"/>
      <c r="U1726" s="38"/>
      <c r="V1726" s="38"/>
      <c r="W1726" s="38"/>
      <c r="X1726" s="38"/>
      <c r="Y1726" s="38"/>
      <c r="Z1726" s="38"/>
      <c r="AA1726" s="38"/>
      <c r="AB1726" s="38"/>
      <c r="AC1726" s="38"/>
      <c r="AD1726" s="38"/>
      <c r="AE1726" s="38"/>
      <c r="AT1726" s="17" t="s">
        <v>169</v>
      </c>
      <c r="AU1726" s="17" t="s">
        <v>178</v>
      </c>
    </row>
    <row r="1727" s="2" customFormat="1" ht="24.15" customHeight="1">
      <c r="A1727" s="38"/>
      <c r="B1727" s="39"/>
      <c r="C1727" s="215" t="s">
        <v>2642</v>
      </c>
      <c r="D1727" s="215" t="s">
        <v>163</v>
      </c>
      <c r="E1727" s="216" t="s">
        <v>2643</v>
      </c>
      <c r="F1727" s="217" t="s">
        <v>2644</v>
      </c>
      <c r="G1727" s="218" t="s">
        <v>1754</v>
      </c>
      <c r="H1727" s="219">
        <v>8</v>
      </c>
      <c r="I1727" s="220"/>
      <c r="J1727" s="221">
        <f>ROUND(I1727*H1727,2)</f>
        <v>0</v>
      </c>
      <c r="K1727" s="222"/>
      <c r="L1727" s="44"/>
      <c r="M1727" s="223" t="s">
        <v>1</v>
      </c>
      <c r="N1727" s="224" t="s">
        <v>40</v>
      </c>
      <c r="O1727" s="91"/>
      <c r="P1727" s="225">
        <f>O1727*H1727</f>
        <v>0</v>
      </c>
      <c r="Q1727" s="225">
        <v>0</v>
      </c>
      <c r="R1727" s="225">
        <f>Q1727*H1727</f>
        <v>0</v>
      </c>
      <c r="S1727" s="225">
        <v>0</v>
      </c>
      <c r="T1727" s="226">
        <f>S1727*H1727</f>
        <v>0</v>
      </c>
      <c r="U1727" s="38"/>
      <c r="V1727" s="38"/>
      <c r="W1727" s="38"/>
      <c r="X1727" s="38"/>
      <c r="Y1727" s="38"/>
      <c r="Z1727" s="38"/>
      <c r="AA1727" s="38"/>
      <c r="AB1727" s="38"/>
      <c r="AC1727" s="38"/>
      <c r="AD1727" s="38"/>
      <c r="AE1727" s="38"/>
      <c r="AR1727" s="227" t="s">
        <v>256</v>
      </c>
      <c r="AT1727" s="227" t="s">
        <v>163</v>
      </c>
      <c r="AU1727" s="227" t="s">
        <v>178</v>
      </c>
      <c r="AY1727" s="17" t="s">
        <v>161</v>
      </c>
      <c r="BE1727" s="228">
        <f>IF(N1727="základní",J1727,0)</f>
        <v>0</v>
      </c>
      <c r="BF1727" s="228">
        <f>IF(N1727="snížená",J1727,0)</f>
        <v>0</v>
      </c>
      <c r="BG1727" s="228">
        <f>IF(N1727="zákl. přenesená",J1727,0)</f>
        <v>0</v>
      </c>
      <c r="BH1727" s="228">
        <f>IF(N1727="sníž. přenesená",J1727,0)</f>
        <v>0</v>
      </c>
      <c r="BI1727" s="228">
        <f>IF(N1727="nulová",J1727,0)</f>
        <v>0</v>
      </c>
      <c r="BJ1727" s="17" t="s">
        <v>83</v>
      </c>
      <c r="BK1727" s="228">
        <f>ROUND(I1727*H1727,2)</f>
        <v>0</v>
      </c>
      <c r="BL1727" s="17" t="s">
        <v>256</v>
      </c>
      <c r="BM1727" s="227" t="s">
        <v>2645</v>
      </c>
    </row>
    <row r="1728" s="2" customFormat="1">
      <c r="A1728" s="38"/>
      <c r="B1728" s="39"/>
      <c r="C1728" s="40"/>
      <c r="D1728" s="229" t="s">
        <v>169</v>
      </c>
      <c r="E1728" s="40"/>
      <c r="F1728" s="230" t="s">
        <v>2644</v>
      </c>
      <c r="G1728" s="40"/>
      <c r="H1728" s="40"/>
      <c r="I1728" s="231"/>
      <c r="J1728" s="40"/>
      <c r="K1728" s="40"/>
      <c r="L1728" s="44"/>
      <c r="M1728" s="232"/>
      <c r="N1728" s="233"/>
      <c r="O1728" s="91"/>
      <c r="P1728" s="91"/>
      <c r="Q1728" s="91"/>
      <c r="R1728" s="91"/>
      <c r="S1728" s="91"/>
      <c r="T1728" s="92"/>
      <c r="U1728" s="38"/>
      <c r="V1728" s="38"/>
      <c r="W1728" s="38"/>
      <c r="X1728" s="38"/>
      <c r="Y1728" s="38"/>
      <c r="Z1728" s="38"/>
      <c r="AA1728" s="38"/>
      <c r="AB1728" s="38"/>
      <c r="AC1728" s="38"/>
      <c r="AD1728" s="38"/>
      <c r="AE1728" s="38"/>
      <c r="AT1728" s="17" t="s">
        <v>169</v>
      </c>
      <c r="AU1728" s="17" t="s">
        <v>178</v>
      </c>
    </row>
    <row r="1729" s="2" customFormat="1" ht="16.5" customHeight="1">
      <c r="A1729" s="38"/>
      <c r="B1729" s="39"/>
      <c r="C1729" s="215" t="s">
        <v>2646</v>
      </c>
      <c r="D1729" s="215" t="s">
        <v>163</v>
      </c>
      <c r="E1729" s="216" t="s">
        <v>2647</v>
      </c>
      <c r="F1729" s="217" t="s">
        <v>2648</v>
      </c>
      <c r="G1729" s="218" t="s">
        <v>1754</v>
      </c>
      <c r="H1729" s="219">
        <v>20</v>
      </c>
      <c r="I1729" s="220"/>
      <c r="J1729" s="221">
        <f>ROUND(I1729*H1729,2)</f>
        <v>0</v>
      </c>
      <c r="K1729" s="222"/>
      <c r="L1729" s="44"/>
      <c r="M1729" s="223" t="s">
        <v>1</v>
      </c>
      <c r="N1729" s="224" t="s">
        <v>40</v>
      </c>
      <c r="O1729" s="91"/>
      <c r="P1729" s="225">
        <f>O1729*H1729</f>
        <v>0</v>
      </c>
      <c r="Q1729" s="225">
        <v>0</v>
      </c>
      <c r="R1729" s="225">
        <f>Q1729*H1729</f>
        <v>0</v>
      </c>
      <c r="S1729" s="225">
        <v>0</v>
      </c>
      <c r="T1729" s="226">
        <f>S1729*H1729</f>
        <v>0</v>
      </c>
      <c r="U1729" s="38"/>
      <c r="V1729" s="38"/>
      <c r="W1729" s="38"/>
      <c r="X1729" s="38"/>
      <c r="Y1729" s="38"/>
      <c r="Z1729" s="38"/>
      <c r="AA1729" s="38"/>
      <c r="AB1729" s="38"/>
      <c r="AC1729" s="38"/>
      <c r="AD1729" s="38"/>
      <c r="AE1729" s="38"/>
      <c r="AR1729" s="227" t="s">
        <v>256</v>
      </c>
      <c r="AT1729" s="227" t="s">
        <v>163</v>
      </c>
      <c r="AU1729" s="227" t="s">
        <v>178</v>
      </c>
      <c r="AY1729" s="17" t="s">
        <v>161</v>
      </c>
      <c r="BE1729" s="228">
        <f>IF(N1729="základní",J1729,0)</f>
        <v>0</v>
      </c>
      <c r="BF1729" s="228">
        <f>IF(N1729="snížená",J1729,0)</f>
        <v>0</v>
      </c>
      <c r="BG1729" s="228">
        <f>IF(N1729="zákl. přenesená",J1729,0)</f>
        <v>0</v>
      </c>
      <c r="BH1729" s="228">
        <f>IF(N1729="sníž. přenesená",J1729,0)</f>
        <v>0</v>
      </c>
      <c r="BI1729" s="228">
        <f>IF(N1729="nulová",J1729,0)</f>
        <v>0</v>
      </c>
      <c r="BJ1729" s="17" t="s">
        <v>83</v>
      </c>
      <c r="BK1729" s="228">
        <f>ROUND(I1729*H1729,2)</f>
        <v>0</v>
      </c>
      <c r="BL1729" s="17" t="s">
        <v>256</v>
      </c>
      <c r="BM1729" s="227" t="s">
        <v>2649</v>
      </c>
    </row>
    <row r="1730" s="2" customFormat="1">
      <c r="A1730" s="38"/>
      <c r="B1730" s="39"/>
      <c r="C1730" s="40"/>
      <c r="D1730" s="229" t="s">
        <v>169</v>
      </c>
      <c r="E1730" s="40"/>
      <c r="F1730" s="230" t="s">
        <v>2648</v>
      </c>
      <c r="G1730" s="40"/>
      <c r="H1730" s="40"/>
      <c r="I1730" s="231"/>
      <c r="J1730" s="40"/>
      <c r="K1730" s="40"/>
      <c r="L1730" s="44"/>
      <c r="M1730" s="232"/>
      <c r="N1730" s="233"/>
      <c r="O1730" s="91"/>
      <c r="P1730" s="91"/>
      <c r="Q1730" s="91"/>
      <c r="R1730" s="91"/>
      <c r="S1730" s="91"/>
      <c r="T1730" s="92"/>
      <c r="U1730" s="38"/>
      <c r="V1730" s="38"/>
      <c r="W1730" s="38"/>
      <c r="X1730" s="38"/>
      <c r="Y1730" s="38"/>
      <c r="Z1730" s="38"/>
      <c r="AA1730" s="38"/>
      <c r="AB1730" s="38"/>
      <c r="AC1730" s="38"/>
      <c r="AD1730" s="38"/>
      <c r="AE1730" s="38"/>
      <c r="AT1730" s="17" t="s">
        <v>169</v>
      </c>
      <c r="AU1730" s="17" t="s">
        <v>178</v>
      </c>
    </row>
    <row r="1731" s="2" customFormat="1" ht="21.75" customHeight="1">
      <c r="A1731" s="38"/>
      <c r="B1731" s="39"/>
      <c r="C1731" s="215" t="s">
        <v>2650</v>
      </c>
      <c r="D1731" s="215" t="s">
        <v>163</v>
      </c>
      <c r="E1731" s="216" t="s">
        <v>2651</v>
      </c>
      <c r="F1731" s="217" t="s">
        <v>2652</v>
      </c>
      <c r="G1731" s="218" t="s">
        <v>1754</v>
      </c>
      <c r="H1731" s="219">
        <v>10</v>
      </c>
      <c r="I1731" s="220"/>
      <c r="J1731" s="221">
        <f>ROUND(I1731*H1731,2)</f>
        <v>0</v>
      </c>
      <c r="K1731" s="222"/>
      <c r="L1731" s="44"/>
      <c r="M1731" s="223" t="s">
        <v>1</v>
      </c>
      <c r="N1731" s="224" t="s">
        <v>40</v>
      </c>
      <c r="O1731" s="91"/>
      <c r="P1731" s="225">
        <f>O1731*H1731</f>
        <v>0</v>
      </c>
      <c r="Q1731" s="225">
        <v>0</v>
      </c>
      <c r="R1731" s="225">
        <f>Q1731*H1731</f>
        <v>0</v>
      </c>
      <c r="S1731" s="225">
        <v>0</v>
      </c>
      <c r="T1731" s="226">
        <f>S1731*H1731</f>
        <v>0</v>
      </c>
      <c r="U1731" s="38"/>
      <c r="V1731" s="38"/>
      <c r="W1731" s="38"/>
      <c r="X1731" s="38"/>
      <c r="Y1731" s="38"/>
      <c r="Z1731" s="38"/>
      <c r="AA1731" s="38"/>
      <c r="AB1731" s="38"/>
      <c r="AC1731" s="38"/>
      <c r="AD1731" s="38"/>
      <c r="AE1731" s="38"/>
      <c r="AR1731" s="227" t="s">
        <v>256</v>
      </c>
      <c r="AT1731" s="227" t="s">
        <v>163</v>
      </c>
      <c r="AU1731" s="227" t="s">
        <v>178</v>
      </c>
      <c r="AY1731" s="17" t="s">
        <v>161</v>
      </c>
      <c r="BE1731" s="228">
        <f>IF(N1731="základní",J1731,0)</f>
        <v>0</v>
      </c>
      <c r="BF1731" s="228">
        <f>IF(N1731="snížená",J1731,0)</f>
        <v>0</v>
      </c>
      <c r="BG1731" s="228">
        <f>IF(N1731="zákl. přenesená",J1731,0)</f>
        <v>0</v>
      </c>
      <c r="BH1731" s="228">
        <f>IF(N1731="sníž. přenesená",J1731,0)</f>
        <v>0</v>
      </c>
      <c r="BI1731" s="228">
        <f>IF(N1731="nulová",J1731,0)</f>
        <v>0</v>
      </c>
      <c r="BJ1731" s="17" t="s">
        <v>83</v>
      </c>
      <c r="BK1731" s="228">
        <f>ROUND(I1731*H1731,2)</f>
        <v>0</v>
      </c>
      <c r="BL1731" s="17" t="s">
        <v>256</v>
      </c>
      <c r="BM1731" s="227" t="s">
        <v>2653</v>
      </c>
    </row>
    <row r="1732" s="2" customFormat="1">
      <c r="A1732" s="38"/>
      <c r="B1732" s="39"/>
      <c r="C1732" s="40"/>
      <c r="D1732" s="229" t="s">
        <v>169</v>
      </c>
      <c r="E1732" s="40"/>
      <c r="F1732" s="230" t="s">
        <v>2652</v>
      </c>
      <c r="G1732" s="40"/>
      <c r="H1732" s="40"/>
      <c r="I1732" s="231"/>
      <c r="J1732" s="40"/>
      <c r="K1732" s="40"/>
      <c r="L1732" s="44"/>
      <c r="M1732" s="232"/>
      <c r="N1732" s="233"/>
      <c r="O1732" s="91"/>
      <c r="P1732" s="91"/>
      <c r="Q1732" s="91"/>
      <c r="R1732" s="91"/>
      <c r="S1732" s="91"/>
      <c r="T1732" s="92"/>
      <c r="U1732" s="38"/>
      <c r="V1732" s="38"/>
      <c r="W1732" s="38"/>
      <c r="X1732" s="38"/>
      <c r="Y1732" s="38"/>
      <c r="Z1732" s="38"/>
      <c r="AA1732" s="38"/>
      <c r="AB1732" s="38"/>
      <c r="AC1732" s="38"/>
      <c r="AD1732" s="38"/>
      <c r="AE1732" s="38"/>
      <c r="AT1732" s="17" t="s">
        <v>169</v>
      </c>
      <c r="AU1732" s="17" t="s">
        <v>178</v>
      </c>
    </row>
    <row r="1733" s="2" customFormat="1" ht="21.75" customHeight="1">
      <c r="A1733" s="38"/>
      <c r="B1733" s="39"/>
      <c r="C1733" s="215" t="s">
        <v>2654</v>
      </c>
      <c r="D1733" s="215" t="s">
        <v>163</v>
      </c>
      <c r="E1733" s="216" t="s">
        <v>2655</v>
      </c>
      <c r="F1733" s="217" t="s">
        <v>2656</v>
      </c>
      <c r="G1733" s="218" t="s">
        <v>1754</v>
      </c>
      <c r="H1733" s="219">
        <v>15</v>
      </c>
      <c r="I1733" s="220"/>
      <c r="J1733" s="221">
        <f>ROUND(I1733*H1733,2)</f>
        <v>0</v>
      </c>
      <c r="K1733" s="222"/>
      <c r="L1733" s="44"/>
      <c r="M1733" s="223" t="s">
        <v>1</v>
      </c>
      <c r="N1733" s="224" t="s">
        <v>40</v>
      </c>
      <c r="O1733" s="91"/>
      <c r="P1733" s="225">
        <f>O1733*H1733</f>
        <v>0</v>
      </c>
      <c r="Q1733" s="225">
        <v>0</v>
      </c>
      <c r="R1733" s="225">
        <f>Q1733*H1733</f>
        <v>0</v>
      </c>
      <c r="S1733" s="225">
        <v>0</v>
      </c>
      <c r="T1733" s="226">
        <f>S1733*H1733</f>
        <v>0</v>
      </c>
      <c r="U1733" s="38"/>
      <c r="V1733" s="38"/>
      <c r="W1733" s="38"/>
      <c r="X1733" s="38"/>
      <c r="Y1733" s="38"/>
      <c r="Z1733" s="38"/>
      <c r="AA1733" s="38"/>
      <c r="AB1733" s="38"/>
      <c r="AC1733" s="38"/>
      <c r="AD1733" s="38"/>
      <c r="AE1733" s="38"/>
      <c r="AR1733" s="227" t="s">
        <v>256</v>
      </c>
      <c r="AT1733" s="227" t="s">
        <v>163</v>
      </c>
      <c r="AU1733" s="227" t="s">
        <v>178</v>
      </c>
      <c r="AY1733" s="17" t="s">
        <v>161</v>
      </c>
      <c r="BE1733" s="228">
        <f>IF(N1733="základní",J1733,0)</f>
        <v>0</v>
      </c>
      <c r="BF1733" s="228">
        <f>IF(N1733="snížená",J1733,0)</f>
        <v>0</v>
      </c>
      <c r="BG1733" s="228">
        <f>IF(N1733="zákl. přenesená",J1733,0)</f>
        <v>0</v>
      </c>
      <c r="BH1733" s="228">
        <f>IF(N1733="sníž. přenesená",J1733,0)</f>
        <v>0</v>
      </c>
      <c r="BI1733" s="228">
        <f>IF(N1733="nulová",J1733,0)</f>
        <v>0</v>
      </c>
      <c r="BJ1733" s="17" t="s">
        <v>83</v>
      </c>
      <c r="BK1733" s="228">
        <f>ROUND(I1733*H1733,2)</f>
        <v>0</v>
      </c>
      <c r="BL1733" s="17" t="s">
        <v>256</v>
      </c>
      <c r="BM1733" s="227" t="s">
        <v>2657</v>
      </c>
    </row>
    <row r="1734" s="2" customFormat="1">
      <c r="A1734" s="38"/>
      <c r="B1734" s="39"/>
      <c r="C1734" s="40"/>
      <c r="D1734" s="229" t="s">
        <v>169</v>
      </c>
      <c r="E1734" s="40"/>
      <c r="F1734" s="230" t="s">
        <v>2656</v>
      </c>
      <c r="G1734" s="40"/>
      <c r="H1734" s="40"/>
      <c r="I1734" s="231"/>
      <c r="J1734" s="40"/>
      <c r="K1734" s="40"/>
      <c r="L1734" s="44"/>
      <c r="M1734" s="232"/>
      <c r="N1734" s="233"/>
      <c r="O1734" s="91"/>
      <c r="P1734" s="91"/>
      <c r="Q1734" s="91"/>
      <c r="R1734" s="91"/>
      <c r="S1734" s="91"/>
      <c r="T1734" s="92"/>
      <c r="U1734" s="38"/>
      <c r="V1734" s="38"/>
      <c r="W1734" s="38"/>
      <c r="X1734" s="38"/>
      <c r="Y1734" s="38"/>
      <c r="Z1734" s="38"/>
      <c r="AA1734" s="38"/>
      <c r="AB1734" s="38"/>
      <c r="AC1734" s="38"/>
      <c r="AD1734" s="38"/>
      <c r="AE1734" s="38"/>
      <c r="AT1734" s="17" t="s">
        <v>169</v>
      </c>
      <c r="AU1734" s="17" t="s">
        <v>178</v>
      </c>
    </row>
    <row r="1735" s="2" customFormat="1" ht="21.75" customHeight="1">
      <c r="A1735" s="38"/>
      <c r="B1735" s="39"/>
      <c r="C1735" s="215" t="s">
        <v>2658</v>
      </c>
      <c r="D1735" s="215" t="s">
        <v>163</v>
      </c>
      <c r="E1735" s="216" t="s">
        <v>2659</v>
      </c>
      <c r="F1735" s="217" t="s">
        <v>2660</v>
      </c>
      <c r="G1735" s="218" t="s">
        <v>1754</v>
      </c>
      <c r="H1735" s="219">
        <v>20</v>
      </c>
      <c r="I1735" s="220"/>
      <c r="J1735" s="221">
        <f>ROUND(I1735*H1735,2)</f>
        <v>0</v>
      </c>
      <c r="K1735" s="222"/>
      <c r="L1735" s="44"/>
      <c r="M1735" s="223" t="s">
        <v>1</v>
      </c>
      <c r="N1735" s="224" t="s">
        <v>40</v>
      </c>
      <c r="O1735" s="91"/>
      <c r="P1735" s="225">
        <f>O1735*H1735</f>
        <v>0</v>
      </c>
      <c r="Q1735" s="225">
        <v>0</v>
      </c>
      <c r="R1735" s="225">
        <f>Q1735*H1735</f>
        <v>0</v>
      </c>
      <c r="S1735" s="225">
        <v>0</v>
      </c>
      <c r="T1735" s="226">
        <f>S1735*H1735</f>
        <v>0</v>
      </c>
      <c r="U1735" s="38"/>
      <c r="V1735" s="38"/>
      <c r="W1735" s="38"/>
      <c r="X1735" s="38"/>
      <c r="Y1735" s="38"/>
      <c r="Z1735" s="38"/>
      <c r="AA1735" s="38"/>
      <c r="AB1735" s="38"/>
      <c r="AC1735" s="38"/>
      <c r="AD1735" s="38"/>
      <c r="AE1735" s="38"/>
      <c r="AR1735" s="227" t="s">
        <v>256</v>
      </c>
      <c r="AT1735" s="227" t="s">
        <v>163</v>
      </c>
      <c r="AU1735" s="227" t="s">
        <v>178</v>
      </c>
      <c r="AY1735" s="17" t="s">
        <v>161</v>
      </c>
      <c r="BE1735" s="228">
        <f>IF(N1735="základní",J1735,0)</f>
        <v>0</v>
      </c>
      <c r="BF1735" s="228">
        <f>IF(N1735="snížená",J1735,0)</f>
        <v>0</v>
      </c>
      <c r="BG1735" s="228">
        <f>IF(N1735="zákl. přenesená",J1735,0)</f>
        <v>0</v>
      </c>
      <c r="BH1735" s="228">
        <f>IF(N1735="sníž. přenesená",J1735,0)</f>
        <v>0</v>
      </c>
      <c r="BI1735" s="228">
        <f>IF(N1735="nulová",J1735,0)</f>
        <v>0</v>
      </c>
      <c r="BJ1735" s="17" t="s">
        <v>83</v>
      </c>
      <c r="BK1735" s="228">
        <f>ROUND(I1735*H1735,2)</f>
        <v>0</v>
      </c>
      <c r="BL1735" s="17" t="s">
        <v>256</v>
      </c>
      <c r="BM1735" s="227" t="s">
        <v>2661</v>
      </c>
    </row>
    <row r="1736" s="2" customFormat="1">
      <c r="A1736" s="38"/>
      <c r="B1736" s="39"/>
      <c r="C1736" s="40"/>
      <c r="D1736" s="229" t="s">
        <v>169</v>
      </c>
      <c r="E1736" s="40"/>
      <c r="F1736" s="230" t="s">
        <v>2660</v>
      </c>
      <c r="G1736" s="40"/>
      <c r="H1736" s="40"/>
      <c r="I1736" s="231"/>
      <c r="J1736" s="40"/>
      <c r="K1736" s="40"/>
      <c r="L1736" s="44"/>
      <c r="M1736" s="232"/>
      <c r="N1736" s="233"/>
      <c r="O1736" s="91"/>
      <c r="P1736" s="91"/>
      <c r="Q1736" s="91"/>
      <c r="R1736" s="91"/>
      <c r="S1736" s="91"/>
      <c r="T1736" s="92"/>
      <c r="U1736" s="38"/>
      <c r="V1736" s="38"/>
      <c r="W1736" s="38"/>
      <c r="X1736" s="38"/>
      <c r="Y1736" s="38"/>
      <c r="Z1736" s="38"/>
      <c r="AA1736" s="38"/>
      <c r="AB1736" s="38"/>
      <c r="AC1736" s="38"/>
      <c r="AD1736" s="38"/>
      <c r="AE1736" s="38"/>
      <c r="AT1736" s="17" t="s">
        <v>169</v>
      </c>
      <c r="AU1736" s="17" t="s">
        <v>178</v>
      </c>
    </row>
    <row r="1737" s="2" customFormat="1" ht="24.15" customHeight="1">
      <c r="A1737" s="38"/>
      <c r="B1737" s="39"/>
      <c r="C1737" s="215" t="s">
        <v>2662</v>
      </c>
      <c r="D1737" s="215" t="s">
        <v>163</v>
      </c>
      <c r="E1737" s="216" t="s">
        <v>2663</v>
      </c>
      <c r="F1737" s="217" t="s">
        <v>2664</v>
      </c>
      <c r="G1737" s="218" t="s">
        <v>1754</v>
      </c>
      <c r="H1737" s="219">
        <v>20</v>
      </c>
      <c r="I1737" s="220"/>
      <c r="J1737" s="221">
        <f>ROUND(I1737*H1737,2)</f>
        <v>0</v>
      </c>
      <c r="K1737" s="222"/>
      <c r="L1737" s="44"/>
      <c r="M1737" s="223" t="s">
        <v>1</v>
      </c>
      <c r="N1737" s="224" t="s">
        <v>40</v>
      </c>
      <c r="O1737" s="91"/>
      <c r="P1737" s="225">
        <f>O1737*H1737</f>
        <v>0</v>
      </c>
      <c r="Q1737" s="225">
        <v>0</v>
      </c>
      <c r="R1737" s="225">
        <f>Q1737*H1737</f>
        <v>0</v>
      </c>
      <c r="S1737" s="225">
        <v>0</v>
      </c>
      <c r="T1737" s="226">
        <f>S1737*H1737</f>
        <v>0</v>
      </c>
      <c r="U1737" s="38"/>
      <c r="V1737" s="38"/>
      <c r="W1737" s="38"/>
      <c r="X1737" s="38"/>
      <c r="Y1737" s="38"/>
      <c r="Z1737" s="38"/>
      <c r="AA1737" s="38"/>
      <c r="AB1737" s="38"/>
      <c r="AC1737" s="38"/>
      <c r="AD1737" s="38"/>
      <c r="AE1737" s="38"/>
      <c r="AR1737" s="227" t="s">
        <v>256</v>
      </c>
      <c r="AT1737" s="227" t="s">
        <v>163</v>
      </c>
      <c r="AU1737" s="227" t="s">
        <v>178</v>
      </c>
      <c r="AY1737" s="17" t="s">
        <v>161</v>
      </c>
      <c r="BE1737" s="228">
        <f>IF(N1737="základní",J1737,0)</f>
        <v>0</v>
      </c>
      <c r="BF1737" s="228">
        <f>IF(N1737="snížená",J1737,0)</f>
        <v>0</v>
      </c>
      <c r="BG1737" s="228">
        <f>IF(N1737="zákl. přenesená",J1737,0)</f>
        <v>0</v>
      </c>
      <c r="BH1737" s="228">
        <f>IF(N1737="sníž. přenesená",J1737,0)</f>
        <v>0</v>
      </c>
      <c r="BI1737" s="228">
        <f>IF(N1737="nulová",J1737,0)</f>
        <v>0</v>
      </c>
      <c r="BJ1737" s="17" t="s">
        <v>83</v>
      </c>
      <c r="BK1737" s="228">
        <f>ROUND(I1737*H1737,2)</f>
        <v>0</v>
      </c>
      <c r="BL1737" s="17" t="s">
        <v>256</v>
      </c>
      <c r="BM1737" s="227" t="s">
        <v>2665</v>
      </c>
    </row>
    <row r="1738" s="2" customFormat="1">
      <c r="A1738" s="38"/>
      <c r="B1738" s="39"/>
      <c r="C1738" s="40"/>
      <c r="D1738" s="229" t="s">
        <v>169</v>
      </c>
      <c r="E1738" s="40"/>
      <c r="F1738" s="230" t="s">
        <v>2664</v>
      </c>
      <c r="G1738" s="40"/>
      <c r="H1738" s="40"/>
      <c r="I1738" s="231"/>
      <c r="J1738" s="40"/>
      <c r="K1738" s="40"/>
      <c r="L1738" s="44"/>
      <c r="M1738" s="232"/>
      <c r="N1738" s="233"/>
      <c r="O1738" s="91"/>
      <c r="P1738" s="91"/>
      <c r="Q1738" s="91"/>
      <c r="R1738" s="91"/>
      <c r="S1738" s="91"/>
      <c r="T1738" s="92"/>
      <c r="U1738" s="38"/>
      <c r="V1738" s="38"/>
      <c r="W1738" s="38"/>
      <c r="X1738" s="38"/>
      <c r="Y1738" s="38"/>
      <c r="Z1738" s="38"/>
      <c r="AA1738" s="38"/>
      <c r="AB1738" s="38"/>
      <c r="AC1738" s="38"/>
      <c r="AD1738" s="38"/>
      <c r="AE1738" s="38"/>
      <c r="AT1738" s="17" t="s">
        <v>169</v>
      </c>
      <c r="AU1738" s="17" t="s">
        <v>178</v>
      </c>
    </row>
    <row r="1739" s="2" customFormat="1" ht="24.15" customHeight="1">
      <c r="A1739" s="38"/>
      <c r="B1739" s="39"/>
      <c r="C1739" s="215" t="s">
        <v>2666</v>
      </c>
      <c r="D1739" s="215" t="s">
        <v>163</v>
      </c>
      <c r="E1739" s="216" t="s">
        <v>2667</v>
      </c>
      <c r="F1739" s="217" t="s">
        <v>2668</v>
      </c>
      <c r="G1739" s="218" t="s">
        <v>1754</v>
      </c>
      <c r="H1739" s="219">
        <v>10</v>
      </c>
      <c r="I1739" s="220"/>
      <c r="J1739" s="221">
        <f>ROUND(I1739*H1739,2)</f>
        <v>0</v>
      </c>
      <c r="K1739" s="222"/>
      <c r="L1739" s="44"/>
      <c r="M1739" s="223" t="s">
        <v>1</v>
      </c>
      <c r="N1739" s="224" t="s">
        <v>40</v>
      </c>
      <c r="O1739" s="91"/>
      <c r="P1739" s="225">
        <f>O1739*H1739</f>
        <v>0</v>
      </c>
      <c r="Q1739" s="225">
        <v>0</v>
      </c>
      <c r="R1739" s="225">
        <f>Q1739*H1739</f>
        <v>0</v>
      </c>
      <c r="S1739" s="225">
        <v>0</v>
      </c>
      <c r="T1739" s="226">
        <f>S1739*H1739</f>
        <v>0</v>
      </c>
      <c r="U1739" s="38"/>
      <c r="V1739" s="38"/>
      <c r="W1739" s="38"/>
      <c r="X1739" s="38"/>
      <c r="Y1739" s="38"/>
      <c r="Z1739" s="38"/>
      <c r="AA1739" s="38"/>
      <c r="AB1739" s="38"/>
      <c r="AC1739" s="38"/>
      <c r="AD1739" s="38"/>
      <c r="AE1739" s="38"/>
      <c r="AR1739" s="227" t="s">
        <v>256</v>
      </c>
      <c r="AT1739" s="227" t="s">
        <v>163</v>
      </c>
      <c r="AU1739" s="227" t="s">
        <v>178</v>
      </c>
      <c r="AY1739" s="17" t="s">
        <v>161</v>
      </c>
      <c r="BE1739" s="228">
        <f>IF(N1739="základní",J1739,0)</f>
        <v>0</v>
      </c>
      <c r="BF1739" s="228">
        <f>IF(N1739="snížená",J1739,0)</f>
        <v>0</v>
      </c>
      <c r="BG1739" s="228">
        <f>IF(N1739="zákl. přenesená",J1739,0)</f>
        <v>0</v>
      </c>
      <c r="BH1739" s="228">
        <f>IF(N1739="sníž. přenesená",J1739,0)</f>
        <v>0</v>
      </c>
      <c r="BI1739" s="228">
        <f>IF(N1739="nulová",J1739,0)</f>
        <v>0</v>
      </c>
      <c r="BJ1739" s="17" t="s">
        <v>83</v>
      </c>
      <c r="BK1739" s="228">
        <f>ROUND(I1739*H1739,2)</f>
        <v>0</v>
      </c>
      <c r="BL1739" s="17" t="s">
        <v>256</v>
      </c>
      <c r="BM1739" s="227" t="s">
        <v>2669</v>
      </c>
    </row>
    <row r="1740" s="2" customFormat="1">
      <c r="A1740" s="38"/>
      <c r="B1740" s="39"/>
      <c r="C1740" s="40"/>
      <c r="D1740" s="229" t="s">
        <v>169</v>
      </c>
      <c r="E1740" s="40"/>
      <c r="F1740" s="230" t="s">
        <v>2668</v>
      </c>
      <c r="G1740" s="40"/>
      <c r="H1740" s="40"/>
      <c r="I1740" s="231"/>
      <c r="J1740" s="40"/>
      <c r="K1740" s="40"/>
      <c r="L1740" s="44"/>
      <c r="M1740" s="232"/>
      <c r="N1740" s="233"/>
      <c r="O1740" s="91"/>
      <c r="P1740" s="91"/>
      <c r="Q1740" s="91"/>
      <c r="R1740" s="91"/>
      <c r="S1740" s="91"/>
      <c r="T1740" s="92"/>
      <c r="U1740" s="38"/>
      <c r="V1740" s="38"/>
      <c r="W1740" s="38"/>
      <c r="X1740" s="38"/>
      <c r="Y1740" s="38"/>
      <c r="Z1740" s="38"/>
      <c r="AA1740" s="38"/>
      <c r="AB1740" s="38"/>
      <c r="AC1740" s="38"/>
      <c r="AD1740" s="38"/>
      <c r="AE1740" s="38"/>
      <c r="AT1740" s="17" t="s">
        <v>169</v>
      </c>
      <c r="AU1740" s="17" t="s">
        <v>178</v>
      </c>
    </row>
    <row r="1741" s="2" customFormat="1" ht="37.8" customHeight="1">
      <c r="A1741" s="38"/>
      <c r="B1741" s="39"/>
      <c r="C1741" s="215" t="s">
        <v>2670</v>
      </c>
      <c r="D1741" s="215" t="s">
        <v>163</v>
      </c>
      <c r="E1741" s="216" t="s">
        <v>2671</v>
      </c>
      <c r="F1741" s="217" t="s">
        <v>2672</v>
      </c>
      <c r="G1741" s="218" t="s">
        <v>1754</v>
      </c>
      <c r="H1741" s="219">
        <v>8</v>
      </c>
      <c r="I1741" s="220"/>
      <c r="J1741" s="221">
        <f>ROUND(I1741*H1741,2)</f>
        <v>0</v>
      </c>
      <c r="K1741" s="222"/>
      <c r="L1741" s="44"/>
      <c r="M1741" s="223" t="s">
        <v>1</v>
      </c>
      <c r="N1741" s="224" t="s">
        <v>40</v>
      </c>
      <c r="O1741" s="91"/>
      <c r="P1741" s="225">
        <f>O1741*H1741</f>
        <v>0</v>
      </c>
      <c r="Q1741" s="225">
        <v>0</v>
      </c>
      <c r="R1741" s="225">
        <f>Q1741*H1741</f>
        <v>0</v>
      </c>
      <c r="S1741" s="225">
        <v>0</v>
      </c>
      <c r="T1741" s="226">
        <f>S1741*H1741</f>
        <v>0</v>
      </c>
      <c r="U1741" s="38"/>
      <c r="V1741" s="38"/>
      <c r="W1741" s="38"/>
      <c r="X1741" s="38"/>
      <c r="Y1741" s="38"/>
      <c r="Z1741" s="38"/>
      <c r="AA1741" s="38"/>
      <c r="AB1741" s="38"/>
      <c r="AC1741" s="38"/>
      <c r="AD1741" s="38"/>
      <c r="AE1741" s="38"/>
      <c r="AR1741" s="227" t="s">
        <v>256</v>
      </c>
      <c r="AT1741" s="227" t="s">
        <v>163</v>
      </c>
      <c r="AU1741" s="227" t="s">
        <v>178</v>
      </c>
      <c r="AY1741" s="17" t="s">
        <v>161</v>
      </c>
      <c r="BE1741" s="228">
        <f>IF(N1741="základní",J1741,0)</f>
        <v>0</v>
      </c>
      <c r="BF1741" s="228">
        <f>IF(N1741="snížená",J1741,0)</f>
        <v>0</v>
      </c>
      <c r="BG1741" s="228">
        <f>IF(N1741="zákl. přenesená",J1741,0)</f>
        <v>0</v>
      </c>
      <c r="BH1741" s="228">
        <f>IF(N1741="sníž. přenesená",J1741,0)</f>
        <v>0</v>
      </c>
      <c r="BI1741" s="228">
        <f>IF(N1741="nulová",J1741,0)</f>
        <v>0</v>
      </c>
      <c r="BJ1741" s="17" t="s">
        <v>83</v>
      </c>
      <c r="BK1741" s="228">
        <f>ROUND(I1741*H1741,2)</f>
        <v>0</v>
      </c>
      <c r="BL1741" s="17" t="s">
        <v>256</v>
      </c>
      <c r="BM1741" s="227" t="s">
        <v>2673</v>
      </c>
    </row>
    <row r="1742" s="2" customFormat="1">
      <c r="A1742" s="38"/>
      <c r="B1742" s="39"/>
      <c r="C1742" s="40"/>
      <c r="D1742" s="229" t="s">
        <v>169</v>
      </c>
      <c r="E1742" s="40"/>
      <c r="F1742" s="230" t="s">
        <v>2672</v>
      </c>
      <c r="G1742" s="40"/>
      <c r="H1742" s="40"/>
      <c r="I1742" s="231"/>
      <c r="J1742" s="40"/>
      <c r="K1742" s="40"/>
      <c r="L1742" s="44"/>
      <c r="M1742" s="232"/>
      <c r="N1742" s="233"/>
      <c r="O1742" s="91"/>
      <c r="P1742" s="91"/>
      <c r="Q1742" s="91"/>
      <c r="R1742" s="91"/>
      <c r="S1742" s="91"/>
      <c r="T1742" s="92"/>
      <c r="U1742" s="38"/>
      <c r="V1742" s="38"/>
      <c r="W1742" s="38"/>
      <c r="X1742" s="38"/>
      <c r="Y1742" s="38"/>
      <c r="Z1742" s="38"/>
      <c r="AA1742" s="38"/>
      <c r="AB1742" s="38"/>
      <c r="AC1742" s="38"/>
      <c r="AD1742" s="38"/>
      <c r="AE1742" s="38"/>
      <c r="AT1742" s="17" t="s">
        <v>169</v>
      </c>
      <c r="AU1742" s="17" t="s">
        <v>178</v>
      </c>
    </row>
    <row r="1743" s="2" customFormat="1" ht="24.15" customHeight="1">
      <c r="A1743" s="38"/>
      <c r="B1743" s="39"/>
      <c r="C1743" s="215" t="s">
        <v>2674</v>
      </c>
      <c r="D1743" s="215" t="s">
        <v>163</v>
      </c>
      <c r="E1743" s="216" t="s">
        <v>2675</v>
      </c>
      <c r="F1743" s="217" t="s">
        <v>2676</v>
      </c>
      <c r="G1743" s="218" t="s">
        <v>1754</v>
      </c>
      <c r="H1743" s="219">
        <v>2</v>
      </c>
      <c r="I1743" s="220"/>
      <c r="J1743" s="221">
        <f>ROUND(I1743*H1743,2)</f>
        <v>0</v>
      </c>
      <c r="K1743" s="222"/>
      <c r="L1743" s="44"/>
      <c r="M1743" s="223" t="s">
        <v>1</v>
      </c>
      <c r="N1743" s="224" t="s">
        <v>40</v>
      </c>
      <c r="O1743" s="91"/>
      <c r="P1743" s="225">
        <f>O1743*H1743</f>
        <v>0</v>
      </c>
      <c r="Q1743" s="225">
        <v>0</v>
      </c>
      <c r="R1743" s="225">
        <f>Q1743*H1743</f>
        <v>0</v>
      </c>
      <c r="S1743" s="225">
        <v>0</v>
      </c>
      <c r="T1743" s="226">
        <f>S1743*H1743</f>
        <v>0</v>
      </c>
      <c r="U1743" s="38"/>
      <c r="V1743" s="38"/>
      <c r="W1743" s="38"/>
      <c r="X1743" s="38"/>
      <c r="Y1743" s="38"/>
      <c r="Z1743" s="38"/>
      <c r="AA1743" s="38"/>
      <c r="AB1743" s="38"/>
      <c r="AC1743" s="38"/>
      <c r="AD1743" s="38"/>
      <c r="AE1743" s="38"/>
      <c r="AR1743" s="227" t="s">
        <v>256</v>
      </c>
      <c r="AT1743" s="227" t="s">
        <v>163</v>
      </c>
      <c r="AU1743" s="227" t="s">
        <v>178</v>
      </c>
      <c r="AY1743" s="17" t="s">
        <v>161</v>
      </c>
      <c r="BE1743" s="228">
        <f>IF(N1743="základní",J1743,0)</f>
        <v>0</v>
      </c>
      <c r="BF1743" s="228">
        <f>IF(N1743="snížená",J1743,0)</f>
        <v>0</v>
      </c>
      <c r="BG1743" s="228">
        <f>IF(N1743="zákl. přenesená",J1743,0)</f>
        <v>0</v>
      </c>
      <c r="BH1743" s="228">
        <f>IF(N1743="sníž. přenesená",J1743,0)</f>
        <v>0</v>
      </c>
      <c r="BI1743" s="228">
        <f>IF(N1743="nulová",J1743,0)</f>
        <v>0</v>
      </c>
      <c r="BJ1743" s="17" t="s">
        <v>83</v>
      </c>
      <c r="BK1743" s="228">
        <f>ROUND(I1743*H1743,2)</f>
        <v>0</v>
      </c>
      <c r="BL1743" s="17" t="s">
        <v>256</v>
      </c>
      <c r="BM1743" s="227" t="s">
        <v>2677</v>
      </c>
    </row>
    <row r="1744" s="2" customFormat="1">
      <c r="A1744" s="38"/>
      <c r="B1744" s="39"/>
      <c r="C1744" s="40"/>
      <c r="D1744" s="229" t="s">
        <v>169</v>
      </c>
      <c r="E1744" s="40"/>
      <c r="F1744" s="230" t="s">
        <v>2676</v>
      </c>
      <c r="G1744" s="40"/>
      <c r="H1744" s="40"/>
      <c r="I1744" s="231"/>
      <c r="J1744" s="40"/>
      <c r="K1744" s="40"/>
      <c r="L1744" s="44"/>
      <c r="M1744" s="232"/>
      <c r="N1744" s="233"/>
      <c r="O1744" s="91"/>
      <c r="P1744" s="91"/>
      <c r="Q1744" s="91"/>
      <c r="R1744" s="91"/>
      <c r="S1744" s="91"/>
      <c r="T1744" s="92"/>
      <c r="U1744" s="38"/>
      <c r="V1744" s="38"/>
      <c r="W1744" s="38"/>
      <c r="X1744" s="38"/>
      <c r="Y1744" s="38"/>
      <c r="Z1744" s="38"/>
      <c r="AA1744" s="38"/>
      <c r="AB1744" s="38"/>
      <c r="AC1744" s="38"/>
      <c r="AD1744" s="38"/>
      <c r="AE1744" s="38"/>
      <c r="AT1744" s="17" t="s">
        <v>169</v>
      </c>
      <c r="AU1744" s="17" t="s">
        <v>178</v>
      </c>
    </row>
    <row r="1745" s="2" customFormat="1" ht="16.5" customHeight="1">
      <c r="A1745" s="38"/>
      <c r="B1745" s="39"/>
      <c r="C1745" s="215" t="s">
        <v>2678</v>
      </c>
      <c r="D1745" s="215" t="s">
        <v>163</v>
      </c>
      <c r="E1745" s="216" t="s">
        <v>2679</v>
      </c>
      <c r="F1745" s="217" t="s">
        <v>2680</v>
      </c>
      <c r="G1745" s="218" t="s">
        <v>1754</v>
      </c>
      <c r="H1745" s="219">
        <v>5</v>
      </c>
      <c r="I1745" s="220"/>
      <c r="J1745" s="221">
        <f>ROUND(I1745*H1745,2)</f>
        <v>0</v>
      </c>
      <c r="K1745" s="222"/>
      <c r="L1745" s="44"/>
      <c r="M1745" s="223" t="s">
        <v>1</v>
      </c>
      <c r="N1745" s="224" t="s">
        <v>40</v>
      </c>
      <c r="O1745" s="91"/>
      <c r="P1745" s="225">
        <f>O1745*H1745</f>
        <v>0</v>
      </c>
      <c r="Q1745" s="225">
        <v>0</v>
      </c>
      <c r="R1745" s="225">
        <f>Q1745*H1745</f>
        <v>0</v>
      </c>
      <c r="S1745" s="225">
        <v>0</v>
      </c>
      <c r="T1745" s="226">
        <f>S1745*H1745</f>
        <v>0</v>
      </c>
      <c r="U1745" s="38"/>
      <c r="V1745" s="38"/>
      <c r="W1745" s="38"/>
      <c r="X1745" s="38"/>
      <c r="Y1745" s="38"/>
      <c r="Z1745" s="38"/>
      <c r="AA1745" s="38"/>
      <c r="AB1745" s="38"/>
      <c r="AC1745" s="38"/>
      <c r="AD1745" s="38"/>
      <c r="AE1745" s="38"/>
      <c r="AR1745" s="227" t="s">
        <v>256</v>
      </c>
      <c r="AT1745" s="227" t="s">
        <v>163</v>
      </c>
      <c r="AU1745" s="227" t="s">
        <v>178</v>
      </c>
      <c r="AY1745" s="17" t="s">
        <v>161</v>
      </c>
      <c r="BE1745" s="228">
        <f>IF(N1745="základní",J1745,0)</f>
        <v>0</v>
      </c>
      <c r="BF1745" s="228">
        <f>IF(N1745="snížená",J1745,0)</f>
        <v>0</v>
      </c>
      <c r="BG1745" s="228">
        <f>IF(N1745="zákl. přenesená",J1745,0)</f>
        <v>0</v>
      </c>
      <c r="BH1745" s="228">
        <f>IF(N1745="sníž. přenesená",J1745,0)</f>
        <v>0</v>
      </c>
      <c r="BI1745" s="228">
        <f>IF(N1745="nulová",J1745,0)</f>
        <v>0</v>
      </c>
      <c r="BJ1745" s="17" t="s">
        <v>83</v>
      </c>
      <c r="BK1745" s="228">
        <f>ROUND(I1745*H1745,2)</f>
        <v>0</v>
      </c>
      <c r="BL1745" s="17" t="s">
        <v>256</v>
      </c>
      <c r="BM1745" s="227" t="s">
        <v>2681</v>
      </c>
    </row>
    <row r="1746" s="2" customFormat="1">
      <c r="A1746" s="38"/>
      <c r="B1746" s="39"/>
      <c r="C1746" s="40"/>
      <c r="D1746" s="229" t="s">
        <v>169</v>
      </c>
      <c r="E1746" s="40"/>
      <c r="F1746" s="230" t="s">
        <v>2680</v>
      </c>
      <c r="G1746" s="40"/>
      <c r="H1746" s="40"/>
      <c r="I1746" s="231"/>
      <c r="J1746" s="40"/>
      <c r="K1746" s="40"/>
      <c r="L1746" s="44"/>
      <c r="M1746" s="232"/>
      <c r="N1746" s="233"/>
      <c r="O1746" s="91"/>
      <c r="P1746" s="91"/>
      <c r="Q1746" s="91"/>
      <c r="R1746" s="91"/>
      <c r="S1746" s="91"/>
      <c r="T1746" s="92"/>
      <c r="U1746" s="38"/>
      <c r="V1746" s="38"/>
      <c r="W1746" s="38"/>
      <c r="X1746" s="38"/>
      <c r="Y1746" s="38"/>
      <c r="Z1746" s="38"/>
      <c r="AA1746" s="38"/>
      <c r="AB1746" s="38"/>
      <c r="AC1746" s="38"/>
      <c r="AD1746" s="38"/>
      <c r="AE1746" s="38"/>
      <c r="AT1746" s="17" t="s">
        <v>169</v>
      </c>
      <c r="AU1746" s="17" t="s">
        <v>178</v>
      </c>
    </row>
    <row r="1747" s="2" customFormat="1" ht="16.5" customHeight="1">
      <c r="A1747" s="38"/>
      <c r="B1747" s="39"/>
      <c r="C1747" s="215" t="s">
        <v>2682</v>
      </c>
      <c r="D1747" s="215" t="s">
        <v>163</v>
      </c>
      <c r="E1747" s="216" t="s">
        <v>2683</v>
      </c>
      <c r="F1747" s="217" t="s">
        <v>2684</v>
      </c>
      <c r="G1747" s="218" t="s">
        <v>1754</v>
      </c>
      <c r="H1747" s="219">
        <v>6</v>
      </c>
      <c r="I1747" s="220"/>
      <c r="J1747" s="221">
        <f>ROUND(I1747*H1747,2)</f>
        <v>0</v>
      </c>
      <c r="K1747" s="222"/>
      <c r="L1747" s="44"/>
      <c r="M1747" s="223" t="s">
        <v>1</v>
      </c>
      <c r="N1747" s="224" t="s">
        <v>40</v>
      </c>
      <c r="O1747" s="91"/>
      <c r="P1747" s="225">
        <f>O1747*H1747</f>
        <v>0</v>
      </c>
      <c r="Q1747" s="225">
        <v>0</v>
      </c>
      <c r="R1747" s="225">
        <f>Q1747*H1747</f>
        <v>0</v>
      </c>
      <c r="S1747" s="225">
        <v>0</v>
      </c>
      <c r="T1747" s="226">
        <f>S1747*H1747</f>
        <v>0</v>
      </c>
      <c r="U1747" s="38"/>
      <c r="V1747" s="38"/>
      <c r="W1747" s="38"/>
      <c r="X1747" s="38"/>
      <c r="Y1747" s="38"/>
      <c r="Z1747" s="38"/>
      <c r="AA1747" s="38"/>
      <c r="AB1747" s="38"/>
      <c r="AC1747" s="38"/>
      <c r="AD1747" s="38"/>
      <c r="AE1747" s="38"/>
      <c r="AR1747" s="227" t="s">
        <v>256</v>
      </c>
      <c r="AT1747" s="227" t="s">
        <v>163</v>
      </c>
      <c r="AU1747" s="227" t="s">
        <v>178</v>
      </c>
      <c r="AY1747" s="17" t="s">
        <v>161</v>
      </c>
      <c r="BE1747" s="228">
        <f>IF(N1747="základní",J1747,0)</f>
        <v>0</v>
      </c>
      <c r="BF1747" s="228">
        <f>IF(N1747="snížená",J1747,0)</f>
        <v>0</v>
      </c>
      <c r="BG1747" s="228">
        <f>IF(N1747="zákl. přenesená",J1747,0)</f>
        <v>0</v>
      </c>
      <c r="BH1747" s="228">
        <f>IF(N1747="sníž. přenesená",J1747,0)</f>
        <v>0</v>
      </c>
      <c r="BI1747" s="228">
        <f>IF(N1747="nulová",J1747,0)</f>
        <v>0</v>
      </c>
      <c r="BJ1747" s="17" t="s">
        <v>83</v>
      </c>
      <c r="BK1747" s="228">
        <f>ROUND(I1747*H1747,2)</f>
        <v>0</v>
      </c>
      <c r="BL1747" s="17" t="s">
        <v>256</v>
      </c>
      <c r="BM1747" s="227" t="s">
        <v>2685</v>
      </c>
    </row>
    <row r="1748" s="2" customFormat="1">
      <c r="A1748" s="38"/>
      <c r="B1748" s="39"/>
      <c r="C1748" s="40"/>
      <c r="D1748" s="229" t="s">
        <v>169</v>
      </c>
      <c r="E1748" s="40"/>
      <c r="F1748" s="230" t="s">
        <v>2684</v>
      </c>
      <c r="G1748" s="40"/>
      <c r="H1748" s="40"/>
      <c r="I1748" s="231"/>
      <c r="J1748" s="40"/>
      <c r="K1748" s="40"/>
      <c r="L1748" s="44"/>
      <c r="M1748" s="232"/>
      <c r="N1748" s="233"/>
      <c r="O1748" s="91"/>
      <c r="P1748" s="91"/>
      <c r="Q1748" s="91"/>
      <c r="R1748" s="91"/>
      <c r="S1748" s="91"/>
      <c r="T1748" s="92"/>
      <c r="U1748" s="38"/>
      <c r="V1748" s="38"/>
      <c r="W1748" s="38"/>
      <c r="X1748" s="38"/>
      <c r="Y1748" s="38"/>
      <c r="Z1748" s="38"/>
      <c r="AA1748" s="38"/>
      <c r="AB1748" s="38"/>
      <c r="AC1748" s="38"/>
      <c r="AD1748" s="38"/>
      <c r="AE1748" s="38"/>
      <c r="AT1748" s="17" t="s">
        <v>169</v>
      </c>
      <c r="AU1748" s="17" t="s">
        <v>178</v>
      </c>
    </row>
    <row r="1749" s="2" customFormat="1" ht="16.5" customHeight="1">
      <c r="A1749" s="38"/>
      <c r="B1749" s="39"/>
      <c r="C1749" s="215" t="s">
        <v>2686</v>
      </c>
      <c r="D1749" s="215" t="s">
        <v>163</v>
      </c>
      <c r="E1749" s="216" t="s">
        <v>2687</v>
      </c>
      <c r="F1749" s="217" t="s">
        <v>2688</v>
      </c>
      <c r="G1749" s="218" t="s">
        <v>1754</v>
      </c>
      <c r="H1749" s="219">
        <v>1</v>
      </c>
      <c r="I1749" s="220"/>
      <c r="J1749" s="221">
        <f>ROUND(I1749*H1749,2)</f>
        <v>0</v>
      </c>
      <c r="K1749" s="222"/>
      <c r="L1749" s="44"/>
      <c r="M1749" s="223" t="s">
        <v>1</v>
      </c>
      <c r="N1749" s="224" t="s">
        <v>40</v>
      </c>
      <c r="O1749" s="91"/>
      <c r="P1749" s="225">
        <f>O1749*H1749</f>
        <v>0</v>
      </c>
      <c r="Q1749" s="225">
        <v>0</v>
      </c>
      <c r="R1749" s="225">
        <f>Q1749*H1749</f>
        <v>0</v>
      </c>
      <c r="S1749" s="225">
        <v>0</v>
      </c>
      <c r="T1749" s="226">
        <f>S1749*H1749</f>
        <v>0</v>
      </c>
      <c r="U1749" s="38"/>
      <c r="V1749" s="38"/>
      <c r="W1749" s="38"/>
      <c r="X1749" s="38"/>
      <c r="Y1749" s="38"/>
      <c r="Z1749" s="38"/>
      <c r="AA1749" s="38"/>
      <c r="AB1749" s="38"/>
      <c r="AC1749" s="38"/>
      <c r="AD1749" s="38"/>
      <c r="AE1749" s="38"/>
      <c r="AR1749" s="227" t="s">
        <v>256</v>
      </c>
      <c r="AT1749" s="227" t="s">
        <v>163</v>
      </c>
      <c r="AU1749" s="227" t="s">
        <v>178</v>
      </c>
      <c r="AY1749" s="17" t="s">
        <v>161</v>
      </c>
      <c r="BE1749" s="228">
        <f>IF(N1749="základní",J1749,0)</f>
        <v>0</v>
      </c>
      <c r="BF1749" s="228">
        <f>IF(N1749="snížená",J1749,0)</f>
        <v>0</v>
      </c>
      <c r="BG1749" s="228">
        <f>IF(N1749="zákl. přenesená",J1749,0)</f>
        <v>0</v>
      </c>
      <c r="BH1749" s="228">
        <f>IF(N1749="sníž. přenesená",J1749,0)</f>
        <v>0</v>
      </c>
      <c r="BI1749" s="228">
        <f>IF(N1749="nulová",J1749,0)</f>
        <v>0</v>
      </c>
      <c r="BJ1749" s="17" t="s">
        <v>83</v>
      </c>
      <c r="BK1749" s="228">
        <f>ROUND(I1749*H1749,2)</f>
        <v>0</v>
      </c>
      <c r="BL1749" s="17" t="s">
        <v>256</v>
      </c>
      <c r="BM1749" s="227" t="s">
        <v>2689</v>
      </c>
    </row>
    <row r="1750" s="2" customFormat="1">
      <c r="A1750" s="38"/>
      <c r="B1750" s="39"/>
      <c r="C1750" s="40"/>
      <c r="D1750" s="229" t="s">
        <v>169</v>
      </c>
      <c r="E1750" s="40"/>
      <c r="F1750" s="230" t="s">
        <v>2688</v>
      </c>
      <c r="G1750" s="40"/>
      <c r="H1750" s="40"/>
      <c r="I1750" s="231"/>
      <c r="J1750" s="40"/>
      <c r="K1750" s="40"/>
      <c r="L1750" s="44"/>
      <c r="M1750" s="232"/>
      <c r="N1750" s="233"/>
      <c r="O1750" s="91"/>
      <c r="P1750" s="91"/>
      <c r="Q1750" s="91"/>
      <c r="R1750" s="91"/>
      <c r="S1750" s="91"/>
      <c r="T1750" s="92"/>
      <c r="U1750" s="38"/>
      <c r="V1750" s="38"/>
      <c r="W1750" s="38"/>
      <c r="X1750" s="38"/>
      <c r="Y1750" s="38"/>
      <c r="Z1750" s="38"/>
      <c r="AA1750" s="38"/>
      <c r="AB1750" s="38"/>
      <c r="AC1750" s="38"/>
      <c r="AD1750" s="38"/>
      <c r="AE1750" s="38"/>
      <c r="AT1750" s="17" t="s">
        <v>169</v>
      </c>
      <c r="AU1750" s="17" t="s">
        <v>178</v>
      </c>
    </row>
    <row r="1751" s="2" customFormat="1" ht="16.5" customHeight="1">
      <c r="A1751" s="38"/>
      <c r="B1751" s="39"/>
      <c r="C1751" s="215" t="s">
        <v>2690</v>
      </c>
      <c r="D1751" s="215" t="s">
        <v>163</v>
      </c>
      <c r="E1751" s="216" t="s">
        <v>2691</v>
      </c>
      <c r="F1751" s="217" t="s">
        <v>2692</v>
      </c>
      <c r="G1751" s="218" t="s">
        <v>1754</v>
      </c>
      <c r="H1751" s="219">
        <v>2</v>
      </c>
      <c r="I1751" s="220"/>
      <c r="J1751" s="221">
        <f>ROUND(I1751*H1751,2)</f>
        <v>0</v>
      </c>
      <c r="K1751" s="222"/>
      <c r="L1751" s="44"/>
      <c r="M1751" s="223" t="s">
        <v>1</v>
      </c>
      <c r="N1751" s="224" t="s">
        <v>40</v>
      </c>
      <c r="O1751" s="91"/>
      <c r="P1751" s="225">
        <f>O1751*H1751</f>
        <v>0</v>
      </c>
      <c r="Q1751" s="225">
        <v>0</v>
      </c>
      <c r="R1751" s="225">
        <f>Q1751*H1751</f>
        <v>0</v>
      </c>
      <c r="S1751" s="225">
        <v>0</v>
      </c>
      <c r="T1751" s="226">
        <f>S1751*H1751</f>
        <v>0</v>
      </c>
      <c r="U1751" s="38"/>
      <c r="V1751" s="38"/>
      <c r="W1751" s="38"/>
      <c r="X1751" s="38"/>
      <c r="Y1751" s="38"/>
      <c r="Z1751" s="38"/>
      <c r="AA1751" s="38"/>
      <c r="AB1751" s="38"/>
      <c r="AC1751" s="38"/>
      <c r="AD1751" s="38"/>
      <c r="AE1751" s="38"/>
      <c r="AR1751" s="227" t="s">
        <v>256</v>
      </c>
      <c r="AT1751" s="227" t="s">
        <v>163</v>
      </c>
      <c r="AU1751" s="227" t="s">
        <v>178</v>
      </c>
      <c r="AY1751" s="17" t="s">
        <v>161</v>
      </c>
      <c r="BE1751" s="228">
        <f>IF(N1751="základní",J1751,0)</f>
        <v>0</v>
      </c>
      <c r="BF1751" s="228">
        <f>IF(N1751="snížená",J1751,0)</f>
        <v>0</v>
      </c>
      <c r="BG1751" s="228">
        <f>IF(N1751="zákl. přenesená",J1751,0)</f>
        <v>0</v>
      </c>
      <c r="BH1751" s="228">
        <f>IF(N1751="sníž. přenesená",J1751,0)</f>
        <v>0</v>
      </c>
      <c r="BI1751" s="228">
        <f>IF(N1751="nulová",J1751,0)</f>
        <v>0</v>
      </c>
      <c r="BJ1751" s="17" t="s">
        <v>83</v>
      </c>
      <c r="BK1751" s="228">
        <f>ROUND(I1751*H1751,2)</f>
        <v>0</v>
      </c>
      <c r="BL1751" s="17" t="s">
        <v>256</v>
      </c>
      <c r="BM1751" s="227" t="s">
        <v>2693</v>
      </c>
    </row>
    <row r="1752" s="2" customFormat="1">
      <c r="A1752" s="38"/>
      <c r="B1752" s="39"/>
      <c r="C1752" s="40"/>
      <c r="D1752" s="229" t="s">
        <v>169</v>
      </c>
      <c r="E1752" s="40"/>
      <c r="F1752" s="230" t="s">
        <v>2692</v>
      </c>
      <c r="G1752" s="40"/>
      <c r="H1752" s="40"/>
      <c r="I1752" s="231"/>
      <c r="J1752" s="40"/>
      <c r="K1752" s="40"/>
      <c r="L1752" s="44"/>
      <c r="M1752" s="232"/>
      <c r="N1752" s="233"/>
      <c r="O1752" s="91"/>
      <c r="P1752" s="91"/>
      <c r="Q1752" s="91"/>
      <c r="R1752" s="91"/>
      <c r="S1752" s="91"/>
      <c r="T1752" s="92"/>
      <c r="U1752" s="38"/>
      <c r="V1752" s="38"/>
      <c r="W1752" s="38"/>
      <c r="X1752" s="38"/>
      <c r="Y1752" s="38"/>
      <c r="Z1752" s="38"/>
      <c r="AA1752" s="38"/>
      <c r="AB1752" s="38"/>
      <c r="AC1752" s="38"/>
      <c r="AD1752" s="38"/>
      <c r="AE1752" s="38"/>
      <c r="AT1752" s="17" t="s">
        <v>169</v>
      </c>
      <c r="AU1752" s="17" t="s">
        <v>178</v>
      </c>
    </row>
    <row r="1753" s="2" customFormat="1" ht="24.15" customHeight="1">
      <c r="A1753" s="38"/>
      <c r="B1753" s="39"/>
      <c r="C1753" s="215" t="s">
        <v>2694</v>
      </c>
      <c r="D1753" s="215" t="s">
        <v>163</v>
      </c>
      <c r="E1753" s="216" t="s">
        <v>2695</v>
      </c>
      <c r="F1753" s="217" t="s">
        <v>2696</v>
      </c>
      <c r="G1753" s="218" t="s">
        <v>1754</v>
      </c>
      <c r="H1753" s="219">
        <v>2</v>
      </c>
      <c r="I1753" s="220"/>
      <c r="J1753" s="221">
        <f>ROUND(I1753*H1753,2)</f>
        <v>0</v>
      </c>
      <c r="K1753" s="222"/>
      <c r="L1753" s="44"/>
      <c r="M1753" s="223" t="s">
        <v>1</v>
      </c>
      <c r="N1753" s="224" t="s">
        <v>40</v>
      </c>
      <c r="O1753" s="91"/>
      <c r="P1753" s="225">
        <f>O1753*H1753</f>
        <v>0</v>
      </c>
      <c r="Q1753" s="225">
        <v>0</v>
      </c>
      <c r="R1753" s="225">
        <f>Q1753*H1753</f>
        <v>0</v>
      </c>
      <c r="S1753" s="225">
        <v>0</v>
      </c>
      <c r="T1753" s="226">
        <f>S1753*H1753</f>
        <v>0</v>
      </c>
      <c r="U1753" s="38"/>
      <c r="V1753" s="38"/>
      <c r="W1753" s="38"/>
      <c r="X1753" s="38"/>
      <c r="Y1753" s="38"/>
      <c r="Z1753" s="38"/>
      <c r="AA1753" s="38"/>
      <c r="AB1753" s="38"/>
      <c r="AC1753" s="38"/>
      <c r="AD1753" s="38"/>
      <c r="AE1753" s="38"/>
      <c r="AR1753" s="227" t="s">
        <v>256</v>
      </c>
      <c r="AT1753" s="227" t="s">
        <v>163</v>
      </c>
      <c r="AU1753" s="227" t="s">
        <v>178</v>
      </c>
      <c r="AY1753" s="17" t="s">
        <v>161</v>
      </c>
      <c r="BE1753" s="228">
        <f>IF(N1753="základní",J1753,0)</f>
        <v>0</v>
      </c>
      <c r="BF1753" s="228">
        <f>IF(N1753="snížená",J1753,0)</f>
        <v>0</v>
      </c>
      <c r="BG1753" s="228">
        <f>IF(N1753="zákl. přenesená",J1753,0)</f>
        <v>0</v>
      </c>
      <c r="BH1753" s="228">
        <f>IF(N1753="sníž. přenesená",J1753,0)</f>
        <v>0</v>
      </c>
      <c r="BI1753" s="228">
        <f>IF(N1753="nulová",J1753,0)</f>
        <v>0</v>
      </c>
      <c r="BJ1753" s="17" t="s">
        <v>83</v>
      </c>
      <c r="BK1753" s="228">
        <f>ROUND(I1753*H1753,2)</f>
        <v>0</v>
      </c>
      <c r="BL1753" s="17" t="s">
        <v>256</v>
      </c>
      <c r="BM1753" s="227" t="s">
        <v>2697</v>
      </c>
    </row>
    <row r="1754" s="2" customFormat="1">
      <c r="A1754" s="38"/>
      <c r="B1754" s="39"/>
      <c r="C1754" s="40"/>
      <c r="D1754" s="229" t="s">
        <v>169</v>
      </c>
      <c r="E1754" s="40"/>
      <c r="F1754" s="230" t="s">
        <v>2696</v>
      </c>
      <c r="G1754" s="40"/>
      <c r="H1754" s="40"/>
      <c r="I1754" s="231"/>
      <c r="J1754" s="40"/>
      <c r="K1754" s="40"/>
      <c r="L1754" s="44"/>
      <c r="M1754" s="232"/>
      <c r="N1754" s="233"/>
      <c r="O1754" s="91"/>
      <c r="P1754" s="91"/>
      <c r="Q1754" s="91"/>
      <c r="R1754" s="91"/>
      <c r="S1754" s="91"/>
      <c r="T1754" s="92"/>
      <c r="U1754" s="38"/>
      <c r="V1754" s="38"/>
      <c r="W1754" s="38"/>
      <c r="X1754" s="38"/>
      <c r="Y1754" s="38"/>
      <c r="Z1754" s="38"/>
      <c r="AA1754" s="38"/>
      <c r="AB1754" s="38"/>
      <c r="AC1754" s="38"/>
      <c r="AD1754" s="38"/>
      <c r="AE1754" s="38"/>
      <c r="AT1754" s="17" t="s">
        <v>169</v>
      </c>
      <c r="AU1754" s="17" t="s">
        <v>178</v>
      </c>
    </row>
    <row r="1755" s="2" customFormat="1" ht="16.5" customHeight="1">
      <c r="A1755" s="38"/>
      <c r="B1755" s="39"/>
      <c r="C1755" s="215" t="s">
        <v>2698</v>
      </c>
      <c r="D1755" s="215" t="s">
        <v>163</v>
      </c>
      <c r="E1755" s="216" t="s">
        <v>2699</v>
      </c>
      <c r="F1755" s="217" t="s">
        <v>2700</v>
      </c>
      <c r="G1755" s="218" t="s">
        <v>1754</v>
      </c>
      <c r="H1755" s="219">
        <v>1</v>
      </c>
      <c r="I1755" s="220"/>
      <c r="J1755" s="221">
        <f>ROUND(I1755*H1755,2)</f>
        <v>0</v>
      </c>
      <c r="K1755" s="222"/>
      <c r="L1755" s="44"/>
      <c r="M1755" s="223" t="s">
        <v>1</v>
      </c>
      <c r="N1755" s="224" t="s">
        <v>40</v>
      </c>
      <c r="O1755" s="91"/>
      <c r="P1755" s="225">
        <f>O1755*H1755</f>
        <v>0</v>
      </c>
      <c r="Q1755" s="225">
        <v>0</v>
      </c>
      <c r="R1755" s="225">
        <f>Q1755*H1755</f>
        <v>0</v>
      </c>
      <c r="S1755" s="225">
        <v>0</v>
      </c>
      <c r="T1755" s="226">
        <f>S1755*H1755</f>
        <v>0</v>
      </c>
      <c r="U1755" s="38"/>
      <c r="V1755" s="38"/>
      <c r="W1755" s="38"/>
      <c r="X1755" s="38"/>
      <c r="Y1755" s="38"/>
      <c r="Z1755" s="38"/>
      <c r="AA1755" s="38"/>
      <c r="AB1755" s="38"/>
      <c r="AC1755" s="38"/>
      <c r="AD1755" s="38"/>
      <c r="AE1755" s="38"/>
      <c r="AR1755" s="227" t="s">
        <v>256</v>
      </c>
      <c r="AT1755" s="227" t="s">
        <v>163</v>
      </c>
      <c r="AU1755" s="227" t="s">
        <v>178</v>
      </c>
      <c r="AY1755" s="17" t="s">
        <v>161</v>
      </c>
      <c r="BE1755" s="228">
        <f>IF(N1755="základní",J1755,0)</f>
        <v>0</v>
      </c>
      <c r="BF1755" s="228">
        <f>IF(N1755="snížená",J1755,0)</f>
        <v>0</v>
      </c>
      <c r="BG1755" s="228">
        <f>IF(N1755="zákl. přenesená",J1755,0)</f>
        <v>0</v>
      </c>
      <c r="BH1755" s="228">
        <f>IF(N1755="sníž. přenesená",J1755,0)</f>
        <v>0</v>
      </c>
      <c r="BI1755" s="228">
        <f>IF(N1755="nulová",J1755,0)</f>
        <v>0</v>
      </c>
      <c r="BJ1755" s="17" t="s">
        <v>83</v>
      </c>
      <c r="BK1755" s="228">
        <f>ROUND(I1755*H1755,2)</f>
        <v>0</v>
      </c>
      <c r="BL1755" s="17" t="s">
        <v>256</v>
      </c>
      <c r="BM1755" s="227" t="s">
        <v>2701</v>
      </c>
    </row>
    <row r="1756" s="2" customFormat="1">
      <c r="A1756" s="38"/>
      <c r="B1756" s="39"/>
      <c r="C1756" s="40"/>
      <c r="D1756" s="229" t="s">
        <v>169</v>
      </c>
      <c r="E1756" s="40"/>
      <c r="F1756" s="230" t="s">
        <v>2700</v>
      </c>
      <c r="G1756" s="40"/>
      <c r="H1756" s="40"/>
      <c r="I1756" s="231"/>
      <c r="J1756" s="40"/>
      <c r="K1756" s="40"/>
      <c r="L1756" s="44"/>
      <c r="M1756" s="232"/>
      <c r="N1756" s="233"/>
      <c r="O1756" s="91"/>
      <c r="P1756" s="91"/>
      <c r="Q1756" s="91"/>
      <c r="R1756" s="91"/>
      <c r="S1756" s="91"/>
      <c r="T1756" s="92"/>
      <c r="U1756" s="38"/>
      <c r="V1756" s="38"/>
      <c r="W1756" s="38"/>
      <c r="X1756" s="38"/>
      <c r="Y1756" s="38"/>
      <c r="Z1756" s="38"/>
      <c r="AA1756" s="38"/>
      <c r="AB1756" s="38"/>
      <c r="AC1756" s="38"/>
      <c r="AD1756" s="38"/>
      <c r="AE1756" s="38"/>
      <c r="AT1756" s="17" t="s">
        <v>169</v>
      </c>
      <c r="AU1756" s="17" t="s">
        <v>178</v>
      </c>
    </row>
    <row r="1757" s="12" customFormat="1" ht="20.88" customHeight="1">
      <c r="A1757" s="12"/>
      <c r="B1757" s="199"/>
      <c r="C1757" s="200"/>
      <c r="D1757" s="201" t="s">
        <v>74</v>
      </c>
      <c r="E1757" s="213" t="s">
        <v>2702</v>
      </c>
      <c r="F1757" s="213" t="s">
        <v>2703</v>
      </c>
      <c r="G1757" s="200"/>
      <c r="H1757" s="200"/>
      <c r="I1757" s="203"/>
      <c r="J1757" s="214">
        <f>BK1757</f>
        <v>0</v>
      </c>
      <c r="K1757" s="200"/>
      <c r="L1757" s="205"/>
      <c r="M1757" s="206"/>
      <c r="N1757" s="207"/>
      <c r="O1757" s="207"/>
      <c r="P1757" s="208">
        <f>SUM(P1758:P1767)</f>
        <v>0</v>
      </c>
      <c r="Q1757" s="207"/>
      <c r="R1757" s="208">
        <f>SUM(R1758:R1767)</f>
        <v>0</v>
      </c>
      <c r="S1757" s="207"/>
      <c r="T1757" s="209">
        <f>SUM(T1758:T1767)</f>
        <v>0</v>
      </c>
      <c r="U1757" s="12"/>
      <c r="V1757" s="12"/>
      <c r="W1757" s="12"/>
      <c r="X1757" s="12"/>
      <c r="Y1757" s="12"/>
      <c r="Z1757" s="12"/>
      <c r="AA1757" s="12"/>
      <c r="AB1757" s="12"/>
      <c r="AC1757" s="12"/>
      <c r="AD1757" s="12"/>
      <c r="AE1757" s="12"/>
      <c r="AR1757" s="210" t="s">
        <v>85</v>
      </c>
      <c r="AT1757" s="211" t="s">
        <v>74</v>
      </c>
      <c r="AU1757" s="211" t="s">
        <v>85</v>
      </c>
      <c r="AY1757" s="210" t="s">
        <v>161</v>
      </c>
      <c r="BK1757" s="212">
        <f>SUM(BK1758:BK1767)</f>
        <v>0</v>
      </c>
    </row>
    <row r="1758" s="2" customFormat="1" ht="16.5" customHeight="1">
      <c r="A1758" s="38"/>
      <c r="B1758" s="39"/>
      <c r="C1758" s="215" t="s">
        <v>2704</v>
      </c>
      <c r="D1758" s="215" t="s">
        <v>163</v>
      </c>
      <c r="E1758" s="216" t="s">
        <v>2705</v>
      </c>
      <c r="F1758" s="217" t="s">
        <v>2706</v>
      </c>
      <c r="G1758" s="218" t="s">
        <v>1754</v>
      </c>
      <c r="H1758" s="219">
        <v>3</v>
      </c>
      <c r="I1758" s="220"/>
      <c r="J1758" s="221">
        <f>ROUND(I1758*H1758,2)</f>
        <v>0</v>
      </c>
      <c r="K1758" s="222"/>
      <c r="L1758" s="44"/>
      <c r="M1758" s="223" t="s">
        <v>1</v>
      </c>
      <c r="N1758" s="224" t="s">
        <v>40</v>
      </c>
      <c r="O1758" s="91"/>
      <c r="P1758" s="225">
        <f>O1758*H1758</f>
        <v>0</v>
      </c>
      <c r="Q1758" s="225">
        <v>0</v>
      </c>
      <c r="R1758" s="225">
        <f>Q1758*H1758</f>
        <v>0</v>
      </c>
      <c r="S1758" s="225">
        <v>0</v>
      </c>
      <c r="T1758" s="226">
        <f>S1758*H1758</f>
        <v>0</v>
      </c>
      <c r="U1758" s="38"/>
      <c r="V1758" s="38"/>
      <c r="W1758" s="38"/>
      <c r="X1758" s="38"/>
      <c r="Y1758" s="38"/>
      <c r="Z1758" s="38"/>
      <c r="AA1758" s="38"/>
      <c r="AB1758" s="38"/>
      <c r="AC1758" s="38"/>
      <c r="AD1758" s="38"/>
      <c r="AE1758" s="38"/>
      <c r="AR1758" s="227" t="s">
        <v>256</v>
      </c>
      <c r="AT1758" s="227" t="s">
        <v>163</v>
      </c>
      <c r="AU1758" s="227" t="s">
        <v>178</v>
      </c>
      <c r="AY1758" s="17" t="s">
        <v>161</v>
      </c>
      <c r="BE1758" s="228">
        <f>IF(N1758="základní",J1758,0)</f>
        <v>0</v>
      </c>
      <c r="BF1758" s="228">
        <f>IF(N1758="snížená",J1758,0)</f>
        <v>0</v>
      </c>
      <c r="BG1758" s="228">
        <f>IF(N1758="zákl. přenesená",J1758,0)</f>
        <v>0</v>
      </c>
      <c r="BH1758" s="228">
        <f>IF(N1758="sníž. přenesená",J1758,0)</f>
        <v>0</v>
      </c>
      <c r="BI1758" s="228">
        <f>IF(N1758="nulová",J1758,0)</f>
        <v>0</v>
      </c>
      <c r="BJ1758" s="17" t="s">
        <v>83</v>
      </c>
      <c r="BK1758" s="228">
        <f>ROUND(I1758*H1758,2)</f>
        <v>0</v>
      </c>
      <c r="BL1758" s="17" t="s">
        <v>256</v>
      </c>
      <c r="BM1758" s="227" t="s">
        <v>2707</v>
      </c>
    </row>
    <row r="1759" s="2" customFormat="1">
      <c r="A1759" s="38"/>
      <c r="B1759" s="39"/>
      <c r="C1759" s="40"/>
      <c r="D1759" s="229" t="s">
        <v>169</v>
      </c>
      <c r="E1759" s="40"/>
      <c r="F1759" s="230" t="s">
        <v>2706</v>
      </c>
      <c r="G1759" s="40"/>
      <c r="H1759" s="40"/>
      <c r="I1759" s="231"/>
      <c r="J1759" s="40"/>
      <c r="K1759" s="40"/>
      <c r="L1759" s="44"/>
      <c r="M1759" s="232"/>
      <c r="N1759" s="233"/>
      <c r="O1759" s="91"/>
      <c r="P1759" s="91"/>
      <c r="Q1759" s="91"/>
      <c r="R1759" s="91"/>
      <c r="S1759" s="91"/>
      <c r="T1759" s="92"/>
      <c r="U1759" s="38"/>
      <c r="V1759" s="38"/>
      <c r="W1759" s="38"/>
      <c r="X1759" s="38"/>
      <c r="Y1759" s="38"/>
      <c r="Z1759" s="38"/>
      <c r="AA1759" s="38"/>
      <c r="AB1759" s="38"/>
      <c r="AC1759" s="38"/>
      <c r="AD1759" s="38"/>
      <c r="AE1759" s="38"/>
      <c r="AT1759" s="17" t="s">
        <v>169</v>
      </c>
      <c r="AU1759" s="17" t="s">
        <v>178</v>
      </c>
    </row>
    <row r="1760" s="2" customFormat="1" ht="24.15" customHeight="1">
      <c r="A1760" s="38"/>
      <c r="B1760" s="39"/>
      <c r="C1760" s="215" t="s">
        <v>2708</v>
      </c>
      <c r="D1760" s="215" t="s">
        <v>163</v>
      </c>
      <c r="E1760" s="216" t="s">
        <v>2709</v>
      </c>
      <c r="F1760" s="217" t="s">
        <v>2710</v>
      </c>
      <c r="G1760" s="218" t="s">
        <v>1754</v>
      </c>
      <c r="H1760" s="219">
        <v>50</v>
      </c>
      <c r="I1760" s="220"/>
      <c r="J1760" s="221">
        <f>ROUND(I1760*H1760,2)</f>
        <v>0</v>
      </c>
      <c r="K1760" s="222"/>
      <c r="L1760" s="44"/>
      <c r="M1760" s="223" t="s">
        <v>1</v>
      </c>
      <c r="N1760" s="224" t="s">
        <v>40</v>
      </c>
      <c r="O1760" s="91"/>
      <c r="P1760" s="225">
        <f>O1760*H1760</f>
        <v>0</v>
      </c>
      <c r="Q1760" s="225">
        <v>0</v>
      </c>
      <c r="R1760" s="225">
        <f>Q1760*H1760</f>
        <v>0</v>
      </c>
      <c r="S1760" s="225">
        <v>0</v>
      </c>
      <c r="T1760" s="226">
        <f>S1760*H1760</f>
        <v>0</v>
      </c>
      <c r="U1760" s="38"/>
      <c r="V1760" s="38"/>
      <c r="W1760" s="38"/>
      <c r="X1760" s="38"/>
      <c r="Y1760" s="38"/>
      <c r="Z1760" s="38"/>
      <c r="AA1760" s="38"/>
      <c r="AB1760" s="38"/>
      <c r="AC1760" s="38"/>
      <c r="AD1760" s="38"/>
      <c r="AE1760" s="38"/>
      <c r="AR1760" s="227" t="s">
        <v>256</v>
      </c>
      <c r="AT1760" s="227" t="s">
        <v>163</v>
      </c>
      <c r="AU1760" s="227" t="s">
        <v>178</v>
      </c>
      <c r="AY1760" s="17" t="s">
        <v>161</v>
      </c>
      <c r="BE1760" s="228">
        <f>IF(N1760="základní",J1760,0)</f>
        <v>0</v>
      </c>
      <c r="BF1760" s="228">
        <f>IF(N1760="snížená",J1760,0)</f>
        <v>0</v>
      </c>
      <c r="BG1760" s="228">
        <f>IF(N1760="zákl. přenesená",J1760,0)</f>
        <v>0</v>
      </c>
      <c r="BH1760" s="228">
        <f>IF(N1760="sníž. přenesená",J1760,0)</f>
        <v>0</v>
      </c>
      <c r="BI1760" s="228">
        <f>IF(N1760="nulová",J1760,0)</f>
        <v>0</v>
      </c>
      <c r="BJ1760" s="17" t="s">
        <v>83</v>
      </c>
      <c r="BK1760" s="228">
        <f>ROUND(I1760*H1760,2)</f>
        <v>0</v>
      </c>
      <c r="BL1760" s="17" t="s">
        <v>256</v>
      </c>
      <c r="BM1760" s="227" t="s">
        <v>2711</v>
      </c>
    </row>
    <row r="1761" s="2" customFormat="1">
      <c r="A1761" s="38"/>
      <c r="B1761" s="39"/>
      <c r="C1761" s="40"/>
      <c r="D1761" s="229" t="s">
        <v>169</v>
      </c>
      <c r="E1761" s="40"/>
      <c r="F1761" s="230" t="s">
        <v>2710</v>
      </c>
      <c r="G1761" s="40"/>
      <c r="H1761" s="40"/>
      <c r="I1761" s="231"/>
      <c r="J1761" s="40"/>
      <c r="K1761" s="40"/>
      <c r="L1761" s="44"/>
      <c r="M1761" s="232"/>
      <c r="N1761" s="233"/>
      <c r="O1761" s="91"/>
      <c r="P1761" s="91"/>
      <c r="Q1761" s="91"/>
      <c r="R1761" s="91"/>
      <c r="S1761" s="91"/>
      <c r="T1761" s="92"/>
      <c r="U1761" s="38"/>
      <c r="V1761" s="38"/>
      <c r="W1761" s="38"/>
      <c r="X1761" s="38"/>
      <c r="Y1761" s="38"/>
      <c r="Z1761" s="38"/>
      <c r="AA1761" s="38"/>
      <c r="AB1761" s="38"/>
      <c r="AC1761" s="38"/>
      <c r="AD1761" s="38"/>
      <c r="AE1761" s="38"/>
      <c r="AT1761" s="17" t="s">
        <v>169</v>
      </c>
      <c r="AU1761" s="17" t="s">
        <v>178</v>
      </c>
    </row>
    <row r="1762" s="2" customFormat="1" ht="33" customHeight="1">
      <c r="A1762" s="38"/>
      <c r="B1762" s="39"/>
      <c r="C1762" s="215" t="s">
        <v>2712</v>
      </c>
      <c r="D1762" s="215" t="s">
        <v>163</v>
      </c>
      <c r="E1762" s="216" t="s">
        <v>2713</v>
      </c>
      <c r="F1762" s="217" t="s">
        <v>2714</v>
      </c>
      <c r="G1762" s="218" t="s">
        <v>1754</v>
      </c>
      <c r="H1762" s="219">
        <v>3</v>
      </c>
      <c r="I1762" s="220"/>
      <c r="J1762" s="221">
        <f>ROUND(I1762*H1762,2)</f>
        <v>0</v>
      </c>
      <c r="K1762" s="222"/>
      <c r="L1762" s="44"/>
      <c r="M1762" s="223" t="s">
        <v>1</v>
      </c>
      <c r="N1762" s="224" t="s">
        <v>40</v>
      </c>
      <c r="O1762" s="91"/>
      <c r="P1762" s="225">
        <f>O1762*H1762</f>
        <v>0</v>
      </c>
      <c r="Q1762" s="225">
        <v>0</v>
      </c>
      <c r="R1762" s="225">
        <f>Q1762*H1762</f>
        <v>0</v>
      </c>
      <c r="S1762" s="225">
        <v>0</v>
      </c>
      <c r="T1762" s="226">
        <f>S1762*H1762</f>
        <v>0</v>
      </c>
      <c r="U1762" s="38"/>
      <c r="V1762" s="38"/>
      <c r="W1762" s="38"/>
      <c r="X1762" s="38"/>
      <c r="Y1762" s="38"/>
      <c r="Z1762" s="38"/>
      <c r="AA1762" s="38"/>
      <c r="AB1762" s="38"/>
      <c r="AC1762" s="38"/>
      <c r="AD1762" s="38"/>
      <c r="AE1762" s="38"/>
      <c r="AR1762" s="227" t="s">
        <v>256</v>
      </c>
      <c r="AT1762" s="227" t="s">
        <v>163</v>
      </c>
      <c r="AU1762" s="227" t="s">
        <v>178</v>
      </c>
      <c r="AY1762" s="17" t="s">
        <v>161</v>
      </c>
      <c r="BE1762" s="228">
        <f>IF(N1762="základní",J1762,0)</f>
        <v>0</v>
      </c>
      <c r="BF1762" s="228">
        <f>IF(N1762="snížená",J1762,0)</f>
        <v>0</v>
      </c>
      <c r="BG1762" s="228">
        <f>IF(N1762="zákl. přenesená",J1762,0)</f>
        <v>0</v>
      </c>
      <c r="BH1762" s="228">
        <f>IF(N1762="sníž. přenesená",J1762,0)</f>
        <v>0</v>
      </c>
      <c r="BI1762" s="228">
        <f>IF(N1762="nulová",J1762,0)</f>
        <v>0</v>
      </c>
      <c r="BJ1762" s="17" t="s">
        <v>83</v>
      </c>
      <c r="BK1762" s="228">
        <f>ROUND(I1762*H1762,2)</f>
        <v>0</v>
      </c>
      <c r="BL1762" s="17" t="s">
        <v>256</v>
      </c>
      <c r="BM1762" s="227" t="s">
        <v>2715</v>
      </c>
    </row>
    <row r="1763" s="2" customFormat="1">
      <c r="A1763" s="38"/>
      <c r="B1763" s="39"/>
      <c r="C1763" s="40"/>
      <c r="D1763" s="229" t="s">
        <v>169</v>
      </c>
      <c r="E1763" s="40"/>
      <c r="F1763" s="230" t="s">
        <v>2714</v>
      </c>
      <c r="G1763" s="40"/>
      <c r="H1763" s="40"/>
      <c r="I1763" s="231"/>
      <c r="J1763" s="40"/>
      <c r="K1763" s="40"/>
      <c r="L1763" s="44"/>
      <c r="M1763" s="232"/>
      <c r="N1763" s="233"/>
      <c r="O1763" s="91"/>
      <c r="P1763" s="91"/>
      <c r="Q1763" s="91"/>
      <c r="R1763" s="91"/>
      <c r="S1763" s="91"/>
      <c r="T1763" s="92"/>
      <c r="U1763" s="38"/>
      <c r="V1763" s="38"/>
      <c r="W1763" s="38"/>
      <c r="X1763" s="38"/>
      <c r="Y1763" s="38"/>
      <c r="Z1763" s="38"/>
      <c r="AA1763" s="38"/>
      <c r="AB1763" s="38"/>
      <c r="AC1763" s="38"/>
      <c r="AD1763" s="38"/>
      <c r="AE1763" s="38"/>
      <c r="AT1763" s="17" t="s">
        <v>169</v>
      </c>
      <c r="AU1763" s="17" t="s">
        <v>178</v>
      </c>
    </row>
    <row r="1764" s="2" customFormat="1" ht="16.5" customHeight="1">
      <c r="A1764" s="38"/>
      <c r="B1764" s="39"/>
      <c r="C1764" s="215" t="s">
        <v>2716</v>
      </c>
      <c r="D1764" s="215" t="s">
        <v>163</v>
      </c>
      <c r="E1764" s="216" t="s">
        <v>2717</v>
      </c>
      <c r="F1764" s="217" t="s">
        <v>2718</v>
      </c>
      <c r="G1764" s="218" t="s">
        <v>1765</v>
      </c>
      <c r="H1764" s="219">
        <v>1</v>
      </c>
      <c r="I1764" s="220"/>
      <c r="J1764" s="221">
        <f>ROUND(I1764*H1764,2)</f>
        <v>0</v>
      </c>
      <c r="K1764" s="222"/>
      <c r="L1764" s="44"/>
      <c r="M1764" s="223" t="s">
        <v>1</v>
      </c>
      <c r="N1764" s="224" t="s">
        <v>40</v>
      </c>
      <c r="O1764" s="91"/>
      <c r="P1764" s="225">
        <f>O1764*H1764</f>
        <v>0</v>
      </c>
      <c r="Q1764" s="225">
        <v>0</v>
      </c>
      <c r="R1764" s="225">
        <f>Q1764*H1764</f>
        <v>0</v>
      </c>
      <c r="S1764" s="225">
        <v>0</v>
      </c>
      <c r="T1764" s="226">
        <f>S1764*H1764</f>
        <v>0</v>
      </c>
      <c r="U1764" s="38"/>
      <c r="V1764" s="38"/>
      <c r="W1764" s="38"/>
      <c r="X1764" s="38"/>
      <c r="Y1764" s="38"/>
      <c r="Z1764" s="38"/>
      <c r="AA1764" s="38"/>
      <c r="AB1764" s="38"/>
      <c r="AC1764" s="38"/>
      <c r="AD1764" s="38"/>
      <c r="AE1764" s="38"/>
      <c r="AR1764" s="227" t="s">
        <v>256</v>
      </c>
      <c r="AT1764" s="227" t="s">
        <v>163</v>
      </c>
      <c r="AU1764" s="227" t="s">
        <v>178</v>
      </c>
      <c r="AY1764" s="17" t="s">
        <v>161</v>
      </c>
      <c r="BE1764" s="228">
        <f>IF(N1764="základní",J1764,0)</f>
        <v>0</v>
      </c>
      <c r="BF1764" s="228">
        <f>IF(N1764="snížená",J1764,0)</f>
        <v>0</v>
      </c>
      <c r="BG1764" s="228">
        <f>IF(N1764="zákl. přenesená",J1764,0)</f>
        <v>0</v>
      </c>
      <c r="BH1764" s="228">
        <f>IF(N1764="sníž. přenesená",J1764,0)</f>
        <v>0</v>
      </c>
      <c r="BI1764" s="228">
        <f>IF(N1764="nulová",J1764,0)</f>
        <v>0</v>
      </c>
      <c r="BJ1764" s="17" t="s">
        <v>83</v>
      </c>
      <c r="BK1764" s="228">
        <f>ROUND(I1764*H1764,2)</f>
        <v>0</v>
      </c>
      <c r="BL1764" s="17" t="s">
        <v>256</v>
      </c>
      <c r="BM1764" s="227" t="s">
        <v>2719</v>
      </c>
    </row>
    <row r="1765" s="2" customFormat="1">
      <c r="A1765" s="38"/>
      <c r="B1765" s="39"/>
      <c r="C1765" s="40"/>
      <c r="D1765" s="229" t="s">
        <v>169</v>
      </c>
      <c r="E1765" s="40"/>
      <c r="F1765" s="230" t="s">
        <v>2718</v>
      </c>
      <c r="G1765" s="40"/>
      <c r="H1765" s="40"/>
      <c r="I1765" s="231"/>
      <c r="J1765" s="40"/>
      <c r="K1765" s="40"/>
      <c r="L1765" s="44"/>
      <c r="M1765" s="232"/>
      <c r="N1765" s="233"/>
      <c r="O1765" s="91"/>
      <c r="P1765" s="91"/>
      <c r="Q1765" s="91"/>
      <c r="R1765" s="91"/>
      <c r="S1765" s="91"/>
      <c r="T1765" s="92"/>
      <c r="U1765" s="38"/>
      <c r="V1765" s="38"/>
      <c r="W1765" s="38"/>
      <c r="X1765" s="38"/>
      <c r="Y1765" s="38"/>
      <c r="Z1765" s="38"/>
      <c r="AA1765" s="38"/>
      <c r="AB1765" s="38"/>
      <c r="AC1765" s="38"/>
      <c r="AD1765" s="38"/>
      <c r="AE1765" s="38"/>
      <c r="AT1765" s="17" t="s">
        <v>169</v>
      </c>
      <c r="AU1765" s="17" t="s">
        <v>178</v>
      </c>
    </row>
    <row r="1766" s="2" customFormat="1" ht="16.5" customHeight="1">
      <c r="A1766" s="38"/>
      <c r="B1766" s="39"/>
      <c r="C1766" s="215" t="s">
        <v>2720</v>
      </c>
      <c r="D1766" s="215" t="s">
        <v>163</v>
      </c>
      <c r="E1766" s="216" t="s">
        <v>2721</v>
      </c>
      <c r="F1766" s="217" t="s">
        <v>2722</v>
      </c>
      <c r="G1766" s="218" t="s">
        <v>2427</v>
      </c>
      <c r="H1766" s="219">
        <v>5</v>
      </c>
      <c r="I1766" s="220"/>
      <c r="J1766" s="221">
        <f>ROUND(I1766*H1766,2)</f>
        <v>0</v>
      </c>
      <c r="K1766" s="222"/>
      <c r="L1766" s="44"/>
      <c r="M1766" s="223" t="s">
        <v>1</v>
      </c>
      <c r="N1766" s="224" t="s">
        <v>40</v>
      </c>
      <c r="O1766" s="91"/>
      <c r="P1766" s="225">
        <f>O1766*H1766</f>
        <v>0</v>
      </c>
      <c r="Q1766" s="225">
        <v>0</v>
      </c>
      <c r="R1766" s="225">
        <f>Q1766*H1766</f>
        <v>0</v>
      </c>
      <c r="S1766" s="225">
        <v>0</v>
      </c>
      <c r="T1766" s="226">
        <f>S1766*H1766</f>
        <v>0</v>
      </c>
      <c r="U1766" s="38"/>
      <c r="V1766" s="38"/>
      <c r="W1766" s="38"/>
      <c r="X1766" s="38"/>
      <c r="Y1766" s="38"/>
      <c r="Z1766" s="38"/>
      <c r="AA1766" s="38"/>
      <c r="AB1766" s="38"/>
      <c r="AC1766" s="38"/>
      <c r="AD1766" s="38"/>
      <c r="AE1766" s="38"/>
      <c r="AR1766" s="227" t="s">
        <v>256</v>
      </c>
      <c r="AT1766" s="227" t="s">
        <v>163</v>
      </c>
      <c r="AU1766" s="227" t="s">
        <v>178</v>
      </c>
      <c r="AY1766" s="17" t="s">
        <v>161</v>
      </c>
      <c r="BE1766" s="228">
        <f>IF(N1766="základní",J1766,0)</f>
        <v>0</v>
      </c>
      <c r="BF1766" s="228">
        <f>IF(N1766="snížená",J1766,0)</f>
        <v>0</v>
      </c>
      <c r="BG1766" s="228">
        <f>IF(N1766="zákl. přenesená",J1766,0)</f>
        <v>0</v>
      </c>
      <c r="BH1766" s="228">
        <f>IF(N1766="sníž. přenesená",J1766,0)</f>
        <v>0</v>
      </c>
      <c r="BI1766" s="228">
        <f>IF(N1766="nulová",J1766,0)</f>
        <v>0</v>
      </c>
      <c r="BJ1766" s="17" t="s">
        <v>83</v>
      </c>
      <c r="BK1766" s="228">
        <f>ROUND(I1766*H1766,2)</f>
        <v>0</v>
      </c>
      <c r="BL1766" s="17" t="s">
        <v>256</v>
      </c>
      <c r="BM1766" s="227" t="s">
        <v>2723</v>
      </c>
    </row>
    <row r="1767" s="2" customFormat="1">
      <c r="A1767" s="38"/>
      <c r="B1767" s="39"/>
      <c r="C1767" s="40"/>
      <c r="D1767" s="229" t="s">
        <v>169</v>
      </c>
      <c r="E1767" s="40"/>
      <c r="F1767" s="230" t="s">
        <v>2722</v>
      </c>
      <c r="G1767" s="40"/>
      <c r="H1767" s="40"/>
      <c r="I1767" s="231"/>
      <c r="J1767" s="40"/>
      <c r="K1767" s="40"/>
      <c r="L1767" s="44"/>
      <c r="M1767" s="232"/>
      <c r="N1767" s="233"/>
      <c r="O1767" s="91"/>
      <c r="P1767" s="91"/>
      <c r="Q1767" s="91"/>
      <c r="R1767" s="91"/>
      <c r="S1767" s="91"/>
      <c r="T1767" s="92"/>
      <c r="U1767" s="38"/>
      <c r="V1767" s="38"/>
      <c r="W1767" s="38"/>
      <c r="X1767" s="38"/>
      <c r="Y1767" s="38"/>
      <c r="Z1767" s="38"/>
      <c r="AA1767" s="38"/>
      <c r="AB1767" s="38"/>
      <c r="AC1767" s="38"/>
      <c r="AD1767" s="38"/>
      <c r="AE1767" s="38"/>
      <c r="AT1767" s="17" t="s">
        <v>169</v>
      </c>
      <c r="AU1767" s="17" t="s">
        <v>178</v>
      </c>
    </row>
    <row r="1768" s="12" customFormat="1" ht="20.88" customHeight="1">
      <c r="A1768" s="12"/>
      <c r="B1768" s="199"/>
      <c r="C1768" s="200"/>
      <c r="D1768" s="201" t="s">
        <v>74</v>
      </c>
      <c r="E1768" s="213" t="s">
        <v>2724</v>
      </c>
      <c r="F1768" s="213" t="s">
        <v>2725</v>
      </c>
      <c r="G1768" s="200"/>
      <c r="H1768" s="200"/>
      <c r="I1768" s="203"/>
      <c r="J1768" s="214">
        <f>BK1768</f>
        <v>0</v>
      </c>
      <c r="K1768" s="200"/>
      <c r="L1768" s="205"/>
      <c r="M1768" s="206"/>
      <c r="N1768" s="207"/>
      <c r="O1768" s="207"/>
      <c r="P1768" s="208">
        <f>SUM(P1769:P1796)</f>
        <v>0</v>
      </c>
      <c r="Q1768" s="207"/>
      <c r="R1768" s="208">
        <f>SUM(R1769:R1796)</f>
        <v>0</v>
      </c>
      <c r="S1768" s="207"/>
      <c r="T1768" s="209">
        <f>SUM(T1769:T1796)</f>
        <v>0</v>
      </c>
      <c r="U1768" s="12"/>
      <c r="V1768" s="12"/>
      <c r="W1768" s="12"/>
      <c r="X1768" s="12"/>
      <c r="Y1768" s="12"/>
      <c r="Z1768" s="12"/>
      <c r="AA1768" s="12"/>
      <c r="AB1768" s="12"/>
      <c r="AC1768" s="12"/>
      <c r="AD1768" s="12"/>
      <c r="AE1768" s="12"/>
      <c r="AR1768" s="210" t="s">
        <v>85</v>
      </c>
      <c r="AT1768" s="211" t="s">
        <v>74</v>
      </c>
      <c r="AU1768" s="211" t="s">
        <v>85</v>
      </c>
      <c r="AY1768" s="210" t="s">
        <v>161</v>
      </c>
      <c r="BK1768" s="212">
        <f>SUM(BK1769:BK1796)</f>
        <v>0</v>
      </c>
    </row>
    <row r="1769" s="2" customFormat="1" ht="16.5" customHeight="1">
      <c r="A1769" s="38"/>
      <c r="B1769" s="39"/>
      <c r="C1769" s="215" t="s">
        <v>2726</v>
      </c>
      <c r="D1769" s="215" t="s">
        <v>163</v>
      </c>
      <c r="E1769" s="216" t="s">
        <v>2727</v>
      </c>
      <c r="F1769" s="217" t="s">
        <v>2728</v>
      </c>
      <c r="G1769" s="218" t="s">
        <v>1754</v>
      </c>
      <c r="H1769" s="219">
        <v>16</v>
      </c>
      <c r="I1769" s="220"/>
      <c r="J1769" s="221">
        <f>ROUND(I1769*H1769,2)</f>
        <v>0</v>
      </c>
      <c r="K1769" s="222"/>
      <c r="L1769" s="44"/>
      <c r="M1769" s="223" t="s">
        <v>1</v>
      </c>
      <c r="N1769" s="224" t="s">
        <v>40</v>
      </c>
      <c r="O1769" s="91"/>
      <c r="P1769" s="225">
        <f>O1769*H1769</f>
        <v>0</v>
      </c>
      <c r="Q1769" s="225">
        <v>0</v>
      </c>
      <c r="R1769" s="225">
        <f>Q1769*H1769</f>
        <v>0</v>
      </c>
      <c r="S1769" s="225">
        <v>0</v>
      </c>
      <c r="T1769" s="226">
        <f>S1769*H1769</f>
        <v>0</v>
      </c>
      <c r="U1769" s="38"/>
      <c r="V1769" s="38"/>
      <c r="W1769" s="38"/>
      <c r="X1769" s="38"/>
      <c r="Y1769" s="38"/>
      <c r="Z1769" s="38"/>
      <c r="AA1769" s="38"/>
      <c r="AB1769" s="38"/>
      <c r="AC1769" s="38"/>
      <c r="AD1769" s="38"/>
      <c r="AE1769" s="38"/>
      <c r="AR1769" s="227" t="s">
        <v>256</v>
      </c>
      <c r="AT1769" s="227" t="s">
        <v>163</v>
      </c>
      <c r="AU1769" s="227" t="s">
        <v>178</v>
      </c>
      <c r="AY1769" s="17" t="s">
        <v>161</v>
      </c>
      <c r="BE1769" s="228">
        <f>IF(N1769="základní",J1769,0)</f>
        <v>0</v>
      </c>
      <c r="BF1769" s="228">
        <f>IF(N1769="snížená",J1769,0)</f>
        <v>0</v>
      </c>
      <c r="BG1769" s="228">
        <f>IF(N1769="zákl. přenesená",J1769,0)</f>
        <v>0</v>
      </c>
      <c r="BH1769" s="228">
        <f>IF(N1769="sníž. přenesená",J1769,0)</f>
        <v>0</v>
      </c>
      <c r="BI1769" s="228">
        <f>IF(N1769="nulová",J1769,0)</f>
        <v>0</v>
      </c>
      <c r="BJ1769" s="17" t="s">
        <v>83</v>
      </c>
      <c r="BK1769" s="228">
        <f>ROUND(I1769*H1769,2)</f>
        <v>0</v>
      </c>
      <c r="BL1769" s="17" t="s">
        <v>256</v>
      </c>
      <c r="BM1769" s="227" t="s">
        <v>2729</v>
      </c>
    </row>
    <row r="1770" s="2" customFormat="1">
      <c r="A1770" s="38"/>
      <c r="B1770" s="39"/>
      <c r="C1770" s="40"/>
      <c r="D1770" s="229" t="s">
        <v>169</v>
      </c>
      <c r="E1770" s="40"/>
      <c r="F1770" s="230" t="s">
        <v>2728</v>
      </c>
      <c r="G1770" s="40"/>
      <c r="H1770" s="40"/>
      <c r="I1770" s="231"/>
      <c r="J1770" s="40"/>
      <c r="K1770" s="40"/>
      <c r="L1770" s="44"/>
      <c r="M1770" s="232"/>
      <c r="N1770" s="233"/>
      <c r="O1770" s="91"/>
      <c r="P1770" s="91"/>
      <c r="Q1770" s="91"/>
      <c r="R1770" s="91"/>
      <c r="S1770" s="91"/>
      <c r="T1770" s="92"/>
      <c r="U1770" s="38"/>
      <c r="V1770" s="38"/>
      <c r="W1770" s="38"/>
      <c r="X1770" s="38"/>
      <c r="Y1770" s="38"/>
      <c r="Z1770" s="38"/>
      <c r="AA1770" s="38"/>
      <c r="AB1770" s="38"/>
      <c r="AC1770" s="38"/>
      <c r="AD1770" s="38"/>
      <c r="AE1770" s="38"/>
      <c r="AT1770" s="17" t="s">
        <v>169</v>
      </c>
      <c r="AU1770" s="17" t="s">
        <v>178</v>
      </c>
    </row>
    <row r="1771" s="2" customFormat="1" ht="16.5" customHeight="1">
      <c r="A1771" s="38"/>
      <c r="B1771" s="39"/>
      <c r="C1771" s="215" t="s">
        <v>2730</v>
      </c>
      <c r="D1771" s="215" t="s">
        <v>163</v>
      </c>
      <c r="E1771" s="216" t="s">
        <v>2731</v>
      </c>
      <c r="F1771" s="217" t="s">
        <v>2732</v>
      </c>
      <c r="G1771" s="218" t="s">
        <v>1754</v>
      </c>
      <c r="H1771" s="219">
        <v>19</v>
      </c>
      <c r="I1771" s="220"/>
      <c r="J1771" s="221">
        <f>ROUND(I1771*H1771,2)</f>
        <v>0</v>
      </c>
      <c r="K1771" s="222"/>
      <c r="L1771" s="44"/>
      <c r="M1771" s="223" t="s">
        <v>1</v>
      </c>
      <c r="N1771" s="224" t="s">
        <v>40</v>
      </c>
      <c r="O1771" s="91"/>
      <c r="P1771" s="225">
        <f>O1771*H1771</f>
        <v>0</v>
      </c>
      <c r="Q1771" s="225">
        <v>0</v>
      </c>
      <c r="R1771" s="225">
        <f>Q1771*H1771</f>
        <v>0</v>
      </c>
      <c r="S1771" s="225">
        <v>0</v>
      </c>
      <c r="T1771" s="226">
        <f>S1771*H1771</f>
        <v>0</v>
      </c>
      <c r="U1771" s="38"/>
      <c r="V1771" s="38"/>
      <c r="W1771" s="38"/>
      <c r="X1771" s="38"/>
      <c r="Y1771" s="38"/>
      <c r="Z1771" s="38"/>
      <c r="AA1771" s="38"/>
      <c r="AB1771" s="38"/>
      <c r="AC1771" s="38"/>
      <c r="AD1771" s="38"/>
      <c r="AE1771" s="38"/>
      <c r="AR1771" s="227" t="s">
        <v>256</v>
      </c>
      <c r="AT1771" s="227" t="s">
        <v>163</v>
      </c>
      <c r="AU1771" s="227" t="s">
        <v>178</v>
      </c>
      <c r="AY1771" s="17" t="s">
        <v>161</v>
      </c>
      <c r="BE1771" s="228">
        <f>IF(N1771="základní",J1771,0)</f>
        <v>0</v>
      </c>
      <c r="BF1771" s="228">
        <f>IF(N1771="snížená",J1771,0)</f>
        <v>0</v>
      </c>
      <c r="BG1771" s="228">
        <f>IF(N1771="zákl. přenesená",J1771,0)</f>
        <v>0</v>
      </c>
      <c r="BH1771" s="228">
        <f>IF(N1771="sníž. přenesená",J1771,0)</f>
        <v>0</v>
      </c>
      <c r="BI1771" s="228">
        <f>IF(N1771="nulová",J1771,0)</f>
        <v>0</v>
      </c>
      <c r="BJ1771" s="17" t="s">
        <v>83</v>
      </c>
      <c r="BK1771" s="228">
        <f>ROUND(I1771*H1771,2)</f>
        <v>0</v>
      </c>
      <c r="BL1771" s="17" t="s">
        <v>256</v>
      </c>
      <c r="BM1771" s="227" t="s">
        <v>2733</v>
      </c>
    </row>
    <row r="1772" s="2" customFormat="1">
      <c r="A1772" s="38"/>
      <c r="B1772" s="39"/>
      <c r="C1772" s="40"/>
      <c r="D1772" s="229" t="s">
        <v>169</v>
      </c>
      <c r="E1772" s="40"/>
      <c r="F1772" s="230" t="s">
        <v>2732</v>
      </c>
      <c r="G1772" s="40"/>
      <c r="H1772" s="40"/>
      <c r="I1772" s="231"/>
      <c r="J1772" s="40"/>
      <c r="K1772" s="40"/>
      <c r="L1772" s="44"/>
      <c r="M1772" s="232"/>
      <c r="N1772" s="233"/>
      <c r="O1772" s="91"/>
      <c r="P1772" s="91"/>
      <c r="Q1772" s="91"/>
      <c r="R1772" s="91"/>
      <c r="S1772" s="91"/>
      <c r="T1772" s="92"/>
      <c r="U1772" s="38"/>
      <c r="V1772" s="38"/>
      <c r="W1772" s="38"/>
      <c r="X1772" s="38"/>
      <c r="Y1772" s="38"/>
      <c r="Z1772" s="38"/>
      <c r="AA1772" s="38"/>
      <c r="AB1772" s="38"/>
      <c r="AC1772" s="38"/>
      <c r="AD1772" s="38"/>
      <c r="AE1772" s="38"/>
      <c r="AT1772" s="17" t="s">
        <v>169</v>
      </c>
      <c r="AU1772" s="17" t="s">
        <v>178</v>
      </c>
    </row>
    <row r="1773" s="2" customFormat="1" ht="16.5" customHeight="1">
      <c r="A1773" s="38"/>
      <c r="B1773" s="39"/>
      <c r="C1773" s="215" t="s">
        <v>2734</v>
      </c>
      <c r="D1773" s="215" t="s">
        <v>163</v>
      </c>
      <c r="E1773" s="216" t="s">
        <v>2735</v>
      </c>
      <c r="F1773" s="217" t="s">
        <v>2732</v>
      </c>
      <c r="G1773" s="218" t="s">
        <v>1754</v>
      </c>
      <c r="H1773" s="219">
        <v>8</v>
      </c>
      <c r="I1773" s="220"/>
      <c r="J1773" s="221">
        <f>ROUND(I1773*H1773,2)</f>
        <v>0</v>
      </c>
      <c r="K1773" s="222"/>
      <c r="L1773" s="44"/>
      <c r="M1773" s="223" t="s">
        <v>1</v>
      </c>
      <c r="N1773" s="224" t="s">
        <v>40</v>
      </c>
      <c r="O1773" s="91"/>
      <c r="P1773" s="225">
        <f>O1773*H1773</f>
        <v>0</v>
      </c>
      <c r="Q1773" s="225">
        <v>0</v>
      </c>
      <c r="R1773" s="225">
        <f>Q1773*H1773</f>
        <v>0</v>
      </c>
      <c r="S1773" s="225">
        <v>0</v>
      </c>
      <c r="T1773" s="226">
        <f>S1773*H1773</f>
        <v>0</v>
      </c>
      <c r="U1773" s="38"/>
      <c r="V1773" s="38"/>
      <c r="W1773" s="38"/>
      <c r="X1773" s="38"/>
      <c r="Y1773" s="38"/>
      <c r="Z1773" s="38"/>
      <c r="AA1773" s="38"/>
      <c r="AB1773" s="38"/>
      <c r="AC1773" s="38"/>
      <c r="AD1773" s="38"/>
      <c r="AE1773" s="38"/>
      <c r="AR1773" s="227" t="s">
        <v>256</v>
      </c>
      <c r="AT1773" s="227" t="s">
        <v>163</v>
      </c>
      <c r="AU1773" s="227" t="s">
        <v>178</v>
      </c>
      <c r="AY1773" s="17" t="s">
        <v>161</v>
      </c>
      <c r="BE1773" s="228">
        <f>IF(N1773="základní",J1773,0)</f>
        <v>0</v>
      </c>
      <c r="BF1773" s="228">
        <f>IF(N1773="snížená",J1773,0)</f>
        <v>0</v>
      </c>
      <c r="BG1773" s="228">
        <f>IF(N1773="zákl. přenesená",J1773,0)</f>
        <v>0</v>
      </c>
      <c r="BH1773" s="228">
        <f>IF(N1773="sníž. přenesená",J1773,0)</f>
        <v>0</v>
      </c>
      <c r="BI1773" s="228">
        <f>IF(N1773="nulová",J1773,0)</f>
        <v>0</v>
      </c>
      <c r="BJ1773" s="17" t="s">
        <v>83</v>
      </c>
      <c r="BK1773" s="228">
        <f>ROUND(I1773*H1773,2)</f>
        <v>0</v>
      </c>
      <c r="BL1773" s="17" t="s">
        <v>256</v>
      </c>
      <c r="BM1773" s="227" t="s">
        <v>2736</v>
      </c>
    </row>
    <row r="1774" s="2" customFormat="1">
      <c r="A1774" s="38"/>
      <c r="B1774" s="39"/>
      <c r="C1774" s="40"/>
      <c r="D1774" s="229" t="s">
        <v>169</v>
      </c>
      <c r="E1774" s="40"/>
      <c r="F1774" s="230" t="s">
        <v>2732</v>
      </c>
      <c r="G1774" s="40"/>
      <c r="H1774" s="40"/>
      <c r="I1774" s="231"/>
      <c r="J1774" s="40"/>
      <c r="K1774" s="40"/>
      <c r="L1774" s="44"/>
      <c r="M1774" s="232"/>
      <c r="N1774" s="233"/>
      <c r="O1774" s="91"/>
      <c r="P1774" s="91"/>
      <c r="Q1774" s="91"/>
      <c r="R1774" s="91"/>
      <c r="S1774" s="91"/>
      <c r="T1774" s="92"/>
      <c r="U1774" s="38"/>
      <c r="V1774" s="38"/>
      <c r="W1774" s="38"/>
      <c r="X1774" s="38"/>
      <c r="Y1774" s="38"/>
      <c r="Z1774" s="38"/>
      <c r="AA1774" s="38"/>
      <c r="AB1774" s="38"/>
      <c r="AC1774" s="38"/>
      <c r="AD1774" s="38"/>
      <c r="AE1774" s="38"/>
      <c r="AT1774" s="17" t="s">
        <v>169</v>
      </c>
      <c r="AU1774" s="17" t="s">
        <v>178</v>
      </c>
    </row>
    <row r="1775" s="2" customFormat="1" ht="16.5" customHeight="1">
      <c r="A1775" s="38"/>
      <c r="B1775" s="39"/>
      <c r="C1775" s="215" t="s">
        <v>2737</v>
      </c>
      <c r="D1775" s="215" t="s">
        <v>163</v>
      </c>
      <c r="E1775" s="216" t="s">
        <v>2738</v>
      </c>
      <c r="F1775" s="217" t="s">
        <v>2739</v>
      </c>
      <c r="G1775" s="218" t="s">
        <v>1754</v>
      </c>
      <c r="H1775" s="219">
        <v>3</v>
      </c>
      <c r="I1775" s="220"/>
      <c r="J1775" s="221">
        <f>ROUND(I1775*H1775,2)</f>
        <v>0</v>
      </c>
      <c r="K1775" s="222"/>
      <c r="L1775" s="44"/>
      <c r="M1775" s="223" t="s">
        <v>1</v>
      </c>
      <c r="N1775" s="224" t="s">
        <v>40</v>
      </c>
      <c r="O1775" s="91"/>
      <c r="P1775" s="225">
        <f>O1775*H1775</f>
        <v>0</v>
      </c>
      <c r="Q1775" s="225">
        <v>0</v>
      </c>
      <c r="R1775" s="225">
        <f>Q1775*H1775</f>
        <v>0</v>
      </c>
      <c r="S1775" s="225">
        <v>0</v>
      </c>
      <c r="T1775" s="226">
        <f>S1775*H1775</f>
        <v>0</v>
      </c>
      <c r="U1775" s="38"/>
      <c r="V1775" s="38"/>
      <c r="W1775" s="38"/>
      <c r="X1775" s="38"/>
      <c r="Y1775" s="38"/>
      <c r="Z1775" s="38"/>
      <c r="AA1775" s="38"/>
      <c r="AB1775" s="38"/>
      <c r="AC1775" s="38"/>
      <c r="AD1775" s="38"/>
      <c r="AE1775" s="38"/>
      <c r="AR1775" s="227" t="s">
        <v>256</v>
      </c>
      <c r="AT1775" s="227" t="s">
        <v>163</v>
      </c>
      <c r="AU1775" s="227" t="s">
        <v>178</v>
      </c>
      <c r="AY1775" s="17" t="s">
        <v>161</v>
      </c>
      <c r="BE1775" s="228">
        <f>IF(N1775="základní",J1775,0)</f>
        <v>0</v>
      </c>
      <c r="BF1775" s="228">
        <f>IF(N1775="snížená",J1775,0)</f>
        <v>0</v>
      </c>
      <c r="BG1775" s="228">
        <f>IF(N1775="zákl. přenesená",J1775,0)</f>
        <v>0</v>
      </c>
      <c r="BH1775" s="228">
        <f>IF(N1775="sníž. přenesená",J1775,0)</f>
        <v>0</v>
      </c>
      <c r="BI1775" s="228">
        <f>IF(N1775="nulová",J1775,0)</f>
        <v>0</v>
      </c>
      <c r="BJ1775" s="17" t="s">
        <v>83</v>
      </c>
      <c r="BK1775" s="228">
        <f>ROUND(I1775*H1775,2)</f>
        <v>0</v>
      </c>
      <c r="BL1775" s="17" t="s">
        <v>256</v>
      </c>
      <c r="BM1775" s="227" t="s">
        <v>2740</v>
      </c>
    </row>
    <row r="1776" s="2" customFormat="1">
      <c r="A1776" s="38"/>
      <c r="B1776" s="39"/>
      <c r="C1776" s="40"/>
      <c r="D1776" s="229" t="s">
        <v>169</v>
      </c>
      <c r="E1776" s="40"/>
      <c r="F1776" s="230" t="s">
        <v>2739</v>
      </c>
      <c r="G1776" s="40"/>
      <c r="H1776" s="40"/>
      <c r="I1776" s="231"/>
      <c r="J1776" s="40"/>
      <c r="K1776" s="40"/>
      <c r="L1776" s="44"/>
      <c r="M1776" s="232"/>
      <c r="N1776" s="233"/>
      <c r="O1776" s="91"/>
      <c r="P1776" s="91"/>
      <c r="Q1776" s="91"/>
      <c r="R1776" s="91"/>
      <c r="S1776" s="91"/>
      <c r="T1776" s="92"/>
      <c r="U1776" s="38"/>
      <c r="V1776" s="38"/>
      <c r="W1776" s="38"/>
      <c r="X1776" s="38"/>
      <c r="Y1776" s="38"/>
      <c r="Z1776" s="38"/>
      <c r="AA1776" s="38"/>
      <c r="AB1776" s="38"/>
      <c r="AC1776" s="38"/>
      <c r="AD1776" s="38"/>
      <c r="AE1776" s="38"/>
      <c r="AT1776" s="17" t="s">
        <v>169</v>
      </c>
      <c r="AU1776" s="17" t="s">
        <v>178</v>
      </c>
    </row>
    <row r="1777" s="2" customFormat="1" ht="16.5" customHeight="1">
      <c r="A1777" s="38"/>
      <c r="B1777" s="39"/>
      <c r="C1777" s="215" t="s">
        <v>2741</v>
      </c>
      <c r="D1777" s="215" t="s">
        <v>163</v>
      </c>
      <c r="E1777" s="216" t="s">
        <v>2742</v>
      </c>
      <c r="F1777" s="217" t="s">
        <v>2743</v>
      </c>
      <c r="G1777" s="218" t="s">
        <v>1754</v>
      </c>
      <c r="H1777" s="219">
        <v>16</v>
      </c>
      <c r="I1777" s="220"/>
      <c r="J1777" s="221">
        <f>ROUND(I1777*H1777,2)</f>
        <v>0</v>
      </c>
      <c r="K1777" s="222"/>
      <c r="L1777" s="44"/>
      <c r="M1777" s="223" t="s">
        <v>1</v>
      </c>
      <c r="N1777" s="224" t="s">
        <v>40</v>
      </c>
      <c r="O1777" s="91"/>
      <c r="P1777" s="225">
        <f>O1777*H1777</f>
        <v>0</v>
      </c>
      <c r="Q1777" s="225">
        <v>0</v>
      </c>
      <c r="R1777" s="225">
        <f>Q1777*H1777</f>
        <v>0</v>
      </c>
      <c r="S1777" s="225">
        <v>0</v>
      </c>
      <c r="T1777" s="226">
        <f>S1777*H1777</f>
        <v>0</v>
      </c>
      <c r="U1777" s="38"/>
      <c r="V1777" s="38"/>
      <c r="W1777" s="38"/>
      <c r="X1777" s="38"/>
      <c r="Y1777" s="38"/>
      <c r="Z1777" s="38"/>
      <c r="AA1777" s="38"/>
      <c r="AB1777" s="38"/>
      <c r="AC1777" s="38"/>
      <c r="AD1777" s="38"/>
      <c r="AE1777" s="38"/>
      <c r="AR1777" s="227" t="s">
        <v>256</v>
      </c>
      <c r="AT1777" s="227" t="s">
        <v>163</v>
      </c>
      <c r="AU1777" s="227" t="s">
        <v>178</v>
      </c>
      <c r="AY1777" s="17" t="s">
        <v>161</v>
      </c>
      <c r="BE1777" s="228">
        <f>IF(N1777="základní",J1777,0)</f>
        <v>0</v>
      </c>
      <c r="BF1777" s="228">
        <f>IF(N1777="snížená",J1777,0)</f>
        <v>0</v>
      </c>
      <c r="BG1777" s="228">
        <f>IF(N1777="zákl. přenesená",J1777,0)</f>
        <v>0</v>
      </c>
      <c r="BH1777" s="228">
        <f>IF(N1777="sníž. přenesená",J1777,0)</f>
        <v>0</v>
      </c>
      <c r="BI1777" s="228">
        <f>IF(N1777="nulová",J1777,0)</f>
        <v>0</v>
      </c>
      <c r="BJ1777" s="17" t="s">
        <v>83</v>
      </c>
      <c r="BK1777" s="228">
        <f>ROUND(I1777*H1777,2)</f>
        <v>0</v>
      </c>
      <c r="BL1777" s="17" t="s">
        <v>256</v>
      </c>
      <c r="BM1777" s="227" t="s">
        <v>2744</v>
      </c>
    </row>
    <row r="1778" s="2" customFormat="1">
      <c r="A1778" s="38"/>
      <c r="B1778" s="39"/>
      <c r="C1778" s="40"/>
      <c r="D1778" s="229" t="s">
        <v>169</v>
      </c>
      <c r="E1778" s="40"/>
      <c r="F1778" s="230" t="s">
        <v>2743</v>
      </c>
      <c r="G1778" s="40"/>
      <c r="H1778" s="40"/>
      <c r="I1778" s="231"/>
      <c r="J1778" s="40"/>
      <c r="K1778" s="40"/>
      <c r="L1778" s="44"/>
      <c r="M1778" s="232"/>
      <c r="N1778" s="233"/>
      <c r="O1778" s="91"/>
      <c r="P1778" s="91"/>
      <c r="Q1778" s="91"/>
      <c r="R1778" s="91"/>
      <c r="S1778" s="91"/>
      <c r="T1778" s="92"/>
      <c r="U1778" s="38"/>
      <c r="V1778" s="38"/>
      <c r="W1778" s="38"/>
      <c r="X1778" s="38"/>
      <c r="Y1778" s="38"/>
      <c r="Z1778" s="38"/>
      <c r="AA1778" s="38"/>
      <c r="AB1778" s="38"/>
      <c r="AC1778" s="38"/>
      <c r="AD1778" s="38"/>
      <c r="AE1778" s="38"/>
      <c r="AT1778" s="17" t="s">
        <v>169</v>
      </c>
      <c r="AU1778" s="17" t="s">
        <v>178</v>
      </c>
    </row>
    <row r="1779" s="2" customFormat="1" ht="16.5" customHeight="1">
      <c r="A1779" s="38"/>
      <c r="B1779" s="39"/>
      <c r="C1779" s="215" t="s">
        <v>2745</v>
      </c>
      <c r="D1779" s="215" t="s">
        <v>163</v>
      </c>
      <c r="E1779" s="216" t="s">
        <v>2746</v>
      </c>
      <c r="F1779" s="217" t="s">
        <v>2747</v>
      </c>
      <c r="G1779" s="218" t="s">
        <v>1754</v>
      </c>
      <c r="H1779" s="219">
        <v>14</v>
      </c>
      <c r="I1779" s="220"/>
      <c r="J1779" s="221">
        <f>ROUND(I1779*H1779,2)</f>
        <v>0</v>
      </c>
      <c r="K1779" s="222"/>
      <c r="L1779" s="44"/>
      <c r="M1779" s="223" t="s">
        <v>1</v>
      </c>
      <c r="N1779" s="224" t="s">
        <v>40</v>
      </c>
      <c r="O1779" s="91"/>
      <c r="P1779" s="225">
        <f>O1779*H1779</f>
        <v>0</v>
      </c>
      <c r="Q1779" s="225">
        <v>0</v>
      </c>
      <c r="R1779" s="225">
        <f>Q1779*H1779</f>
        <v>0</v>
      </c>
      <c r="S1779" s="225">
        <v>0</v>
      </c>
      <c r="T1779" s="226">
        <f>S1779*H1779</f>
        <v>0</v>
      </c>
      <c r="U1779" s="38"/>
      <c r="V1779" s="38"/>
      <c r="W1779" s="38"/>
      <c r="X1779" s="38"/>
      <c r="Y1779" s="38"/>
      <c r="Z1779" s="38"/>
      <c r="AA1779" s="38"/>
      <c r="AB1779" s="38"/>
      <c r="AC1779" s="38"/>
      <c r="AD1779" s="38"/>
      <c r="AE1779" s="38"/>
      <c r="AR1779" s="227" t="s">
        <v>256</v>
      </c>
      <c r="AT1779" s="227" t="s">
        <v>163</v>
      </c>
      <c r="AU1779" s="227" t="s">
        <v>178</v>
      </c>
      <c r="AY1779" s="17" t="s">
        <v>161</v>
      </c>
      <c r="BE1779" s="228">
        <f>IF(N1779="základní",J1779,0)</f>
        <v>0</v>
      </c>
      <c r="BF1779" s="228">
        <f>IF(N1779="snížená",J1779,0)</f>
        <v>0</v>
      </c>
      <c r="BG1779" s="228">
        <f>IF(N1779="zákl. přenesená",J1779,0)</f>
        <v>0</v>
      </c>
      <c r="BH1779" s="228">
        <f>IF(N1779="sníž. přenesená",J1779,0)</f>
        <v>0</v>
      </c>
      <c r="BI1779" s="228">
        <f>IF(N1779="nulová",J1779,0)</f>
        <v>0</v>
      </c>
      <c r="BJ1779" s="17" t="s">
        <v>83</v>
      </c>
      <c r="BK1779" s="228">
        <f>ROUND(I1779*H1779,2)</f>
        <v>0</v>
      </c>
      <c r="BL1779" s="17" t="s">
        <v>256</v>
      </c>
      <c r="BM1779" s="227" t="s">
        <v>2748</v>
      </c>
    </row>
    <row r="1780" s="2" customFormat="1">
      <c r="A1780" s="38"/>
      <c r="B1780" s="39"/>
      <c r="C1780" s="40"/>
      <c r="D1780" s="229" t="s">
        <v>169</v>
      </c>
      <c r="E1780" s="40"/>
      <c r="F1780" s="230" t="s">
        <v>2747</v>
      </c>
      <c r="G1780" s="40"/>
      <c r="H1780" s="40"/>
      <c r="I1780" s="231"/>
      <c r="J1780" s="40"/>
      <c r="K1780" s="40"/>
      <c r="L1780" s="44"/>
      <c r="M1780" s="232"/>
      <c r="N1780" s="233"/>
      <c r="O1780" s="91"/>
      <c r="P1780" s="91"/>
      <c r="Q1780" s="91"/>
      <c r="R1780" s="91"/>
      <c r="S1780" s="91"/>
      <c r="T1780" s="92"/>
      <c r="U1780" s="38"/>
      <c r="V1780" s="38"/>
      <c r="W1780" s="38"/>
      <c r="X1780" s="38"/>
      <c r="Y1780" s="38"/>
      <c r="Z1780" s="38"/>
      <c r="AA1780" s="38"/>
      <c r="AB1780" s="38"/>
      <c r="AC1780" s="38"/>
      <c r="AD1780" s="38"/>
      <c r="AE1780" s="38"/>
      <c r="AT1780" s="17" t="s">
        <v>169</v>
      </c>
      <c r="AU1780" s="17" t="s">
        <v>178</v>
      </c>
    </row>
    <row r="1781" s="2" customFormat="1" ht="16.5" customHeight="1">
      <c r="A1781" s="38"/>
      <c r="B1781" s="39"/>
      <c r="C1781" s="215" t="s">
        <v>2749</v>
      </c>
      <c r="D1781" s="215" t="s">
        <v>163</v>
      </c>
      <c r="E1781" s="216" t="s">
        <v>2750</v>
      </c>
      <c r="F1781" s="217" t="s">
        <v>2751</v>
      </c>
      <c r="G1781" s="218" t="s">
        <v>1754</v>
      </c>
      <c r="H1781" s="219">
        <v>9</v>
      </c>
      <c r="I1781" s="220"/>
      <c r="J1781" s="221">
        <f>ROUND(I1781*H1781,2)</f>
        <v>0</v>
      </c>
      <c r="K1781" s="222"/>
      <c r="L1781" s="44"/>
      <c r="M1781" s="223" t="s">
        <v>1</v>
      </c>
      <c r="N1781" s="224" t="s">
        <v>40</v>
      </c>
      <c r="O1781" s="91"/>
      <c r="P1781" s="225">
        <f>O1781*H1781</f>
        <v>0</v>
      </c>
      <c r="Q1781" s="225">
        <v>0</v>
      </c>
      <c r="R1781" s="225">
        <f>Q1781*H1781</f>
        <v>0</v>
      </c>
      <c r="S1781" s="225">
        <v>0</v>
      </c>
      <c r="T1781" s="226">
        <f>S1781*H1781</f>
        <v>0</v>
      </c>
      <c r="U1781" s="38"/>
      <c r="V1781" s="38"/>
      <c r="W1781" s="38"/>
      <c r="X1781" s="38"/>
      <c r="Y1781" s="38"/>
      <c r="Z1781" s="38"/>
      <c r="AA1781" s="38"/>
      <c r="AB1781" s="38"/>
      <c r="AC1781" s="38"/>
      <c r="AD1781" s="38"/>
      <c r="AE1781" s="38"/>
      <c r="AR1781" s="227" t="s">
        <v>256</v>
      </c>
      <c r="AT1781" s="227" t="s">
        <v>163</v>
      </c>
      <c r="AU1781" s="227" t="s">
        <v>178</v>
      </c>
      <c r="AY1781" s="17" t="s">
        <v>161</v>
      </c>
      <c r="BE1781" s="228">
        <f>IF(N1781="základní",J1781,0)</f>
        <v>0</v>
      </c>
      <c r="BF1781" s="228">
        <f>IF(N1781="snížená",J1781,0)</f>
        <v>0</v>
      </c>
      <c r="BG1781" s="228">
        <f>IF(N1781="zákl. přenesená",J1781,0)</f>
        <v>0</v>
      </c>
      <c r="BH1781" s="228">
        <f>IF(N1781="sníž. přenesená",J1781,0)</f>
        <v>0</v>
      </c>
      <c r="BI1781" s="228">
        <f>IF(N1781="nulová",J1781,0)</f>
        <v>0</v>
      </c>
      <c r="BJ1781" s="17" t="s">
        <v>83</v>
      </c>
      <c r="BK1781" s="228">
        <f>ROUND(I1781*H1781,2)</f>
        <v>0</v>
      </c>
      <c r="BL1781" s="17" t="s">
        <v>256</v>
      </c>
      <c r="BM1781" s="227" t="s">
        <v>2752</v>
      </c>
    </row>
    <row r="1782" s="2" customFormat="1">
      <c r="A1782" s="38"/>
      <c r="B1782" s="39"/>
      <c r="C1782" s="40"/>
      <c r="D1782" s="229" t="s">
        <v>169</v>
      </c>
      <c r="E1782" s="40"/>
      <c r="F1782" s="230" t="s">
        <v>2751</v>
      </c>
      <c r="G1782" s="40"/>
      <c r="H1782" s="40"/>
      <c r="I1782" s="231"/>
      <c r="J1782" s="40"/>
      <c r="K1782" s="40"/>
      <c r="L1782" s="44"/>
      <c r="M1782" s="232"/>
      <c r="N1782" s="233"/>
      <c r="O1782" s="91"/>
      <c r="P1782" s="91"/>
      <c r="Q1782" s="91"/>
      <c r="R1782" s="91"/>
      <c r="S1782" s="91"/>
      <c r="T1782" s="92"/>
      <c r="U1782" s="38"/>
      <c r="V1782" s="38"/>
      <c r="W1782" s="38"/>
      <c r="X1782" s="38"/>
      <c r="Y1782" s="38"/>
      <c r="Z1782" s="38"/>
      <c r="AA1782" s="38"/>
      <c r="AB1782" s="38"/>
      <c r="AC1782" s="38"/>
      <c r="AD1782" s="38"/>
      <c r="AE1782" s="38"/>
      <c r="AT1782" s="17" t="s">
        <v>169</v>
      </c>
      <c r="AU1782" s="17" t="s">
        <v>178</v>
      </c>
    </row>
    <row r="1783" s="2" customFormat="1" ht="16.5" customHeight="1">
      <c r="A1783" s="38"/>
      <c r="B1783" s="39"/>
      <c r="C1783" s="215" t="s">
        <v>2753</v>
      </c>
      <c r="D1783" s="215" t="s">
        <v>163</v>
      </c>
      <c r="E1783" s="216" t="s">
        <v>2754</v>
      </c>
      <c r="F1783" s="217" t="s">
        <v>2755</v>
      </c>
      <c r="G1783" s="218" t="s">
        <v>1754</v>
      </c>
      <c r="H1783" s="219">
        <v>3</v>
      </c>
      <c r="I1783" s="220"/>
      <c r="J1783" s="221">
        <f>ROUND(I1783*H1783,2)</f>
        <v>0</v>
      </c>
      <c r="K1783" s="222"/>
      <c r="L1783" s="44"/>
      <c r="M1783" s="223" t="s">
        <v>1</v>
      </c>
      <c r="N1783" s="224" t="s">
        <v>40</v>
      </c>
      <c r="O1783" s="91"/>
      <c r="P1783" s="225">
        <f>O1783*H1783</f>
        <v>0</v>
      </c>
      <c r="Q1783" s="225">
        <v>0</v>
      </c>
      <c r="R1783" s="225">
        <f>Q1783*H1783</f>
        <v>0</v>
      </c>
      <c r="S1783" s="225">
        <v>0</v>
      </c>
      <c r="T1783" s="226">
        <f>S1783*H1783</f>
        <v>0</v>
      </c>
      <c r="U1783" s="38"/>
      <c r="V1783" s="38"/>
      <c r="W1783" s="38"/>
      <c r="X1783" s="38"/>
      <c r="Y1783" s="38"/>
      <c r="Z1783" s="38"/>
      <c r="AA1783" s="38"/>
      <c r="AB1783" s="38"/>
      <c r="AC1783" s="38"/>
      <c r="AD1783" s="38"/>
      <c r="AE1783" s="38"/>
      <c r="AR1783" s="227" t="s">
        <v>256</v>
      </c>
      <c r="AT1783" s="227" t="s">
        <v>163</v>
      </c>
      <c r="AU1783" s="227" t="s">
        <v>178</v>
      </c>
      <c r="AY1783" s="17" t="s">
        <v>161</v>
      </c>
      <c r="BE1783" s="228">
        <f>IF(N1783="základní",J1783,0)</f>
        <v>0</v>
      </c>
      <c r="BF1783" s="228">
        <f>IF(N1783="snížená",J1783,0)</f>
        <v>0</v>
      </c>
      <c r="BG1783" s="228">
        <f>IF(N1783="zákl. přenesená",J1783,0)</f>
        <v>0</v>
      </c>
      <c r="BH1783" s="228">
        <f>IF(N1783="sníž. přenesená",J1783,0)</f>
        <v>0</v>
      </c>
      <c r="BI1783" s="228">
        <f>IF(N1783="nulová",J1783,0)</f>
        <v>0</v>
      </c>
      <c r="BJ1783" s="17" t="s">
        <v>83</v>
      </c>
      <c r="BK1783" s="228">
        <f>ROUND(I1783*H1783,2)</f>
        <v>0</v>
      </c>
      <c r="BL1783" s="17" t="s">
        <v>256</v>
      </c>
      <c r="BM1783" s="227" t="s">
        <v>2756</v>
      </c>
    </row>
    <row r="1784" s="2" customFormat="1">
      <c r="A1784" s="38"/>
      <c r="B1784" s="39"/>
      <c r="C1784" s="40"/>
      <c r="D1784" s="229" t="s">
        <v>169</v>
      </c>
      <c r="E1784" s="40"/>
      <c r="F1784" s="230" t="s">
        <v>2755</v>
      </c>
      <c r="G1784" s="40"/>
      <c r="H1784" s="40"/>
      <c r="I1784" s="231"/>
      <c r="J1784" s="40"/>
      <c r="K1784" s="40"/>
      <c r="L1784" s="44"/>
      <c r="M1784" s="232"/>
      <c r="N1784" s="233"/>
      <c r="O1784" s="91"/>
      <c r="P1784" s="91"/>
      <c r="Q1784" s="91"/>
      <c r="R1784" s="91"/>
      <c r="S1784" s="91"/>
      <c r="T1784" s="92"/>
      <c r="U1784" s="38"/>
      <c r="V1784" s="38"/>
      <c r="W1784" s="38"/>
      <c r="X1784" s="38"/>
      <c r="Y1784" s="38"/>
      <c r="Z1784" s="38"/>
      <c r="AA1784" s="38"/>
      <c r="AB1784" s="38"/>
      <c r="AC1784" s="38"/>
      <c r="AD1784" s="38"/>
      <c r="AE1784" s="38"/>
      <c r="AT1784" s="17" t="s">
        <v>169</v>
      </c>
      <c r="AU1784" s="17" t="s">
        <v>178</v>
      </c>
    </row>
    <row r="1785" s="2" customFormat="1" ht="16.5" customHeight="1">
      <c r="A1785" s="38"/>
      <c r="B1785" s="39"/>
      <c r="C1785" s="215" t="s">
        <v>2757</v>
      </c>
      <c r="D1785" s="215" t="s">
        <v>163</v>
      </c>
      <c r="E1785" s="216" t="s">
        <v>2758</v>
      </c>
      <c r="F1785" s="217" t="s">
        <v>2759</v>
      </c>
      <c r="G1785" s="218" t="s">
        <v>1754</v>
      </c>
      <c r="H1785" s="219">
        <v>6</v>
      </c>
      <c r="I1785" s="220"/>
      <c r="J1785" s="221">
        <f>ROUND(I1785*H1785,2)</f>
        <v>0</v>
      </c>
      <c r="K1785" s="222"/>
      <c r="L1785" s="44"/>
      <c r="M1785" s="223" t="s">
        <v>1</v>
      </c>
      <c r="N1785" s="224" t="s">
        <v>40</v>
      </c>
      <c r="O1785" s="91"/>
      <c r="P1785" s="225">
        <f>O1785*H1785</f>
        <v>0</v>
      </c>
      <c r="Q1785" s="225">
        <v>0</v>
      </c>
      <c r="R1785" s="225">
        <f>Q1785*H1785</f>
        <v>0</v>
      </c>
      <c r="S1785" s="225">
        <v>0</v>
      </c>
      <c r="T1785" s="226">
        <f>S1785*H1785</f>
        <v>0</v>
      </c>
      <c r="U1785" s="38"/>
      <c r="V1785" s="38"/>
      <c r="W1785" s="38"/>
      <c r="X1785" s="38"/>
      <c r="Y1785" s="38"/>
      <c r="Z1785" s="38"/>
      <c r="AA1785" s="38"/>
      <c r="AB1785" s="38"/>
      <c r="AC1785" s="38"/>
      <c r="AD1785" s="38"/>
      <c r="AE1785" s="38"/>
      <c r="AR1785" s="227" t="s">
        <v>256</v>
      </c>
      <c r="AT1785" s="227" t="s">
        <v>163</v>
      </c>
      <c r="AU1785" s="227" t="s">
        <v>178</v>
      </c>
      <c r="AY1785" s="17" t="s">
        <v>161</v>
      </c>
      <c r="BE1785" s="228">
        <f>IF(N1785="základní",J1785,0)</f>
        <v>0</v>
      </c>
      <c r="BF1785" s="228">
        <f>IF(N1785="snížená",J1785,0)</f>
        <v>0</v>
      </c>
      <c r="BG1785" s="228">
        <f>IF(N1785="zákl. přenesená",J1785,0)</f>
        <v>0</v>
      </c>
      <c r="BH1785" s="228">
        <f>IF(N1785="sníž. přenesená",J1785,0)</f>
        <v>0</v>
      </c>
      <c r="BI1785" s="228">
        <f>IF(N1785="nulová",J1785,0)</f>
        <v>0</v>
      </c>
      <c r="BJ1785" s="17" t="s">
        <v>83</v>
      </c>
      <c r="BK1785" s="228">
        <f>ROUND(I1785*H1785,2)</f>
        <v>0</v>
      </c>
      <c r="BL1785" s="17" t="s">
        <v>256</v>
      </c>
      <c r="BM1785" s="227" t="s">
        <v>2760</v>
      </c>
    </row>
    <row r="1786" s="2" customFormat="1">
      <c r="A1786" s="38"/>
      <c r="B1786" s="39"/>
      <c r="C1786" s="40"/>
      <c r="D1786" s="229" t="s">
        <v>169</v>
      </c>
      <c r="E1786" s="40"/>
      <c r="F1786" s="230" t="s">
        <v>2759</v>
      </c>
      <c r="G1786" s="40"/>
      <c r="H1786" s="40"/>
      <c r="I1786" s="231"/>
      <c r="J1786" s="40"/>
      <c r="K1786" s="40"/>
      <c r="L1786" s="44"/>
      <c r="M1786" s="232"/>
      <c r="N1786" s="233"/>
      <c r="O1786" s="91"/>
      <c r="P1786" s="91"/>
      <c r="Q1786" s="91"/>
      <c r="R1786" s="91"/>
      <c r="S1786" s="91"/>
      <c r="T1786" s="92"/>
      <c r="U1786" s="38"/>
      <c r="V1786" s="38"/>
      <c r="W1786" s="38"/>
      <c r="X1786" s="38"/>
      <c r="Y1786" s="38"/>
      <c r="Z1786" s="38"/>
      <c r="AA1786" s="38"/>
      <c r="AB1786" s="38"/>
      <c r="AC1786" s="38"/>
      <c r="AD1786" s="38"/>
      <c r="AE1786" s="38"/>
      <c r="AT1786" s="17" t="s">
        <v>169</v>
      </c>
      <c r="AU1786" s="17" t="s">
        <v>178</v>
      </c>
    </row>
    <row r="1787" s="2" customFormat="1" ht="16.5" customHeight="1">
      <c r="A1787" s="38"/>
      <c r="B1787" s="39"/>
      <c r="C1787" s="215" t="s">
        <v>2761</v>
      </c>
      <c r="D1787" s="215" t="s">
        <v>163</v>
      </c>
      <c r="E1787" s="216" t="s">
        <v>2762</v>
      </c>
      <c r="F1787" s="217" t="s">
        <v>2763</v>
      </c>
      <c r="G1787" s="218" t="s">
        <v>1754</v>
      </c>
      <c r="H1787" s="219">
        <v>4</v>
      </c>
      <c r="I1787" s="220"/>
      <c r="J1787" s="221">
        <f>ROUND(I1787*H1787,2)</f>
        <v>0</v>
      </c>
      <c r="K1787" s="222"/>
      <c r="L1787" s="44"/>
      <c r="M1787" s="223" t="s">
        <v>1</v>
      </c>
      <c r="N1787" s="224" t="s">
        <v>40</v>
      </c>
      <c r="O1787" s="91"/>
      <c r="P1787" s="225">
        <f>O1787*H1787</f>
        <v>0</v>
      </c>
      <c r="Q1787" s="225">
        <v>0</v>
      </c>
      <c r="R1787" s="225">
        <f>Q1787*H1787</f>
        <v>0</v>
      </c>
      <c r="S1787" s="225">
        <v>0</v>
      </c>
      <c r="T1787" s="226">
        <f>S1787*H1787</f>
        <v>0</v>
      </c>
      <c r="U1787" s="38"/>
      <c r="V1787" s="38"/>
      <c r="W1787" s="38"/>
      <c r="X1787" s="38"/>
      <c r="Y1787" s="38"/>
      <c r="Z1787" s="38"/>
      <c r="AA1787" s="38"/>
      <c r="AB1787" s="38"/>
      <c r="AC1787" s="38"/>
      <c r="AD1787" s="38"/>
      <c r="AE1787" s="38"/>
      <c r="AR1787" s="227" t="s">
        <v>256</v>
      </c>
      <c r="AT1787" s="227" t="s">
        <v>163</v>
      </c>
      <c r="AU1787" s="227" t="s">
        <v>178</v>
      </c>
      <c r="AY1787" s="17" t="s">
        <v>161</v>
      </c>
      <c r="BE1787" s="228">
        <f>IF(N1787="základní",J1787,0)</f>
        <v>0</v>
      </c>
      <c r="BF1787" s="228">
        <f>IF(N1787="snížená",J1787,0)</f>
        <v>0</v>
      </c>
      <c r="BG1787" s="228">
        <f>IF(N1787="zákl. přenesená",J1787,0)</f>
        <v>0</v>
      </c>
      <c r="BH1787" s="228">
        <f>IF(N1787="sníž. přenesená",J1787,0)</f>
        <v>0</v>
      </c>
      <c r="BI1787" s="228">
        <f>IF(N1787="nulová",J1787,0)</f>
        <v>0</v>
      </c>
      <c r="BJ1787" s="17" t="s">
        <v>83</v>
      </c>
      <c r="BK1787" s="228">
        <f>ROUND(I1787*H1787,2)</f>
        <v>0</v>
      </c>
      <c r="BL1787" s="17" t="s">
        <v>256</v>
      </c>
      <c r="BM1787" s="227" t="s">
        <v>2764</v>
      </c>
    </row>
    <row r="1788" s="2" customFormat="1">
      <c r="A1788" s="38"/>
      <c r="B1788" s="39"/>
      <c r="C1788" s="40"/>
      <c r="D1788" s="229" t="s">
        <v>169</v>
      </c>
      <c r="E1788" s="40"/>
      <c r="F1788" s="230" t="s">
        <v>2763</v>
      </c>
      <c r="G1788" s="40"/>
      <c r="H1788" s="40"/>
      <c r="I1788" s="231"/>
      <c r="J1788" s="40"/>
      <c r="K1788" s="40"/>
      <c r="L1788" s="44"/>
      <c r="M1788" s="232"/>
      <c r="N1788" s="233"/>
      <c r="O1788" s="91"/>
      <c r="P1788" s="91"/>
      <c r="Q1788" s="91"/>
      <c r="R1788" s="91"/>
      <c r="S1788" s="91"/>
      <c r="T1788" s="92"/>
      <c r="U1788" s="38"/>
      <c r="V1788" s="38"/>
      <c r="W1788" s="38"/>
      <c r="X1788" s="38"/>
      <c r="Y1788" s="38"/>
      <c r="Z1788" s="38"/>
      <c r="AA1788" s="38"/>
      <c r="AB1788" s="38"/>
      <c r="AC1788" s="38"/>
      <c r="AD1788" s="38"/>
      <c r="AE1788" s="38"/>
      <c r="AT1788" s="17" t="s">
        <v>169</v>
      </c>
      <c r="AU1788" s="17" t="s">
        <v>178</v>
      </c>
    </row>
    <row r="1789" s="2" customFormat="1" ht="16.5" customHeight="1">
      <c r="A1789" s="38"/>
      <c r="B1789" s="39"/>
      <c r="C1789" s="215" t="s">
        <v>2765</v>
      </c>
      <c r="D1789" s="215" t="s">
        <v>163</v>
      </c>
      <c r="E1789" s="216" t="s">
        <v>2766</v>
      </c>
      <c r="F1789" s="217" t="s">
        <v>2767</v>
      </c>
      <c r="G1789" s="218" t="s">
        <v>1754</v>
      </c>
      <c r="H1789" s="219">
        <v>4</v>
      </c>
      <c r="I1789" s="220"/>
      <c r="J1789" s="221">
        <f>ROUND(I1789*H1789,2)</f>
        <v>0</v>
      </c>
      <c r="K1789" s="222"/>
      <c r="L1789" s="44"/>
      <c r="M1789" s="223" t="s">
        <v>1</v>
      </c>
      <c r="N1789" s="224" t="s">
        <v>40</v>
      </c>
      <c r="O1789" s="91"/>
      <c r="P1789" s="225">
        <f>O1789*H1789</f>
        <v>0</v>
      </c>
      <c r="Q1789" s="225">
        <v>0</v>
      </c>
      <c r="R1789" s="225">
        <f>Q1789*H1789</f>
        <v>0</v>
      </c>
      <c r="S1789" s="225">
        <v>0</v>
      </c>
      <c r="T1789" s="226">
        <f>S1789*H1789</f>
        <v>0</v>
      </c>
      <c r="U1789" s="38"/>
      <c r="V1789" s="38"/>
      <c r="W1789" s="38"/>
      <c r="X1789" s="38"/>
      <c r="Y1789" s="38"/>
      <c r="Z1789" s="38"/>
      <c r="AA1789" s="38"/>
      <c r="AB1789" s="38"/>
      <c r="AC1789" s="38"/>
      <c r="AD1789" s="38"/>
      <c r="AE1789" s="38"/>
      <c r="AR1789" s="227" t="s">
        <v>256</v>
      </c>
      <c r="AT1789" s="227" t="s">
        <v>163</v>
      </c>
      <c r="AU1789" s="227" t="s">
        <v>178</v>
      </c>
      <c r="AY1789" s="17" t="s">
        <v>161</v>
      </c>
      <c r="BE1789" s="228">
        <f>IF(N1789="základní",J1789,0)</f>
        <v>0</v>
      </c>
      <c r="BF1789" s="228">
        <f>IF(N1789="snížená",J1789,0)</f>
        <v>0</v>
      </c>
      <c r="BG1789" s="228">
        <f>IF(N1789="zákl. přenesená",J1789,0)</f>
        <v>0</v>
      </c>
      <c r="BH1789" s="228">
        <f>IF(N1789="sníž. přenesená",J1789,0)</f>
        <v>0</v>
      </c>
      <c r="BI1789" s="228">
        <f>IF(N1789="nulová",J1789,0)</f>
        <v>0</v>
      </c>
      <c r="BJ1789" s="17" t="s">
        <v>83</v>
      </c>
      <c r="BK1789" s="228">
        <f>ROUND(I1789*H1789,2)</f>
        <v>0</v>
      </c>
      <c r="BL1789" s="17" t="s">
        <v>256</v>
      </c>
      <c r="BM1789" s="227" t="s">
        <v>2768</v>
      </c>
    </row>
    <row r="1790" s="2" customFormat="1">
      <c r="A1790" s="38"/>
      <c r="B1790" s="39"/>
      <c r="C1790" s="40"/>
      <c r="D1790" s="229" t="s">
        <v>169</v>
      </c>
      <c r="E1790" s="40"/>
      <c r="F1790" s="230" t="s">
        <v>2767</v>
      </c>
      <c r="G1790" s="40"/>
      <c r="H1790" s="40"/>
      <c r="I1790" s="231"/>
      <c r="J1790" s="40"/>
      <c r="K1790" s="40"/>
      <c r="L1790" s="44"/>
      <c r="M1790" s="232"/>
      <c r="N1790" s="233"/>
      <c r="O1790" s="91"/>
      <c r="P1790" s="91"/>
      <c r="Q1790" s="91"/>
      <c r="R1790" s="91"/>
      <c r="S1790" s="91"/>
      <c r="T1790" s="92"/>
      <c r="U1790" s="38"/>
      <c r="V1790" s="38"/>
      <c r="W1790" s="38"/>
      <c r="X1790" s="38"/>
      <c r="Y1790" s="38"/>
      <c r="Z1790" s="38"/>
      <c r="AA1790" s="38"/>
      <c r="AB1790" s="38"/>
      <c r="AC1790" s="38"/>
      <c r="AD1790" s="38"/>
      <c r="AE1790" s="38"/>
      <c r="AT1790" s="17" t="s">
        <v>169</v>
      </c>
      <c r="AU1790" s="17" t="s">
        <v>178</v>
      </c>
    </row>
    <row r="1791" s="2" customFormat="1" ht="16.5" customHeight="1">
      <c r="A1791" s="38"/>
      <c r="B1791" s="39"/>
      <c r="C1791" s="215" t="s">
        <v>2769</v>
      </c>
      <c r="D1791" s="215" t="s">
        <v>163</v>
      </c>
      <c r="E1791" s="216" t="s">
        <v>2770</v>
      </c>
      <c r="F1791" s="217" t="s">
        <v>2771</v>
      </c>
      <c r="G1791" s="218" t="s">
        <v>1754</v>
      </c>
      <c r="H1791" s="219">
        <v>2</v>
      </c>
      <c r="I1791" s="220"/>
      <c r="J1791" s="221">
        <f>ROUND(I1791*H1791,2)</f>
        <v>0</v>
      </c>
      <c r="K1791" s="222"/>
      <c r="L1791" s="44"/>
      <c r="M1791" s="223" t="s">
        <v>1</v>
      </c>
      <c r="N1791" s="224" t="s">
        <v>40</v>
      </c>
      <c r="O1791" s="91"/>
      <c r="P1791" s="225">
        <f>O1791*H1791</f>
        <v>0</v>
      </c>
      <c r="Q1791" s="225">
        <v>0</v>
      </c>
      <c r="R1791" s="225">
        <f>Q1791*H1791</f>
        <v>0</v>
      </c>
      <c r="S1791" s="225">
        <v>0</v>
      </c>
      <c r="T1791" s="226">
        <f>S1791*H1791</f>
        <v>0</v>
      </c>
      <c r="U1791" s="38"/>
      <c r="V1791" s="38"/>
      <c r="W1791" s="38"/>
      <c r="X1791" s="38"/>
      <c r="Y1791" s="38"/>
      <c r="Z1791" s="38"/>
      <c r="AA1791" s="38"/>
      <c r="AB1791" s="38"/>
      <c r="AC1791" s="38"/>
      <c r="AD1791" s="38"/>
      <c r="AE1791" s="38"/>
      <c r="AR1791" s="227" t="s">
        <v>256</v>
      </c>
      <c r="AT1791" s="227" t="s">
        <v>163</v>
      </c>
      <c r="AU1791" s="227" t="s">
        <v>178</v>
      </c>
      <c r="AY1791" s="17" t="s">
        <v>161</v>
      </c>
      <c r="BE1791" s="228">
        <f>IF(N1791="základní",J1791,0)</f>
        <v>0</v>
      </c>
      <c r="BF1791" s="228">
        <f>IF(N1791="snížená",J1791,0)</f>
        <v>0</v>
      </c>
      <c r="BG1791" s="228">
        <f>IF(N1791="zákl. přenesená",J1791,0)</f>
        <v>0</v>
      </c>
      <c r="BH1791" s="228">
        <f>IF(N1791="sníž. přenesená",J1791,0)</f>
        <v>0</v>
      </c>
      <c r="BI1791" s="228">
        <f>IF(N1791="nulová",J1791,0)</f>
        <v>0</v>
      </c>
      <c r="BJ1791" s="17" t="s">
        <v>83</v>
      </c>
      <c r="BK1791" s="228">
        <f>ROUND(I1791*H1791,2)</f>
        <v>0</v>
      </c>
      <c r="BL1791" s="17" t="s">
        <v>256</v>
      </c>
      <c r="BM1791" s="227" t="s">
        <v>2772</v>
      </c>
    </row>
    <row r="1792" s="2" customFormat="1">
      <c r="A1792" s="38"/>
      <c r="B1792" s="39"/>
      <c r="C1792" s="40"/>
      <c r="D1792" s="229" t="s">
        <v>169</v>
      </c>
      <c r="E1792" s="40"/>
      <c r="F1792" s="230" t="s">
        <v>2771</v>
      </c>
      <c r="G1792" s="40"/>
      <c r="H1792" s="40"/>
      <c r="I1792" s="231"/>
      <c r="J1792" s="40"/>
      <c r="K1792" s="40"/>
      <c r="L1792" s="44"/>
      <c r="M1792" s="232"/>
      <c r="N1792" s="233"/>
      <c r="O1792" s="91"/>
      <c r="P1792" s="91"/>
      <c r="Q1792" s="91"/>
      <c r="R1792" s="91"/>
      <c r="S1792" s="91"/>
      <c r="T1792" s="92"/>
      <c r="U1792" s="38"/>
      <c r="V1792" s="38"/>
      <c r="W1792" s="38"/>
      <c r="X1792" s="38"/>
      <c r="Y1792" s="38"/>
      <c r="Z1792" s="38"/>
      <c r="AA1792" s="38"/>
      <c r="AB1792" s="38"/>
      <c r="AC1792" s="38"/>
      <c r="AD1792" s="38"/>
      <c r="AE1792" s="38"/>
      <c r="AT1792" s="17" t="s">
        <v>169</v>
      </c>
      <c r="AU1792" s="17" t="s">
        <v>178</v>
      </c>
    </row>
    <row r="1793" s="2" customFormat="1" ht="16.5" customHeight="1">
      <c r="A1793" s="38"/>
      <c r="B1793" s="39"/>
      <c r="C1793" s="215" t="s">
        <v>2773</v>
      </c>
      <c r="D1793" s="215" t="s">
        <v>163</v>
      </c>
      <c r="E1793" s="216" t="s">
        <v>2774</v>
      </c>
      <c r="F1793" s="217" t="s">
        <v>2775</v>
      </c>
      <c r="G1793" s="218" t="s">
        <v>1754</v>
      </c>
      <c r="H1793" s="219">
        <v>3</v>
      </c>
      <c r="I1793" s="220"/>
      <c r="J1793" s="221">
        <f>ROUND(I1793*H1793,2)</f>
        <v>0</v>
      </c>
      <c r="K1793" s="222"/>
      <c r="L1793" s="44"/>
      <c r="M1793" s="223" t="s">
        <v>1</v>
      </c>
      <c r="N1793" s="224" t="s">
        <v>40</v>
      </c>
      <c r="O1793" s="91"/>
      <c r="P1793" s="225">
        <f>O1793*H1793</f>
        <v>0</v>
      </c>
      <c r="Q1793" s="225">
        <v>0</v>
      </c>
      <c r="R1793" s="225">
        <f>Q1793*H1793</f>
        <v>0</v>
      </c>
      <c r="S1793" s="225">
        <v>0</v>
      </c>
      <c r="T1793" s="226">
        <f>S1793*H1793</f>
        <v>0</v>
      </c>
      <c r="U1793" s="38"/>
      <c r="V1793" s="38"/>
      <c r="W1793" s="38"/>
      <c r="X1793" s="38"/>
      <c r="Y1793" s="38"/>
      <c r="Z1793" s="38"/>
      <c r="AA1793" s="38"/>
      <c r="AB1793" s="38"/>
      <c r="AC1793" s="38"/>
      <c r="AD1793" s="38"/>
      <c r="AE1793" s="38"/>
      <c r="AR1793" s="227" t="s">
        <v>256</v>
      </c>
      <c r="AT1793" s="227" t="s">
        <v>163</v>
      </c>
      <c r="AU1793" s="227" t="s">
        <v>178</v>
      </c>
      <c r="AY1793" s="17" t="s">
        <v>161</v>
      </c>
      <c r="BE1793" s="228">
        <f>IF(N1793="základní",J1793,0)</f>
        <v>0</v>
      </c>
      <c r="BF1793" s="228">
        <f>IF(N1793="snížená",J1793,0)</f>
        <v>0</v>
      </c>
      <c r="BG1793" s="228">
        <f>IF(N1793="zákl. přenesená",J1793,0)</f>
        <v>0</v>
      </c>
      <c r="BH1793" s="228">
        <f>IF(N1793="sníž. přenesená",J1793,0)</f>
        <v>0</v>
      </c>
      <c r="BI1793" s="228">
        <f>IF(N1793="nulová",J1793,0)</f>
        <v>0</v>
      </c>
      <c r="BJ1793" s="17" t="s">
        <v>83</v>
      </c>
      <c r="BK1793" s="228">
        <f>ROUND(I1793*H1793,2)</f>
        <v>0</v>
      </c>
      <c r="BL1793" s="17" t="s">
        <v>256</v>
      </c>
      <c r="BM1793" s="227" t="s">
        <v>2776</v>
      </c>
    </row>
    <row r="1794" s="2" customFormat="1">
      <c r="A1794" s="38"/>
      <c r="B1794" s="39"/>
      <c r="C1794" s="40"/>
      <c r="D1794" s="229" t="s">
        <v>169</v>
      </c>
      <c r="E1794" s="40"/>
      <c r="F1794" s="230" t="s">
        <v>2775</v>
      </c>
      <c r="G1794" s="40"/>
      <c r="H1794" s="40"/>
      <c r="I1794" s="231"/>
      <c r="J1794" s="40"/>
      <c r="K1794" s="40"/>
      <c r="L1794" s="44"/>
      <c r="M1794" s="232"/>
      <c r="N1794" s="233"/>
      <c r="O1794" s="91"/>
      <c r="P1794" s="91"/>
      <c r="Q1794" s="91"/>
      <c r="R1794" s="91"/>
      <c r="S1794" s="91"/>
      <c r="T1794" s="92"/>
      <c r="U1794" s="38"/>
      <c r="V1794" s="38"/>
      <c r="W1794" s="38"/>
      <c r="X1794" s="38"/>
      <c r="Y1794" s="38"/>
      <c r="Z1794" s="38"/>
      <c r="AA1794" s="38"/>
      <c r="AB1794" s="38"/>
      <c r="AC1794" s="38"/>
      <c r="AD1794" s="38"/>
      <c r="AE1794" s="38"/>
      <c r="AT1794" s="17" t="s">
        <v>169</v>
      </c>
      <c r="AU1794" s="17" t="s">
        <v>178</v>
      </c>
    </row>
    <row r="1795" s="2" customFormat="1" ht="16.5" customHeight="1">
      <c r="A1795" s="38"/>
      <c r="B1795" s="39"/>
      <c r="C1795" s="215" t="s">
        <v>2777</v>
      </c>
      <c r="D1795" s="215" t="s">
        <v>163</v>
      </c>
      <c r="E1795" s="216" t="s">
        <v>2778</v>
      </c>
      <c r="F1795" s="217" t="s">
        <v>2779</v>
      </c>
      <c r="G1795" s="218" t="s">
        <v>1754</v>
      </c>
      <c r="H1795" s="219">
        <v>19</v>
      </c>
      <c r="I1795" s="220"/>
      <c r="J1795" s="221">
        <f>ROUND(I1795*H1795,2)</f>
        <v>0</v>
      </c>
      <c r="K1795" s="222"/>
      <c r="L1795" s="44"/>
      <c r="M1795" s="223" t="s">
        <v>1</v>
      </c>
      <c r="N1795" s="224" t="s">
        <v>40</v>
      </c>
      <c r="O1795" s="91"/>
      <c r="P1795" s="225">
        <f>O1795*H1795</f>
        <v>0</v>
      </c>
      <c r="Q1795" s="225">
        <v>0</v>
      </c>
      <c r="R1795" s="225">
        <f>Q1795*H1795</f>
        <v>0</v>
      </c>
      <c r="S1795" s="225">
        <v>0</v>
      </c>
      <c r="T1795" s="226">
        <f>S1795*H1795</f>
        <v>0</v>
      </c>
      <c r="U1795" s="38"/>
      <c r="V1795" s="38"/>
      <c r="W1795" s="38"/>
      <c r="X1795" s="38"/>
      <c r="Y1795" s="38"/>
      <c r="Z1795" s="38"/>
      <c r="AA1795" s="38"/>
      <c r="AB1795" s="38"/>
      <c r="AC1795" s="38"/>
      <c r="AD1795" s="38"/>
      <c r="AE1795" s="38"/>
      <c r="AR1795" s="227" t="s">
        <v>256</v>
      </c>
      <c r="AT1795" s="227" t="s">
        <v>163</v>
      </c>
      <c r="AU1795" s="227" t="s">
        <v>178</v>
      </c>
      <c r="AY1795" s="17" t="s">
        <v>161</v>
      </c>
      <c r="BE1795" s="228">
        <f>IF(N1795="základní",J1795,0)</f>
        <v>0</v>
      </c>
      <c r="BF1795" s="228">
        <f>IF(N1795="snížená",J1795,0)</f>
        <v>0</v>
      </c>
      <c r="BG1795" s="228">
        <f>IF(N1795="zákl. přenesená",J1795,0)</f>
        <v>0</v>
      </c>
      <c r="BH1795" s="228">
        <f>IF(N1795="sníž. přenesená",J1795,0)</f>
        <v>0</v>
      </c>
      <c r="BI1795" s="228">
        <f>IF(N1795="nulová",J1795,0)</f>
        <v>0</v>
      </c>
      <c r="BJ1795" s="17" t="s">
        <v>83</v>
      </c>
      <c r="BK1795" s="228">
        <f>ROUND(I1795*H1795,2)</f>
        <v>0</v>
      </c>
      <c r="BL1795" s="17" t="s">
        <v>256</v>
      </c>
      <c r="BM1795" s="227" t="s">
        <v>2780</v>
      </c>
    </row>
    <row r="1796" s="2" customFormat="1">
      <c r="A1796" s="38"/>
      <c r="B1796" s="39"/>
      <c r="C1796" s="40"/>
      <c r="D1796" s="229" t="s">
        <v>169</v>
      </c>
      <c r="E1796" s="40"/>
      <c r="F1796" s="230" t="s">
        <v>2779</v>
      </c>
      <c r="G1796" s="40"/>
      <c r="H1796" s="40"/>
      <c r="I1796" s="231"/>
      <c r="J1796" s="40"/>
      <c r="K1796" s="40"/>
      <c r="L1796" s="44"/>
      <c r="M1796" s="232"/>
      <c r="N1796" s="233"/>
      <c r="O1796" s="91"/>
      <c r="P1796" s="91"/>
      <c r="Q1796" s="91"/>
      <c r="R1796" s="91"/>
      <c r="S1796" s="91"/>
      <c r="T1796" s="92"/>
      <c r="U1796" s="38"/>
      <c r="V1796" s="38"/>
      <c r="W1796" s="38"/>
      <c r="X1796" s="38"/>
      <c r="Y1796" s="38"/>
      <c r="Z1796" s="38"/>
      <c r="AA1796" s="38"/>
      <c r="AB1796" s="38"/>
      <c r="AC1796" s="38"/>
      <c r="AD1796" s="38"/>
      <c r="AE1796" s="38"/>
      <c r="AT1796" s="17" t="s">
        <v>169</v>
      </c>
      <c r="AU1796" s="17" t="s">
        <v>178</v>
      </c>
    </row>
    <row r="1797" s="12" customFormat="1" ht="20.88" customHeight="1">
      <c r="A1797" s="12"/>
      <c r="B1797" s="199"/>
      <c r="C1797" s="200"/>
      <c r="D1797" s="201" t="s">
        <v>74</v>
      </c>
      <c r="E1797" s="213" t="s">
        <v>2781</v>
      </c>
      <c r="F1797" s="213" t="s">
        <v>2782</v>
      </c>
      <c r="G1797" s="200"/>
      <c r="H1797" s="200"/>
      <c r="I1797" s="203"/>
      <c r="J1797" s="214">
        <f>BK1797</f>
        <v>0</v>
      </c>
      <c r="K1797" s="200"/>
      <c r="L1797" s="205"/>
      <c r="M1797" s="206"/>
      <c r="N1797" s="207"/>
      <c r="O1797" s="207"/>
      <c r="P1797" s="208">
        <f>SUM(P1798:P1811)</f>
        <v>0</v>
      </c>
      <c r="Q1797" s="207"/>
      <c r="R1797" s="208">
        <f>SUM(R1798:R1811)</f>
        <v>0</v>
      </c>
      <c r="S1797" s="207"/>
      <c r="T1797" s="209">
        <f>SUM(T1798:T1811)</f>
        <v>0</v>
      </c>
      <c r="U1797" s="12"/>
      <c r="V1797" s="12"/>
      <c r="W1797" s="12"/>
      <c r="X1797" s="12"/>
      <c r="Y1797" s="12"/>
      <c r="Z1797" s="12"/>
      <c r="AA1797" s="12"/>
      <c r="AB1797" s="12"/>
      <c r="AC1797" s="12"/>
      <c r="AD1797" s="12"/>
      <c r="AE1797" s="12"/>
      <c r="AR1797" s="210" t="s">
        <v>85</v>
      </c>
      <c r="AT1797" s="211" t="s">
        <v>74</v>
      </c>
      <c r="AU1797" s="211" t="s">
        <v>85</v>
      </c>
      <c r="AY1797" s="210" t="s">
        <v>161</v>
      </c>
      <c r="BK1797" s="212">
        <f>SUM(BK1798:BK1811)</f>
        <v>0</v>
      </c>
    </row>
    <row r="1798" s="2" customFormat="1" ht="16.5" customHeight="1">
      <c r="A1798" s="38"/>
      <c r="B1798" s="39"/>
      <c r="C1798" s="215" t="s">
        <v>2783</v>
      </c>
      <c r="D1798" s="215" t="s">
        <v>163</v>
      </c>
      <c r="E1798" s="216" t="s">
        <v>2784</v>
      </c>
      <c r="F1798" s="217" t="s">
        <v>2785</v>
      </c>
      <c r="G1798" s="218" t="s">
        <v>1754</v>
      </c>
      <c r="H1798" s="219">
        <v>20</v>
      </c>
      <c r="I1798" s="220"/>
      <c r="J1798" s="221">
        <f>ROUND(I1798*H1798,2)</f>
        <v>0</v>
      </c>
      <c r="K1798" s="222"/>
      <c r="L1798" s="44"/>
      <c r="M1798" s="223" t="s">
        <v>1</v>
      </c>
      <c r="N1798" s="224" t="s">
        <v>40</v>
      </c>
      <c r="O1798" s="91"/>
      <c r="P1798" s="225">
        <f>O1798*H1798</f>
        <v>0</v>
      </c>
      <c r="Q1798" s="225">
        <v>0</v>
      </c>
      <c r="R1798" s="225">
        <f>Q1798*H1798</f>
        <v>0</v>
      </c>
      <c r="S1798" s="225">
        <v>0</v>
      </c>
      <c r="T1798" s="226">
        <f>S1798*H1798</f>
        <v>0</v>
      </c>
      <c r="U1798" s="38"/>
      <c r="V1798" s="38"/>
      <c r="W1798" s="38"/>
      <c r="X1798" s="38"/>
      <c r="Y1798" s="38"/>
      <c r="Z1798" s="38"/>
      <c r="AA1798" s="38"/>
      <c r="AB1798" s="38"/>
      <c r="AC1798" s="38"/>
      <c r="AD1798" s="38"/>
      <c r="AE1798" s="38"/>
      <c r="AR1798" s="227" t="s">
        <v>256</v>
      </c>
      <c r="AT1798" s="227" t="s">
        <v>163</v>
      </c>
      <c r="AU1798" s="227" t="s">
        <v>178</v>
      </c>
      <c r="AY1798" s="17" t="s">
        <v>161</v>
      </c>
      <c r="BE1798" s="228">
        <f>IF(N1798="základní",J1798,0)</f>
        <v>0</v>
      </c>
      <c r="BF1798" s="228">
        <f>IF(N1798="snížená",J1798,0)</f>
        <v>0</v>
      </c>
      <c r="BG1798" s="228">
        <f>IF(N1798="zákl. přenesená",J1798,0)</f>
        <v>0</v>
      </c>
      <c r="BH1798" s="228">
        <f>IF(N1798="sníž. přenesená",J1798,0)</f>
        <v>0</v>
      </c>
      <c r="BI1798" s="228">
        <f>IF(N1798="nulová",J1798,0)</f>
        <v>0</v>
      </c>
      <c r="BJ1798" s="17" t="s">
        <v>83</v>
      </c>
      <c r="BK1798" s="228">
        <f>ROUND(I1798*H1798,2)</f>
        <v>0</v>
      </c>
      <c r="BL1798" s="17" t="s">
        <v>256</v>
      </c>
      <c r="BM1798" s="227" t="s">
        <v>2786</v>
      </c>
    </row>
    <row r="1799" s="2" customFormat="1">
      <c r="A1799" s="38"/>
      <c r="B1799" s="39"/>
      <c r="C1799" s="40"/>
      <c r="D1799" s="229" t="s">
        <v>169</v>
      </c>
      <c r="E1799" s="40"/>
      <c r="F1799" s="230" t="s">
        <v>2785</v>
      </c>
      <c r="G1799" s="40"/>
      <c r="H1799" s="40"/>
      <c r="I1799" s="231"/>
      <c r="J1799" s="40"/>
      <c r="K1799" s="40"/>
      <c r="L1799" s="44"/>
      <c r="M1799" s="232"/>
      <c r="N1799" s="233"/>
      <c r="O1799" s="91"/>
      <c r="P1799" s="91"/>
      <c r="Q1799" s="91"/>
      <c r="R1799" s="91"/>
      <c r="S1799" s="91"/>
      <c r="T1799" s="92"/>
      <c r="U1799" s="38"/>
      <c r="V1799" s="38"/>
      <c r="W1799" s="38"/>
      <c r="X1799" s="38"/>
      <c r="Y1799" s="38"/>
      <c r="Z1799" s="38"/>
      <c r="AA1799" s="38"/>
      <c r="AB1799" s="38"/>
      <c r="AC1799" s="38"/>
      <c r="AD1799" s="38"/>
      <c r="AE1799" s="38"/>
      <c r="AT1799" s="17" t="s">
        <v>169</v>
      </c>
      <c r="AU1799" s="17" t="s">
        <v>178</v>
      </c>
    </row>
    <row r="1800" s="2" customFormat="1" ht="16.5" customHeight="1">
      <c r="A1800" s="38"/>
      <c r="B1800" s="39"/>
      <c r="C1800" s="215" t="s">
        <v>2787</v>
      </c>
      <c r="D1800" s="215" t="s">
        <v>163</v>
      </c>
      <c r="E1800" s="216" t="s">
        <v>2788</v>
      </c>
      <c r="F1800" s="217" t="s">
        <v>2789</v>
      </c>
      <c r="G1800" s="218" t="s">
        <v>1765</v>
      </c>
      <c r="H1800" s="219">
        <v>1</v>
      </c>
      <c r="I1800" s="220"/>
      <c r="J1800" s="221">
        <f>ROUND(I1800*H1800,2)</f>
        <v>0</v>
      </c>
      <c r="K1800" s="222"/>
      <c r="L1800" s="44"/>
      <c r="M1800" s="223" t="s">
        <v>1</v>
      </c>
      <c r="N1800" s="224" t="s">
        <v>40</v>
      </c>
      <c r="O1800" s="91"/>
      <c r="P1800" s="225">
        <f>O1800*H1800</f>
        <v>0</v>
      </c>
      <c r="Q1800" s="225">
        <v>0</v>
      </c>
      <c r="R1800" s="225">
        <f>Q1800*H1800</f>
        <v>0</v>
      </c>
      <c r="S1800" s="225">
        <v>0</v>
      </c>
      <c r="T1800" s="226">
        <f>S1800*H1800</f>
        <v>0</v>
      </c>
      <c r="U1800" s="38"/>
      <c r="V1800" s="38"/>
      <c r="W1800" s="38"/>
      <c r="X1800" s="38"/>
      <c r="Y1800" s="38"/>
      <c r="Z1800" s="38"/>
      <c r="AA1800" s="38"/>
      <c r="AB1800" s="38"/>
      <c r="AC1800" s="38"/>
      <c r="AD1800" s="38"/>
      <c r="AE1800" s="38"/>
      <c r="AR1800" s="227" t="s">
        <v>256</v>
      </c>
      <c r="AT1800" s="227" t="s">
        <v>163</v>
      </c>
      <c r="AU1800" s="227" t="s">
        <v>178</v>
      </c>
      <c r="AY1800" s="17" t="s">
        <v>161</v>
      </c>
      <c r="BE1800" s="228">
        <f>IF(N1800="základní",J1800,0)</f>
        <v>0</v>
      </c>
      <c r="BF1800" s="228">
        <f>IF(N1800="snížená",J1800,0)</f>
        <v>0</v>
      </c>
      <c r="BG1800" s="228">
        <f>IF(N1800="zákl. přenesená",J1800,0)</f>
        <v>0</v>
      </c>
      <c r="BH1800" s="228">
        <f>IF(N1800="sníž. přenesená",J1800,0)</f>
        <v>0</v>
      </c>
      <c r="BI1800" s="228">
        <f>IF(N1800="nulová",J1800,0)</f>
        <v>0</v>
      </c>
      <c r="BJ1800" s="17" t="s">
        <v>83</v>
      </c>
      <c r="BK1800" s="228">
        <f>ROUND(I1800*H1800,2)</f>
        <v>0</v>
      </c>
      <c r="BL1800" s="17" t="s">
        <v>256</v>
      </c>
      <c r="BM1800" s="227" t="s">
        <v>2790</v>
      </c>
    </row>
    <row r="1801" s="2" customFormat="1">
      <c r="A1801" s="38"/>
      <c r="B1801" s="39"/>
      <c r="C1801" s="40"/>
      <c r="D1801" s="229" t="s">
        <v>169</v>
      </c>
      <c r="E1801" s="40"/>
      <c r="F1801" s="230" t="s">
        <v>2789</v>
      </c>
      <c r="G1801" s="40"/>
      <c r="H1801" s="40"/>
      <c r="I1801" s="231"/>
      <c r="J1801" s="40"/>
      <c r="K1801" s="40"/>
      <c r="L1801" s="44"/>
      <c r="M1801" s="232"/>
      <c r="N1801" s="233"/>
      <c r="O1801" s="91"/>
      <c r="P1801" s="91"/>
      <c r="Q1801" s="91"/>
      <c r="R1801" s="91"/>
      <c r="S1801" s="91"/>
      <c r="T1801" s="92"/>
      <c r="U1801" s="38"/>
      <c r="V1801" s="38"/>
      <c r="W1801" s="38"/>
      <c r="X1801" s="38"/>
      <c r="Y1801" s="38"/>
      <c r="Z1801" s="38"/>
      <c r="AA1801" s="38"/>
      <c r="AB1801" s="38"/>
      <c r="AC1801" s="38"/>
      <c r="AD1801" s="38"/>
      <c r="AE1801" s="38"/>
      <c r="AT1801" s="17" t="s">
        <v>169</v>
      </c>
      <c r="AU1801" s="17" t="s">
        <v>178</v>
      </c>
    </row>
    <row r="1802" s="2" customFormat="1" ht="16.5" customHeight="1">
      <c r="A1802" s="38"/>
      <c r="B1802" s="39"/>
      <c r="C1802" s="215" t="s">
        <v>2791</v>
      </c>
      <c r="D1802" s="215" t="s">
        <v>163</v>
      </c>
      <c r="E1802" s="216" t="s">
        <v>2792</v>
      </c>
      <c r="F1802" s="217" t="s">
        <v>2793</v>
      </c>
      <c r="G1802" s="218" t="s">
        <v>1765</v>
      </c>
      <c r="H1802" s="219">
        <v>1</v>
      </c>
      <c r="I1802" s="220"/>
      <c r="J1802" s="221">
        <f>ROUND(I1802*H1802,2)</f>
        <v>0</v>
      </c>
      <c r="K1802" s="222"/>
      <c r="L1802" s="44"/>
      <c r="M1802" s="223" t="s">
        <v>1</v>
      </c>
      <c r="N1802" s="224" t="s">
        <v>40</v>
      </c>
      <c r="O1802" s="91"/>
      <c r="P1802" s="225">
        <f>O1802*H1802</f>
        <v>0</v>
      </c>
      <c r="Q1802" s="225">
        <v>0</v>
      </c>
      <c r="R1802" s="225">
        <f>Q1802*H1802</f>
        <v>0</v>
      </c>
      <c r="S1802" s="225">
        <v>0</v>
      </c>
      <c r="T1802" s="226">
        <f>S1802*H1802</f>
        <v>0</v>
      </c>
      <c r="U1802" s="38"/>
      <c r="V1802" s="38"/>
      <c r="W1802" s="38"/>
      <c r="X1802" s="38"/>
      <c r="Y1802" s="38"/>
      <c r="Z1802" s="38"/>
      <c r="AA1802" s="38"/>
      <c r="AB1802" s="38"/>
      <c r="AC1802" s="38"/>
      <c r="AD1802" s="38"/>
      <c r="AE1802" s="38"/>
      <c r="AR1802" s="227" t="s">
        <v>256</v>
      </c>
      <c r="AT1802" s="227" t="s">
        <v>163</v>
      </c>
      <c r="AU1802" s="227" t="s">
        <v>178</v>
      </c>
      <c r="AY1802" s="17" t="s">
        <v>161</v>
      </c>
      <c r="BE1802" s="228">
        <f>IF(N1802="základní",J1802,0)</f>
        <v>0</v>
      </c>
      <c r="BF1802" s="228">
        <f>IF(N1802="snížená",J1802,0)</f>
        <v>0</v>
      </c>
      <c r="BG1802" s="228">
        <f>IF(N1802="zákl. přenesená",J1802,0)</f>
        <v>0</v>
      </c>
      <c r="BH1802" s="228">
        <f>IF(N1802="sníž. přenesená",J1802,0)</f>
        <v>0</v>
      </c>
      <c r="BI1802" s="228">
        <f>IF(N1802="nulová",J1802,0)</f>
        <v>0</v>
      </c>
      <c r="BJ1802" s="17" t="s">
        <v>83</v>
      </c>
      <c r="BK1802" s="228">
        <f>ROUND(I1802*H1802,2)</f>
        <v>0</v>
      </c>
      <c r="BL1802" s="17" t="s">
        <v>256</v>
      </c>
      <c r="BM1802" s="227" t="s">
        <v>2794</v>
      </c>
    </row>
    <row r="1803" s="2" customFormat="1">
      <c r="A1803" s="38"/>
      <c r="B1803" s="39"/>
      <c r="C1803" s="40"/>
      <c r="D1803" s="229" t="s">
        <v>169</v>
      </c>
      <c r="E1803" s="40"/>
      <c r="F1803" s="230" t="s">
        <v>2793</v>
      </c>
      <c r="G1803" s="40"/>
      <c r="H1803" s="40"/>
      <c r="I1803" s="231"/>
      <c r="J1803" s="40"/>
      <c r="K1803" s="40"/>
      <c r="L1803" s="44"/>
      <c r="M1803" s="232"/>
      <c r="N1803" s="233"/>
      <c r="O1803" s="91"/>
      <c r="P1803" s="91"/>
      <c r="Q1803" s="91"/>
      <c r="R1803" s="91"/>
      <c r="S1803" s="91"/>
      <c r="T1803" s="92"/>
      <c r="U1803" s="38"/>
      <c r="V1803" s="38"/>
      <c r="W1803" s="38"/>
      <c r="X1803" s="38"/>
      <c r="Y1803" s="38"/>
      <c r="Z1803" s="38"/>
      <c r="AA1803" s="38"/>
      <c r="AB1803" s="38"/>
      <c r="AC1803" s="38"/>
      <c r="AD1803" s="38"/>
      <c r="AE1803" s="38"/>
      <c r="AT1803" s="17" t="s">
        <v>169</v>
      </c>
      <c r="AU1803" s="17" t="s">
        <v>178</v>
      </c>
    </row>
    <row r="1804" s="2" customFormat="1" ht="16.5" customHeight="1">
      <c r="A1804" s="38"/>
      <c r="B1804" s="39"/>
      <c r="C1804" s="215" t="s">
        <v>2795</v>
      </c>
      <c r="D1804" s="215" t="s">
        <v>163</v>
      </c>
      <c r="E1804" s="216" t="s">
        <v>2796</v>
      </c>
      <c r="F1804" s="217" t="s">
        <v>2797</v>
      </c>
      <c r="G1804" s="218" t="s">
        <v>1765</v>
      </c>
      <c r="H1804" s="219">
        <v>1</v>
      </c>
      <c r="I1804" s="220"/>
      <c r="J1804" s="221">
        <f>ROUND(I1804*H1804,2)</f>
        <v>0</v>
      </c>
      <c r="K1804" s="222"/>
      <c r="L1804" s="44"/>
      <c r="M1804" s="223" t="s">
        <v>1</v>
      </c>
      <c r="N1804" s="224" t="s">
        <v>40</v>
      </c>
      <c r="O1804" s="91"/>
      <c r="P1804" s="225">
        <f>O1804*H1804</f>
        <v>0</v>
      </c>
      <c r="Q1804" s="225">
        <v>0</v>
      </c>
      <c r="R1804" s="225">
        <f>Q1804*H1804</f>
        <v>0</v>
      </c>
      <c r="S1804" s="225">
        <v>0</v>
      </c>
      <c r="T1804" s="226">
        <f>S1804*H1804</f>
        <v>0</v>
      </c>
      <c r="U1804" s="38"/>
      <c r="V1804" s="38"/>
      <c r="W1804" s="38"/>
      <c r="X1804" s="38"/>
      <c r="Y1804" s="38"/>
      <c r="Z1804" s="38"/>
      <c r="AA1804" s="38"/>
      <c r="AB1804" s="38"/>
      <c r="AC1804" s="38"/>
      <c r="AD1804" s="38"/>
      <c r="AE1804" s="38"/>
      <c r="AR1804" s="227" t="s">
        <v>256</v>
      </c>
      <c r="AT1804" s="227" t="s">
        <v>163</v>
      </c>
      <c r="AU1804" s="227" t="s">
        <v>178</v>
      </c>
      <c r="AY1804" s="17" t="s">
        <v>161</v>
      </c>
      <c r="BE1804" s="228">
        <f>IF(N1804="základní",J1804,0)</f>
        <v>0</v>
      </c>
      <c r="BF1804" s="228">
        <f>IF(N1804="snížená",J1804,0)</f>
        <v>0</v>
      </c>
      <c r="BG1804" s="228">
        <f>IF(N1804="zákl. přenesená",J1804,0)</f>
        <v>0</v>
      </c>
      <c r="BH1804" s="228">
        <f>IF(N1804="sníž. přenesená",J1804,0)</f>
        <v>0</v>
      </c>
      <c r="BI1804" s="228">
        <f>IF(N1804="nulová",J1804,0)</f>
        <v>0</v>
      </c>
      <c r="BJ1804" s="17" t="s">
        <v>83</v>
      </c>
      <c r="BK1804" s="228">
        <f>ROUND(I1804*H1804,2)</f>
        <v>0</v>
      </c>
      <c r="BL1804" s="17" t="s">
        <v>256</v>
      </c>
      <c r="BM1804" s="227" t="s">
        <v>2798</v>
      </c>
    </row>
    <row r="1805" s="2" customFormat="1">
      <c r="A1805" s="38"/>
      <c r="B1805" s="39"/>
      <c r="C1805" s="40"/>
      <c r="D1805" s="229" t="s">
        <v>169</v>
      </c>
      <c r="E1805" s="40"/>
      <c r="F1805" s="230" t="s">
        <v>2797</v>
      </c>
      <c r="G1805" s="40"/>
      <c r="H1805" s="40"/>
      <c r="I1805" s="231"/>
      <c r="J1805" s="40"/>
      <c r="K1805" s="40"/>
      <c r="L1805" s="44"/>
      <c r="M1805" s="232"/>
      <c r="N1805" s="233"/>
      <c r="O1805" s="91"/>
      <c r="P1805" s="91"/>
      <c r="Q1805" s="91"/>
      <c r="R1805" s="91"/>
      <c r="S1805" s="91"/>
      <c r="T1805" s="92"/>
      <c r="U1805" s="38"/>
      <c r="V1805" s="38"/>
      <c r="W1805" s="38"/>
      <c r="X1805" s="38"/>
      <c r="Y1805" s="38"/>
      <c r="Z1805" s="38"/>
      <c r="AA1805" s="38"/>
      <c r="AB1805" s="38"/>
      <c r="AC1805" s="38"/>
      <c r="AD1805" s="38"/>
      <c r="AE1805" s="38"/>
      <c r="AT1805" s="17" t="s">
        <v>169</v>
      </c>
      <c r="AU1805" s="17" t="s">
        <v>178</v>
      </c>
    </row>
    <row r="1806" s="2" customFormat="1" ht="16.5" customHeight="1">
      <c r="A1806" s="38"/>
      <c r="B1806" s="39"/>
      <c r="C1806" s="215" t="s">
        <v>2799</v>
      </c>
      <c r="D1806" s="215" t="s">
        <v>163</v>
      </c>
      <c r="E1806" s="216" t="s">
        <v>2800</v>
      </c>
      <c r="F1806" s="217" t="s">
        <v>2801</v>
      </c>
      <c r="G1806" s="218" t="s">
        <v>1765</v>
      </c>
      <c r="H1806" s="219">
        <v>1</v>
      </c>
      <c r="I1806" s="220"/>
      <c r="J1806" s="221">
        <f>ROUND(I1806*H1806,2)</f>
        <v>0</v>
      </c>
      <c r="K1806" s="222"/>
      <c r="L1806" s="44"/>
      <c r="M1806" s="223" t="s">
        <v>1</v>
      </c>
      <c r="N1806" s="224" t="s">
        <v>40</v>
      </c>
      <c r="O1806" s="91"/>
      <c r="P1806" s="225">
        <f>O1806*H1806</f>
        <v>0</v>
      </c>
      <c r="Q1806" s="225">
        <v>0</v>
      </c>
      <c r="R1806" s="225">
        <f>Q1806*H1806</f>
        <v>0</v>
      </c>
      <c r="S1806" s="225">
        <v>0</v>
      </c>
      <c r="T1806" s="226">
        <f>S1806*H1806</f>
        <v>0</v>
      </c>
      <c r="U1806" s="38"/>
      <c r="V1806" s="38"/>
      <c r="W1806" s="38"/>
      <c r="X1806" s="38"/>
      <c r="Y1806" s="38"/>
      <c r="Z1806" s="38"/>
      <c r="AA1806" s="38"/>
      <c r="AB1806" s="38"/>
      <c r="AC1806" s="38"/>
      <c r="AD1806" s="38"/>
      <c r="AE1806" s="38"/>
      <c r="AR1806" s="227" t="s">
        <v>256</v>
      </c>
      <c r="AT1806" s="227" t="s">
        <v>163</v>
      </c>
      <c r="AU1806" s="227" t="s">
        <v>178</v>
      </c>
      <c r="AY1806" s="17" t="s">
        <v>161</v>
      </c>
      <c r="BE1806" s="228">
        <f>IF(N1806="základní",J1806,0)</f>
        <v>0</v>
      </c>
      <c r="BF1806" s="228">
        <f>IF(N1806="snížená",J1806,0)</f>
        <v>0</v>
      </c>
      <c r="BG1806" s="228">
        <f>IF(N1806="zákl. přenesená",J1806,0)</f>
        <v>0</v>
      </c>
      <c r="BH1806" s="228">
        <f>IF(N1806="sníž. přenesená",J1806,0)</f>
        <v>0</v>
      </c>
      <c r="BI1806" s="228">
        <f>IF(N1806="nulová",J1806,0)</f>
        <v>0</v>
      </c>
      <c r="BJ1806" s="17" t="s">
        <v>83</v>
      </c>
      <c r="BK1806" s="228">
        <f>ROUND(I1806*H1806,2)</f>
        <v>0</v>
      </c>
      <c r="BL1806" s="17" t="s">
        <v>256</v>
      </c>
      <c r="BM1806" s="227" t="s">
        <v>2802</v>
      </c>
    </row>
    <row r="1807" s="2" customFormat="1">
      <c r="A1807" s="38"/>
      <c r="B1807" s="39"/>
      <c r="C1807" s="40"/>
      <c r="D1807" s="229" t="s">
        <v>169</v>
      </c>
      <c r="E1807" s="40"/>
      <c r="F1807" s="230" t="s">
        <v>2801</v>
      </c>
      <c r="G1807" s="40"/>
      <c r="H1807" s="40"/>
      <c r="I1807" s="231"/>
      <c r="J1807" s="40"/>
      <c r="K1807" s="40"/>
      <c r="L1807" s="44"/>
      <c r="M1807" s="232"/>
      <c r="N1807" s="233"/>
      <c r="O1807" s="91"/>
      <c r="P1807" s="91"/>
      <c r="Q1807" s="91"/>
      <c r="R1807" s="91"/>
      <c r="S1807" s="91"/>
      <c r="T1807" s="92"/>
      <c r="U1807" s="38"/>
      <c r="V1807" s="38"/>
      <c r="W1807" s="38"/>
      <c r="X1807" s="38"/>
      <c r="Y1807" s="38"/>
      <c r="Z1807" s="38"/>
      <c r="AA1807" s="38"/>
      <c r="AB1807" s="38"/>
      <c r="AC1807" s="38"/>
      <c r="AD1807" s="38"/>
      <c r="AE1807" s="38"/>
      <c r="AT1807" s="17" t="s">
        <v>169</v>
      </c>
      <c r="AU1807" s="17" t="s">
        <v>178</v>
      </c>
    </row>
    <row r="1808" s="2" customFormat="1" ht="16.5" customHeight="1">
      <c r="A1808" s="38"/>
      <c r="B1808" s="39"/>
      <c r="C1808" s="215" t="s">
        <v>2803</v>
      </c>
      <c r="D1808" s="215" t="s">
        <v>163</v>
      </c>
      <c r="E1808" s="216" t="s">
        <v>2804</v>
      </c>
      <c r="F1808" s="217" t="s">
        <v>2805</v>
      </c>
      <c r="G1808" s="218" t="s">
        <v>1765</v>
      </c>
      <c r="H1808" s="219">
        <v>1</v>
      </c>
      <c r="I1808" s="220"/>
      <c r="J1808" s="221">
        <f>ROUND(I1808*H1808,2)</f>
        <v>0</v>
      </c>
      <c r="K1808" s="222"/>
      <c r="L1808" s="44"/>
      <c r="M1808" s="223" t="s">
        <v>1</v>
      </c>
      <c r="N1808" s="224" t="s">
        <v>40</v>
      </c>
      <c r="O1808" s="91"/>
      <c r="P1808" s="225">
        <f>O1808*H1808</f>
        <v>0</v>
      </c>
      <c r="Q1808" s="225">
        <v>0</v>
      </c>
      <c r="R1808" s="225">
        <f>Q1808*H1808</f>
        <v>0</v>
      </c>
      <c r="S1808" s="225">
        <v>0</v>
      </c>
      <c r="T1808" s="226">
        <f>S1808*H1808</f>
        <v>0</v>
      </c>
      <c r="U1808" s="38"/>
      <c r="V1808" s="38"/>
      <c r="W1808" s="38"/>
      <c r="X1808" s="38"/>
      <c r="Y1808" s="38"/>
      <c r="Z1808" s="38"/>
      <c r="AA1808" s="38"/>
      <c r="AB1808" s="38"/>
      <c r="AC1808" s="38"/>
      <c r="AD1808" s="38"/>
      <c r="AE1808" s="38"/>
      <c r="AR1808" s="227" t="s">
        <v>256</v>
      </c>
      <c r="AT1808" s="227" t="s">
        <v>163</v>
      </c>
      <c r="AU1808" s="227" t="s">
        <v>178</v>
      </c>
      <c r="AY1808" s="17" t="s">
        <v>161</v>
      </c>
      <c r="BE1808" s="228">
        <f>IF(N1808="základní",J1808,0)</f>
        <v>0</v>
      </c>
      <c r="BF1808" s="228">
        <f>IF(N1808="snížená",J1808,0)</f>
        <v>0</v>
      </c>
      <c r="BG1808" s="228">
        <f>IF(N1808="zákl. přenesená",J1808,0)</f>
        <v>0</v>
      </c>
      <c r="BH1808" s="228">
        <f>IF(N1808="sníž. přenesená",J1808,0)</f>
        <v>0</v>
      </c>
      <c r="BI1808" s="228">
        <f>IF(N1808="nulová",J1808,0)</f>
        <v>0</v>
      </c>
      <c r="BJ1808" s="17" t="s">
        <v>83</v>
      </c>
      <c r="BK1808" s="228">
        <f>ROUND(I1808*H1808,2)</f>
        <v>0</v>
      </c>
      <c r="BL1808" s="17" t="s">
        <v>256</v>
      </c>
      <c r="BM1808" s="227" t="s">
        <v>2806</v>
      </c>
    </row>
    <row r="1809" s="2" customFormat="1">
      <c r="A1809" s="38"/>
      <c r="B1809" s="39"/>
      <c r="C1809" s="40"/>
      <c r="D1809" s="229" t="s">
        <v>169</v>
      </c>
      <c r="E1809" s="40"/>
      <c r="F1809" s="230" t="s">
        <v>2805</v>
      </c>
      <c r="G1809" s="40"/>
      <c r="H1809" s="40"/>
      <c r="I1809" s="231"/>
      <c r="J1809" s="40"/>
      <c r="K1809" s="40"/>
      <c r="L1809" s="44"/>
      <c r="M1809" s="232"/>
      <c r="N1809" s="233"/>
      <c r="O1809" s="91"/>
      <c r="P1809" s="91"/>
      <c r="Q1809" s="91"/>
      <c r="R1809" s="91"/>
      <c r="S1809" s="91"/>
      <c r="T1809" s="92"/>
      <c r="U1809" s="38"/>
      <c r="V1809" s="38"/>
      <c r="W1809" s="38"/>
      <c r="X1809" s="38"/>
      <c r="Y1809" s="38"/>
      <c r="Z1809" s="38"/>
      <c r="AA1809" s="38"/>
      <c r="AB1809" s="38"/>
      <c r="AC1809" s="38"/>
      <c r="AD1809" s="38"/>
      <c r="AE1809" s="38"/>
      <c r="AT1809" s="17" t="s">
        <v>169</v>
      </c>
      <c r="AU1809" s="17" t="s">
        <v>178</v>
      </c>
    </row>
    <row r="1810" s="2" customFormat="1" ht="16.5" customHeight="1">
      <c r="A1810" s="38"/>
      <c r="B1810" s="39"/>
      <c r="C1810" s="215" t="s">
        <v>2807</v>
      </c>
      <c r="D1810" s="215" t="s">
        <v>163</v>
      </c>
      <c r="E1810" s="216" t="s">
        <v>2808</v>
      </c>
      <c r="F1810" s="217" t="s">
        <v>2809</v>
      </c>
      <c r="G1810" s="218" t="s">
        <v>2427</v>
      </c>
      <c r="H1810" s="219">
        <v>20</v>
      </c>
      <c r="I1810" s="220"/>
      <c r="J1810" s="221">
        <f>ROUND(I1810*H1810,2)</f>
        <v>0</v>
      </c>
      <c r="K1810" s="222"/>
      <c r="L1810" s="44"/>
      <c r="M1810" s="223" t="s">
        <v>1</v>
      </c>
      <c r="N1810" s="224" t="s">
        <v>40</v>
      </c>
      <c r="O1810" s="91"/>
      <c r="P1810" s="225">
        <f>O1810*H1810</f>
        <v>0</v>
      </c>
      <c r="Q1810" s="225">
        <v>0</v>
      </c>
      <c r="R1810" s="225">
        <f>Q1810*H1810</f>
        <v>0</v>
      </c>
      <c r="S1810" s="225">
        <v>0</v>
      </c>
      <c r="T1810" s="226">
        <f>S1810*H1810</f>
        <v>0</v>
      </c>
      <c r="U1810" s="38"/>
      <c r="V1810" s="38"/>
      <c r="W1810" s="38"/>
      <c r="X1810" s="38"/>
      <c r="Y1810" s="38"/>
      <c r="Z1810" s="38"/>
      <c r="AA1810" s="38"/>
      <c r="AB1810" s="38"/>
      <c r="AC1810" s="38"/>
      <c r="AD1810" s="38"/>
      <c r="AE1810" s="38"/>
      <c r="AR1810" s="227" t="s">
        <v>256</v>
      </c>
      <c r="AT1810" s="227" t="s">
        <v>163</v>
      </c>
      <c r="AU1810" s="227" t="s">
        <v>178</v>
      </c>
      <c r="AY1810" s="17" t="s">
        <v>161</v>
      </c>
      <c r="BE1810" s="228">
        <f>IF(N1810="základní",J1810,0)</f>
        <v>0</v>
      </c>
      <c r="BF1810" s="228">
        <f>IF(N1810="snížená",J1810,0)</f>
        <v>0</v>
      </c>
      <c r="BG1810" s="228">
        <f>IF(N1810="zákl. přenesená",J1810,0)</f>
        <v>0</v>
      </c>
      <c r="BH1810" s="228">
        <f>IF(N1810="sníž. přenesená",J1810,0)</f>
        <v>0</v>
      </c>
      <c r="BI1810" s="228">
        <f>IF(N1810="nulová",J1810,0)</f>
        <v>0</v>
      </c>
      <c r="BJ1810" s="17" t="s">
        <v>83</v>
      </c>
      <c r="BK1810" s="228">
        <f>ROUND(I1810*H1810,2)</f>
        <v>0</v>
      </c>
      <c r="BL1810" s="17" t="s">
        <v>256</v>
      </c>
      <c r="BM1810" s="227" t="s">
        <v>2810</v>
      </c>
    </row>
    <row r="1811" s="2" customFormat="1">
      <c r="A1811" s="38"/>
      <c r="B1811" s="39"/>
      <c r="C1811" s="40"/>
      <c r="D1811" s="229" t="s">
        <v>169</v>
      </c>
      <c r="E1811" s="40"/>
      <c r="F1811" s="230" t="s">
        <v>2809</v>
      </c>
      <c r="G1811" s="40"/>
      <c r="H1811" s="40"/>
      <c r="I1811" s="231"/>
      <c r="J1811" s="40"/>
      <c r="K1811" s="40"/>
      <c r="L1811" s="44"/>
      <c r="M1811" s="232"/>
      <c r="N1811" s="233"/>
      <c r="O1811" s="91"/>
      <c r="P1811" s="91"/>
      <c r="Q1811" s="91"/>
      <c r="R1811" s="91"/>
      <c r="S1811" s="91"/>
      <c r="T1811" s="92"/>
      <c r="U1811" s="38"/>
      <c r="V1811" s="38"/>
      <c r="W1811" s="38"/>
      <c r="X1811" s="38"/>
      <c r="Y1811" s="38"/>
      <c r="Z1811" s="38"/>
      <c r="AA1811" s="38"/>
      <c r="AB1811" s="38"/>
      <c r="AC1811" s="38"/>
      <c r="AD1811" s="38"/>
      <c r="AE1811" s="38"/>
      <c r="AT1811" s="17" t="s">
        <v>169</v>
      </c>
      <c r="AU1811" s="17" t="s">
        <v>178</v>
      </c>
    </row>
    <row r="1812" s="12" customFormat="1" ht="22.8" customHeight="1">
      <c r="A1812" s="12"/>
      <c r="B1812" s="199"/>
      <c r="C1812" s="200"/>
      <c r="D1812" s="201" t="s">
        <v>74</v>
      </c>
      <c r="E1812" s="213" t="s">
        <v>2811</v>
      </c>
      <c r="F1812" s="213" t="s">
        <v>2812</v>
      </c>
      <c r="G1812" s="200"/>
      <c r="H1812" s="200"/>
      <c r="I1812" s="203"/>
      <c r="J1812" s="214">
        <f>BK1812</f>
        <v>0</v>
      </c>
      <c r="K1812" s="200"/>
      <c r="L1812" s="205"/>
      <c r="M1812" s="206"/>
      <c r="N1812" s="207"/>
      <c r="O1812" s="207"/>
      <c r="P1812" s="208">
        <f>P1813+P1882+P1917+P1956</f>
        <v>0</v>
      </c>
      <c r="Q1812" s="207"/>
      <c r="R1812" s="208">
        <f>R1813+R1882+R1917+R1956</f>
        <v>0</v>
      </c>
      <c r="S1812" s="207"/>
      <c r="T1812" s="209">
        <f>T1813+T1882+T1917+T1956</f>
        <v>0</v>
      </c>
      <c r="U1812" s="12"/>
      <c r="V1812" s="12"/>
      <c r="W1812" s="12"/>
      <c r="X1812" s="12"/>
      <c r="Y1812" s="12"/>
      <c r="Z1812" s="12"/>
      <c r="AA1812" s="12"/>
      <c r="AB1812" s="12"/>
      <c r="AC1812" s="12"/>
      <c r="AD1812" s="12"/>
      <c r="AE1812" s="12"/>
      <c r="AR1812" s="210" t="s">
        <v>85</v>
      </c>
      <c r="AT1812" s="211" t="s">
        <v>74</v>
      </c>
      <c r="AU1812" s="211" t="s">
        <v>83</v>
      </c>
      <c r="AY1812" s="210" t="s">
        <v>161</v>
      </c>
      <c r="BK1812" s="212">
        <f>BK1813+BK1882+BK1917+BK1956</f>
        <v>0</v>
      </c>
    </row>
    <row r="1813" s="12" customFormat="1" ht="20.88" customHeight="1">
      <c r="A1813" s="12"/>
      <c r="B1813" s="199"/>
      <c r="C1813" s="200"/>
      <c r="D1813" s="201" t="s">
        <v>74</v>
      </c>
      <c r="E1813" s="213" t="s">
        <v>2813</v>
      </c>
      <c r="F1813" s="213" t="s">
        <v>2814</v>
      </c>
      <c r="G1813" s="200"/>
      <c r="H1813" s="200"/>
      <c r="I1813" s="203"/>
      <c r="J1813" s="214">
        <f>BK1813</f>
        <v>0</v>
      </c>
      <c r="K1813" s="200"/>
      <c r="L1813" s="205"/>
      <c r="M1813" s="206"/>
      <c r="N1813" s="207"/>
      <c r="O1813" s="207"/>
      <c r="P1813" s="208">
        <f>SUM(P1814:P1881)</f>
        <v>0</v>
      </c>
      <c r="Q1813" s="207"/>
      <c r="R1813" s="208">
        <f>SUM(R1814:R1881)</f>
        <v>0</v>
      </c>
      <c r="S1813" s="207"/>
      <c r="T1813" s="209">
        <f>SUM(T1814:T1881)</f>
        <v>0</v>
      </c>
      <c r="U1813" s="12"/>
      <c r="V1813" s="12"/>
      <c r="W1813" s="12"/>
      <c r="X1813" s="12"/>
      <c r="Y1813" s="12"/>
      <c r="Z1813" s="12"/>
      <c r="AA1813" s="12"/>
      <c r="AB1813" s="12"/>
      <c r="AC1813" s="12"/>
      <c r="AD1813" s="12"/>
      <c r="AE1813" s="12"/>
      <c r="AR1813" s="210" t="s">
        <v>85</v>
      </c>
      <c r="AT1813" s="211" t="s">
        <v>74</v>
      </c>
      <c r="AU1813" s="211" t="s">
        <v>85</v>
      </c>
      <c r="AY1813" s="210" t="s">
        <v>161</v>
      </c>
      <c r="BK1813" s="212">
        <f>SUM(BK1814:BK1881)</f>
        <v>0</v>
      </c>
    </row>
    <row r="1814" s="2" customFormat="1" ht="16.5" customHeight="1">
      <c r="A1814" s="38"/>
      <c r="B1814" s="39"/>
      <c r="C1814" s="215" t="s">
        <v>2815</v>
      </c>
      <c r="D1814" s="215" t="s">
        <v>163</v>
      </c>
      <c r="E1814" s="216" t="s">
        <v>2816</v>
      </c>
      <c r="F1814" s="217" t="s">
        <v>2817</v>
      </c>
      <c r="G1814" s="218" t="s">
        <v>1754</v>
      </c>
      <c r="H1814" s="219">
        <v>26</v>
      </c>
      <c r="I1814" s="220"/>
      <c r="J1814" s="221">
        <f>ROUND(I1814*H1814,2)</f>
        <v>0</v>
      </c>
      <c r="K1814" s="222"/>
      <c r="L1814" s="44"/>
      <c r="M1814" s="223" t="s">
        <v>1</v>
      </c>
      <c r="N1814" s="224" t="s">
        <v>40</v>
      </c>
      <c r="O1814" s="91"/>
      <c r="P1814" s="225">
        <f>O1814*H1814</f>
        <v>0</v>
      </c>
      <c r="Q1814" s="225">
        <v>0</v>
      </c>
      <c r="R1814" s="225">
        <f>Q1814*H1814</f>
        <v>0</v>
      </c>
      <c r="S1814" s="225">
        <v>0</v>
      </c>
      <c r="T1814" s="226">
        <f>S1814*H1814</f>
        <v>0</v>
      </c>
      <c r="U1814" s="38"/>
      <c r="V1814" s="38"/>
      <c r="W1814" s="38"/>
      <c r="X1814" s="38"/>
      <c r="Y1814" s="38"/>
      <c r="Z1814" s="38"/>
      <c r="AA1814" s="38"/>
      <c r="AB1814" s="38"/>
      <c r="AC1814" s="38"/>
      <c r="AD1814" s="38"/>
      <c r="AE1814" s="38"/>
      <c r="AR1814" s="227" t="s">
        <v>256</v>
      </c>
      <c r="AT1814" s="227" t="s">
        <v>163</v>
      </c>
      <c r="AU1814" s="227" t="s">
        <v>178</v>
      </c>
      <c r="AY1814" s="17" t="s">
        <v>161</v>
      </c>
      <c r="BE1814" s="228">
        <f>IF(N1814="základní",J1814,0)</f>
        <v>0</v>
      </c>
      <c r="BF1814" s="228">
        <f>IF(N1814="snížená",J1814,0)</f>
        <v>0</v>
      </c>
      <c r="BG1814" s="228">
        <f>IF(N1814="zákl. přenesená",J1814,0)</f>
        <v>0</v>
      </c>
      <c r="BH1814" s="228">
        <f>IF(N1814="sníž. přenesená",J1814,0)</f>
        <v>0</v>
      </c>
      <c r="BI1814" s="228">
        <f>IF(N1814="nulová",J1814,0)</f>
        <v>0</v>
      </c>
      <c r="BJ1814" s="17" t="s">
        <v>83</v>
      </c>
      <c r="BK1814" s="228">
        <f>ROUND(I1814*H1814,2)</f>
        <v>0</v>
      </c>
      <c r="BL1814" s="17" t="s">
        <v>256</v>
      </c>
      <c r="BM1814" s="227" t="s">
        <v>2818</v>
      </c>
    </row>
    <row r="1815" s="2" customFormat="1">
      <c r="A1815" s="38"/>
      <c r="B1815" s="39"/>
      <c r="C1815" s="40"/>
      <c r="D1815" s="229" t="s">
        <v>169</v>
      </c>
      <c r="E1815" s="40"/>
      <c r="F1815" s="230" t="s">
        <v>2817</v>
      </c>
      <c r="G1815" s="40"/>
      <c r="H1815" s="40"/>
      <c r="I1815" s="231"/>
      <c r="J1815" s="40"/>
      <c r="K1815" s="40"/>
      <c r="L1815" s="44"/>
      <c r="M1815" s="232"/>
      <c r="N1815" s="233"/>
      <c r="O1815" s="91"/>
      <c r="P1815" s="91"/>
      <c r="Q1815" s="91"/>
      <c r="R1815" s="91"/>
      <c r="S1815" s="91"/>
      <c r="T1815" s="92"/>
      <c r="U1815" s="38"/>
      <c r="V1815" s="38"/>
      <c r="W1815" s="38"/>
      <c r="X1815" s="38"/>
      <c r="Y1815" s="38"/>
      <c r="Z1815" s="38"/>
      <c r="AA1815" s="38"/>
      <c r="AB1815" s="38"/>
      <c r="AC1815" s="38"/>
      <c r="AD1815" s="38"/>
      <c r="AE1815" s="38"/>
      <c r="AT1815" s="17" t="s">
        <v>169</v>
      </c>
      <c r="AU1815" s="17" t="s">
        <v>178</v>
      </c>
    </row>
    <row r="1816" s="2" customFormat="1" ht="21.75" customHeight="1">
      <c r="A1816" s="38"/>
      <c r="B1816" s="39"/>
      <c r="C1816" s="215" t="s">
        <v>2819</v>
      </c>
      <c r="D1816" s="215" t="s">
        <v>163</v>
      </c>
      <c r="E1816" s="216" t="s">
        <v>2820</v>
      </c>
      <c r="F1816" s="217" t="s">
        <v>2821</v>
      </c>
      <c r="G1816" s="218" t="s">
        <v>1754</v>
      </c>
      <c r="H1816" s="219">
        <v>54</v>
      </c>
      <c r="I1816" s="220"/>
      <c r="J1816" s="221">
        <f>ROUND(I1816*H1816,2)</f>
        <v>0</v>
      </c>
      <c r="K1816" s="222"/>
      <c r="L1816" s="44"/>
      <c r="M1816" s="223" t="s">
        <v>1</v>
      </c>
      <c r="N1816" s="224" t="s">
        <v>40</v>
      </c>
      <c r="O1816" s="91"/>
      <c r="P1816" s="225">
        <f>O1816*H1816</f>
        <v>0</v>
      </c>
      <c r="Q1816" s="225">
        <v>0</v>
      </c>
      <c r="R1816" s="225">
        <f>Q1816*H1816</f>
        <v>0</v>
      </c>
      <c r="S1816" s="225">
        <v>0</v>
      </c>
      <c r="T1816" s="226">
        <f>S1816*H1816</f>
        <v>0</v>
      </c>
      <c r="U1816" s="38"/>
      <c r="V1816" s="38"/>
      <c r="W1816" s="38"/>
      <c r="X1816" s="38"/>
      <c r="Y1816" s="38"/>
      <c r="Z1816" s="38"/>
      <c r="AA1816" s="38"/>
      <c r="AB1816" s="38"/>
      <c r="AC1816" s="38"/>
      <c r="AD1816" s="38"/>
      <c r="AE1816" s="38"/>
      <c r="AR1816" s="227" t="s">
        <v>256</v>
      </c>
      <c r="AT1816" s="227" t="s">
        <v>163</v>
      </c>
      <c r="AU1816" s="227" t="s">
        <v>178</v>
      </c>
      <c r="AY1816" s="17" t="s">
        <v>161</v>
      </c>
      <c r="BE1816" s="228">
        <f>IF(N1816="základní",J1816,0)</f>
        <v>0</v>
      </c>
      <c r="BF1816" s="228">
        <f>IF(N1816="snížená",J1816,0)</f>
        <v>0</v>
      </c>
      <c r="BG1816" s="228">
        <f>IF(N1816="zákl. přenesená",J1816,0)</f>
        <v>0</v>
      </c>
      <c r="BH1816" s="228">
        <f>IF(N1816="sníž. přenesená",J1816,0)</f>
        <v>0</v>
      </c>
      <c r="BI1816" s="228">
        <f>IF(N1816="nulová",J1816,0)</f>
        <v>0</v>
      </c>
      <c r="BJ1816" s="17" t="s">
        <v>83</v>
      </c>
      <c r="BK1816" s="228">
        <f>ROUND(I1816*H1816,2)</f>
        <v>0</v>
      </c>
      <c r="BL1816" s="17" t="s">
        <v>256</v>
      </c>
      <c r="BM1816" s="227" t="s">
        <v>2822</v>
      </c>
    </row>
    <row r="1817" s="2" customFormat="1">
      <c r="A1817" s="38"/>
      <c r="B1817" s="39"/>
      <c r="C1817" s="40"/>
      <c r="D1817" s="229" t="s">
        <v>169</v>
      </c>
      <c r="E1817" s="40"/>
      <c r="F1817" s="230" t="s">
        <v>2821</v>
      </c>
      <c r="G1817" s="40"/>
      <c r="H1817" s="40"/>
      <c r="I1817" s="231"/>
      <c r="J1817" s="40"/>
      <c r="K1817" s="40"/>
      <c r="L1817" s="44"/>
      <c r="M1817" s="232"/>
      <c r="N1817" s="233"/>
      <c r="O1817" s="91"/>
      <c r="P1817" s="91"/>
      <c r="Q1817" s="91"/>
      <c r="R1817" s="91"/>
      <c r="S1817" s="91"/>
      <c r="T1817" s="92"/>
      <c r="U1817" s="38"/>
      <c r="V1817" s="38"/>
      <c r="W1817" s="38"/>
      <c r="X1817" s="38"/>
      <c r="Y1817" s="38"/>
      <c r="Z1817" s="38"/>
      <c r="AA1817" s="38"/>
      <c r="AB1817" s="38"/>
      <c r="AC1817" s="38"/>
      <c r="AD1817" s="38"/>
      <c r="AE1817" s="38"/>
      <c r="AT1817" s="17" t="s">
        <v>169</v>
      </c>
      <c r="AU1817" s="17" t="s">
        <v>178</v>
      </c>
    </row>
    <row r="1818" s="2" customFormat="1" ht="16.5" customHeight="1">
      <c r="A1818" s="38"/>
      <c r="B1818" s="39"/>
      <c r="C1818" s="215" t="s">
        <v>2823</v>
      </c>
      <c r="D1818" s="215" t="s">
        <v>163</v>
      </c>
      <c r="E1818" s="216" t="s">
        <v>2824</v>
      </c>
      <c r="F1818" s="217" t="s">
        <v>2825</v>
      </c>
      <c r="G1818" s="218" t="s">
        <v>451</v>
      </c>
      <c r="H1818" s="219">
        <v>120</v>
      </c>
      <c r="I1818" s="220"/>
      <c r="J1818" s="221">
        <f>ROUND(I1818*H1818,2)</f>
        <v>0</v>
      </c>
      <c r="K1818" s="222"/>
      <c r="L1818" s="44"/>
      <c r="M1818" s="223" t="s">
        <v>1</v>
      </c>
      <c r="N1818" s="224" t="s">
        <v>40</v>
      </c>
      <c r="O1818" s="91"/>
      <c r="P1818" s="225">
        <f>O1818*H1818</f>
        <v>0</v>
      </c>
      <c r="Q1818" s="225">
        <v>0</v>
      </c>
      <c r="R1818" s="225">
        <f>Q1818*H1818</f>
        <v>0</v>
      </c>
      <c r="S1818" s="225">
        <v>0</v>
      </c>
      <c r="T1818" s="226">
        <f>S1818*H1818</f>
        <v>0</v>
      </c>
      <c r="U1818" s="38"/>
      <c r="V1818" s="38"/>
      <c r="W1818" s="38"/>
      <c r="X1818" s="38"/>
      <c r="Y1818" s="38"/>
      <c r="Z1818" s="38"/>
      <c r="AA1818" s="38"/>
      <c r="AB1818" s="38"/>
      <c r="AC1818" s="38"/>
      <c r="AD1818" s="38"/>
      <c r="AE1818" s="38"/>
      <c r="AR1818" s="227" t="s">
        <v>256</v>
      </c>
      <c r="AT1818" s="227" t="s">
        <v>163</v>
      </c>
      <c r="AU1818" s="227" t="s">
        <v>178</v>
      </c>
      <c r="AY1818" s="17" t="s">
        <v>161</v>
      </c>
      <c r="BE1818" s="228">
        <f>IF(N1818="základní",J1818,0)</f>
        <v>0</v>
      </c>
      <c r="BF1818" s="228">
        <f>IF(N1818="snížená",J1818,0)</f>
        <v>0</v>
      </c>
      <c r="BG1818" s="228">
        <f>IF(N1818="zákl. přenesená",J1818,0)</f>
        <v>0</v>
      </c>
      <c r="BH1818" s="228">
        <f>IF(N1818="sníž. přenesená",J1818,0)</f>
        <v>0</v>
      </c>
      <c r="BI1818" s="228">
        <f>IF(N1818="nulová",J1818,0)</f>
        <v>0</v>
      </c>
      <c r="BJ1818" s="17" t="s">
        <v>83</v>
      </c>
      <c r="BK1818" s="228">
        <f>ROUND(I1818*H1818,2)</f>
        <v>0</v>
      </c>
      <c r="BL1818" s="17" t="s">
        <v>256</v>
      </c>
      <c r="BM1818" s="227" t="s">
        <v>2826</v>
      </c>
    </row>
    <row r="1819" s="2" customFormat="1">
      <c r="A1819" s="38"/>
      <c r="B1819" s="39"/>
      <c r="C1819" s="40"/>
      <c r="D1819" s="229" t="s">
        <v>169</v>
      </c>
      <c r="E1819" s="40"/>
      <c r="F1819" s="230" t="s">
        <v>2825</v>
      </c>
      <c r="G1819" s="40"/>
      <c r="H1819" s="40"/>
      <c r="I1819" s="231"/>
      <c r="J1819" s="40"/>
      <c r="K1819" s="40"/>
      <c r="L1819" s="44"/>
      <c r="M1819" s="232"/>
      <c r="N1819" s="233"/>
      <c r="O1819" s="91"/>
      <c r="P1819" s="91"/>
      <c r="Q1819" s="91"/>
      <c r="R1819" s="91"/>
      <c r="S1819" s="91"/>
      <c r="T1819" s="92"/>
      <c r="U1819" s="38"/>
      <c r="V1819" s="38"/>
      <c r="W1819" s="38"/>
      <c r="X1819" s="38"/>
      <c r="Y1819" s="38"/>
      <c r="Z1819" s="38"/>
      <c r="AA1819" s="38"/>
      <c r="AB1819" s="38"/>
      <c r="AC1819" s="38"/>
      <c r="AD1819" s="38"/>
      <c r="AE1819" s="38"/>
      <c r="AT1819" s="17" t="s">
        <v>169</v>
      </c>
      <c r="AU1819" s="17" t="s">
        <v>178</v>
      </c>
    </row>
    <row r="1820" s="2" customFormat="1" ht="16.5" customHeight="1">
      <c r="A1820" s="38"/>
      <c r="B1820" s="39"/>
      <c r="C1820" s="215" t="s">
        <v>2827</v>
      </c>
      <c r="D1820" s="215" t="s">
        <v>163</v>
      </c>
      <c r="E1820" s="216" t="s">
        <v>2828</v>
      </c>
      <c r="F1820" s="217" t="s">
        <v>2829</v>
      </c>
      <c r="G1820" s="218" t="s">
        <v>451</v>
      </c>
      <c r="H1820" s="219">
        <v>4450</v>
      </c>
      <c r="I1820" s="220"/>
      <c r="J1820" s="221">
        <f>ROUND(I1820*H1820,2)</f>
        <v>0</v>
      </c>
      <c r="K1820" s="222"/>
      <c r="L1820" s="44"/>
      <c r="M1820" s="223" t="s">
        <v>1</v>
      </c>
      <c r="N1820" s="224" t="s">
        <v>40</v>
      </c>
      <c r="O1820" s="91"/>
      <c r="P1820" s="225">
        <f>O1820*H1820</f>
        <v>0</v>
      </c>
      <c r="Q1820" s="225">
        <v>0</v>
      </c>
      <c r="R1820" s="225">
        <f>Q1820*H1820</f>
        <v>0</v>
      </c>
      <c r="S1820" s="225">
        <v>0</v>
      </c>
      <c r="T1820" s="226">
        <f>S1820*H1820</f>
        <v>0</v>
      </c>
      <c r="U1820" s="38"/>
      <c r="V1820" s="38"/>
      <c r="W1820" s="38"/>
      <c r="X1820" s="38"/>
      <c r="Y1820" s="38"/>
      <c r="Z1820" s="38"/>
      <c r="AA1820" s="38"/>
      <c r="AB1820" s="38"/>
      <c r="AC1820" s="38"/>
      <c r="AD1820" s="38"/>
      <c r="AE1820" s="38"/>
      <c r="AR1820" s="227" t="s">
        <v>256</v>
      </c>
      <c r="AT1820" s="227" t="s">
        <v>163</v>
      </c>
      <c r="AU1820" s="227" t="s">
        <v>178</v>
      </c>
      <c r="AY1820" s="17" t="s">
        <v>161</v>
      </c>
      <c r="BE1820" s="228">
        <f>IF(N1820="základní",J1820,0)</f>
        <v>0</v>
      </c>
      <c r="BF1820" s="228">
        <f>IF(N1820="snížená",J1820,0)</f>
        <v>0</v>
      </c>
      <c r="BG1820" s="228">
        <f>IF(N1820="zákl. přenesená",J1820,0)</f>
        <v>0</v>
      </c>
      <c r="BH1820" s="228">
        <f>IF(N1820="sníž. přenesená",J1820,0)</f>
        <v>0</v>
      </c>
      <c r="BI1820" s="228">
        <f>IF(N1820="nulová",J1820,0)</f>
        <v>0</v>
      </c>
      <c r="BJ1820" s="17" t="s">
        <v>83</v>
      </c>
      <c r="BK1820" s="228">
        <f>ROUND(I1820*H1820,2)</f>
        <v>0</v>
      </c>
      <c r="BL1820" s="17" t="s">
        <v>256</v>
      </c>
      <c r="BM1820" s="227" t="s">
        <v>2830</v>
      </c>
    </row>
    <row r="1821" s="2" customFormat="1">
      <c r="A1821" s="38"/>
      <c r="B1821" s="39"/>
      <c r="C1821" s="40"/>
      <c r="D1821" s="229" t="s">
        <v>169</v>
      </c>
      <c r="E1821" s="40"/>
      <c r="F1821" s="230" t="s">
        <v>2829</v>
      </c>
      <c r="G1821" s="40"/>
      <c r="H1821" s="40"/>
      <c r="I1821" s="231"/>
      <c r="J1821" s="40"/>
      <c r="K1821" s="40"/>
      <c r="L1821" s="44"/>
      <c r="M1821" s="232"/>
      <c r="N1821" s="233"/>
      <c r="O1821" s="91"/>
      <c r="P1821" s="91"/>
      <c r="Q1821" s="91"/>
      <c r="R1821" s="91"/>
      <c r="S1821" s="91"/>
      <c r="T1821" s="92"/>
      <c r="U1821" s="38"/>
      <c r="V1821" s="38"/>
      <c r="W1821" s="38"/>
      <c r="X1821" s="38"/>
      <c r="Y1821" s="38"/>
      <c r="Z1821" s="38"/>
      <c r="AA1821" s="38"/>
      <c r="AB1821" s="38"/>
      <c r="AC1821" s="38"/>
      <c r="AD1821" s="38"/>
      <c r="AE1821" s="38"/>
      <c r="AT1821" s="17" t="s">
        <v>169</v>
      </c>
      <c r="AU1821" s="17" t="s">
        <v>178</v>
      </c>
    </row>
    <row r="1822" s="2" customFormat="1" ht="16.5" customHeight="1">
      <c r="A1822" s="38"/>
      <c r="B1822" s="39"/>
      <c r="C1822" s="215" t="s">
        <v>2831</v>
      </c>
      <c r="D1822" s="215" t="s">
        <v>163</v>
      </c>
      <c r="E1822" s="216" t="s">
        <v>2832</v>
      </c>
      <c r="F1822" s="217" t="s">
        <v>2833</v>
      </c>
      <c r="G1822" s="218" t="s">
        <v>451</v>
      </c>
      <c r="H1822" s="219">
        <v>40</v>
      </c>
      <c r="I1822" s="220"/>
      <c r="J1822" s="221">
        <f>ROUND(I1822*H1822,2)</f>
        <v>0</v>
      </c>
      <c r="K1822" s="222"/>
      <c r="L1822" s="44"/>
      <c r="M1822" s="223" t="s">
        <v>1</v>
      </c>
      <c r="N1822" s="224" t="s">
        <v>40</v>
      </c>
      <c r="O1822" s="91"/>
      <c r="P1822" s="225">
        <f>O1822*H1822</f>
        <v>0</v>
      </c>
      <c r="Q1822" s="225">
        <v>0</v>
      </c>
      <c r="R1822" s="225">
        <f>Q1822*H1822</f>
        <v>0</v>
      </c>
      <c r="S1822" s="225">
        <v>0</v>
      </c>
      <c r="T1822" s="226">
        <f>S1822*H1822</f>
        <v>0</v>
      </c>
      <c r="U1822" s="38"/>
      <c r="V1822" s="38"/>
      <c r="W1822" s="38"/>
      <c r="X1822" s="38"/>
      <c r="Y1822" s="38"/>
      <c r="Z1822" s="38"/>
      <c r="AA1822" s="38"/>
      <c r="AB1822" s="38"/>
      <c r="AC1822" s="38"/>
      <c r="AD1822" s="38"/>
      <c r="AE1822" s="38"/>
      <c r="AR1822" s="227" t="s">
        <v>256</v>
      </c>
      <c r="AT1822" s="227" t="s">
        <v>163</v>
      </c>
      <c r="AU1822" s="227" t="s">
        <v>178</v>
      </c>
      <c r="AY1822" s="17" t="s">
        <v>161</v>
      </c>
      <c r="BE1822" s="228">
        <f>IF(N1822="základní",J1822,0)</f>
        <v>0</v>
      </c>
      <c r="BF1822" s="228">
        <f>IF(N1822="snížená",J1822,0)</f>
        <v>0</v>
      </c>
      <c r="BG1822" s="228">
        <f>IF(N1822="zákl. přenesená",J1822,0)</f>
        <v>0</v>
      </c>
      <c r="BH1822" s="228">
        <f>IF(N1822="sníž. přenesená",J1822,0)</f>
        <v>0</v>
      </c>
      <c r="BI1822" s="228">
        <f>IF(N1822="nulová",J1822,0)</f>
        <v>0</v>
      </c>
      <c r="BJ1822" s="17" t="s">
        <v>83</v>
      </c>
      <c r="BK1822" s="228">
        <f>ROUND(I1822*H1822,2)</f>
        <v>0</v>
      </c>
      <c r="BL1822" s="17" t="s">
        <v>256</v>
      </c>
      <c r="BM1822" s="227" t="s">
        <v>2834</v>
      </c>
    </row>
    <row r="1823" s="2" customFormat="1">
      <c r="A1823" s="38"/>
      <c r="B1823" s="39"/>
      <c r="C1823" s="40"/>
      <c r="D1823" s="229" t="s">
        <v>169</v>
      </c>
      <c r="E1823" s="40"/>
      <c r="F1823" s="230" t="s">
        <v>2833</v>
      </c>
      <c r="G1823" s="40"/>
      <c r="H1823" s="40"/>
      <c r="I1823" s="231"/>
      <c r="J1823" s="40"/>
      <c r="K1823" s="40"/>
      <c r="L1823" s="44"/>
      <c r="M1823" s="232"/>
      <c r="N1823" s="233"/>
      <c r="O1823" s="91"/>
      <c r="P1823" s="91"/>
      <c r="Q1823" s="91"/>
      <c r="R1823" s="91"/>
      <c r="S1823" s="91"/>
      <c r="T1823" s="92"/>
      <c r="U1823" s="38"/>
      <c r="V1823" s="38"/>
      <c r="W1823" s="38"/>
      <c r="X1823" s="38"/>
      <c r="Y1823" s="38"/>
      <c r="Z1823" s="38"/>
      <c r="AA1823" s="38"/>
      <c r="AB1823" s="38"/>
      <c r="AC1823" s="38"/>
      <c r="AD1823" s="38"/>
      <c r="AE1823" s="38"/>
      <c r="AT1823" s="17" t="s">
        <v>169</v>
      </c>
      <c r="AU1823" s="17" t="s">
        <v>178</v>
      </c>
    </row>
    <row r="1824" s="2" customFormat="1" ht="16.5" customHeight="1">
      <c r="A1824" s="38"/>
      <c r="B1824" s="39"/>
      <c r="C1824" s="215" t="s">
        <v>2835</v>
      </c>
      <c r="D1824" s="215" t="s">
        <v>163</v>
      </c>
      <c r="E1824" s="216" t="s">
        <v>2836</v>
      </c>
      <c r="F1824" s="217" t="s">
        <v>2833</v>
      </c>
      <c r="G1824" s="218" t="s">
        <v>451</v>
      </c>
      <c r="H1824" s="219">
        <v>50</v>
      </c>
      <c r="I1824" s="220"/>
      <c r="J1824" s="221">
        <f>ROUND(I1824*H1824,2)</f>
        <v>0</v>
      </c>
      <c r="K1824" s="222"/>
      <c r="L1824" s="44"/>
      <c r="M1824" s="223" t="s">
        <v>1</v>
      </c>
      <c r="N1824" s="224" t="s">
        <v>40</v>
      </c>
      <c r="O1824" s="91"/>
      <c r="P1824" s="225">
        <f>O1824*H1824</f>
        <v>0</v>
      </c>
      <c r="Q1824" s="225">
        <v>0</v>
      </c>
      <c r="R1824" s="225">
        <f>Q1824*H1824</f>
        <v>0</v>
      </c>
      <c r="S1824" s="225">
        <v>0</v>
      </c>
      <c r="T1824" s="226">
        <f>S1824*H1824</f>
        <v>0</v>
      </c>
      <c r="U1824" s="38"/>
      <c r="V1824" s="38"/>
      <c r="W1824" s="38"/>
      <c r="X1824" s="38"/>
      <c r="Y1824" s="38"/>
      <c r="Z1824" s="38"/>
      <c r="AA1824" s="38"/>
      <c r="AB1824" s="38"/>
      <c r="AC1824" s="38"/>
      <c r="AD1824" s="38"/>
      <c r="AE1824" s="38"/>
      <c r="AR1824" s="227" t="s">
        <v>256</v>
      </c>
      <c r="AT1824" s="227" t="s">
        <v>163</v>
      </c>
      <c r="AU1824" s="227" t="s">
        <v>178</v>
      </c>
      <c r="AY1824" s="17" t="s">
        <v>161</v>
      </c>
      <c r="BE1824" s="228">
        <f>IF(N1824="základní",J1824,0)</f>
        <v>0</v>
      </c>
      <c r="BF1824" s="228">
        <f>IF(N1824="snížená",J1824,0)</f>
        <v>0</v>
      </c>
      <c r="BG1824" s="228">
        <f>IF(N1824="zákl. přenesená",J1824,0)</f>
        <v>0</v>
      </c>
      <c r="BH1824" s="228">
        <f>IF(N1824="sníž. přenesená",J1824,0)</f>
        <v>0</v>
      </c>
      <c r="BI1824" s="228">
        <f>IF(N1824="nulová",J1824,0)</f>
        <v>0</v>
      </c>
      <c r="BJ1824" s="17" t="s">
        <v>83</v>
      </c>
      <c r="BK1824" s="228">
        <f>ROUND(I1824*H1824,2)</f>
        <v>0</v>
      </c>
      <c r="BL1824" s="17" t="s">
        <v>256</v>
      </c>
      <c r="BM1824" s="227" t="s">
        <v>2837</v>
      </c>
    </row>
    <row r="1825" s="2" customFormat="1">
      <c r="A1825" s="38"/>
      <c r="B1825" s="39"/>
      <c r="C1825" s="40"/>
      <c r="D1825" s="229" t="s">
        <v>169</v>
      </c>
      <c r="E1825" s="40"/>
      <c r="F1825" s="230" t="s">
        <v>2833</v>
      </c>
      <c r="G1825" s="40"/>
      <c r="H1825" s="40"/>
      <c r="I1825" s="231"/>
      <c r="J1825" s="40"/>
      <c r="K1825" s="40"/>
      <c r="L1825" s="44"/>
      <c r="M1825" s="232"/>
      <c r="N1825" s="233"/>
      <c r="O1825" s="91"/>
      <c r="P1825" s="91"/>
      <c r="Q1825" s="91"/>
      <c r="R1825" s="91"/>
      <c r="S1825" s="91"/>
      <c r="T1825" s="92"/>
      <c r="U1825" s="38"/>
      <c r="V1825" s="38"/>
      <c r="W1825" s="38"/>
      <c r="X1825" s="38"/>
      <c r="Y1825" s="38"/>
      <c r="Z1825" s="38"/>
      <c r="AA1825" s="38"/>
      <c r="AB1825" s="38"/>
      <c r="AC1825" s="38"/>
      <c r="AD1825" s="38"/>
      <c r="AE1825" s="38"/>
      <c r="AT1825" s="17" t="s">
        <v>169</v>
      </c>
      <c r="AU1825" s="17" t="s">
        <v>178</v>
      </c>
    </row>
    <row r="1826" s="2" customFormat="1" ht="16.5" customHeight="1">
      <c r="A1826" s="38"/>
      <c r="B1826" s="39"/>
      <c r="C1826" s="215" t="s">
        <v>2838</v>
      </c>
      <c r="D1826" s="215" t="s">
        <v>163</v>
      </c>
      <c r="E1826" s="216" t="s">
        <v>2839</v>
      </c>
      <c r="F1826" s="217" t="s">
        <v>2840</v>
      </c>
      <c r="G1826" s="218" t="s">
        <v>451</v>
      </c>
      <c r="H1826" s="219">
        <v>50</v>
      </c>
      <c r="I1826" s="220"/>
      <c r="J1826" s="221">
        <f>ROUND(I1826*H1826,2)</f>
        <v>0</v>
      </c>
      <c r="K1826" s="222"/>
      <c r="L1826" s="44"/>
      <c r="M1826" s="223" t="s">
        <v>1</v>
      </c>
      <c r="N1826" s="224" t="s">
        <v>40</v>
      </c>
      <c r="O1826" s="91"/>
      <c r="P1826" s="225">
        <f>O1826*H1826</f>
        <v>0</v>
      </c>
      <c r="Q1826" s="225">
        <v>0</v>
      </c>
      <c r="R1826" s="225">
        <f>Q1826*H1826</f>
        <v>0</v>
      </c>
      <c r="S1826" s="225">
        <v>0</v>
      </c>
      <c r="T1826" s="226">
        <f>S1826*H1826</f>
        <v>0</v>
      </c>
      <c r="U1826" s="38"/>
      <c r="V1826" s="38"/>
      <c r="W1826" s="38"/>
      <c r="X1826" s="38"/>
      <c r="Y1826" s="38"/>
      <c r="Z1826" s="38"/>
      <c r="AA1826" s="38"/>
      <c r="AB1826" s="38"/>
      <c r="AC1826" s="38"/>
      <c r="AD1826" s="38"/>
      <c r="AE1826" s="38"/>
      <c r="AR1826" s="227" t="s">
        <v>256</v>
      </c>
      <c r="AT1826" s="227" t="s">
        <v>163</v>
      </c>
      <c r="AU1826" s="227" t="s">
        <v>178</v>
      </c>
      <c r="AY1826" s="17" t="s">
        <v>161</v>
      </c>
      <c r="BE1826" s="228">
        <f>IF(N1826="základní",J1826,0)</f>
        <v>0</v>
      </c>
      <c r="BF1826" s="228">
        <f>IF(N1826="snížená",J1826,0)</f>
        <v>0</v>
      </c>
      <c r="BG1826" s="228">
        <f>IF(N1826="zákl. přenesená",J1826,0)</f>
        <v>0</v>
      </c>
      <c r="BH1826" s="228">
        <f>IF(N1826="sníž. přenesená",J1826,0)</f>
        <v>0</v>
      </c>
      <c r="BI1826" s="228">
        <f>IF(N1826="nulová",J1826,0)</f>
        <v>0</v>
      </c>
      <c r="BJ1826" s="17" t="s">
        <v>83</v>
      </c>
      <c r="BK1826" s="228">
        <f>ROUND(I1826*H1826,2)</f>
        <v>0</v>
      </c>
      <c r="BL1826" s="17" t="s">
        <v>256</v>
      </c>
      <c r="BM1826" s="227" t="s">
        <v>2841</v>
      </c>
    </row>
    <row r="1827" s="2" customFormat="1">
      <c r="A1827" s="38"/>
      <c r="B1827" s="39"/>
      <c r="C1827" s="40"/>
      <c r="D1827" s="229" t="s">
        <v>169</v>
      </c>
      <c r="E1827" s="40"/>
      <c r="F1827" s="230" t="s">
        <v>2840</v>
      </c>
      <c r="G1827" s="40"/>
      <c r="H1827" s="40"/>
      <c r="I1827" s="231"/>
      <c r="J1827" s="40"/>
      <c r="K1827" s="40"/>
      <c r="L1827" s="44"/>
      <c r="M1827" s="232"/>
      <c r="N1827" s="233"/>
      <c r="O1827" s="91"/>
      <c r="P1827" s="91"/>
      <c r="Q1827" s="91"/>
      <c r="R1827" s="91"/>
      <c r="S1827" s="91"/>
      <c r="T1827" s="92"/>
      <c r="U1827" s="38"/>
      <c r="V1827" s="38"/>
      <c r="W1827" s="38"/>
      <c r="X1827" s="38"/>
      <c r="Y1827" s="38"/>
      <c r="Z1827" s="38"/>
      <c r="AA1827" s="38"/>
      <c r="AB1827" s="38"/>
      <c r="AC1827" s="38"/>
      <c r="AD1827" s="38"/>
      <c r="AE1827" s="38"/>
      <c r="AT1827" s="17" t="s">
        <v>169</v>
      </c>
      <c r="AU1827" s="17" t="s">
        <v>178</v>
      </c>
    </row>
    <row r="1828" s="2" customFormat="1" ht="16.5" customHeight="1">
      <c r="A1828" s="38"/>
      <c r="B1828" s="39"/>
      <c r="C1828" s="215" t="s">
        <v>2842</v>
      </c>
      <c r="D1828" s="215" t="s">
        <v>163</v>
      </c>
      <c r="E1828" s="216" t="s">
        <v>2843</v>
      </c>
      <c r="F1828" s="217" t="s">
        <v>2844</v>
      </c>
      <c r="G1828" s="218" t="s">
        <v>1754</v>
      </c>
      <c r="H1828" s="219">
        <v>10</v>
      </c>
      <c r="I1828" s="220"/>
      <c r="J1828" s="221">
        <f>ROUND(I1828*H1828,2)</f>
        <v>0</v>
      </c>
      <c r="K1828" s="222"/>
      <c r="L1828" s="44"/>
      <c r="M1828" s="223" t="s">
        <v>1</v>
      </c>
      <c r="N1828" s="224" t="s">
        <v>40</v>
      </c>
      <c r="O1828" s="91"/>
      <c r="P1828" s="225">
        <f>O1828*H1828</f>
        <v>0</v>
      </c>
      <c r="Q1828" s="225">
        <v>0</v>
      </c>
      <c r="R1828" s="225">
        <f>Q1828*H1828</f>
        <v>0</v>
      </c>
      <c r="S1828" s="225">
        <v>0</v>
      </c>
      <c r="T1828" s="226">
        <f>S1828*H1828</f>
        <v>0</v>
      </c>
      <c r="U1828" s="38"/>
      <c r="V1828" s="38"/>
      <c r="W1828" s="38"/>
      <c r="X1828" s="38"/>
      <c r="Y1828" s="38"/>
      <c r="Z1828" s="38"/>
      <c r="AA1828" s="38"/>
      <c r="AB1828" s="38"/>
      <c r="AC1828" s="38"/>
      <c r="AD1828" s="38"/>
      <c r="AE1828" s="38"/>
      <c r="AR1828" s="227" t="s">
        <v>256</v>
      </c>
      <c r="AT1828" s="227" t="s">
        <v>163</v>
      </c>
      <c r="AU1828" s="227" t="s">
        <v>178</v>
      </c>
      <c r="AY1828" s="17" t="s">
        <v>161</v>
      </c>
      <c r="BE1828" s="228">
        <f>IF(N1828="základní",J1828,0)</f>
        <v>0</v>
      </c>
      <c r="BF1828" s="228">
        <f>IF(N1828="snížená",J1828,0)</f>
        <v>0</v>
      </c>
      <c r="BG1828" s="228">
        <f>IF(N1828="zákl. přenesená",J1828,0)</f>
        <v>0</v>
      </c>
      <c r="BH1828" s="228">
        <f>IF(N1828="sníž. přenesená",J1828,0)</f>
        <v>0</v>
      </c>
      <c r="BI1828" s="228">
        <f>IF(N1828="nulová",J1828,0)</f>
        <v>0</v>
      </c>
      <c r="BJ1828" s="17" t="s">
        <v>83</v>
      </c>
      <c r="BK1828" s="228">
        <f>ROUND(I1828*H1828,2)</f>
        <v>0</v>
      </c>
      <c r="BL1828" s="17" t="s">
        <v>256</v>
      </c>
      <c r="BM1828" s="227" t="s">
        <v>2845</v>
      </c>
    </row>
    <row r="1829" s="2" customFormat="1">
      <c r="A1829" s="38"/>
      <c r="B1829" s="39"/>
      <c r="C1829" s="40"/>
      <c r="D1829" s="229" t="s">
        <v>169</v>
      </c>
      <c r="E1829" s="40"/>
      <c r="F1829" s="230" t="s">
        <v>2844</v>
      </c>
      <c r="G1829" s="40"/>
      <c r="H1829" s="40"/>
      <c r="I1829" s="231"/>
      <c r="J1829" s="40"/>
      <c r="K1829" s="40"/>
      <c r="L1829" s="44"/>
      <c r="M1829" s="232"/>
      <c r="N1829" s="233"/>
      <c r="O1829" s="91"/>
      <c r="P1829" s="91"/>
      <c r="Q1829" s="91"/>
      <c r="R1829" s="91"/>
      <c r="S1829" s="91"/>
      <c r="T1829" s="92"/>
      <c r="U1829" s="38"/>
      <c r="V1829" s="38"/>
      <c r="W1829" s="38"/>
      <c r="X1829" s="38"/>
      <c r="Y1829" s="38"/>
      <c r="Z1829" s="38"/>
      <c r="AA1829" s="38"/>
      <c r="AB1829" s="38"/>
      <c r="AC1829" s="38"/>
      <c r="AD1829" s="38"/>
      <c r="AE1829" s="38"/>
      <c r="AT1829" s="17" t="s">
        <v>169</v>
      </c>
      <c r="AU1829" s="17" t="s">
        <v>178</v>
      </c>
    </row>
    <row r="1830" s="2" customFormat="1" ht="16.5" customHeight="1">
      <c r="A1830" s="38"/>
      <c r="B1830" s="39"/>
      <c r="C1830" s="215" t="s">
        <v>2846</v>
      </c>
      <c r="D1830" s="215" t="s">
        <v>163</v>
      </c>
      <c r="E1830" s="216" t="s">
        <v>2847</v>
      </c>
      <c r="F1830" s="217" t="s">
        <v>2848</v>
      </c>
      <c r="G1830" s="218" t="s">
        <v>1754</v>
      </c>
      <c r="H1830" s="219">
        <v>10</v>
      </c>
      <c r="I1830" s="220"/>
      <c r="J1830" s="221">
        <f>ROUND(I1830*H1830,2)</f>
        <v>0</v>
      </c>
      <c r="K1830" s="222"/>
      <c r="L1830" s="44"/>
      <c r="M1830" s="223" t="s">
        <v>1</v>
      </c>
      <c r="N1830" s="224" t="s">
        <v>40</v>
      </c>
      <c r="O1830" s="91"/>
      <c r="P1830" s="225">
        <f>O1830*H1830</f>
        <v>0</v>
      </c>
      <c r="Q1830" s="225">
        <v>0</v>
      </c>
      <c r="R1830" s="225">
        <f>Q1830*H1830</f>
        <v>0</v>
      </c>
      <c r="S1830" s="225">
        <v>0</v>
      </c>
      <c r="T1830" s="226">
        <f>S1830*H1830</f>
        <v>0</v>
      </c>
      <c r="U1830" s="38"/>
      <c r="V1830" s="38"/>
      <c r="W1830" s="38"/>
      <c r="X1830" s="38"/>
      <c r="Y1830" s="38"/>
      <c r="Z1830" s="38"/>
      <c r="AA1830" s="38"/>
      <c r="AB1830" s="38"/>
      <c r="AC1830" s="38"/>
      <c r="AD1830" s="38"/>
      <c r="AE1830" s="38"/>
      <c r="AR1830" s="227" t="s">
        <v>256</v>
      </c>
      <c r="AT1830" s="227" t="s">
        <v>163</v>
      </c>
      <c r="AU1830" s="227" t="s">
        <v>178</v>
      </c>
      <c r="AY1830" s="17" t="s">
        <v>161</v>
      </c>
      <c r="BE1830" s="228">
        <f>IF(N1830="základní",J1830,0)</f>
        <v>0</v>
      </c>
      <c r="BF1830" s="228">
        <f>IF(N1830="snížená",J1830,0)</f>
        <v>0</v>
      </c>
      <c r="BG1830" s="228">
        <f>IF(N1830="zákl. přenesená",J1830,0)</f>
        <v>0</v>
      </c>
      <c r="BH1830" s="228">
        <f>IF(N1830="sníž. přenesená",J1830,0)</f>
        <v>0</v>
      </c>
      <c r="BI1830" s="228">
        <f>IF(N1830="nulová",J1830,0)</f>
        <v>0</v>
      </c>
      <c r="BJ1830" s="17" t="s">
        <v>83</v>
      </c>
      <c r="BK1830" s="228">
        <f>ROUND(I1830*H1830,2)</f>
        <v>0</v>
      </c>
      <c r="BL1830" s="17" t="s">
        <v>256</v>
      </c>
      <c r="BM1830" s="227" t="s">
        <v>2849</v>
      </c>
    </row>
    <row r="1831" s="2" customFormat="1">
      <c r="A1831" s="38"/>
      <c r="B1831" s="39"/>
      <c r="C1831" s="40"/>
      <c r="D1831" s="229" t="s">
        <v>169</v>
      </c>
      <c r="E1831" s="40"/>
      <c r="F1831" s="230" t="s">
        <v>2848</v>
      </c>
      <c r="G1831" s="40"/>
      <c r="H1831" s="40"/>
      <c r="I1831" s="231"/>
      <c r="J1831" s="40"/>
      <c r="K1831" s="40"/>
      <c r="L1831" s="44"/>
      <c r="M1831" s="232"/>
      <c r="N1831" s="233"/>
      <c r="O1831" s="91"/>
      <c r="P1831" s="91"/>
      <c r="Q1831" s="91"/>
      <c r="R1831" s="91"/>
      <c r="S1831" s="91"/>
      <c r="T1831" s="92"/>
      <c r="U1831" s="38"/>
      <c r="V1831" s="38"/>
      <c r="W1831" s="38"/>
      <c r="X1831" s="38"/>
      <c r="Y1831" s="38"/>
      <c r="Z1831" s="38"/>
      <c r="AA1831" s="38"/>
      <c r="AB1831" s="38"/>
      <c r="AC1831" s="38"/>
      <c r="AD1831" s="38"/>
      <c r="AE1831" s="38"/>
      <c r="AT1831" s="17" t="s">
        <v>169</v>
      </c>
      <c r="AU1831" s="17" t="s">
        <v>178</v>
      </c>
    </row>
    <row r="1832" s="2" customFormat="1" ht="24.15" customHeight="1">
      <c r="A1832" s="38"/>
      <c r="B1832" s="39"/>
      <c r="C1832" s="215" t="s">
        <v>2850</v>
      </c>
      <c r="D1832" s="215" t="s">
        <v>163</v>
      </c>
      <c r="E1832" s="216" t="s">
        <v>2851</v>
      </c>
      <c r="F1832" s="217" t="s">
        <v>2852</v>
      </c>
      <c r="G1832" s="218" t="s">
        <v>1754</v>
      </c>
      <c r="H1832" s="219">
        <v>25</v>
      </c>
      <c r="I1832" s="220"/>
      <c r="J1832" s="221">
        <f>ROUND(I1832*H1832,2)</f>
        <v>0</v>
      </c>
      <c r="K1832" s="222"/>
      <c r="L1832" s="44"/>
      <c r="M1832" s="223" t="s">
        <v>1</v>
      </c>
      <c r="N1832" s="224" t="s">
        <v>40</v>
      </c>
      <c r="O1832" s="91"/>
      <c r="P1832" s="225">
        <f>O1832*H1832</f>
        <v>0</v>
      </c>
      <c r="Q1832" s="225">
        <v>0</v>
      </c>
      <c r="R1832" s="225">
        <f>Q1832*H1832</f>
        <v>0</v>
      </c>
      <c r="S1832" s="225">
        <v>0</v>
      </c>
      <c r="T1832" s="226">
        <f>S1832*H1832</f>
        <v>0</v>
      </c>
      <c r="U1832" s="38"/>
      <c r="V1832" s="38"/>
      <c r="W1832" s="38"/>
      <c r="X1832" s="38"/>
      <c r="Y1832" s="38"/>
      <c r="Z1832" s="38"/>
      <c r="AA1832" s="38"/>
      <c r="AB1832" s="38"/>
      <c r="AC1832" s="38"/>
      <c r="AD1832" s="38"/>
      <c r="AE1832" s="38"/>
      <c r="AR1832" s="227" t="s">
        <v>256</v>
      </c>
      <c r="AT1832" s="227" t="s">
        <v>163</v>
      </c>
      <c r="AU1832" s="227" t="s">
        <v>178</v>
      </c>
      <c r="AY1832" s="17" t="s">
        <v>161</v>
      </c>
      <c r="BE1832" s="228">
        <f>IF(N1832="základní",J1832,0)</f>
        <v>0</v>
      </c>
      <c r="BF1832" s="228">
        <f>IF(N1832="snížená",J1832,0)</f>
        <v>0</v>
      </c>
      <c r="BG1832" s="228">
        <f>IF(N1832="zákl. přenesená",J1832,0)</f>
        <v>0</v>
      </c>
      <c r="BH1832" s="228">
        <f>IF(N1832="sníž. přenesená",J1832,0)</f>
        <v>0</v>
      </c>
      <c r="BI1832" s="228">
        <f>IF(N1832="nulová",J1832,0)</f>
        <v>0</v>
      </c>
      <c r="BJ1832" s="17" t="s">
        <v>83</v>
      </c>
      <c r="BK1832" s="228">
        <f>ROUND(I1832*H1832,2)</f>
        <v>0</v>
      </c>
      <c r="BL1832" s="17" t="s">
        <v>256</v>
      </c>
      <c r="BM1832" s="227" t="s">
        <v>2853</v>
      </c>
    </row>
    <row r="1833" s="2" customFormat="1">
      <c r="A1833" s="38"/>
      <c r="B1833" s="39"/>
      <c r="C1833" s="40"/>
      <c r="D1833" s="229" t="s">
        <v>169</v>
      </c>
      <c r="E1833" s="40"/>
      <c r="F1833" s="230" t="s">
        <v>2852</v>
      </c>
      <c r="G1833" s="40"/>
      <c r="H1833" s="40"/>
      <c r="I1833" s="231"/>
      <c r="J1833" s="40"/>
      <c r="K1833" s="40"/>
      <c r="L1833" s="44"/>
      <c r="M1833" s="232"/>
      <c r="N1833" s="233"/>
      <c r="O1833" s="91"/>
      <c r="P1833" s="91"/>
      <c r="Q1833" s="91"/>
      <c r="R1833" s="91"/>
      <c r="S1833" s="91"/>
      <c r="T1833" s="92"/>
      <c r="U1833" s="38"/>
      <c r="V1833" s="38"/>
      <c r="W1833" s="38"/>
      <c r="X1833" s="38"/>
      <c r="Y1833" s="38"/>
      <c r="Z1833" s="38"/>
      <c r="AA1833" s="38"/>
      <c r="AB1833" s="38"/>
      <c r="AC1833" s="38"/>
      <c r="AD1833" s="38"/>
      <c r="AE1833" s="38"/>
      <c r="AT1833" s="17" t="s">
        <v>169</v>
      </c>
      <c r="AU1833" s="17" t="s">
        <v>178</v>
      </c>
    </row>
    <row r="1834" s="2" customFormat="1" ht="24.15" customHeight="1">
      <c r="A1834" s="38"/>
      <c r="B1834" s="39"/>
      <c r="C1834" s="215" t="s">
        <v>2854</v>
      </c>
      <c r="D1834" s="215" t="s">
        <v>163</v>
      </c>
      <c r="E1834" s="216" t="s">
        <v>2855</v>
      </c>
      <c r="F1834" s="217" t="s">
        <v>2856</v>
      </c>
      <c r="G1834" s="218" t="s">
        <v>1754</v>
      </c>
      <c r="H1834" s="219">
        <v>25</v>
      </c>
      <c r="I1834" s="220"/>
      <c r="J1834" s="221">
        <f>ROUND(I1834*H1834,2)</f>
        <v>0</v>
      </c>
      <c r="K1834" s="222"/>
      <c r="L1834" s="44"/>
      <c r="M1834" s="223" t="s">
        <v>1</v>
      </c>
      <c r="N1834" s="224" t="s">
        <v>40</v>
      </c>
      <c r="O1834" s="91"/>
      <c r="P1834" s="225">
        <f>O1834*H1834</f>
        <v>0</v>
      </c>
      <c r="Q1834" s="225">
        <v>0</v>
      </c>
      <c r="R1834" s="225">
        <f>Q1834*H1834</f>
        <v>0</v>
      </c>
      <c r="S1834" s="225">
        <v>0</v>
      </c>
      <c r="T1834" s="226">
        <f>S1834*H1834</f>
        <v>0</v>
      </c>
      <c r="U1834" s="38"/>
      <c r="V1834" s="38"/>
      <c r="W1834" s="38"/>
      <c r="X1834" s="38"/>
      <c r="Y1834" s="38"/>
      <c r="Z1834" s="38"/>
      <c r="AA1834" s="38"/>
      <c r="AB1834" s="38"/>
      <c r="AC1834" s="38"/>
      <c r="AD1834" s="38"/>
      <c r="AE1834" s="38"/>
      <c r="AR1834" s="227" t="s">
        <v>256</v>
      </c>
      <c r="AT1834" s="227" t="s">
        <v>163</v>
      </c>
      <c r="AU1834" s="227" t="s">
        <v>178</v>
      </c>
      <c r="AY1834" s="17" t="s">
        <v>161</v>
      </c>
      <c r="BE1834" s="228">
        <f>IF(N1834="základní",J1834,0)</f>
        <v>0</v>
      </c>
      <c r="BF1834" s="228">
        <f>IF(N1834="snížená",J1834,0)</f>
        <v>0</v>
      </c>
      <c r="BG1834" s="228">
        <f>IF(N1834="zákl. přenesená",J1834,0)</f>
        <v>0</v>
      </c>
      <c r="BH1834" s="228">
        <f>IF(N1834="sníž. přenesená",J1834,0)</f>
        <v>0</v>
      </c>
      <c r="BI1834" s="228">
        <f>IF(N1834="nulová",J1834,0)</f>
        <v>0</v>
      </c>
      <c r="BJ1834" s="17" t="s">
        <v>83</v>
      </c>
      <c r="BK1834" s="228">
        <f>ROUND(I1834*H1834,2)</f>
        <v>0</v>
      </c>
      <c r="BL1834" s="17" t="s">
        <v>256</v>
      </c>
      <c r="BM1834" s="227" t="s">
        <v>2857</v>
      </c>
    </row>
    <row r="1835" s="2" customFormat="1">
      <c r="A1835" s="38"/>
      <c r="B1835" s="39"/>
      <c r="C1835" s="40"/>
      <c r="D1835" s="229" t="s">
        <v>169</v>
      </c>
      <c r="E1835" s="40"/>
      <c r="F1835" s="230" t="s">
        <v>2856</v>
      </c>
      <c r="G1835" s="40"/>
      <c r="H1835" s="40"/>
      <c r="I1835" s="231"/>
      <c r="J1835" s="40"/>
      <c r="K1835" s="40"/>
      <c r="L1835" s="44"/>
      <c r="M1835" s="232"/>
      <c r="N1835" s="233"/>
      <c r="O1835" s="91"/>
      <c r="P1835" s="91"/>
      <c r="Q1835" s="91"/>
      <c r="R1835" s="91"/>
      <c r="S1835" s="91"/>
      <c r="T1835" s="92"/>
      <c r="U1835" s="38"/>
      <c r="V1835" s="38"/>
      <c r="W1835" s="38"/>
      <c r="X1835" s="38"/>
      <c r="Y1835" s="38"/>
      <c r="Z1835" s="38"/>
      <c r="AA1835" s="38"/>
      <c r="AB1835" s="38"/>
      <c r="AC1835" s="38"/>
      <c r="AD1835" s="38"/>
      <c r="AE1835" s="38"/>
      <c r="AT1835" s="17" t="s">
        <v>169</v>
      </c>
      <c r="AU1835" s="17" t="s">
        <v>178</v>
      </c>
    </row>
    <row r="1836" s="2" customFormat="1" ht="16.5" customHeight="1">
      <c r="A1836" s="38"/>
      <c r="B1836" s="39"/>
      <c r="C1836" s="215" t="s">
        <v>2858</v>
      </c>
      <c r="D1836" s="215" t="s">
        <v>163</v>
      </c>
      <c r="E1836" s="216" t="s">
        <v>2859</v>
      </c>
      <c r="F1836" s="217" t="s">
        <v>2860</v>
      </c>
      <c r="G1836" s="218" t="s">
        <v>1754</v>
      </c>
      <c r="H1836" s="219">
        <v>1</v>
      </c>
      <c r="I1836" s="220"/>
      <c r="J1836" s="221">
        <f>ROUND(I1836*H1836,2)</f>
        <v>0</v>
      </c>
      <c r="K1836" s="222"/>
      <c r="L1836" s="44"/>
      <c r="M1836" s="223" t="s">
        <v>1</v>
      </c>
      <c r="N1836" s="224" t="s">
        <v>40</v>
      </c>
      <c r="O1836" s="91"/>
      <c r="P1836" s="225">
        <f>O1836*H1836</f>
        <v>0</v>
      </c>
      <c r="Q1836" s="225">
        <v>0</v>
      </c>
      <c r="R1836" s="225">
        <f>Q1836*H1836</f>
        <v>0</v>
      </c>
      <c r="S1836" s="225">
        <v>0</v>
      </c>
      <c r="T1836" s="226">
        <f>S1836*H1836</f>
        <v>0</v>
      </c>
      <c r="U1836" s="38"/>
      <c r="V1836" s="38"/>
      <c r="W1836" s="38"/>
      <c r="X1836" s="38"/>
      <c r="Y1836" s="38"/>
      <c r="Z1836" s="38"/>
      <c r="AA1836" s="38"/>
      <c r="AB1836" s="38"/>
      <c r="AC1836" s="38"/>
      <c r="AD1836" s="38"/>
      <c r="AE1836" s="38"/>
      <c r="AR1836" s="227" t="s">
        <v>256</v>
      </c>
      <c r="AT1836" s="227" t="s">
        <v>163</v>
      </c>
      <c r="AU1836" s="227" t="s">
        <v>178</v>
      </c>
      <c r="AY1836" s="17" t="s">
        <v>161</v>
      </c>
      <c r="BE1836" s="228">
        <f>IF(N1836="základní",J1836,0)</f>
        <v>0</v>
      </c>
      <c r="BF1836" s="228">
        <f>IF(N1836="snížená",J1836,0)</f>
        <v>0</v>
      </c>
      <c r="BG1836" s="228">
        <f>IF(N1836="zákl. přenesená",J1836,0)</f>
        <v>0</v>
      </c>
      <c r="BH1836" s="228">
        <f>IF(N1836="sníž. přenesená",J1836,0)</f>
        <v>0</v>
      </c>
      <c r="BI1836" s="228">
        <f>IF(N1836="nulová",J1836,0)</f>
        <v>0</v>
      </c>
      <c r="BJ1836" s="17" t="s">
        <v>83</v>
      </c>
      <c r="BK1836" s="228">
        <f>ROUND(I1836*H1836,2)</f>
        <v>0</v>
      </c>
      <c r="BL1836" s="17" t="s">
        <v>256</v>
      </c>
      <c r="BM1836" s="227" t="s">
        <v>2861</v>
      </c>
    </row>
    <row r="1837" s="2" customFormat="1">
      <c r="A1837" s="38"/>
      <c r="B1837" s="39"/>
      <c r="C1837" s="40"/>
      <c r="D1837" s="229" t="s">
        <v>169</v>
      </c>
      <c r="E1837" s="40"/>
      <c r="F1837" s="230" t="s">
        <v>2860</v>
      </c>
      <c r="G1837" s="40"/>
      <c r="H1837" s="40"/>
      <c r="I1837" s="231"/>
      <c r="J1837" s="40"/>
      <c r="K1837" s="40"/>
      <c r="L1837" s="44"/>
      <c r="M1837" s="232"/>
      <c r="N1837" s="233"/>
      <c r="O1837" s="91"/>
      <c r="P1837" s="91"/>
      <c r="Q1837" s="91"/>
      <c r="R1837" s="91"/>
      <c r="S1837" s="91"/>
      <c r="T1837" s="92"/>
      <c r="U1837" s="38"/>
      <c r="V1837" s="38"/>
      <c r="W1837" s="38"/>
      <c r="X1837" s="38"/>
      <c r="Y1837" s="38"/>
      <c r="Z1837" s="38"/>
      <c r="AA1837" s="38"/>
      <c r="AB1837" s="38"/>
      <c r="AC1837" s="38"/>
      <c r="AD1837" s="38"/>
      <c r="AE1837" s="38"/>
      <c r="AT1837" s="17" t="s">
        <v>169</v>
      </c>
      <c r="AU1837" s="17" t="s">
        <v>178</v>
      </c>
    </row>
    <row r="1838" s="2" customFormat="1" ht="16.5" customHeight="1">
      <c r="A1838" s="38"/>
      <c r="B1838" s="39"/>
      <c r="C1838" s="215" t="s">
        <v>2862</v>
      </c>
      <c r="D1838" s="215" t="s">
        <v>163</v>
      </c>
      <c r="E1838" s="216" t="s">
        <v>2863</v>
      </c>
      <c r="F1838" s="217" t="s">
        <v>2864</v>
      </c>
      <c r="G1838" s="218" t="s">
        <v>1754</v>
      </c>
      <c r="H1838" s="219">
        <v>1</v>
      </c>
      <c r="I1838" s="220"/>
      <c r="J1838" s="221">
        <f>ROUND(I1838*H1838,2)</f>
        <v>0</v>
      </c>
      <c r="K1838" s="222"/>
      <c r="L1838" s="44"/>
      <c r="M1838" s="223" t="s">
        <v>1</v>
      </c>
      <c r="N1838" s="224" t="s">
        <v>40</v>
      </c>
      <c r="O1838" s="91"/>
      <c r="P1838" s="225">
        <f>O1838*H1838</f>
        <v>0</v>
      </c>
      <c r="Q1838" s="225">
        <v>0</v>
      </c>
      <c r="R1838" s="225">
        <f>Q1838*H1838</f>
        <v>0</v>
      </c>
      <c r="S1838" s="225">
        <v>0</v>
      </c>
      <c r="T1838" s="226">
        <f>S1838*H1838</f>
        <v>0</v>
      </c>
      <c r="U1838" s="38"/>
      <c r="V1838" s="38"/>
      <c r="W1838" s="38"/>
      <c r="X1838" s="38"/>
      <c r="Y1838" s="38"/>
      <c r="Z1838" s="38"/>
      <c r="AA1838" s="38"/>
      <c r="AB1838" s="38"/>
      <c r="AC1838" s="38"/>
      <c r="AD1838" s="38"/>
      <c r="AE1838" s="38"/>
      <c r="AR1838" s="227" t="s">
        <v>256</v>
      </c>
      <c r="AT1838" s="227" t="s">
        <v>163</v>
      </c>
      <c r="AU1838" s="227" t="s">
        <v>178</v>
      </c>
      <c r="AY1838" s="17" t="s">
        <v>161</v>
      </c>
      <c r="BE1838" s="228">
        <f>IF(N1838="základní",J1838,0)</f>
        <v>0</v>
      </c>
      <c r="BF1838" s="228">
        <f>IF(N1838="snížená",J1838,0)</f>
        <v>0</v>
      </c>
      <c r="BG1838" s="228">
        <f>IF(N1838="zákl. přenesená",J1838,0)</f>
        <v>0</v>
      </c>
      <c r="BH1838" s="228">
        <f>IF(N1838="sníž. přenesená",J1838,0)</f>
        <v>0</v>
      </c>
      <c r="BI1838" s="228">
        <f>IF(N1838="nulová",J1838,0)</f>
        <v>0</v>
      </c>
      <c r="BJ1838" s="17" t="s">
        <v>83</v>
      </c>
      <c r="BK1838" s="228">
        <f>ROUND(I1838*H1838,2)</f>
        <v>0</v>
      </c>
      <c r="BL1838" s="17" t="s">
        <v>256</v>
      </c>
      <c r="BM1838" s="227" t="s">
        <v>2865</v>
      </c>
    </row>
    <row r="1839" s="2" customFormat="1">
      <c r="A1839" s="38"/>
      <c r="B1839" s="39"/>
      <c r="C1839" s="40"/>
      <c r="D1839" s="229" t="s">
        <v>169</v>
      </c>
      <c r="E1839" s="40"/>
      <c r="F1839" s="230" t="s">
        <v>2864</v>
      </c>
      <c r="G1839" s="40"/>
      <c r="H1839" s="40"/>
      <c r="I1839" s="231"/>
      <c r="J1839" s="40"/>
      <c r="K1839" s="40"/>
      <c r="L1839" s="44"/>
      <c r="M1839" s="232"/>
      <c r="N1839" s="233"/>
      <c r="O1839" s="91"/>
      <c r="P1839" s="91"/>
      <c r="Q1839" s="91"/>
      <c r="R1839" s="91"/>
      <c r="S1839" s="91"/>
      <c r="T1839" s="92"/>
      <c r="U1839" s="38"/>
      <c r="V1839" s="38"/>
      <c r="W1839" s="38"/>
      <c r="X1839" s="38"/>
      <c r="Y1839" s="38"/>
      <c r="Z1839" s="38"/>
      <c r="AA1839" s="38"/>
      <c r="AB1839" s="38"/>
      <c r="AC1839" s="38"/>
      <c r="AD1839" s="38"/>
      <c r="AE1839" s="38"/>
      <c r="AT1839" s="17" t="s">
        <v>169</v>
      </c>
      <c r="AU1839" s="17" t="s">
        <v>178</v>
      </c>
    </row>
    <row r="1840" s="2" customFormat="1" ht="16.5" customHeight="1">
      <c r="A1840" s="38"/>
      <c r="B1840" s="39"/>
      <c r="C1840" s="215" t="s">
        <v>2866</v>
      </c>
      <c r="D1840" s="215" t="s">
        <v>163</v>
      </c>
      <c r="E1840" s="216" t="s">
        <v>2867</v>
      </c>
      <c r="F1840" s="217" t="s">
        <v>2868</v>
      </c>
      <c r="G1840" s="218" t="s">
        <v>1754</v>
      </c>
      <c r="H1840" s="219">
        <v>1</v>
      </c>
      <c r="I1840" s="220"/>
      <c r="J1840" s="221">
        <f>ROUND(I1840*H1840,2)</f>
        <v>0</v>
      </c>
      <c r="K1840" s="222"/>
      <c r="L1840" s="44"/>
      <c r="M1840" s="223" t="s">
        <v>1</v>
      </c>
      <c r="N1840" s="224" t="s">
        <v>40</v>
      </c>
      <c r="O1840" s="91"/>
      <c r="P1840" s="225">
        <f>O1840*H1840</f>
        <v>0</v>
      </c>
      <c r="Q1840" s="225">
        <v>0</v>
      </c>
      <c r="R1840" s="225">
        <f>Q1840*H1840</f>
        <v>0</v>
      </c>
      <c r="S1840" s="225">
        <v>0</v>
      </c>
      <c r="T1840" s="226">
        <f>S1840*H1840</f>
        <v>0</v>
      </c>
      <c r="U1840" s="38"/>
      <c r="V1840" s="38"/>
      <c r="W1840" s="38"/>
      <c r="X1840" s="38"/>
      <c r="Y1840" s="38"/>
      <c r="Z1840" s="38"/>
      <c r="AA1840" s="38"/>
      <c r="AB1840" s="38"/>
      <c r="AC1840" s="38"/>
      <c r="AD1840" s="38"/>
      <c r="AE1840" s="38"/>
      <c r="AR1840" s="227" t="s">
        <v>256</v>
      </c>
      <c r="AT1840" s="227" t="s">
        <v>163</v>
      </c>
      <c r="AU1840" s="227" t="s">
        <v>178</v>
      </c>
      <c r="AY1840" s="17" t="s">
        <v>161</v>
      </c>
      <c r="BE1840" s="228">
        <f>IF(N1840="základní",J1840,0)</f>
        <v>0</v>
      </c>
      <c r="BF1840" s="228">
        <f>IF(N1840="snížená",J1840,0)</f>
        <v>0</v>
      </c>
      <c r="BG1840" s="228">
        <f>IF(N1840="zákl. přenesená",J1840,0)</f>
        <v>0</v>
      </c>
      <c r="BH1840" s="228">
        <f>IF(N1840="sníž. přenesená",J1840,0)</f>
        <v>0</v>
      </c>
      <c r="BI1840" s="228">
        <f>IF(N1840="nulová",J1840,0)</f>
        <v>0</v>
      </c>
      <c r="BJ1840" s="17" t="s">
        <v>83</v>
      </c>
      <c r="BK1840" s="228">
        <f>ROUND(I1840*H1840,2)</f>
        <v>0</v>
      </c>
      <c r="BL1840" s="17" t="s">
        <v>256</v>
      </c>
      <c r="BM1840" s="227" t="s">
        <v>2869</v>
      </c>
    </row>
    <row r="1841" s="2" customFormat="1">
      <c r="A1841" s="38"/>
      <c r="B1841" s="39"/>
      <c r="C1841" s="40"/>
      <c r="D1841" s="229" t="s">
        <v>169</v>
      </c>
      <c r="E1841" s="40"/>
      <c r="F1841" s="230" t="s">
        <v>2868</v>
      </c>
      <c r="G1841" s="40"/>
      <c r="H1841" s="40"/>
      <c r="I1841" s="231"/>
      <c r="J1841" s="40"/>
      <c r="K1841" s="40"/>
      <c r="L1841" s="44"/>
      <c r="M1841" s="232"/>
      <c r="N1841" s="233"/>
      <c r="O1841" s="91"/>
      <c r="P1841" s="91"/>
      <c r="Q1841" s="91"/>
      <c r="R1841" s="91"/>
      <c r="S1841" s="91"/>
      <c r="T1841" s="92"/>
      <c r="U1841" s="38"/>
      <c r="V1841" s="38"/>
      <c r="W1841" s="38"/>
      <c r="X1841" s="38"/>
      <c r="Y1841" s="38"/>
      <c r="Z1841" s="38"/>
      <c r="AA1841" s="38"/>
      <c r="AB1841" s="38"/>
      <c r="AC1841" s="38"/>
      <c r="AD1841" s="38"/>
      <c r="AE1841" s="38"/>
      <c r="AT1841" s="17" t="s">
        <v>169</v>
      </c>
      <c r="AU1841" s="17" t="s">
        <v>178</v>
      </c>
    </row>
    <row r="1842" s="2" customFormat="1" ht="16.5" customHeight="1">
      <c r="A1842" s="38"/>
      <c r="B1842" s="39"/>
      <c r="C1842" s="215" t="s">
        <v>2870</v>
      </c>
      <c r="D1842" s="215" t="s">
        <v>163</v>
      </c>
      <c r="E1842" s="216" t="s">
        <v>2871</v>
      </c>
      <c r="F1842" s="217" t="s">
        <v>2872</v>
      </c>
      <c r="G1842" s="218" t="s">
        <v>1754</v>
      </c>
      <c r="H1842" s="219">
        <v>1</v>
      </c>
      <c r="I1842" s="220"/>
      <c r="J1842" s="221">
        <f>ROUND(I1842*H1842,2)</f>
        <v>0</v>
      </c>
      <c r="K1842" s="222"/>
      <c r="L1842" s="44"/>
      <c r="M1842" s="223" t="s">
        <v>1</v>
      </c>
      <c r="N1842" s="224" t="s">
        <v>40</v>
      </c>
      <c r="O1842" s="91"/>
      <c r="P1842" s="225">
        <f>O1842*H1842</f>
        <v>0</v>
      </c>
      <c r="Q1842" s="225">
        <v>0</v>
      </c>
      <c r="R1842" s="225">
        <f>Q1842*H1842</f>
        <v>0</v>
      </c>
      <c r="S1842" s="225">
        <v>0</v>
      </c>
      <c r="T1842" s="226">
        <f>S1842*H1842</f>
        <v>0</v>
      </c>
      <c r="U1842" s="38"/>
      <c r="V1842" s="38"/>
      <c r="W1842" s="38"/>
      <c r="X1842" s="38"/>
      <c r="Y1842" s="38"/>
      <c r="Z1842" s="38"/>
      <c r="AA1842" s="38"/>
      <c r="AB1842" s="38"/>
      <c r="AC1842" s="38"/>
      <c r="AD1842" s="38"/>
      <c r="AE1842" s="38"/>
      <c r="AR1842" s="227" t="s">
        <v>256</v>
      </c>
      <c r="AT1842" s="227" t="s">
        <v>163</v>
      </c>
      <c r="AU1842" s="227" t="s">
        <v>178</v>
      </c>
      <c r="AY1842" s="17" t="s">
        <v>161</v>
      </c>
      <c r="BE1842" s="228">
        <f>IF(N1842="základní",J1842,0)</f>
        <v>0</v>
      </c>
      <c r="BF1842" s="228">
        <f>IF(N1842="snížená",J1842,0)</f>
        <v>0</v>
      </c>
      <c r="BG1842" s="228">
        <f>IF(N1842="zákl. přenesená",J1842,0)</f>
        <v>0</v>
      </c>
      <c r="BH1842" s="228">
        <f>IF(N1842="sníž. přenesená",J1842,0)</f>
        <v>0</v>
      </c>
      <c r="BI1842" s="228">
        <f>IF(N1842="nulová",J1842,0)</f>
        <v>0</v>
      </c>
      <c r="BJ1842" s="17" t="s">
        <v>83</v>
      </c>
      <c r="BK1842" s="228">
        <f>ROUND(I1842*H1842,2)</f>
        <v>0</v>
      </c>
      <c r="BL1842" s="17" t="s">
        <v>256</v>
      </c>
      <c r="BM1842" s="227" t="s">
        <v>2873</v>
      </c>
    </row>
    <row r="1843" s="2" customFormat="1">
      <c r="A1843" s="38"/>
      <c r="B1843" s="39"/>
      <c r="C1843" s="40"/>
      <c r="D1843" s="229" t="s">
        <v>169</v>
      </c>
      <c r="E1843" s="40"/>
      <c r="F1843" s="230" t="s">
        <v>2872</v>
      </c>
      <c r="G1843" s="40"/>
      <c r="H1843" s="40"/>
      <c r="I1843" s="231"/>
      <c r="J1843" s="40"/>
      <c r="K1843" s="40"/>
      <c r="L1843" s="44"/>
      <c r="M1843" s="232"/>
      <c r="N1843" s="233"/>
      <c r="O1843" s="91"/>
      <c r="P1843" s="91"/>
      <c r="Q1843" s="91"/>
      <c r="R1843" s="91"/>
      <c r="S1843" s="91"/>
      <c r="T1843" s="92"/>
      <c r="U1843" s="38"/>
      <c r="V1843" s="38"/>
      <c r="W1843" s="38"/>
      <c r="X1843" s="38"/>
      <c r="Y1843" s="38"/>
      <c r="Z1843" s="38"/>
      <c r="AA1843" s="38"/>
      <c r="AB1843" s="38"/>
      <c r="AC1843" s="38"/>
      <c r="AD1843" s="38"/>
      <c r="AE1843" s="38"/>
      <c r="AT1843" s="17" t="s">
        <v>169</v>
      </c>
      <c r="AU1843" s="17" t="s">
        <v>178</v>
      </c>
    </row>
    <row r="1844" s="2" customFormat="1" ht="16.5" customHeight="1">
      <c r="A1844" s="38"/>
      <c r="B1844" s="39"/>
      <c r="C1844" s="215" t="s">
        <v>2874</v>
      </c>
      <c r="D1844" s="215" t="s">
        <v>163</v>
      </c>
      <c r="E1844" s="216" t="s">
        <v>2875</v>
      </c>
      <c r="F1844" s="217" t="s">
        <v>2876</v>
      </c>
      <c r="G1844" s="218" t="s">
        <v>1754</v>
      </c>
      <c r="H1844" s="219">
        <v>1</v>
      </c>
      <c r="I1844" s="220"/>
      <c r="J1844" s="221">
        <f>ROUND(I1844*H1844,2)</f>
        <v>0</v>
      </c>
      <c r="K1844" s="222"/>
      <c r="L1844" s="44"/>
      <c r="M1844" s="223" t="s">
        <v>1</v>
      </c>
      <c r="N1844" s="224" t="s">
        <v>40</v>
      </c>
      <c r="O1844" s="91"/>
      <c r="P1844" s="225">
        <f>O1844*H1844</f>
        <v>0</v>
      </c>
      <c r="Q1844" s="225">
        <v>0</v>
      </c>
      <c r="R1844" s="225">
        <f>Q1844*H1844</f>
        <v>0</v>
      </c>
      <c r="S1844" s="225">
        <v>0</v>
      </c>
      <c r="T1844" s="226">
        <f>S1844*H1844</f>
        <v>0</v>
      </c>
      <c r="U1844" s="38"/>
      <c r="V1844" s="38"/>
      <c r="W1844" s="38"/>
      <c r="X1844" s="38"/>
      <c r="Y1844" s="38"/>
      <c r="Z1844" s="38"/>
      <c r="AA1844" s="38"/>
      <c r="AB1844" s="38"/>
      <c r="AC1844" s="38"/>
      <c r="AD1844" s="38"/>
      <c r="AE1844" s="38"/>
      <c r="AR1844" s="227" t="s">
        <v>256</v>
      </c>
      <c r="AT1844" s="227" t="s">
        <v>163</v>
      </c>
      <c r="AU1844" s="227" t="s">
        <v>178</v>
      </c>
      <c r="AY1844" s="17" t="s">
        <v>161</v>
      </c>
      <c r="BE1844" s="228">
        <f>IF(N1844="základní",J1844,0)</f>
        <v>0</v>
      </c>
      <c r="BF1844" s="228">
        <f>IF(N1844="snížená",J1844,0)</f>
        <v>0</v>
      </c>
      <c r="BG1844" s="228">
        <f>IF(N1844="zákl. přenesená",J1844,0)</f>
        <v>0</v>
      </c>
      <c r="BH1844" s="228">
        <f>IF(N1844="sníž. přenesená",J1844,0)</f>
        <v>0</v>
      </c>
      <c r="BI1844" s="228">
        <f>IF(N1844="nulová",J1844,0)</f>
        <v>0</v>
      </c>
      <c r="BJ1844" s="17" t="s">
        <v>83</v>
      </c>
      <c r="BK1844" s="228">
        <f>ROUND(I1844*H1844,2)</f>
        <v>0</v>
      </c>
      <c r="BL1844" s="17" t="s">
        <v>256</v>
      </c>
      <c r="BM1844" s="227" t="s">
        <v>2877</v>
      </c>
    </row>
    <row r="1845" s="2" customFormat="1">
      <c r="A1845" s="38"/>
      <c r="B1845" s="39"/>
      <c r="C1845" s="40"/>
      <c r="D1845" s="229" t="s">
        <v>169</v>
      </c>
      <c r="E1845" s="40"/>
      <c r="F1845" s="230" t="s">
        <v>2876</v>
      </c>
      <c r="G1845" s="40"/>
      <c r="H1845" s="40"/>
      <c r="I1845" s="231"/>
      <c r="J1845" s="40"/>
      <c r="K1845" s="40"/>
      <c r="L1845" s="44"/>
      <c r="M1845" s="232"/>
      <c r="N1845" s="233"/>
      <c r="O1845" s="91"/>
      <c r="P1845" s="91"/>
      <c r="Q1845" s="91"/>
      <c r="R1845" s="91"/>
      <c r="S1845" s="91"/>
      <c r="T1845" s="92"/>
      <c r="U1845" s="38"/>
      <c r="V1845" s="38"/>
      <c r="W1845" s="38"/>
      <c r="X1845" s="38"/>
      <c r="Y1845" s="38"/>
      <c r="Z1845" s="38"/>
      <c r="AA1845" s="38"/>
      <c r="AB1845" s="38"/>
      <c r="AC1845" s="38"/>
      <c r="AD1845" s="38"/>
      <c r="AE1845" s="38"/>
      <c r="AT1845" s="17" t="s">
        <v>169</v>
      </c>
      <c r="AU1845" s="17" t="s">
        <v>178</v>
      </c>
    </row>
    <row r="1846" s="2" customFormat="1" ht="16.5" customHeight="1">
      <c r="A1846" s="38"/>
      <c r="B1846" s="39"/>
      <c r="C1846" s="215" t="s">
        <v>2878</v>
      </c>
      <c r="D1846" s="215" t="s">
        <v>163</v>
      </c>
      <c r="E1846" s="216" t="s">
        <v>2879</v>
      </c>
      <c r="F1846" s="217" t="s">
        <v>2880</v>
      </c>
      <c r="G1846" s="218" t="s">
        <v>1754</v>
      </c>
      <c r="H1846" s="219">
        <v>1</v>
      </c>
      <c r="I1846" s="220"/>
      <c r="J1846" s="221">
        <f>ROUND(I1846*H1846,2)</f>
        <v>0</v>
      </c>
      <c r="K1846" s="222"/>
      <c r="L1846" s="44"/>
      <c r="M1846" s="223" t="s">
        <v>1</v>
      </c>
      <c r="N1846" s="224" t="s">
        <v>40</v>
      </c>
      <c r="O1846" s="91"/>
      <c r="P1846" s="225">
        <f>O1846*H1846</f>
        <v>0</v>
      </c>
      <c r="Q1846" s="225">
        <v>0</v>
      </c>
      <c r="R1846" s="225">
        <f>Q1846*H1846</f>
        <v>0</v>
      </c>
      <c r="S1846" s="225">
        <v>0</v>
      </c>
      <c r="T1846" s="226">
        <f>S1846*H1846</f>
        <v>0</v>
      </c>
      <c r="U1846" s="38"/>
      <c r="V1846" s="38"/>
      <c r="W1846" s="38"/>
      <c r="X1846" s="38"/>
      <c r="Y1846" s="38"/>
      <c r="Z1846" s="38"/>
      <c r="AA1846" s="38"/>
      <c r="AB1846" s="38"/>
      <c r="AC1846" s="38"/>
      <c r="AD1846" s="38"/>
      <c r="AE1846" s="38"/>
      <c r="AR1846" s="227" t="s">
        <v>256</v>
      </c>
      <c r="AT1846" s="227" t="s">
        <v>163</v>
      </c>
      <c r="AU1846" s="227" t="s">
        <v>178</v>
      </c>
      <c r="AY1846" s="17" t="s">
        <v>161</v>
      </c>
      <c r="BE1846" s="228">
        <f>IF(N1846="základní",J1846,0)</f>
        <v>0</v>
      </c>
      <c r="BF1846" s="228">
        <f>IF(N1846="snížená",J1846,0)</f>
        <v>0</v>
      </c>
      <c r="BG1846" s="228">
        <f>IF(N1846="zákl. přenesená",J1846,0)</f>
        <v>0</v>
      </c>
      <c r="BH1846" s="228">
        <f>IF(N1846="sníž. přenesená",J1846,0)</f>
        <v>0</v>
      </c>
      <c r="BI1846" s="228">
        <f>IF(N1846="nulová",J1846,0)</f>
        <v>0</v>
      </c>
      <c r="BJ1846" s="17" t="s">
        <v>83</v>
      </c>
      <c r="BK1846" s="228">
        <f>ROUND(I1846*H1846,2)</f>
        <v>0</v>
      </c>
      <c r="BL1846" s="17" t="s">
        <v>256</v>
      </c>
      <c r="BM1846" s="227" t="s">
        <v>2881</v>
      </c>
    </row>
    <row r="1847" s="2" customFormat="1">
      <c r="A1847" s="38"/>
      <c r="B1847" s="39"/>
      <c r="C1847" s="40"/>
      <c r="D1847" s="229" t="s">
        <v>169</v>
      </c>
      <c r="E1847" s="40"/>
      <c r="F1847" s="230" t="s">
        <v>2880</v>
      </c>
      <c r="G1847" s="40"/>
      <c r="H1847" s="40"/>
      <c r="I1847" s="231"/>
      <c r="J1847" s="40"/>
      <c r="K1847" s="40"/>
      <c r="L1847" s="44"/>
      <c r="M1847" s="232"/>
      <c r="N1847" s="233"/>
      <c r="O1847" s="91"/>
      <c r="P1847" s="91"/>
      <c r="Q1847" s="91"/>
      <c r="R1847" s="91"/>
      <c r="S1847" s="91"/>
      <c r="T1847" s="92"/>
      <c r="U1847" s="38"/>
      <c r="V1847" s="38"/>
      <c r="W1847" s="38"/>
      <c r="X1847" s="38"/>
      <c r="Y1847" s="38"/>
      <c r="Z1847" s="38"/>
      <c r="AA1847" s="38"/>
      <c r="AB1847" s="38"/>
      <c r="AC1847" s="38"/>
      <c r="AD1847" s="38"/>
      <c r="AE1847" s="38"/>
      <c r="AT1847" s="17" t="s">
        <v>169</v>
      </c>
      <c r="AU1847" s="17" t="s">
        <v>178</v>
      </c>
    </row>
    <row r="1848" s="2" customFormat="1" ht="16.5" customHeight="1">
      <c r="A1848" s="38"/>
      <c r="B1848" s="39"/>
      <c r="C1848" s="215" t="s">
        <v>2882</v>
      </c>
      <c r="D1848" s="215" t="s">
        <v>163</v>
      </c>
      <c r="E1848" s="216" t="s">
        <v>2883</v>
      </c>
      <c r="F1848" s="217" t="s">
        <v>2884</v>
      </c>
      <c r="G1848" s="218" t="s">
        <v>1754</v>
      </c>
      <c r="H1848" s="219">
        <v>1</v>
      </c>
      <c r="I1848" s="220"/>
      <c r="J1848" s="221">
        <f>ROUND(I1848*H1848,2)</f>
        <v>0</v>
      </c>
      <c r="K1848" s="222"/>
      <c r="L1848" s="44"/>
      <c r="M1848" s="223" t="s">
        <v>1</v>
      </c>
      <c r="N1848" s="224" t="s">
        <v>40</v>
      </c>
      <c r="O1848" s="91"/>
      <c r="P1848" s="225">
        <f>O1848*H1848</f>
        <v>0</v>
      </c>
      <c r="Q1848" s="225">
        <v>0</v>
      </c>
      <c r="R1848" s="225">
        <f>Q1848*H1848</f>
        <v>0</v>
      </c>
      <c r="S1848" s="225">
        <v>0</v>
      </c>
      <c r="T1848" s="226">
        <f>S1848*H1848</f>
        <v>0</v>
      </c>
      <c r="U1848" s="38"/>
      <c r="V1848" s="38"/>
      <c r="W1848" s="38"/>
      <c r="X1848" s="38"/>
      <c r="Y1848" s="38"/>
      <c r="Z1848" s="38"/>
      <c r="AA1848" s="38"/>
      <c r="AB1848" s="38"/>
      <c r="AC1848" s="38"/>
      <c r="AD1848" s="38"/>
      <c r="AE1848" s="38"/>
      <c r="AR1848" s="227" t="s">
        <v>256</v>
      </c>
      <c r="AT1848" s="227" t="s">
        <v>163</v>
      </c>
      <c r="AU1848" s="227" t="s">
        <v>178</v>
      </c>
      <c r="AY1848" s="17" t="s">
        <v>161</v>
      </c>
      <c r="BE1848" s="228">
        <f>IF(N1848="základní",J1848,0)</f>
        <v>0</v>
      </c>
      <c r="BF1848" s="228">
        <f>IF(N1848="snížená",J1848,0)</f>
        <v>0</v>
      </c>
      <c r="BG1848" s="228">
        <f>IF(N1848="zákl. přenesená",J1848,0)</f>
        <v>0</v>
      </c>
      <c r="BH1848" s="228">
        <f>IF(N1848="sníž. přenesená",J1848,0)</f>
        <v>0</v>
      </c>
      <c r="BI1848" s="228">
        <f>IF(N1848="nulová",J1848,0)</f>
        <v>0</v>
      </c>
      <c r="BJ1848" s="17" t="s">
        <v>83</v>
      </c>
      <c r="BK1848" s="228">
        <f>ROUND(I1848*H1848,2)</f>
        <v>0</v>
      </c>
      <c r="BL1848" s="17" t="s">
        <v>256</v>
      </c>
      <c r="BM1848" s="227" t="s">
        <v>2885</v>
      </c>
    </row>
    <row r="1849" s="2" customFormat="1">
      <c r="A1849" s="38"/>
      <c r="B1849" s="39"/>
      <c r="C1849" s="40"/>
      <c r="D1849" s="229" t="s">
        <v>169</v>
      </c>
      <c r="E1849" s="40"/>
      <c r="F1849" s="230" t="s">
        <v>2884</v>
      </c>
      <c r="G1849" s="40"/>
      <c r="H1849" s="40"/>
      <c r="I1849" s="231"/>
      <c r="J1849" s="40"/>
      <c r="K1849" s="40"/>
      <c r="L1849" s="44"/>
      <c r="M1849" s="232"/>
      <c r="N1849" s="233"/>
      <c r="O1849" s="91"/>
      <c r="P1849" s="91"/>
      <c r="Q1849" s="91"/>
      <c r="R1849" s="91"/>
      <c r="S1849" s="91"/>
      <c r="T1849" s="92"/>
      <c r="U1849" s="38"/>
      <c r="V1849" s="38"/>
      <c r="W1849" s="38"/>
      <c r="X1849" s="38"/>
      <c r="Y1849" s="38"/>
      <c r="Z1849" s="38"/>
      <c r="AA1849" s="38"/>
      <c r="AB1849" s="38"/>
      <c r="AC1849" s="38"/>
      <c r="AD1849" s="38"/>
      <c r="AE1849" s="38"/>
      <c r="AT1849" s="17" t="s">
        <v>169</v>
      </c>
      <c r="AU1849" s="17" t="s">
        <v>178</v>
      </c>
    </row>
    <row r="1850" s="2" customFormat="1" ht="16.5" customHeight="1">
      <c r="A1850" s="38"/>
      <c r="B1850" s="39"/>
      <c r="C1850" s="215" t="s">
        <v>2886</v>
      </c>
      <c r="D1850" s="215" t="s">
        <v>163</v>
      </c>
      <c r="E1850" s="216" t="s">
        <v>2887</v>
      </c>
      <c r="F1850" s="217" t="s">
        <v>2888</v>
      </c>
      <c r="G1850" s="218" t="s">
        <v>1754</v>
      </c>
      <c r="H1850" s="219">
        <v>2</v>
      </c>
      <c r="I1850" s="220"/>
      <c r="J1850" s="221">
        <f>ROUND(I1850*H1850,2)</f>
        <v>0</v>
      </c>
      <c r="K1850" s="222"/>
      <c r="L1850" s="44"/>
      <c r="M1850" s="223" t="s">
        <v>1</v>
      </c>
      <c r="N1850" s="224" t="s">
        <v>40</v>
      </c>
      <c r="O1850" s="91"/>
      <c r="P1850" s="225">
        <f>O1850*H1850</f>
        <v>0</v>
      </c>
      <c r="Q1850" s="225">
        <v>0</v>
      </c>
      <c r="R1850" s="225">
        <f>Q1850*H1850</f>
        <v>0</v>
      </c>
      <c r="S1850" s="225">
        <v>0</v>
      </c>
      <c r="T1850" s="226">
        <f>S1850*H1850</f>
        <v>0</v>
      </c>
      <c r="U1850" s="38"/>
      <c r="V1850" s="38"/>
      <c r="W1850" s="38"/>
      <c r="X1850" s="38"/>
      <c r="Y1850" s="38"/>
      <c r="Z1850" s="38"/>
      <c r="AA1850" s="38"/>
      <c r="AB1850" s="38"/>
      <c r="AC1850" s="38"/>
      <c r="AD1850" s="38"/>
      <c r="AE1850" s="38"/>
      <c r="AR1850" s="227" t="s">
        <v>256</v>
      </c>
      <c r="AT1850" s="227" t="s">
        <v>163</v>
      </c>
      <c r="AU1850" s="227" t="s">
        <v>178</v>
      </c>
      <c r="AY1850" s="17" t="s">
        <v>161</v>
      </c>
      <c r="BE1850" s="228">
        <f>IF(N1850="základní",J1850,0)</f>
        <v>0</v>
      </c>
      <c r="BF1850" s="228">
        <f>IF(N1850="snížená",J1850,0)</f>
        <v>0</v>
      </c>
      <c r="BG1850" s="228">
        <f>IF(N1850="zákl. přenesená",J1850,0)</f>
        <v>0</v>
      </c>
      <c r="BH1850" s="228">
        <f>IF(N1850="sníž. přenesená",J1850,0)</f>
        <v>0</v>
      </c>
      <c r="BI1850" s="228">
        <f>IF(N1850="nulová",J1850,0)</f>
        <v>0</v>
      </c>
      <c r="BJ1850" s="17" t="s">
        <v>83</v>
      </c>
      <c r="BK1850" s="228">
        <f>ROUND(I1850*H1850,2)</f>
        <v>0</v>
      </c>
      <c r="BL1850" s="17" t="s">
        <v>256</v>
      </c>
      <c r="BM1850" s="227" t="s">
        <v>2889</v>
      </c>
    </row>
    <row r="1851" s="2" customFormat="1">
      <c r="A1851" s="38"/>
      <c r="B1851" s="39"/>
      <c r="C1851" s="40"/>
      <c r="D1851" s="229" t="s">
        <v>169</v>
      </c>
      <c r="E1851" s="40"/>
      <c r="F1851" s="230" t="s">
        <v>2888</v>
      </c>
      <c r="G1851" s="40"/>
      <c r="H1851" s="40"/>
      <c r="I1851" s="231"/>
      <c r="J1851" s="40"/>
      <c r="K1851" s="40"/>
      <c r="L1851" s="44"/>
      <c r="M1851" s="232"/>
      <c r="N1851" s="233"/>
      <c r="O1851" s="91"/>
      <c r="P1851" s="91"/>
      <c r="Q1851" s="91"/>
      <c r="R1851" s="91"/>
      <c r="S1851" s="91"/>
      <c r="T1851" s="92"/>
      <c r="U1851" s="38"/>
      <c r="V1851" s="38"/>
      <c r="W1851" s="38"/>
      <c r="X1851" s="38"/>
      <c r="Y1851" s="38"/>
      <c r="Z1851" s="38"/>
      <c r="AA1851" s="38"/>
      <c r="AB1851" s="38"/>
      <c r="AC1851" s="38"/>
      <c r="AD1851" s="38"/>
      <c r="AE1851" s="38"/>
      <c r="AT1851" s="17" t="s">
        <v>169</v>
      </c>
      <c r="AU1851" s="17" t="s">
        <v>178</v>
      </c>
    </row>
    <row r="1852" s="2" customFormat="1" ht="16.5" customHeight="1">
      <c r="A1852" s="38"/>
      <c r="B1852" s="39"/>
      <c r="C1852" s="215" t="s">
        <v>2890</v>
      </c>
      <c r="D1852" s="215" t="s">
        <v>163</v>
      </c>
      <c r="E1852" s="216" t="s">
        <v>2891</v>
      </c>
      <c r="F1852" s="217" t="s">
        <v>2892</v>
      </c>
      <c r="G1852" s="218" t="s">
        <v>1754</v>
      </c>
      <c r="H1852" s="219">
        <v>15</v>
      </c>
      <c r="I1852" s="220"/>
      <c r="J1852" s="221">
        <f>ROUND(I1852*H1852,2)</f>
        <v>0</v>
      </c>
      <c r="K1852" s="222"/>
      <c r="L1852" s="44"/>
      <c r="M1852" s="223" t="s">
        <v>1</v>
      </c>
      <c r="N1852" s="224" t="s">
        <v>40</v>
      </c>
      <c r="O1852" s="91"/>
      <c r="P1852" s="225">
        <f>O1852*H1852</f>
        <v>0</v>
      </c>
      <c r="Q1852" s="225">
        <v>0</v>
      </c>
      <c r="R1852" s="225">
        <f>Q1852*H1852</f>
        <v>0</v>
      </c>
      <c r="S1852" s="225">
        <v>0</v>
      </c>
      <c r="T1852" s="226">
        <f>S1852*H1852</f>
        <v>0</v>
      </c>
      <c r="U1852" s="38"/>
      <c r="V1852" s="38"/>
      <c r="W1852" s="38"/>
      <c r="X1852" s="38"/>
      <c r="Y1852" s="38"/>
      <c r="Z1852" s="38"/>
      <c r="AA1852" s="38"/>
      <c r="AB1852" s="38"/>
      <c r="AC1852" s="38"/>
      <c r="AD1852" s="38"/>
      <c r="AE1852" s="38"/>
      <c r="AR1852" s="227" t="s">
        <v>256</v>
      </c>
      <c r="AT1852" s="227" t="s">
        <v>163</v>
      </c>
      <c r="AU1852" s="227" t="s">
        <v>178</v>
      </c>
      <c r="AY1852" s="17" t="s">
        <v>161</v>
      </c>
      <c r="BE1852" s="228">
        <f>IF(N1852="základní",J1852,0)</f>
        <v>0</v>
      </c>
      <c r="BF1852" s="228">
        <f>IF(N1852="snížená",J1852,0)</f>
        <v>0</v>
      </c>
      <c r="BG1852" s="228">
        <f>IF(N1852="zákl. přenesená",J1852,0)</f>
        <v>0</v>
      </c>
      <c r="BH1852" s="228">
        <f>IF(N1852="sníž. přenesená",J1852,0)</f>
        <v>0</v>
      </c>
      <c r="BI1852" s="228">
        <f>IF(N1852="nulová",J1852,0)</f>
        <v>0</v>
      </c>
      <c r="BJ1852" s="17" t="s">
        <v>83</v>
      </c>
      <c r="BK1852" s="228">
        <f>ROUND(I1852*H1852,2)</f>
        <v>0</v>
      </c>
      <c r="BL1852" s="17" t="s">
        <v>256</v>
      </c>
      <c r="BM1852" s="227" t="s">
        <v>2893</v>
      </c>
    </row>
    <row r="1853" s="2" customFormat="1">
      <c r="A1853" s="38"/>
      <c r="B1853" s="39"/>
      <c r="C1853" s="40"/>
      <c r="D1853" s="229" t="s">
        <v>169</v>
      </c>
      <c r="E1853" s="40"/>
      <c r="F1853" s="230" t="s">
        <v>2892</v>
      </c>
      <c r="G1853" s="40"/>
      <c r="H1853" s="40"/>
      <c r="I1853" s="231"/>
      <c r="J1853" s="40"/>
      <c r="K1853" s="40"/>
      <c r="L1853" s="44"/>
      <c r="M1853" s="232"/>
      <c r="N1853" s="233"/>
      <c r="O1853" s="91"/>
      <c r="P1853" s="91"/>
      <c r="Q1853" s="91"/>
      <c r="R1853" s="91"/>
      <c r="S1853" s="91"/>
      <c r="T1853" s="92"/>
      <c r="U1853" s="38"/>
      <c r="V1853" s="38"/>
      <c r="W1853" s="38"/>
      <c r="X1853" s="38"/>
      <c r="Y1853" s="38"/>
      <c r="Z1853" s="38"/>
      <c r="AA1853" s="38"/>
      <c r="AB1853" s="38"/>
      <c r="AC1853" s="38"/>
      <c r="AD1853" s="38"/>
      <c r="AE1853" s="38"/>
      <c r="AT1853" s="17" t="s">
        <v>169</v>
      </c>
      <c r="AU1853" s="17" t="s">
        <v>178</v>
      </c>
    </row>
    <row r="1854" s="2" customFormat="1" ht="21.75" customHeight="1">
      <c r="A1854" s="38"/>
      <c r="B1854" s="39"/>
      <c r="C1854" s="215" t="s">
        <v>2894</v>
      </c>
      <c r="D1854" s="215" t="s">
        <v>163</v>
      </c>
      <c r="E1854" s="216" t="s">
        <v>2895</v>
      </c>
      <c r="F1854" s="217" t="s">
        <v>2896</v>
      </c>
      <c r="G1854" s="218" t="s">
        <v>1754</v>
      </c>
      <c r="H1854" s="219">
        <v>40</v>
      </c>
      <c r="I1854" s="220"/>
      <c r="J1854" s="221">
        <f>ROUND(I1854*H1854,2)</f>
        <v>0</v>
      </c>
      <c r="K1854" s="222"/>
      <c r="L1854" s="44"/>
      <c r="M1854" s="223" t="s">
        <v>1</v>
      </c>
      <c r="N1854" s="224" t="s">
        <v>40</v>
      </c>
      <c r="O1854" s="91"/>
      <c r="P1854" s="225">
        <f>O1854*H1854</f>
        <v>0</v>
      </c>
      <c r="Q1854" s="225">
        <v>0</v>
      </c>
      <c r="R1854" s="225">
        <f>Q1854*H1854</f>
        <v>0</v>
      </c>
      <c r="S1854" s="225">
        <v>0</v>
      </c>
      <c r="T1854" s="226">
        <f>S1854*H1854</f>
        <v>0</v>
      </c>
      <c r="U1854" s="38"/>
      <c r="V1854" s="38"/>
      <c r="W1854" s="38"/>
      <c r="X1854" s="38"/>
      <c r="Y1854" s="38"/>
      <c r="Z1854" s="38"/>
      <c r="AA1854" s="38"/>
      <c r="AB1854" s="38"/>
      <c r="AC1854" s="38"/>
      <c r="AD1854" s="38"/>
      <c r="AE1854" s="38"/>
      <c r="AR1854" s="227" t="s">
        <v>256</v>
      </c>
      <c r="AT1854" s="227" t="s">
        <v>163</v>
      </c>
      <c r="AU1854" s="227" t="s">
        <v>178</v>
      </c>
      <c r="AY1854" s="17" t="s">
        <v>161</v>
      </c>
      <c r="BE1854" s="228">
        <f>IF(N1854="základní",J1854,0)</f>
        <v>0</v>
      </c>
      <c r="BF1854" s="228">
        <f>IF(N1854="snížená",J1854,0)</f>
        <v>0</v>
      </c>
      <c r="BG1854" s="228">
        <f>IF(N1854="zákl. přenesená",J1854,0)</f>
        <v>0</v>
      </c>
      <c r="BH1854" s="228">
        <f>IF(N1854="sníž. přenesená",J1854,0)</f>
        <v>0</v>
      </c>
      <c r="BI1854" s="228">
        <f>IF(N1854="nulová",J1854,0)</f>
        <v>0</v>
      </c>
      <c r="BJ1854" s="17" t="s">
        <v>83</v>
      </c>
      <c r="BK1854" s="228">
        <f>ROUND(I1854*H1854,2)</f>
        <v>0</v>
      </c>
      <c r="BL1854" s="17" t="s">
        <v>256</v>
      </c>
      <c r="BM1854" s="227" t="s">
        <v>2897</v>
      </c>
    </row>
    <row r="1855" s="2" customFormat="1">
      <c r="A1855" s="38"/>
      <c r="B1855" s="39"/>
      <c r="C1855" s="40"/>
      <c r="D1855" s="229" t="s">
        <v>169</v>
      </c>
      <c r="E1855" s="40"/>
      <c r="F1855" s="230" t="s">
        <v>2896</v>
      </c>
      <c r="G1855" s="40"/>
      <c r="H1855" s="40"/>
      <c r="I1855" s="231"/>
      <c r="J1855" s="40"/>
      <c r="K1855" s="40"/>
      <c r="L1855" s="44"/>
      <c r="M1855" s="232"/>
      <c r="N1855" s="233"/>
      <c r="O1855" s="91"/>
      <c r="P1855" s="91"/>
      <c r="Q1855" s="91"/>
      <c r="R1855" s="91"/>
      <c r="S1855" s="91"/>
      <c r="T1855" s="92"/>
      <c r="U1855" s="38"/>
      <c r="V1855" s="38"/>
      <c r="W1855" s="38"/>
      <c r="X1855" s="38"/>
      <c r="Y1855" s="38"/>
      <c r="Z1855" s="38"/>
      <c r="AA1855" s="38"/>
      <c r="AB1855" s="38"/>
      <c r="AC1855" s="38"/>
      <c r="AD1855" s="38"/>
      <c r="AE1855" s="38"/>
      <c r="AT1855" s="17" t="s">
        <v>169</v>
      </c>
      <c r="AU1855" s="17" t="s">
        <v>178</v>
      </c>
    </row>
    <row r="1856" s="2" customFormat="1" ht="24.15" customHeight="1">
      <c r="A1856" s="38"/>
      <c r="B1856" s="39"/>
      <c r="C1856" s="215" t="s">
        <v>2898</v>
      </c>
      <c r="D1856" s="215" t="s">
        <v>163</v>
      </c>
      <c r="E1856" s="216" t="s">
        <v>2899</v>
      </c>
      <c r="F1856" s="217" t="s">
        <v>2900</v>
      </c>
      <c r="G1856" s="218" t="s">
        <v>1754</v>
      </c>
      <c r="H1856" s="219">
        <v>10</v>
      </c>
      <c r="I1856" s="220"/>
      <c r="J1856" s="221">
        <f>ROUND(I1856*H1856,2)</f>
        <v>0</v>
      </c>
      <c r="K1856" s="222"/>
      <c r="L1856" s="44"/>
      <c r="M1856" s="223" t="s">
        <v>1</v>
      </c>
      <c r="N1856" s="224" t="s">
        <v>40</v>
      </c>
      <c r="O1856" s="91"/>
      <c r="P1856" s="225">
        <f>O1856*H1856</f>
        <v>0</v>
      </c>
      <c r="Q1856" s="225">
        <v>0</v>
      </c>
      <c r="R1856" s="225">
        <f>Q1856*H1856</f>
        <v>0</v>
      </c>
      <c r="S1856" s="225">
        <v>0</v>
      </c>
      <c r="T1856" s="226">
        <f>S1856*H1856</f>
        <v>0</v>
      </c>
      <c r="U1856" s="38"/>
      <c r="V1856" s="38"/>
      <c r="W1856" s="38"/>
      <c r="X1856" s="38"/>
      <c r="Y1856" s="38"/>
      <c r="Z1856" s="38"/>
      <c r="AA1856" s="38"/>
      <c r="AB1856" s="38"/>
      <c r="AC1856" s="38"/>
      <c r="AD1856" s="38"/>
      <c r="AE1856" s="38"/>
      <c r="AR1856" s="227" t="s">
        <v>256</v>
      </c>
      <c r="AT1856" s="227" t="s">
        <v>163</v>
      </c>
      <c r="AU1856" s="227" t="s">
        <v>178</v>
      </c>
      <c r="AY1856" s="17" t="s">
        <v>161</v>
      </c>
      <c r="BE1856" s="228">
        <f>IF(N1856="základní",J1856,0)</f>
        <v>0</v>
      </c>
      <c r="BF1856" s="228">
        <f>IF(N1856="snížená",J1856,0)</f>
        <v>0</v>
      </c>
      <c r="BG1856" s="228">
        <f>IF(N1856="zákl. přenesená",J1856,0)</f>
        <v>0</v>
      </c>
      <c r="BH1856" s="228">
        <f>IF(N1856="sníž. přenesená",J1856,0)</f>
        <v>0</v>
      </c>
      <c r="BI1856" s="228">
        <f>IF(N1856="nulová",J1856,0)</f>
        <v>0</v>
      </c>
      <c r="BJ1856" s="17" t="s">
        <v>83</v>
      </c>
      <c r="BK1856" s="228">
        <f>ROUND(I1856*H1856,2)</f>
        <v>0</v>
      </c>
      <c r="BL1856" s="17" t="s">
        <v>256</v>
      </c>
      <c r="BM1856" s="227" t="s">
        <v>2901</v>
      </c>
    </row>
    <row r="1857" s="2" customFormat="1">
      <c r="A1857" s="38"/>
      <c r="B1857" s="39"/>
      <c r="C1857" s="40"/>
      <c r="D1857" s="229" t="s">
        <v>169</v>
      </c>
      <c r="E1857" s="40"/>
      <c r="F1857" s="230" t="s">
        <v>2900</v>
      </c>
      <c r="G1857" s="40"/>
      <c r="H1857" s="40"/>
      <c r="I1857" s="231"/>
      <c r="J1857" s="40"/>
      <c r="K1857" s="40"/>
      <c r="L1857" s="44"/>
      <c r="M1857" s="232"/>
      <c r="N1857" s="233"/>
      <c r="O1857" s="91"/>
      <c r="P1857" s="91"/>
      <c r="Q1857" s="91"/>
      <c r="R1857" s="91"/>
      <c r="S1857" s="91"/>
      <c r="T1857" s="92"/>
      <c r="U1857" s="38"/>
      <c r="V1857" s="38"/>
      <c r="W1857" s="38"/>
      <c r="X1857" s="38"/>
      <c r="Y1857" s="38"/>
      <c r="Z1857" s="38"/>
      <c r="AA1857" s="38"/>
      <c r="AB1857" s="38"/>
      <c r="AC1857" s="38"/>
      <c r="AD1857" s="38"/>
      <c r="AE1857" s="38"/>
      <c r="AT1857" s="17" t="s">
        <v>169</v>
      </c>
      <c r="AU1857" s="17" t="s">
        <v>178</v>
      </c>
    </row>
    <row r="1858" s="2" customFormat="1" ht="24.15" customHeight="1">
      <c r="A1858" s="38"/>
      <c r="B1858" s="39"/>
      <c r="C1858" s="215" t="s">
        <v>2902</v>
      </c>
      <c r="D1858" s="215" t="s">
        <v>163</v>
      </c>
      <c r="E1858" s="216" t="s">
        <v>2903</v>
      </c>
      <c r="F1858" s="217" t="s">
        <v>2904</v>
      </c>
      <c r="G1858" s="218" t="s">
        <v>1754</v>
      </c>
      <c r="H1858" s="219">
        <v>30</v>
      </c>
      <c r="I1858" s="220"/>
      <c r="J1858" s="221">
        <f>ROUND(I1858*H1858,2)</f>
        <v>0</v>
      </c>
      <c r="K1858" s="222"/>
      <c r="L1858" s="44"/>
      <c r="M1858" s="223" t="s">
        <v>1</v>
      </c>
      <c r="N1858" s="224" t="s">
        <v>40</v>
      </c>
      <c r="O1858" s="91"/>
      <c r="P1858" s="225">
        <f>O1858*H1858</f>
        <v>0</v>
      </c>
      <c r="Q1858" s="225">
        <v>0</v>
      </c>
      <c r="R1858" s="225">
        <f>Q1858*H1858</f>
        <v>0</v>
      </c>
      <c r="S1858" s="225">
        <v>0</v>
      </c>
      <c r="T1858" s="226">
        <f>S1858*H1858</f>
        <v>0</v>
      </c>
      <c r="U1858" s="38"/>
      <c r="V1858" s="38"/>
      <c r="W1858" s="38"/>
      <c r="X1858" s="38"/>
      <c r="Y1858" s="38"/>
      <c r="Z1858" s="38"/>
      <c r="AA1858" s="38"/>
      <c r="AB1858" s="38"/>
      <c r="AC1858" s="38"/>
      <c r="AD1858" s="38"/>
      <c r="AE1858" s="38"/>
      <c r="AR1858" s="227" t="s">
        <v>256</v>
      </c>
      <c r="AT1858" s="227" t="s">
        <v>163</v>
      </c>
      <c r="AU1858" s="227" t="s">
        <v>178</v>
      </c>
      <c r="AY1858" s="17" t="s">
        <v>161</v>
      </c>
      <c r="BE1858" s="228">
        <f>IF(N1858="základní",J1858,0)</f>
        <v>0</v>
      </c>
      <c r="BF1858" s="228">
        <f>IF(N1858="snížená",J1858,0)</f>
        <v>0</v>
      </c>
      <c r="BG1858" s="228">
        <f>IF(N1858="zákl. přenesená",J1858,0)</f>
        <v>0</v>
      </c>
      <c r="BH1858" s="228">
        <f>IF(N1858="sníž. přenesená",J1858,0)</f>
        <v>0</v>
      </c>
      <c r="BI1858" s="228">
        <f>IF(N1858="nulová",J1858,0)</f>
        <v>0</v>
      </c>
      <c r="BJ1858" s="17" t="s">
        <v>83</v>
      </c>
      <c r="BK1858" s="228">
        <f>ROUND(I1858*H1858,2)</f>
        <v>0</v>
      </c>
      <c r="BL1858" s="17" t="s">
        <v>256</v>
      </c>
      <c r="BM1858" s="227" t="s">
        <v>2905</v>
      </c>
    </row>
    <row r="1859" s="2" customFormat="1">
      <c r="A1859" s="38"/>
      <c r="B1859" s="39"/>
      <c r="C1859" s="40"/>
      <c r="D1859" s="229" t="s">
        <v>169</v>
      </c>
      <c r="E1859" s="40"/>
      <c r="F1859" s="230" t="s">
        <v>2904</v>
      </c>
      <c r="G1859" s="40"/>
      <c r="H1859" s="40"/>
      <c r="I1859" s="231"/>
      <c r="J1859" s="40"/>
      <c r="K1859" s="40"/>
      <c r="L1859" s="44"/>
      <c r="M1859" s="232"/>
      <c r="N1859" s="233"/>
      <c r="O1859" s="91"/>
      <c r="P1859" s="91"/>
      <c r="Q1859" s="91"/>
      <c r="R1859" s="91"/>
      <c r="S1859" s="91"/>
      <c r="T1859" s="92"/>
      <c r="U1859" s="38"/>
      <c r="V1859" s="38"/>
      <c r="W1859" s="38"/>
      <c r="X1859" s="38"/>
      <c r="Y1859" s="38"/>
      <c r="Z1859" s="38"/>
      <c r="AA1859" s="38"/>
      <c r="AB1859" s="38"/>
      <c r="AC1859" s="38"/>
      <c r="AD1859" s="38"/>
      <c r="AE1859" s="38"/>
      <c r="AT1859" s="17" t="s">
        <v>169</v>
      </c>
      <c r="AU1859" s="17" t="s">
        <v>178</v>
      </c>
    </row>
    <row r="1860" s="2" customFormat="1" ht="24.15" customHeight="1">
      <c r="A1860" s="38"/>
      <c r="B1860" s="39"/>
      <c r="C1860" s="215" t="s">
        <v>2906</v>
      </c>
      <c r="D1860" s="215" t="s">
        <v>163</v>
      </c>
      <c r="E1860" s="216" t="s">
        <v>2907</v>
      </c>
      <c r="F1860" s="217" t="s">
        <v>2908</v>
      </c>
      <c r="G1860" s="218" t="s">
        <v>1754</v>
      </c>
      <c r="H1860" s="219">
        <v>5</v>
      </c>
      <c r="I1860" s="220"/>
      <c r="J1860" s="221">
        <f>ROUND(I1860*H1860,2)</f>
        <v>0</v>
      </c>
      <c r="K1860" s="222"/>
      <c r="L1860" s="44"/>
      <c r="M1860" s="223" t="s">
        <v>1</v>
      </c>
      <c r="N1860" s="224" t="s">
        <v>40</v>
      </c>
      <c r="O1860" s="91"/>
      <c r="P1860" s="225">
        <f>O1860*H1860</f>
        <v>0</v>
      </c>
      <c r="Q1860" s="225">
        <v>0</v>
      </c>
      <c r="R1860" s="225">
        <f>Q1860*H1860</f>
        <v>0</v>
      </c>
      <c r="S1860" s="225">
        <v>0</v>
      </c>
      <c r="T1860" s="226">
        <f>S1860*H1860</f>
        <v>0</v>
      </c>
      <c r="U1860" s="38"/>
      <c r="V1860" s="38"/>
      <c r="W1860" s="38"/>
      <c r="X1860" s="38"/>
      <c r="Y1860" s="38"/>
      <c r="Z1860" s="38"/>
      <c r="AA1860" s="38"/>
      <c r="AB1860" s="38"/>
      <c r="AC1860" s="38"/>
      <c r="AD1860" s="38"/>
      <c r="AE1860" s="38"/>
      <c r="AR1860" s="227" t="s">
        <v>256</v>
      </c>
      <c r="AT1860" s="227" t="s">
        <v>163</v>
      </c>
      <c r="AU1860" s="227" t="s">
        <v>178</v>
      </c>
      <c r="AY1860" s="17" t="s">
        <v>161</v>
      </c>
      <c r="BE1860" s="228">
        <f>IF(N1860="základní",J1860,0)</f>
        <v>0</v>
      </c>
      <c r="BF1860" s="228">
        <f>IF(N1860="snížená",J1860,0)</f>
        <v>0</v>
      </c>
      <c r="BG1860" s="228">
        <f>IF(N1860="zákl. přenesená",J1860,0)</f>
        <v>0</v>
      </c>
      <c r="BH1860" s="228">
        <f>IF(N1860="sníž. přenesená",J1860,0)</f>
        <v>0</v>
      </c>
      <c r="BI1860" s="228">
        <f>IF(N1860="nulová",J1860,0)</f>
        <v>0</v>
      </c>
      <c r="BJ1860" s="17" t="s">
        <v>83</v>
      </c>
      <c r="BK1860" s="228">
        <f>ROUND(I1860*H1860,2)</f>
        <v>0</v>
      </c>
      <c r="BL1860" s="17" t="s">
        <v>256</v>
      </c>
      <c r="BM1860" s="227" t="s">
        <v>2909</v>
      </c>
    </row>
    <row r="1861" s="2" customFormat="1">
      <c r="A1861" s="38"/>
      <c r="B1861" s="39"/>
      <c r="C1861" s="40"/>
      <c r="D1861" s="229" t="s">
        <v>169</v>
      </c>
      <c r="E1861" s="40"/>
      <c r="F1861" s="230" t="s">
        <v>2908</v>
      </c>
      <c r="G1861" s="40"/>
      <c r="H1861" s="40"/>
      <c r="I1861" s="231"/>
      <c r="J1861" s="40"/>
      <c r="K1861" s="40"/>
      <c r="L1861" s="44"/>
      <c r="M1861" s="232"/>
      <c r="N1861" s="233"/>
      <c r="O1861" s="91"/>
      <c r="P1861" s="91"/>
      <c r="Q1861" s="91"/>
      <c r="R1861" s="91"/>
      <c r="S1861" s="91"/>
      <c r="T1861" s="92"/>
      <c r="U1861" s="38"/>
      <c r="V1861" s="38"/>
      <c r="W1861" s="38"/>
      <c r="X1861" s="38"/>
      <c r="Y1861" s="38"/>
      <c r="Z1861" s="38"/>
      <c r="AA1861" s="38"/>
      <c r="AB1861" s="38"/>
      <c r="AC1861" s="38"/>
      <c r="AD1861" s="38"/>
      <c r="AE1861" s="38"/>
      <c r="AT1861" s="17" t="s">
        <v>169</v>
      </c>
      <c r="AU1861" s="17" t="s">
        <v>178</v>
      </c>
    </row>
    <row r="1862" s="2" customFormat="1" ht="24.15" customHeight="1">
      <c r="A1862" s="38"/>
      <c r="B1862" s="39"/>
      <c r="C1862" s="215" t="s">
        <v>2910</v>
      </c>
      <c r="D1862" s="215" t="s">
        <v>163</v>
      </c>
      <c r="E1862" s="216" t="s">
        <v>2911</v>
      </c>
      <c r="F1862" s="217" t="s">
        <v>2912</v>
      </c>
      <c r="G1862" s="218" t="s">
        <v>1754</v>
      </c>
      <c r="H1862" s="219">
        <v>5</v>
      </c>
      <c r="I1862" s="220"/>
      <c r="J1862" s="221">
        <f>ROUND(I1862*H1862,2)</f>
        <v>0</v>
      </c>
      <c r="K1862" s="222"/>
      <c r="L1862" s="44"/>
      <c r="M1862" s="223" t="s">
        <v>1</v>
      </c>
      <c r="N1862" s="224" t="s">
        <v>40</v>
      </c>
      <c r="O1862" s="91"/>
      <c r="P1862" s="225">
        <f>O1862*H1862</f>
        <v>0</v>
      </c>
      <c r="Q1862" s="225">
        <v>0</v>
      </c>
      <c r="R1862" s="225">
        <f>Q1862*H1862</f>
        <v>0</v>
      </c>
      <c r="S1862" s="225">
        <v>0</v>
      </c>
      <c r="T1862" s="226">
        <f>S1862*H1862</f>
        <v>0</v>
      </c>
      <c r="U1862" s="38"/>
      <c r="V1862" s="38"/>
      <c r="W1862" s="38"/>
      <c r="X1862" s="38"/>
      <c r="Y1862" s="38"/>
      <c r="Z1862" s="38"/>
      <c r="AA1862" s="38"/>
      <c r="AB1862" s="38"/>
      <c r="AC1862" s="38"/>
      <c r="AD1862" s="38"/>
      <c r="AE1862" s="38"/>
      <c r="AR1862" s="227" t="s">
        <v>256</v>
      </c>
      <c r="AT1862" s="227" t="s">
        <v>163</v>
      </c>
      <c r="AU1862" s="227" t="s">
        <v>178</v>
      </c>
      <c r="AY1862" s="17" t="s">
        <v>161</v>
      </c>
      <c r="BE1862" s="228">
        <f>IF(N1862="základní",J1862,0)</f>
        <v>0</v>
      </c>
      <c r="BF1862" s="228">
        <f>IF(N1862="snížená",J1862,0)</f>
        <v>0</v>
      </c>
      <c r="BG1862" s="228">
        <f>IF(N1862="zákl. přenesená",J1862,0)</f>
        <v>0</v>
      </c>
      <c r="BH1862" s="228">
        <f>IF(N1862="sníž. přenesená",J1862,0)</f>
        <v>0</v>
      </c>
      <c r="BI1862" s="228">
        <f>IF(N1862="nulová",J1862,0)</f>
        <v>0</v>
      </c>
      <c r="BJ1862" s="17" t="s">
        <v>83</v>
      </c>
      <c r="BK1862" s="228">
        <f>ROUND(I1862*H1862,2)</f>
        <v>0</v>
      </c>
      <c r="BL1862" s="17" t="s">
        <v>256</v>
      </c>
      <c r="BM1862" s="227" t="s">
        <v>2913</v>
      </c>
    </row>
    <row r="1863" s="2" customFormat="1">
      <c r="A1863" s="38"/>
      <c r="B1863" s="39"/>
      <c r="C1863" s="40"/>
      <c r="D1863" s="229" t="s">
        <v>169</v>
      </c>
      <c r="E1863" s="40"/>
      <c r="F1863" s="230" t="s">
        <v>2912</v>
      </c>
      <c r="G1863" s="40"/>
      <c r="H1863" s="40"/>
      <c r="I1863" s="231"/>
      <c r="J1863" s="40"/>
      <c r="K1863" s="40"/>
      <c r="L1863" s="44"/>
      <c r="M1863" s="232"/>
      <c r="N1863" s="233"/>
      <c r="O1863" s="91"/>
      <c r="P1863" s="91"/>
      <c r="Q1863" s="91"/>
      <c r="R1863" s="91"/>
      <c r="S1863" s="91"/>
      <c r="T1863" s="92"/>
      <c r="U1863" s="38"/>
      <c r="V1863" s="38"/>
      <c r="W1863" s="38"/>
      <c r="X1863" s="38"/>
      <c r="Y1863" s="38"/>
      <c r="Z1863" s="38"/>
      <c r="AA1863" s="38"/>
      <c r="AB1863" s="38"/>
      <c r="AC1863" s="38"/>
      <c r="AD1863" s="38"/>
      <c r="AE1863" s="38"/>
      <c r="AT1863" s="17" t="s">
        <v>169</v>
      </c>
      <c r="AU1863" s="17" t="s">
        <v>178</v>
      </c>
    </row>
    <row r="1864" s="2" customFormat="1" ht="24.15" customHeight="1">
      <c r="A1864" s="38"/>
      <c r="B1864" s="39"/>
      <c r="C1864" s="215" t="s">
        <v>2914</v>
      </c>
      <c r="D1864" s="215" t="s">
        <v>163</v>
      </c>
      <c r="E1864" s="216" t="s">
        <v>2915</v>
      </c>
      <c r="F1864" s="217" t="s">
        <v>2491</v>
      </c>
      <c r="G1864" s="218" t="s">
        <v>451</v>
      </c>
      <c r="H1864" s="219">
        <v>50</v>
      </c>
      <c r="I1864" s="220"/>
      <c r="J1864" s="221">
        <f>ROUND(I1864*H1864,2)</f>
        <v>0</v>
      </c>
      <c r="K1864" s="222"/>
      <c r="L1864" s="44"/>
      <c r="M1864" s="223" t="s">
        <v>1</v>
      </c>
      <c r="N1864" s="224" t="s">
        <v>40</v>
      </c>
      <c r="O1864" s="91"/>
      <c r="P1864" s="225">
        <f>O1864*H1864</f>
        <v>0</v>
      </c>
      <c r="Q1864" s="225">
        <v>0</v>
      </c>
      <c r="R1864" s="225">
        <f>Q1864*H1864</f>
        <v>0</v>
      </c>
      <c r="S1864" s="225">
        <v>0</v>
      </c>
      <c r="T1864" s="226">
        <f>S1864*H1864</f>
        <v>0</v>
      </c>
      <c r="U1864" s="38"/>
      <c r="V1864" s="38"/>
      <c r="W1864" s="38"/>
      <c r="X1864" s="38"/>
      <c r="Y1864" s="38"/>
      <c r="Z1864" s="38"/>
      <c r="AA1864" s="38"/>
      <c r="AB1864" s="38"/>
      <c r="AC1864" s="38"/>
      <c r="AD1864" s="38"/>
      <c r="AE1864" s="38"/>
      <c r="AR1864" s="227" t="s">
        <v>256</v>
      </c>
      <c r="AT1864" s="227" t="s">
        <v>163</v>
      </c>
      <c r="AU1864" s="227" t="s">
        <v>178</v>
      </c>
      <c r="AY1864" s="17" t="s">
        <v>161</v>
      </c>
      <c r="BE1864" s="228">
        <f>IF(N1864="základní",J1864,0)</f>
        <v>0</v>
      </c>
      <c r="BF1864" s="228">
        <f>IF(N1864="snížená",J1864,0)</f>
        <v>0</v>
      </c>
      <c r="BG1864" s="228">
        <f>IF(N1864="zákl. přenesená",J1864,0)</f>
        <v>0</v>
      </c>
      <c r="BH1864" s="228">
        <f>IF(N1864="sníž. přenesená",J1864,0)</f>
        <v>0</v>
      </c>
      <c r="BI1864" s="228">
        <f>IF(N1864="nulová",J1864,0)</f>
        <v>0</v>
      </c>
      <c r="BJ1864" s="17" t="s">
        <v>83</v>
      </c>
      <c r="BK1864" s="228">
        <f>ROUND(I1864*H1864,2)</f>
        <v>0</v>
      </c>
      <c r="BL1864" s="17" t="s">
        <v>256</v>
      </c>
      <c r="BM1864" s="227" t="s">
        <v>2916</v>
      </c>
    </row>
    <row r="1865" s="2" customFormat="1">
      <c r="A1865" s="38"/>
      <c r="B1865" s="39"/>
      <c r="C1865" s="40"/>
      <c r="D1865" s="229" t="s">
        <v>169</v>
      </c>
      <c r="E1865" s="40"/>
      <c r="F1865" s="230" t="s">
        <v>2491</v>
      </c>
      <c r="G1865" s="40"/>
      <c r="H1865" s="40"/>
      <c r="I1865" s="231"/>
      <c r="J1865" s="40"/>
      <c r="K1865" s="40"/>
      <c r="L1865" s="44"/>
      <c r="M1865" s="232"/>
      <c r="N1865" s="233"/>
      <c r="O1865" s="91"/>
      <c r="P1865" s="91"/>
      <c r="Q1865" s="91"/>
      <c r="R1865" s="91"/>
      <c r="S1865" s="91"/>
      <c r="T1865" s="92"/>
      <c r="U1865" s="38"/>
      <c r="V1865" s="38"/>
      <c r="W1865" s="38"/>
      <c r="X1865" s="38"/>
      <c r="Y1865" s="38"/>
      <c r="Z1865" s="38"/>
      <c r="AA1865" s="38"/>
      <c r="AB1865" s="38"/>
      <c r="AC1865" s="38"/>
      <c r="AD1865" s="38"/>
      <c r="AE1865" s="38"/>
      <c r="AT1865" s="17" t="s">
        <v>169</v>
      </c>
      <c r="AU1865" s="17" t="s">
        <v>178</v>
      </c>
    </row>
    <row r="1866" s="2" customFormat="1" ht="24.15" customHeight="1">
      <c r="A1866" s="38"/>
      <c r="B1866" s="39"/>
      <c r="C1866" s="215" t="s">
        <v>2917</v>
      </c>
      <c r="D1866" s="215" t="s">
        <v>163</v>
      </c>
      <c r="E1866" s="216" t="s">
        <v>2918</v>
      </c>
      <c r="F1866" s="217" t="s">
        <v>2919</v>
      </c>
      <c r="G1866" s="218" t="s">
        <v>451</v>
      </c>
      <c r="H1866" s="219">
        <v>980</v>
      </c>
      <c r="I1866" s="220"/>
      <c r="J1866" s="221">
        <f>ROUND(I1866*H1866,2)</f>
        <v>0</v>
      </c>
      <c r="K1866" s="222"/>
      <c r="L1866" s="44"/>
      <c r="M1866" s="223" t="s">
        <v>1</v>
      </c>
      <c r="N1866" s="224" t="s">
        <v>40</v>
      </c>
      <c r="O1866" s="91"/>
      <c r="P1866" s="225">
        <f>O1866*H1866</f>
        <v>0</v>
      </c>
      <c r="Q1866" s="225">
        <v>0</v>
      </c>
      <c r="R1866" s="225">
        <f>Q1866*H1866</f>
        <v>0</v>
      </c>
      <c r="S1866" s="225">
        <v>0</v>
      </c>
      <c r="T1866" s="226">
        <f>S1866*H1866</f>
        <v>0</v>
      </c>
      <c r="U1866" s="38"/>
      <c r="V1866" s="38"/>
      <c r="W1866" s="38"/>
      <c r="X1866" s="38"/>
      <c r="Y1866" s="38"/>
      <c r="Z1866" s="38"/>
      <c r="AA1866" s="38"/>
      <c r="AB1866" s="38"/>
      <c r="AC1866" s="38"/>
      <c r="AD1866" s="38"/>
      <c r="AE1866" s="38"/>
      <c r="AR1866" s="227" t="s">
        <v>256</v>
      </c>
      <c r="AT1866" s="227" t="s">
        <v>163</v>
      </c>
      <c r="AU1866" s="227" t="s">
        <v>178</v>
      </c>
      <c r="AY1866" s="17" t="s">
        <v>161</v>
      </c>
      <c r="BE1866" s="228">
        <f>IF(N1866="základní",J1866,0)</f>
        <v>0</v>
      </c>
      <c r="BF1866" s="228">
        <f>IF(N1866="snížená",J1866,0)</f>
        <v>0</v>
      </c>
      <c r="BG1866" s="228">
        <f>IF(N1866="zákl. přenesená",J1866,0)</f>
        <v>0</v>
      </c>
      <c r="BH1866" s="228">
        <f>IF(N1866="sníž. přenesená",J1866,0)</f>
        <v>0</v>
      </c>
      <c r="BI1866" s="228">
        <f>IF(N1866="nulová",J1866,0)</f>
        <v>0</v>
      </c>
      <c r="BJ1866" s="17" t="s">
        <v>83</v>
      </c>
      <c r="BK1866" s="228">
        <f>ROUND(I1866*H1866,2)</f>
        <v>0</v>
      </c>
      <c r="BL1866" s="17" t="s">
        <v>256</v>
      </c>
      <c r="BM1866" s="227" t="s">
        <v>2920</v>
      </c>
    </row>
    <row r="1867" s="2" customFormat="1">
      <c r="A1867" s="38"/>
      <c r="B1867" s="39"/>
      <c r="C1867" s="40"/>
      <c r="D1867" s="229" t="s">
        <v>169</v>
      </c>
      <c r="E1867" s="40"/>
      <c r="F1867" s="230" t="s">
        <v>2919</v>
      </c>
      <c r="G1867" s="40"/>
      <c r="H1867" s="40"/>
      <c r="I1867" s="231"/>
      <c r="J1867" s="40"/>
      <c r="K1867" s="40"/>
      <c r="L1867" s="44"/>
      <c r="M1867" s="232"/>
      <c r="N1867" s="233"/>
      <c r="O1867" s="91"/>
      <c r="P1867" s="91"/>
      <c r="Q1867" s="91"/>
      <c r="R1867" s="91"/>
      <c r="S1867" s="91"/>
      <c r="T1867" s="92"/>
      <c r="U1867" s="38"/>
      <c r="V1867" s="38"/>
      <c r="W1867" s="38"/>
      <c r="X1867" s="38"/>
      <c r="Y1867" s="38"/>
      <c r="Z1867" s="38"/>
      <c r="AA1867" s="38"/>
      <c r="AB1867" s="38"/>
      <c r="AC1867" s="38"/>
      <c r="AD1867" s="38"/>
      <c r="AE1867" s="38"/>
      <c r="AT1867" s="17" t="s">
        <v>169</v>
      </c>
      <c r="AU1867" s="17" t="s">
        <v>178</v>
      </c>
    </row>
    <row r="1868" s="2" customFormat="1" ht="24.15" customHeight="1">
      <c r="A1868" s="38"/>
      <c r="B1868" s="39"/>
      <c r="C1868" s="215" t="s">
        <v>2921</v>
      </c>
      <c r="D1868" s="215" t="s">
        <v>163</v>
      </c>
      <c r="E1868" s="216" t="s">
        <v>2922</v>
      </c>
      <c r="F1868" s="217" t="s">
        <v>2495</v>
      </c>
      <c r="G1868" s="218" t="s">
        <v>451</v>
      </c>
      <c r="H1868" s="219">
        <v>350</v>
      </c>
      <c r="I1868" s="220"/>
      <c r="J1868" s="221">
        <f>ROUND(I1868*H1868,2)</f>
        <v>0</v>
      </c>
      <c r="K1868" s="222"/>
      <c r="L1868" s="44"/>
      <c r="M1868" s="223" t="s">
        <v>1</v>
      </c>
      <c r="N1868" s="224" t="s">
        <v>40</v>
      </c>
      <c r="O1868" s="91"/>
      <c r="P1868" s="225">
        <f>O1868*H1868</f>
        <v>0</v>
      </c>
      <c r="Q1868" s="225">
        <v>0</v>
      </c>
      <c r="R1868" s="225">
        <f>Q1868*H1868</f>
        <v>0</v>
      </c>
      <c r="S1868" s="225">
        <v>0</v>
      </c>
      <c r="T1868" s="226">
        <f>S1868*H1868</f>
        <v>0</v>
      </c>
      <c r="U1868" s="38"/>
      <c r="V1868" s="38"/>
      <c r="W1868" s="38"/>
      <c r="X1868" s="38"/>
      <c r="Y1868" s="38"/>
      <c r="Z1868" s="38"/>
      <c r="AA1868" s="38"/>
      <c r="AB1868" s="38"/>
      <c r="AC1868" s="38"/>
      <c r="AD1868" s="38"/>
      <c r="AE1868" s="38"/>
      <c r="AR1868" s="227" t="s">
        <v>256</v>
      </c>
      <c r="AT1868" s="227" t="s">
        <v>163</v>
      </c>
      <c r="AU1868" s="227" t="s">
        <v>178</v>
      </c>
      <c r="AY1868" s="17" t="s">
        <v>161</v>
      </c>
      <c r="BE1868" s="228">
        <f>IF(N1868="základní",J1868,0)</f>
        <v>0</v>
      </c>
      <c r="BF1868" s="228">
        <f>IF(N1868="snížená",J1868,0)</f>
        <v>0</v>
      </c>
      <c r="BG1868" s="228">
        <f>IF(N1868="zákl. přenesená",J1868,0)</f>
        <v>0</v>
      </c>
      <c r="BH1868" s="228">
        <f>IF(N1868="sníž. přenesená",J1868,0)</f>
        <v>0</v>
      </c>
      <c r="BI1868" s="228">
        <f>IF(N1868="nulová",J1868,0)</f>
        <v>0</v>
      </c>
      <c r="BJ1868" s="17" t="s">
        <v>83</v>
      </c>
      <c r="BK1868" s="228">
        <f>ROUND(I1868*H1868,2)</f>
        <v>0</v>
      </c>
      <c r="BL1868" s="17" t="s">
        <v>256</v>
      </c>
      <c r="BM1868" s="227" t="s">
        <v>2923</v>
      </c>
    </row>
    <row r="1869" s="2" customFormat="1">
      <c r="A1869" s="38"/>
      <c r="B1869" s="39"/>
      <c r="C1869" s="40"/>
      <c r="D1869" s="229" t="s">
        <v>169</v>
      </c>
      <c r="E1869" s="40"/>
      <c r="F1869" s="230" t="s">
        <v>2495</v>
      </c>
      <c r="G1869" s="40"/>
      <c r="H1869" s="40"/>
      <c r="I1869" s="231"/>
      <c r="J1869" s="40"/>
      <c r="K1869" s="40"/>
      <c r="L1869" s="44"/>
      <c r="M1869" s="232"/>
      <c r="N1869" s="233"/>
      <c r="O1869" s="91"/>
      <c r="P1869" s="91"/>
      <c r="Q1869" s="91"/>
      <c r="R1869" s="91"/>
      <c r="S1869" s="91"/>
      <c r="T1869" s="92"/>
      <c r="U1869" s="38"/>
      <c r="V1869" s="38"/>
      <c r="W1869" s="38"/>
      <c r="X1869" s="38"/>
      <c r="Y1869" s="38"/>
      <c r="Z1869" s="38"/>
      <c r="AA1869" s="38"/>
      <c r="AB1869" s="38"/>
      <c r="AC1869" s="38"/>
      <c r="AD1869" s="38"/>
      <c r="AE1869" s="38"/>
      <c r="AT1869" s="17" t="s">
        <v>169</v>
      </c>
      <c r="AU1869" s="17" t="s">
        <v>178</v>
      </c>
    </row>
    <row r="1870" s="2" customFormat="1" ht="24.15" customHeight="1">
      <c r="A1870" s="38"/>
      <c r="B1870" s="39"/>
      <c r="C1870" s="215" t="s">
        <v>2924</v>
      </c>
      <c r="D1870" s="215" t="s">
        <v>163</v>
      </c>
      <c r="E1870" s="216" t="s">
        <v>2925</v>
      </c>
      <c r="F1870" s="217" t="s">
        <v>2926</v>
      </c>
      <c r="G1870" s="218" t="s">
        <v>451</v>
      </c>
      <c r="H1870" s="219">
        <v>100</v>
      </c>
      <c r="I1870" s="220"/>
      <c r="J1870" s="221">
        <f>ROUND(I1870*H1870,2)</f>
        <v>0</v>
      </c>
      <c r="K1870" s="222"/>
      <c r="L1870" s="44"/>
      <c r="M1870" s="223" t="s">
        <v>1</v>
      </c>
      <c r="N1870" s="224" t="s">
        <v>40</v>
      </c>
      <c r="O1870" s="91"/>
      <c r="P1870" s="225">
        <f>O1870*H1870</f>
        <v>0</v>
      </c>
      <c r="Q1870" s="225">
        <v>0</v>
      </c>
      <c r="R1870" s="225">
        <f>Q1870*H1870</f>
        <v>0</v>
      </c>
      <c r="S1870" s="225">
        <v>0</v>
      </c>
      <c r="T1870" s="226">
        <f>S1870*H1870</f>
        <v>0</v>
      </c>
      <c r="U1870" s="38"/>
      <c r="V1870" s="38"/>
      <c r="W1870" s="38"/>
      <c r="X1870" s="38"/>
      <c r="Y1870" s="38"/>
      <c r="Z1870" s="38"/>
      <c r="AA1870" s="38"/>
      <c r="AB1870" s="38"/>
      <c r="AC1870" s="38"/>
      <c r="AD1870" s="38"/>
      <c r="AE1870" s="38"/>
      <c r="AR1870" s="227" t="s">
        <v>256</v>
      </c>
      <c r="AT1870" s="227" t="s">
        <v>163</v>
      </c>
      <c r="AU1870" s="227" t="s">
        <v>178</v>
      </c>
      <c r="AY1870" s="17" t="s">
        <v>161</v>
      </c>
      <c r="BE1870" s="228">
        <f>IF(N1870="základní",J1870,0)</f>
        <v>0</v>
      </c>
      <c r="BF1870" s="228">
        <f>IF(N1870="snížená",J1870,0)</f>
        <v>0</v>
      </c>
      <c r="BG1870" s="228">
        <f>IF(N1870="zákl. přenesená",J1870,0)</f>
        <v>0</v>
      </c>
      <c r="BH1870" s="228">
        <f>IF(N1870="sníž. přenesená",J1870,0)</f>
        <v>0</v>
      </c>
      <c r="BI1870" s="228">
        <f>IF(N1870="nulová",J1870,0)</f>
        <v>0</v>
      </c>
      <c r="BJ1870" s="17" t="s">
        <v>83</v>
      </c>
      <c r="BK1870" s="228">
        <f>ROUND(I1870*H1870,2)</f>
        <v>0</v>
      </c>
      <c r="BL1870" s="17" t="s">
        <v>256</v>
      </c>
      <c r="BM1870" s="227" t="s">
        <v>2927</v>
      </c>
    </row>
    <row r="1871" s="2" customFormat="1">
      <c r="A1871" s="38"/>
      <c r="B1871" s="39"/>
      <c r="C1871" s="40"/>
      <c r="D1871" s="229" t="s">
        <v>169</v>
      </c>
      <c r="E1871" s="40"/>
      <c r="F1871" s="230" t="s">
        <v>2926</v>
      </c>
      <c r="G1871" s="40"/>
      <c r="H1871" s="40"/>
      <c r="I1871" s="231"/>
      <c r="J1871" s="40"/>
      <c r="K1871" s="40"/>
      <c r="L1871" s="44"/>
      <c r="M1871" s="232"/>
      <c r="N1871" s="233"/>
      <c r="O1871" s="91"/>
      <c r="P1871" s="91"/>
      <c r="Q1871" s="91"/>
      <c r="R1871" s="91"/>
      <c r="S1871" s="91"/>
      <c r="T1871" s="92"/>
      <c r="U1871" s="38"/>
      <c r="V1871" s="38"/>
      <c r="W1871" s="38"/>
      <c r="X1871" s="38"/>
      <c r="Y1871" s="38"/>
      <c r="Z1871" s="38"/>
      <c r="AA1871" s="38"/>
      <c r="AB1871" s="38"/>
      <c r="AC1871" s="38"/>
      <c r="AD1871" s="38"/>
      <c r="AE1871" s="38"/>
      <c r="AT1871" s="17" t="s">
        <v>169</v>
      </c>
      <c r="AU1871" s="17" t="s">
        <v>178</v>
      </c>
    </row>
    <row r="1872" s="2" customFormat="1" ht="37.8" customHeight="1">
      <c r="A1872" s="38"/>
      <c r="B1872" s="39"/>
      <c r="C1872" s="215" t="s">
        <v>2928</v>
      </c>
      <c r="D1872" s="215" t="s">
        <v>163</v>
      </c>
      <c r="E1872" s="216" t="s">
        <v>2929</v>
      </c>
      <c r="F1872" s="217" t="s">
        <v>2930</v>
      </c>
      <c r="G1872" s="218" t="s">
        <v>451</v>
      </c>
      <c r="H1872" s="219">
        <v>50</v>
      </c>
      <c r="I1872" s="220"/>
      <c r="J1872" s="221">
        <f>ROUND(I1872*H1872,2)</f>
        <v>0</v>
      </c>
      <c r="K1872" s="222"/>
      <c r="L1872" s="44"/>
      <c r="M1872" s="223" t="s">
        <v>1</v>
      </c>
      <c r="N1872" s="224" t="s">
        <v>40</v>
      </c>
      <c r="O1872" s="91"/>
      <c r="P1872" s="225">
        <f>O1872*H1872</f>
        <v>0</v>
      </c>
      <c r="Q1872" s="225">
        <v>0</v>
      </c>
      <c r="R1872" s="225">
        <f>Q1872*H1872</f>
        <v>0</v>
      </c>
      <c r="S1872" s="225">
        <v>0</v>
      </c>
      <c r="T1872" s="226">
        <f>S1872*H1872</f>
        <v>0</v>
      </c>
      <c r="U1872" s="38"/>
      <c r="V1872" s="38"/>
      <c r="W1872" s="38"/>
      <c r="X1872" s="38"/>
      <c r="Y1872" s="38"/>
      <c r="Z1872" s="38"/>
      <c r="AA1872" s="38"/>
      <c r="AB1872" s="38"/>
      <c r="AC1872" s="38"/>
      <c r="AD1872" s="38"/>
      <c r="AE1872" s="38"/>
      <c r="AR1872" s="227" t="s">
        <v>256</v>
      </c>
      <c r="AT1872" s="227" t="s">
        <v>163</v>
      </c>
      <c r="AU1872" s="227" t="s">
        <v>178</v>
      </c>
      <c r="AY1872" s="17" t="s">
        <v>161</v>
      </c>
      <c r="BE1872" s="228">
        <f>IF(N1872="základní",J1872,0)</f>
        <v>0</v>
      </c>
      <c r="BF1872" s="228">
        <f>IF(N1872="snížená",J1872,0)</f>
        <v>0</v>
      </c>
      <c r="BG1872" s="228">
        <f>IF(N1872="zákl. přenesená",J1872,0)</f>
        <v>0</v>
      </c>
      <c r="BH1872" s="228">
        <f>IF(N1872="sníž. přenesená",J1872,0)</f>
        <v>0</v>
      </c>
      <c r="BI1872" s="228">
        <f>IF(N1872="nulová",J1872,0)</f>
        <v>0</v>
      </c>
      <c r="BJ1872" s="17" t="s">
        <v>83</v>
      </c>
      <c r="BK1872" s="228">
        <f>ROUND(I1872*H1872,2)</f>
        <v>0</v>
      </c>
      <c r="BL1872" s="17" t="s">
        <v>256</v>
      </c>
      <c r="BM1872" s="227" t="s">
        <v>2931</v>
      </c>
    </row>
    <row r="1873" s="2" customFormat="1">
      <c r="A1873" s="38"/>
      <c r="B1873" s="39"/>
      <c r="C1873" s="40"/>
      <c r="D1873" s="229" t="s">
        <v>169</v>
      </c>
      <c r="E1873" s="40"/>
      <c r="F1873" s="230" t="s">
        <v>2930</v>
      </c>
      <c r="G1873" s="40"/>
      <c r="H1873" s="40"/>
      <c r="I1873" s="231"/>
      <c r="J1873" s="40"/>
      <c r="K1873" s="40"/>
      <c r="L1873" s="44"/>
      <c r="M1873" s="232"/>
      <c r="N1873" s="233"/>
      <c r="O1873" s="91"/>
      <c r="P1873" s="91"/>
      <c r="Q1873" s="91"/>
      <c r="R1873" s="91"/>
      <c r="S1873" s="91"/>
      <c r="T1873" s="92"/>
      <c r="U1873" s="38"/>
      <c r="V1873" s="38"/>
      <c r="W1873" s="38"/>
      <c r="X1873" s="38"/>
      <c r="Y1873" s="38"/>
      <c r="Z1873" s="38"/>
      <c r="AA1873" s="38"/>
      <c r="AB1873" s="38"/>
      <c r="AC1873" s="38"/>
      <c r="AD1873" s="38"/>
      <c r="AE1873" s="38"/>
      <c r="AT1873" s="17" t="s">
        <v>169</v>
      </c>
      <c r="AU1873" s="17" t="s">
        <v>178</v>
      </c>
    </row>
    <row r="1874" s="2" customFormat="1" ht="16.5" customHeight="1">
      <c r="A1874" s="38"/>
      <c r="B1874" s="39"/>
      <c r="C1874" s="215" t="s">
        <v>2932</v>
      </c>
      <c r="D1874" s="215" t="s">
        <v>163</v>
      </c>
      <c r="E1874" s="216" t="s">
        <v>2933</v>
      </c>
      <c r="F1874" s="217" t="s">
        <v>2934</v>
      </c>
      <c r="G1874" s="218" t="s">
        <v>1765</v>
      </c>
      <c r="H1874" s="219">
        <v>1</v>
      </c>
      <c r="I1874" s="220"/>
      <c r="J1874" s="221">
        <f>ROUND(I1874*H1874,2)</f>
        <v>0</v>
      </c>
      <c r="K1874" s="222"/>
      <c r="L1874" s="44"/>
      <c r="M1874" s="223" t="s">
        <v>1</v>
      </c>
      <c r="N1874" s="224" t="s">
        <v>40</v>
      </c>
      <c r="O1874" s="91"/>
      <c r="P1874" s="225">
        <f>O1874*H1874</f>
        <v>0</v>
      </c>
      <c r="Q1874" s="225">
        <v>0</v>
      </c>
      <c r="R1874" s="225">
        <f>Q1874*H1874</f>
        <v>0</v>
      </c>
      <c r="S1874" s="225">
        <v>0</v>
      </c>
      <c r="T1874" s="226">
        <f>S1874*H1874</f>
        <v>0</v>
      </c>
      <c r="U1874" s="38"/>
      <c r="V1874" s="38"/>
      <c r="W1874" s="38"/>
      <c r="X1874" s="38"/>
      <c r="Y1874" s="38"/>
      <c r="Z1874" s="38"/>
      <c r="AA1874" s="38"/>
      <c r="AB1874" s="38"/>
      <c r="AC1874" s="38"/>
      <c r="AD1874" s="38"/>
      <c r="AE1874" s="38"/>
      <c r="AR1874" s="227" t="s">
        <v>256</v>
      </c>
      <c r="AT1874" s="227" t="s">
        <v>163</v>
      </c>
      <c r="AU1874" s="227" t="s">
        <v>178</v>
      </c>
      <c r="AY1874" s="17" t="s">
        <v>161</v>
      </c>
      <c r="BE1874" s="228">
        <f>IF(N1874="základní",J1874,0)</f>
        <v>0</v>
      </c>
      <c r="BF1874" s="228">
        <f>IF(N1874="snížená",J1874,0)</f>
        <v>0</v>
      </c>
      <c r="BG1874" s="228">
        <f>IF(N1874="zákl. přenesená",J1874,0)</f>
        <v>0</v>
      </c>
      <c r="BH1874" s="228">
        <f>IF(N1874="sníž. přenesená",J1874,0)</f>
        <v>0</v>
      </c>
      <c r="BI1874" s="228">
        <f>IF(N1874="nulová",J1874,0)</f>
        <v>0</v>
      </c>
      <c r="BJ1874" s="17" t="s">
        <v>83</v>
      </c>
      <c r="BK1874" s="228">
        <f>ROUND(I1874*H1874,2)</f>
        <v>0</v>
      </c>
      <c r="BL1874" s="17" t="s">
        <v>256</v>
      </c>
      <c r="BM1874" s="227" t="s">
        <v>2935</v>
      </c>
    </row>
    <row r="1875" s="2" customFormat="1">
      <c r="A1875" s="38"/>
      <c r="B1875" s="39"/>
      <c r="C1875" s="40"/>
      <c r="D1875" s="229" t="s">
        <v>169</v>
      </c>
      <c r="E1875" s="40"/>
      <c r="F1875" s="230" t="s">
        <v>2934</v>
      </c>
      <c r="G1875" s="40"/>
      <c r="H1875" s="40"/>
      <c r="I1875" s="231"/>
      <c r="J1875" s="40"/>
      <c r="K1875" s="40"/>
      <c r="L1875" s="44"/>
      <c r="M1875" s="232"/>
      <c r="N1875" s="233"/>
      <c r="O1875" s="91"/>
      <c r="P1875" s="91"/>
      <c r="Q1875" s="91"/>
      <c r="R1875" s="91"/>
      <c r="S1875" s="91"/>
      <c r="T1875" s="92"/>
      <c r="U1875" s="38"/>
      <c r="V1875" s="38"/>
      <c r="W1875" s="38"/>
      <c r="X1875" s="38"/>
      <c r="Y1875" s="38"/>
      <c r="Z1875" s="38"/>
      <c r="AA1875" s="38"/>
      <c r="AB1875" s="38"/>
      <c r="AC1875" s="38"/>
      <c r="AD1875" s="38"/>
      <c r="AE1875" s="38"/>
      <c r="AT1875" s="17" t="s">
        <v>169</v>
      </c>
      <c r="AU1875" s="17" t="s">
        <v>178</v>
      </c>
    </row>
    <row r="1876" s="2" customFormat="1" ht="16.5" customHeight="1">
      <c r="A1876" s="38"/>
      <c r="B1876" s="39"/>
      <c r="C1876" s="215" t="s">
        <v>2936</v>
      </c>
      <c r="D1876" s="215" t="s">
        <v>163</v>
      </c>
      <c r="E1876" s="216" t="s">
        <v>2937</v>
      </c>
      <c r="F1876" s="217" t="s">
        <v>2938</v>
      </c>
      <c r="G1876" s="218" t="s">
        <v>1765</v>
      </c>
      <c r="H1876" s="219">
        <v>1</v>
      </c>
      <c r="I1876" s="220"/>
      <c r="J1876" s="221">
        <f>ROUND(I1876*H1876,2)</f>
        <v>0</v>
      </c>
      <c r="K1876" s="222"/>
      <c r="L1876" s="44"/>
      <c r="M1876" s="223" t="s">
        <v>1</v>
      </c>
      <c r="N1876" s="224" t="s">
        <v>40</v>
      </c>
      <c r="O1876" s="91"/>
      <c r="P1876" s="225">
        <f>O1876*H1876</f>
        <v>0</v>
      </c>
      <c r="Q1876" s="225">
        <v>0</v>
      </c>
      <c r="R1876" s="225">
        <f>Q1876*H1876</f>
        <v>0</v>
      </c>
      <c r="S1876" s="225">
        <v>0</v>
      </c>
      <c r="T1876" s="226">
        <f>S1876*H1876</f>
        <v>0</v>
      </c>
      <c r="U1876" s="38"/>
      <c r="V1876" s="38"/>
      <c r="W1876" s="38"/>
      <c r="X1876" s="38"/>
      <c r="Y1876" s="38"/>
      <c r="Z1876" s="38"/>
      <c r="AA1876" s="38"/>
      <c r="AB1876" s="38"/>
      <c r="AC1876" s="38"/>
      <c r="AD1876" s="38"/>
      <c r="AE1876" s="38"/>
      <c r="AR1876" s="227" t="s">
        <v>256</v>
      </c>
      <c r="AT1876" s="227" t="s">
        <v>163</v>
      </c>
      <c r="AU1876" s="227" t="s">
        <v>178</v>
      </c>
      <c r="AY1876" s="17" t="s">
        <v>161</v>
      </c>
      <c r="BE1876" s="228">
        <f>IF(N1876="základní",J1876,0)</f>
        <v>0</v>
      </c>
      <c r="BF1876" s="228">
        <f>IF(N1876="snížená",J1876,0)</f>
        <v>0</v>
      </c>
      <c r="BG1876" s="228">
        <f>IF(N1876="zákl. přenesená",J1876,0)</f>
        <v>0</v>
      </c>
      <c r="BH1876" s="228">
        <f>IF(N1876="sníž. přenesená",J1876,0)</f>
        <v>0</v>
      </c>
      <c r="BI1876" s="228">
        <f>IF(N1876="nulová",J1876,0)</f>
        <v>0</v>
      </c>
      <c r="BJ1876" s="17" t="s">
        <v>83</v>
      </c>
      <c r="BK1876" s="228">
        <f>ROUND(I1876*H1876,2)</f>
        <v>0</v>
      </c>
      <c r="BL1876" s="17" t="s">
        <v>256</v>
      </c>
      <c r="BM1876" s="227" t="s">
        <v>2939</v>
      </c>
    </row>
    <row r="1877" s="2" customFormat="1">
      <c r="A1877" s="38"/>
      <c r="B1877" s="39"/>
      <c r="C1877" s="40"/>
      <c r="D1877" s="229" t="s">
        <v>169</v>
      </c>
      <c r="E1877" s="40"/>
      <c r="F1877" s="230" t="s">
        <v>2938</v>
      </c>
      <c r="G1877" s="40"/>
      <c r="H1877" s="40"/>
      <c r="I1877" s="231"/>
      <c r="J1877" s="40"/>
      <c r="K1877" s="40"/>
      <c r="L1877" s="44"/>
      <c r="M1877" s="232"/>
      <c r="N1877" s="233"/>
      <c r="O1877" s="91"/>
      <c r="P1877" s="91"/>
      <c r="Q1877" s="91"/>
      <c r="R1877" s="91"/>
      <c r="S1877" s="91"/>
      <c r="T1877" s="92"/>
      <c r="U1877" s="38"/>
      <c r="V1877" s="38"/>
      <c r="W1877" s="38"/>
      <c r="X1877" s="38"/>
      <c r="Y1877" s="38"/>
      <c r="Z1877" s="38"/>
      <c r="AA1877" s="38"/>
      <c r="AB1877" s="38"/>
      <c r="AC1877" s="38"/>
      <c r="AD1877" s="38"/>
      <c r="AE1877" s="38"/>
      <c r="AT1877" s="17" t="s">
        <v>169</v>
      </c>
      <c r="AU1877" s="17" t="s">
        <v>178</v>
      </c>
    </row>
    <row r="1878" s="2" customFormat="1" ht="16.5" customHeight="1">
      <c r="A1878" s="38"/>
      <c r="B1878" s="39"/>
      <c r="C1878" s="215" t="s">
        <v>2940</v>
      </c>
      <c r="D1878" s="215" t="s">
        <v>163</v>
      </c>
      <c r="E1878" s="216" t="s">
        <v>2941</v>
      </c>
      <c r="F1878" s="217" t="s">
        <v>2805</v>
      </c>
      <c r="G1878" s="218" t="s">
        <v>1765</v>
      </c>
      <c r="H1878" s="219">
        <v>1</v>
      </c>
      <c r="I1878" s="220"/>
      <c r="J1878" s="221">
        <f>ROUND(I1878*H1878,2)</f>
        <v>0</v>
      </c>
      <c r="K1878" s="222"/>
      <c r="L1878" s="44"/>
      <c r="M1878" s="223" t="s">
        <v>1</v>
      </c>
      <c r="N1878" s="224" t="s">
        <v>40</v>
      </c>
      <c r="O1878" s="91"/>
      <c r="P1878" s="225">
        <f>O1878*H1878</f>
        <v>0</v>
      </c>
      <c r="Q1878" s="225">
        <v>0</v>
      </c>
      <c r="R1878" s="225">
        <f>Q1878*H1878</f>
        <v>0</v>
      </c>
      <c r="S1878" s="225">
        <v>0</v>
      </c>
      <c r="T1878" s="226">
        <f>S1878*H1878</f>
        <v>0</v>
      </c>
      <c r="U1878" s="38"/>
      <c r="V1878" s="38"/>
      <c r="W1878" s="38"/>
      <c r="X1878" s="38"/>
      <c r="Y1878" s="38"/>
      <c r="Z1878" s="38"/>
      <c r="AA1878" s="38"/>
      <c r="AB1878" s="38"/>
      <c r="AC1878" s="38"/>
      <c r="AD1878" s="38"/>
      <c r="AE1878" s="38"/>
      <c r="AR1878" s="227" t="s">
        <v>256</v>
      </c>
      <c r="AT1878" s="227" t="s">
        <v>163</v>
      </c>
      <c r="AU1878" s="227" t="s">
        <v>178</v>
      </c>
      <c r="AY1878" s="17" t="s">
        <v>161</v>
      </c>
      <c r="BE1878" s="228">
        <f>IF(N1878="základní",J1878,0)</f>
        <v>0</v>
      </c>
      <c r="BF1878" s="228">
        <f>IF(N1878="snížená",J1878,0)</f>
        <v>0</v>
      </c>
      <c r="BG1878" s="228">
        <f>IF(N1878="zákl. přenesená",J1878,0)</f>
        <v>0</v>
      </c>
      <c r="BH1878" s="228">
        <f>IF(N1878="sníž. přenesená",J1878,0)</f>
        <v>0</v>
      </c>
      <c r="BI1878" s="228">
        <f>IF(N1878="nulová",J1878,0)</f>
        <v>0</v>
      </c>
      <c r="BJ1878" s="17" t="s">
        <v>83</v>
      </c>
      <c r="BK1878" s="228">
        <f>ROUND(I1878*H1878,2)</f>
        <v>0</v>
      </c>
      <c r="BL1878" s="17" t="s">
        <v>256</v>
      </c>
      <c r="BM1878" s="227" t="s">
        <v>2942</v>
      </c>
    </row>
    <row r="1879" s="2" customFormat="1">
      <c r="A1879" s="38"/>
      <c r="B1879" s="39"/>
      <c r="C1879" s="40"/>
      <c r="D1879" s="229" t="s">
        <v>169</v>
      </c>
      <c r="E1879" s="40"/>
      <c r="F1879" s="230" t="s">
        <v>2805</v>
      </c>
      <c r="G1879" s="40"/>
      <c r="H1879" s="40"/>
      <c r="I1879" s="231"/>
      <c r="J1879" s="40"/>
      <c r="K1879" s="40"/>
      <c r="L1879" s="44"/>
      <c r="M1879" s="232"/>
      <c r="N1879" s="233"/>
      <c r="O1879" s="91"/>
      <c r="P1879" s="91"/>
      <c r="Q1879" s="91"/>
      <c r="R1879" s="91"/>
      <c r="S1879" s="91"/>
      <c r="T1879" s="92"/>
      <c r="U1879" s="38"/>
      <c r="V1879" s="38"/>
      <c r="W1879" s="38"/>
      <c r="X1879" s="38"/>
      <c r="Y1879" s="38"/>
      <c r="Z1879" s="38"/>
      <c r="AA1879" s="38"/>
      <c r="AB1879" s="38"/>
      <c r="AC1879" s="38"/>
      <c r="AD1879" s="38"/>
      <c r="AE1879" s="38"/>
      <c r="AT1879" s="17" t="s">
        <v>169</v>
      </c>
      <c r="AU1879" s="17" t="s">
        <v>178</v>
      </c>
    </row>
    <row r="1880" s="2" customFormat="1" ht="16.5" customHeight="1">
      <c r="A1880" s="38"/>
      <c r="B1880" s="39"/>
      <c r="C1880" s="215" t="s">
        <v>2943</v>
      </c>
      <c r="D1880" s="215" t="s">
        <v>163</v>
      </c>
      <c r="E1880" s="216" t="s">
        <v>2944</v>
      </c>
      <c r="F1880" s="217" t="s">
        <v>2945</v>
      </c>
      <c r="G1880" s="218" t="s">
        <v>1765</v>
      </c>
      <c r="H1880" s="219">
        <v>1</v>
      </c>
      <c r="I1880" s="220"/>
      <c r="J1880" s="221">
        <f>ROUND(I1880*H1880,2)</f>
        <v>0</v>
      </c>
      <c r="K1880" s="222"/>
      <c r="L1880" s="44"/>
      <c r="M1880" s="223" t="s">
        <v>1</v>
      </c>
      <c r="N1880" s="224" t="s">
        <v>40</v>
      </c>
      <c r="O1880" s="91"/>
      <c r="P1880" s="225">
        <f>O1880*H1880</f>
        <v>0</v>
      </c>
      <c r="Q1880" s="225">
        <v>0</v>
      </c>
      <c r="R1880" s="225">
        <f>Q1880*H1880</f>
        <v>0</v>
      </c>
      <c r="S1880" s="225">
        <v>0</v>
      </c>
      <c r="T1880" s="226">
        <f>S1880*H1880</f>
        <v>0</v>
      </c>
      <c r="U1880" s="38"/>
      <c r="V1880" s="38"/>
      <c r="W1880" s="38"/>
      <c r="X1880" s="38"/>
      <c r="Y1880" s="38"/>
      <c r="Z1880" s="38"/>
      <c r="AA1880" s="38"/>
      <c r="AB1880" s="38"/>
      <c r="AC1880" s="38"/>
      <c r="AD1880" s="38"/>
      <c r="AE1880" s="38"/>
      <c r="AR1880" s="227" t="s">
        <v>256</v>
      </c>
      <c r="AT1880" s="227" t="s">
        <v>163</v>
      </c>
      <c r="AU1880" s="227" t="s">
        <v>178</v>
      </c>
      <c r="AY1880" s="17" t="s">
        <v>161</v>
      </c>
      <c r="BE1880" s="228">
        <f>IF(N1880="základní",J1880,0)</f>
        <v>0</v>
      </c>
      <c r="BF1880" s="228">
        <f>IF(N1880="snížená",J1880,0)</f>
        <v>0</v>
      </c>
      <c r="BG1880" s="228">
        <f>IF(N1880="zákl. přenesená",J1880,0)</f>
        <v>0</v>
      </c>
      <c r="BH1880" s="228">
        <f>IF(N1880="sníž. přenesená",J1880,0)</f>
        <v>0</v>
      </c>
      <c r="BI1880" s="228">
        <f>IF(N1880="nulová",J1880,0)</f>
        <v>0</v>
      </c>
      <c r="BJ1880" s="17" t="s">
        <v>83</v>
      </c>
      <c r="BK1880" s="228">
        <f>ROUND(I1880*H1880,2)</f>
        <v>0</v>
      </c>
      <c r="BL1880" s="17" t="s">
        <v>256</v>
      </c>
      <c r="BM1880" s="227" t="s">
        <v>2946</v>
      </c>
    </row>
    <row r="1881" s="2" customFormat="1">
      <c r="A1881" s="38"/>
      <c r="B1881" s="39"/>
      <c r="C1881" s="40"/>
      <c r="D1881" s="229" t="s">
        <v>169</v>
      </c>
      <c r="E1881" s="40"/>
      <c r="F1881" s="230" t="s">
        <v>2945</v>
      </c>
      <c r="G1881" s="40"/>
      <c r="H1881" s="40"/>
      <c r="I1881" s="231"/>
      <c r="J1881" s="40"/>
      <c r="K1881" s="40"/>
      <c r="L1881" s="44"/>
      <c r="M1881" s="232"/>
      <c r="N1881" s="233"/>
      <c r="O1881" s="91"/>
      <c r="P1881" s="91"/>
      <c r="Q1881" s="91"/>
      <c r="R1881" s="91"/>
      <c r="S1881" s="91"/>
      <c r="T1881" s="92"/>
      <c r="U1881" s="38"/>
      <c r="V1881" s="38"/>
      <c r="W1881" s="38"/>
      <c r="X1881" s="38"/>
      <c r="Y1881" s="38"/>
      <c r="Z1881" s="38"/>
      <c r="AA1881" s="38"/>
      <c r="AB1881" s="38"/>
      <c r="AC1881" s="38"/>
      <c r="AD1881" s="38"/>
      <c r="AE1881" s="38"/>
      <c r="AT1881" s="17" t="s">
        <v>169</v>
      </c>
      <c r="AU1881" s="17" t="s">
        <v>178</v>
      </c>
    </row>
    <row r="1882" s="12" customFormat="1" ht="20.88" customHeight="1">
      <c r="A1882" s="12"/>
      <c r="B1882" s="199"/>
      <c r="C1882" s="200"/>
      <c r="D1882" s="201" t="s">
        <v>74</v>
      </c>
      <c r="E1882" s="213" t="s">
        <v>2947</v>
      </c>
      <c r="F1882" s="213" t="s">
        <v>2948</v>
      </c>
      <c r="G1882" s="200"/>
      <c r="H1882" s="200"/>
      <c r="I1882" s="203"/>
      <c r="J1882" s="214">
        <f>BK1882</f>
        <v>0</v>
      </c>
      <c r="K1882" s="200"/>
      <c r="L1882" s="205"/>
      <c r="M1882" s="206"/>
      <c r="N1882" s="207"/>
      <c r="O1882" s="207"/>
      <c r="P1882" s="208">
        <f>SUM(P1883:P1916)</f>
        <v>0</v>
      </c>
      <c r="Q1882" s="207"/>
      <c r="R1882" s="208">
        <f>SUM(R1883:R1916)</f>
        <v>0</v>
      </c>
      <c r="S1882" s="207"/>
      <c r="T1882" s="209">
        <f>SUM(T1883:T1916)</f>
        <v>0</v>
      </c>
      <c r="U1882" s="12"/>
      <c r="V1882" s="12"/>
      <c r="W1882" s="12"/>
      <c r="X1882" s="12"/>
      <c r="Y1882" s="12"/>
      <c r="Z1882" s="12"/>
      <c r="AA1882" s="12"/>
      <c r="AB1882" s="12"/>
      <c r="AC1882" s="12"/>
      <c r="AD1882" s="12"/>
      <c r="AE1882" s="12"/>
      <c r="AR1882" s="210" t="s">
        <v>85</v>
      </c>
      <c r="AT1882" s="211" t="s">
        <v>74</v>
      </c>
      <c r="AU1882" s="211" t="s">
        <v>85</v>
      </c>
      <c r="AY1882" s="210" t="s">
        <v>161</v>
      </c>
      <c r="BK1882" s="212">
        <f>SUM(BK1883:BK1916)</f>
        <v>0</v>
      </c>
    </row>
    <row r="1883" s="2" customFormat="1" ht="37.8" customHeight="1">
      <c r="A1883" s="38"/>
      <c r="B1883" s="39"/>
      <c r="C1883" s="215" t="s">
        <v>2949</v>
      </c>
      <c r="D1883" s="215" t="s">
        <v>163</v>
      </c>
      <c r="E1883" s="216" t="s">
        <v>2950</v>
      </c>
      <c r="F1883" s="217" t="s">
        <v>2951</v>
      </c>
      <c r="G1883" s="218" t="s">
        <v>1754</v>
      </c>
      <c r="H1883" s="219">
        <v>1</v>
      </c>
      <c r="I1883" s="220"/>
      <c r="J1883" s="221">
        <f>ROUND(I1883*H1883,2)</f>
        <v>0</v>
      </c>
      <c r="K1883" s="222"/>
      <c r="L1883" s="44"/>
      <c r="M1883" s="223" t="s">
        <v>1</v>
      </c>
      <c r="N1883" s="224" t="s">
        <v>40</v>
      </c>
      <c r="O1883" s="91"/>
      <c r="P1883" s="225">
        <f>O1883*H1883</f>
        <v>0</v>
      </c>
      <c r="Q1883" s="225">
        <v>0</v>
      </c>
      <c r="R1883" s="225">
        <f>Q1883*H1883</f>
        <v>0</v>
      </c>
      <c r="S1883" s="225">
        <v>0</v>
      </c>
      <c r="T1883" s="226">
        <f>S1883*H1883</f>
        <v>0</v>
      </c>
      <c r="U1883" s="38"/>
      <c r="V1883" s="38"/>
      <c r="W1883" s="38"/>
      <c r="X1883" s="38"/>
      <c r="Y1883" s="38"/>
      <c r="Z1883" s="38"/>
      <c r="AA1883" s="38"/>
      <c r="AB1883" s="38"/>
      <c r="AC1883" s="38"/>
      <c r="AD1883" s="38"/>
      <c r="AE1883" s="38"/>
      <c r="AR1883" s="227" t="s">
        <v>256</v>
      </c>
      <c r="AT1883" s="227" t="s">
        <v>163</v>
      </c>
      <c r="AU1883" s="227" t="s">
        <v>178</v>
      </c>
      <c r="AY1883" s="17" t="s">
        <v>161</v>
      </c>
      <c r="BE1883" s="228">
        <f>IF(N1883="základní",J1883,0)</f>
        <v>0</v>
      </c>
      <c r="BF1883" s="228">
        <f>IF(N1883="snížená",J1883,0)</f>
        <v>0</v>
      </c>
      <c r="BG1883" s="228">
        <f>IF(N1883="zákl. přenesená",J1883,0)</f>
        <v>0</v>
      </c>
      <c r="BH1883" s="228">
        <f>IF(N1883="sníž. přenesená",J1883,0)</f>
        <v>0</v>
      </c>
      <c r="BI1883" s="228">
        <f>IF(N1883="nulová",J1883,0)</f>
        <v>0</v>
      </c>
      <c r="BJ1883" s="17" t="s">
        <v>83</v>
      </c>
      <c r="BK1883" s="228">
        <f>ROUND(I1883*H1883,2)</f>
        <v>0</v>
      </c>
      <c r="BL1883" s="17" t="s">
        <v>256</v>
      </c>
      <c r="BM1883" s="227" t="s">
        <v>2952</v>
      </c>
    </row>
    <row r="1884" s="2" customFormat="1">
      <c r="A1884" s="38"/>
      <c r="B1884" s="39"/>
      <c r="C1884" s="40"/>
      <c r="D1884" s="229" t="s">
        <v>169</v>
      </c>
      <c r="E1884" s="40"/>
      <c r="F1884" s="230" t="s">
        <v>2951</v>
      </c>
      <c r="G1884" s="40"/>
      <c r="H1884" s="40"/>
      <c r="I1884" s="231"/>
      <c r="J1884" s="40"/>
      <c r="K1884" s="40"/>
      <c r="L1884" s="44"/>
      <c r="M1884" s="232"/>
      <c r="N1884" s="233"/>
      <c r="O1884" s="91"/>
      <c r="P1884" s="91"/>
      <c r="Q1884" s="91"/>
      <c r="R1884" s="91"/>
      <c r="S1884" s="91"/>
      <c r="T1884" s="92"/>
      <c r="U1884" s="38"/>
      <c r="V1884" s="38"/>
      <c r="W1884" s="38"/>
      <c r="X1884" s="38"/>
      <c r="Y1884" s="38"/>
      <c r="Z1884" s="38"/>
      <c r="AA1884" s="38"/>
      <c r="AB1884" s="38"/>
      <c r="AC1884" s="38"/>
      <c r="AD1884" s="38"/>
      <c r="AE1884" s="38"/>
      <c r="AT1884" s="17" t="s">
        <v>169</v>
      </c>
      <c r="AU1884" s="17" t="s">
        <v>178</v>
      </c>
    </row>
    <row r="1885" s="2" customFormat="1" ht="16.5" customHeight="1">
      <c r="A1885" s="38"/>
      <c r="B1885" s="39"/>
      <c r="C1885" s="215" t="s">
        <v>2953</v>
      </c>
      <c r="D1885" s="215" t="s">
        <v>163</v>
      </c>
      <c r="E1885" s="216" t="s">
        <v>2954</v>
      </c>
      <c r="F1885" s="217" t="s">
        <v>2955</v>
      </c>
      <c r="G1885" s="218" t="s">
        <v>1754</v>
      </c>
      <c r="H1885" s="219">
        <v>7</v>
      </c>
      <c r="I1885" s="220"/>
      <c r="J1885" s="221">
        <f>ROUND(I1885*H1885,2)</f>
        <v>0</v>
      </c>
      <c r="K1885" s="222"/>
      <c r="L1885" s="44"/>
      <c r="M1885" s="223" t="s">
        <v>1</v>
      </c>
      <c r="N1885" s="224" t="s">
        <v>40</v>
      </c>
      <c r="O1885" s="91"/>
      <c r="P1885" s="225">
        <f>O1885*H1885</f>
        <v>0</v>
      </c>
      <c r="Q1885" s="225">
        <v>0</v>
      </c>
      <c r="R1885" s="225">
        <f>Q1885*H1885</f>
        <v>0</v>
      </c>
      <c r="S1885" s="225">
        <v>0</v>
      </c>
      <c r="T1885" s="226">
        <f>S1885*H1885</f>
        <v>0</v>
      </c>
      <c r="U1885" s="38"/>
      <c r="V1885" s="38"/>
      <c r="W1885" s="38"/>
      <c r="X1885" s="38"/>
      <c r="Y1885" s="38"/>
      <c r="Z1885" s="38"/>
      <c r="AA1885" s="38"/>
      <c r="AB1885" s="38"/>
      <c r="AC1885" s="38"/>
      <c r="AD1885" s="38"/>
      <c r="AE1885" s="38"/>
      <c r="AR1885" s="227" t="s">
        <v>256</v>
      </c>
      <c r="AT1885" s="227" t="s">
        <v>163</v>
      </c>
      <c r="AU1885" s="227" t="s">
        <v>178</v>
      </c>
      <c r="AY1885" s="17" t="s">
        <v>161</v>
      </c>
      <c r="BE1885" s="228">
        <f>IF(N1885="základní",J1885,0)</f>
        <v>0</v>
      </c>
      <c r="BF1885" s="228">
        <f>IF(N1885="snížená",J1885,0)</f>
        <v>0</v>
      </c>
      <c r="BG1885" s="228">
        <f>IF(N1885="zákl. přenesená",J1885,0)</f>
        <v>0</v>
      </c>
      <c r="BH1885" s="228">
        <f>IF(N1885="sníž. přenesená",J1885,0)</f>
        <v>0</v>
      </c>
      <c r="BI1885" s="228">
        <f>IF(N1885="nulová",J1885,0)</f>
        <v>0</v>
      </c>
      <c r="BJ1885" s="17" t="s">
        <v>83</v>
      </c>
      <c r="BK1885" s="228">
        <f>ROUND(I1885*H1885,2)</f>
        <v>0</v>
      </c>
      <c r="BL1885" s="17" t="s">
        <v>256</v>
      </c>
      <c r="BM1885" s="227" t="s">
        <v>2956</v>
      </c>
    </row>
    <row r="1886" s="2" customFormat="1">
      <c r="A1886" s="38"/>
      <c r="B1886" s="39"/>
      <c r="C1886" s="40"/>
      <c r="D1886" s="229" t="s">
        <v>169</v>
      </c>
      <c r="E1886" s="40"/>
      <c r="F1886" s="230" t="s">
        <v>2955</v>
      </c>
      <c r="G1886" s="40"/>
      <c r="H1886" s="40"/>
      <c r="I1886" s="231"/>
      <c r="J1886" s="40"/>
      <c r="K1886" s="40"/>
      <c r="L1886" s="44"/>
      <c r="M1886" s="232"/>
      <c r="N1886" s="233"/>
      <c r="O1886" s="91"/>
      <c r="P1886" s="91"/>
      <c r="Q1886" s="91"/>
      <c r="R1886" s="91"/>
      <c r="S1886" s="91"/>
      <c r="T1886" s="92"/>
      <c r="U1886" s="38"/>
      <c r="V1886" s="38"/>
      <c r="W1886" s="38"/>
      <c r="X1886" s="38"/>
      <c r="Y1886" s="38"/>
      <c r="Z1886" s="38"/>
      <c r="AA1886" s="38"/>
      <c r="AB1886" s="38"/>
      <c r="AC1886" s="38"/>
      <c r="AD1886" s="38"/>
      <c r="AE1886" s="38"/>
      <c r="AT1886" s="17" t="s">
        <v>169</v>
      </c>
      <c r="AU1886" s="17" t="s">
        <v>178</v>
      </c>
    </row>
    <row r="1887" s="2" customFormat="1" ht="16.5" customHeight="1">
      <c r="A1887" s="38"/>
      <c r="B1887" s="39"/>
      <c r="C1887" s="215" t="s">
        <v>2957</v>
      </c>
      <c r="D1887" s="215" t="s">
        <v>163</v>
      </c>
      <c r="E1887" s="216" t="s">
        <v>2958</v>
      </c>
      <c r="F1887" s="217" t="s">
        <v>2959</v>
      </c>
      <c r="G1887" s="218" t="s">
        <v>1754</v>
      </c>
      <c r="H1887" s="219">
        <v>18</v>
      </c>
      <c r="I1887" s="220"/>
      <c r="J1887" s="221">
        <f>ROUND(I1887*H1887,2)</f>
        <v>0</v>
      </c>
      <c r="K1887" s="222"/>
      <c r="L1887" s="44"/>
      <c r="M1887" s="223" t="s">
        <v>1</v>
      </c>
      <c r="N1887" s="224" t="s">
        <v>40</v>
      </c>
      <c r="O1887" s="91"/>
      <c r="P1887" s="225">
        <f>O1887*H1887</f>
        <v>0</v>
      </c>
      <c r="Q1887" s="225">
        <v>0</v>
      </c>
      <c r="R1887" s="225">
        <f>Q1887*H1887</f>
        <v>0</v>
      </c>
      <c r="S1887" s="225">
        <v>0</v>
      </c>
      <c r="T1887" s="226">
        <f>S1887*H1887</f>
        <v>0</v>
      </c>
      <c r="U1887" s="38"/>
      <c r="V1887" s="38"/>
      <c r="W1887" s="38"/>
      <c r="X1887" s="38"/>
      <c r="Y1887" s="38"/>
      <c r="Z1887" s="38"/>
      <c r="AA1887" s="38"/>
      <c r="AB1887" s="38"/>
      <c r="AC1887" s="38"/>
      <c r="AD1887" s="38"/>
      <c r="AE1887" s="38"/>
      <c r="AR1887" s="227" t="s">
        <v>256</v>
      </c>
      <c r="AT1887" s="227" t="s">
        <v>163</v>
      </c>
      <c r="AU1887" s="227" t="s">
        <v>178</v>
      </c>
      <c r="AY1887" s="17" t="s">
        <v>161</v>
      </c>
      <c r="BE1887" s="228">
        <f>IF(N1887="základní",J1887,0)</f>
        <v>0</v>
      </c>
      <c r="BF1887" s="228">
        <f>IF(N1887="snížená",J1887,0)</f>
        <v>0</v>
      </c>
      <c r="BG1887" s="228">
        <f>IF(N1887="zákl. přenesená",J1887,0)</f>
        <v>0</v>
      </c>
      <c r="BH1887" s="228">
        <f>IF(N1887="sníž. přenesená",J1887,0)</f>
        <v>0</v>
      </c>
      <c r="BI1887" s="228">
        <f>IF(N1887="nulová",J1887,0)</f>
        <v>0</v>
      </c>
      <c r="BJ1887" s="17" t="s">
        <v>83</v>
      </c>
      <c r="BK1887" s="228">
        <f>ROUND(I1887*H1887,2)</f>
        <v>0</v>
      </c>
      <c r="BL1887" s="17" t="s">
        <v>256</v>
      </c>
      <c r="BM1887" s="227" t="s">
        <v>2960</v>
      </c>
    </row>
    <row r="1888" s="2" customFormat="1">
      <c r="A1888" s="38"/>
      <c r="B1888" s="39"/>
      <c r="C1888" s="40"/>
      <c r="D1888" s="229" t="s">
        <v>169</v>
      </c>
      <c r="E1888" s="40"/>
      <c r="F1888" s="230" t="s">
        <v>2959</v>
      </c>
      <c r="G1888" s="40"/>
      <c r="H1888" s="40"/>
      <c r="I1888" s="231"/>
      <c r="J1888" s="40"/>
      <c r="K1888" s="40"/>
      <c r="L1888" s="44"/>
      <c r="M1888" s="232"/>
      <c r="N1888" s="233"/>
      <c r="O1888" s="91"/>
      <c r="P1888" s="91"/>
      <c r="Q1888" s="91"/>
      <c r="R1888" s="91"/>
      <c r="S1888" s="91"/>
      <c r="T1888" s="92"/>
      <c r="U1888" s="38"/>
      <c r="V1888" s="38"/>
      <c r="W1888" s="38"/>
      <c r="X1888" s="38"/>
      <c r="Y1888" s="38"/>
      <c r="Z1888" s="38"/>
      <c r="AA1888" s="38"/>
      <c r="AB1888" s="38"/>
      <c r="AC1888" s="38"/>
      <c r="AD1888" s="38"/>
      <c r="AE1888" s="38"/>
      <c r="AT1888" s="17" t="s">
        <v>169</v>
      </c>
      <c r="AU1888" s="17" t="s">
        <v>178</v>
      </c>
    </row>
    <row r="1889" s="2" customFormat="1" ht="16.5" customHeight="1">
      <c r="A1889" s="38"/>
      <c r="B1889" s="39"/>
      <c r="C1889" s="215" t="s">
        <v>2961</v>
      </c>
      <c r="D1889" s="215" t="s">
        <v>163</v>
      </c>
      <c r="E1889" s="216" t="s">
        <v>2962</v>
      </c>
      <c r="F1889" s="217" t="s">
        <v>2963</v>
      </c>
      <c r="G1889" s="218" t="s">
        <v>1754</v>
      </c>
      <c r="H1889" s="219">
        <v>4</v>
      </c>
      <c r="I1889" s="220"/>
      <c r="J1889" s="221">
        <f>ROUND(I1889*H1889,2)</f>
        <v>0</v>
      </c>
      <c r="K1889" s="222"/>
      <c r="L1889" s="44"/>
      <c r="M1889" s="223" t="s">
        <v>1</v>
      </c>
      <c r="N1889" s="224" t="s">
        <v>40</v>
      </c>
      <c r="O1889" s="91"/>
      <c r="P1889" s="225">
        <f>O1889*H1889</f>
        <v>0</v>
      </c>
      <c r="Q1889" s="225">
        <v>0</v>
      </c>
      <c r="R1889" s="225">
        <f>Q1889*H1889</f>
        <v>0</v>
      </c>
      <c r="S1889" s="225">
        <v>0</v>
      </c>
      <c r="T1889" s="226">
        <f>S1889*H1889</f>
        <v>0</v>
      </c>
      <c r="U1889" s="38"/>
      <c r="V1889" s="38"/>
      <c r="W1889" s="38"/>
      <c r="X1889" s="38"/>
      <c r="Y1889" s="38"/>
      <c r="Z1889" s="38"/>
      <c r="AA1889" s="38"/>
      <c r="AB1889" s="38"/>
      <c r="AC1889" s="38"/>
      <c r="AD1889" s="38"/>
      <c r="AE1889" s="38"/>
      <c r="AR1889" s="227" t="s">
        <v>256</v>
      </c>
      <c r="AT1889" s="227" t="s">
        <v>163</v>
      </c>
      <c r="AU1889" s="227" t="s">
        <v>178</v>
      </c>
      <c r="AY1889" s="17" t="s">
        <v>161</v>
      </c>
      <c r="BE1889" s="228">
        <f>IF(N1889="základní",J1889,0)</f>
        <v>0</v>
      </c>
      <c r="BF1889" s="228">
        <f>IF(N1889="snížená",J1889,0)</f>
        <v>0</v>
      </c>
      <c r="BG1889" s="228">
        <f>IF(N1889="zákl. přenesená",J1889,0)</f>
        <v>0</v>
      </c>
      <c r="BH1889" s="228">
        <f>IF(N1889="sníž. přenesená",J1889,0)</f>
        <v>0</v>
      </c>
      <c r="BI1889" s="228">
        <f>IF(N1889="nulová",J1889,0)</f>
        <v>0</v>
      </c>
      <c r="BJ1889" s="17" t="s">
        <v>83</v>
      </c>
      <c r="BK1889" s="228">
        <f>ROUND(I1889*H1889,2)</f>
        <v>0</v>
      </c>
      <c r="BL1889" s="17" t="s">
        <v>256</v>
      </c>
      <c r="BM1889" s="227" t="s">
        <v>2964</v>
      </c>
    </row>
    <row r="1890" s="2" customFormat="1">
      <c r="A1890" s="38"/>
      <c r="B1890" s="39"/>
      <c r="C1890" s="40"/>
      <c r="D1890" s="229" t="s">
        <v>169</v>
      </c>
      <c r="E1890" s="40"/>
      <c r="F1890" s="230" t="s">
        <v>2963</v>
      </c>
      <c r="G1890" s="40"/>
      <c r="H1890" s="40"/>
      <c r="I1890" s="231"/>
      <c r="J1890" s="40"/>
      <c r="K1890" s="40"/>
      <c r="L1890" s="44"/>
      <c r="M1890" s="232"/>
      <c r="N1890" s="233"/>
      <c r="O1890" s="91"/>
      <c r="P1890" s="91"/>
      <c r="Q1890" s="91"/>
      <c r="R1890" s="91"/>
      <c r="S1890" s="91"/>
      <c r="T1890" s="92"/>
      <c r="U1890" s="38"/>
      <c r="V1890" s="38"/>
      <c r="W1890" s="38"/>
      <c r="X1890" s="38"/>
      <c r="Y1890" s="38"/>
      <c r="Z1890" s="38"/>
      <c r="AA1890" s="38"/>
      <c r="AB1890" s="38"/>
      <c r="AC1890" s="38"/>
      <c r="AD1890" s="38"/>
      <c r="AE1890" s="38"/>
      <c r="AT1890" s="17" t="s">
        <v>169</v>
      </c>
      <c r="AU1890" s="17" t="s">
        <v>178</v>
      </c>
    </row>
    <row r="1891" s="2" customFormat="1" ht="16.5" customHeight="1">
      <c r="A1891" s="38"/>
      <c r="B1891" s="39"/>
      <c r="C1891" s="215" t="s">
        <v>2965</v>
      </c>
      <c r="D1891" s="215" t="s">
        <v>163</v>
      </c>
      <c r="E1891" s="216" t="s">
        <v>2966</v>
      </c>
      <c r="F1891" s="217" t="s">
        <v>2967</v>
      </c>
      <c r="G1891" s="218" t="s">
        <v>1754</v>
      </c>
      <c r="H1891" s="219">
        <v>5</v>
      </c>
      <c r="I1891" s="220"/>
      <c r="J1891" s="221">
        <f>ROUND(I1891*H1891,2)</f>
        <v>0</v>
      </c>
      <c r="K1891" s="222"/>
      <c r="L1891" s="44"/>
      <c r="M1891" s="223" t="s">
        <v>1</v>
      </c>
      <c r="N1891" s="224" t="s">
        <v>40</v>
      </c>
      <c r="O1891" s="91"/>
      <c r="P1891" s="225">
        <f>O1891*H1891</f>
        <v>0</v>
      </c>
      <c r="Q1891" s="225">
        <v>0</v>
      </c>
      <c r="R1891" s="225">
        <f>Q1891*H1891</f>
        <v>0</v>
      </c>
      <c r="S1891" s="225">
        <v>0</v>
      </c>
      <c r="T1891" s="226">
        <f>S1891*H1891</f>
        <v>0</v>
      </c>
      <c r="U1891" s="38"/>
      <c r="V1891" s="38"/>
      <c r="W1891" s="38"/>
      <c r="X1891" s="38"/>
      <c r="Y1891" s="38"/>
      <c r="Z1891" s="38"/>
      <c r="AA1891" s="38"/>
      <c r="AB1891" s="38"/>
      <c r="AC1891" s="38"/>
      <c r="AD1891" s="38"/>
      <c r="AE1891" s="38"/>
      <c r="AR1891" s="227" t="s">
        <v>256</v>
      </c>
      <c r="AT1891" s="227" t="s">
        <v>163</v>
      </c>
      <c r="AU1891" s="227" t="s">
        <v>178</v>
      </c>
      <c r="AY1891" s="17" t="s">
        <v>161</v>
      </c>
      <c r="BE1891" s="228">
        <f>IF(N1891="základní",J1891,0)</f>
        <v>0</v>
      </c>
      <c r="BF1891" s="228">
        <f>IF(N1891="snížená",J1891,0)</f>
        <v>0</v>
      </c>
      <c r="BG1891" s="228">
        <f>IF(N1891="zákl. přenesená",J1891,0)</f>
        <v>0</v>
      </c>
      <c r="BH1891" s="228">
        <f>IF(N1891="sníž. přenesená",J1891,0)</f>
        <v>0</v>
      </c>
      <c r="BI1891" s="228">
        <f>IF(N1891="nulová",J1891,0)</f>
        <v>0</v>
      </c>
      <c r="BJ1891" s="17" t="s">
        <v>83</v>
      </c>
      <c r="BK1891" s="228">
        <f>ROUND(I1891*H1891,2)</f>
        <v>0</v>
      </c>
      <c r="BL1891" s="17" t="s">
        <v>256</v>
      </c>
      <c r="BM1891" s="227" t="s">
        <v>2968</v>
      </c>
    </row>
    <row r="1892" s="2" customFormat="1">
      <c r="A1892" s="38"/>
      <c r="B1892" s="39"/>
      <c r="C1892" s="40"/>
      <c r="D1892" s="229" t="s">
        <v>169</v>
      </c>
      <c r="E1892" s="40"/>
      <c r="F1892" s="230" t="s">
        <v>2967</v>
      </c>
      <c r="G1892" s="40"/>
      <c r="H1892" s="40"/>
      <c r="I1892" s="231"/>
      <c r="J1892" s="40"/>
      <c r="K1892" s="40"/>
      <c r="L1892" s="44"/>
      <c r="M1892" s="232"/>
      <c r="N1892" s="233"/>
      <c r="O1892" s="91"/>
      <c r="P1892" s="91"/>
      <c r="Q1892" s="91"/>
      <c r="R1892" s="91"/>
      <c r="S1892" s="91"/>
      <c r="T1892" s="92"/>
      <c r="U1892" s="38"/>
      <c r="V1892" s="38"/>
      <c r="W1892" s="38"/>
      <c r="X1892" s="38"/>
      <c r="Y1892" s="38"/>
      <c r="Z1892" s="38"/>
      <c r="AA1892" s="38"/>
      <c r="AB1892" s="38"/>
      <c r="AC1892" s="38"/>
      <c r="AD1892" s="38"/>
      <c r="AE1892" s="38"/>
      <c r="AT1892" s="17" t="s">
        <v>169</v>
      </c>
      <c r="AU1892" s="17" t="s">
        <v>178</v>
      </c>
    </row>
    <row r="1893" s="2" customFormat="1" ht="16.5" customHeight="1">
      <c r="A1893" s="38"/>
      <c r="B1893" s="39"/>
      <c r="C1893" s="215" t="s">
        <v>2969</v>
      </c>
      <c r="D1893" s="215" t="s">
        <v>163</v>
      </c>
      <c r="E1893" s="216" t="s">
        <v>2970</v>
      </c>
      <c r="F1893" s="217" t="s">
        <v>2971</v>
      </c>
      <c r="G1893" s="218" t="s">
        <v>1754</v>
      </c>
      <c r="H1893" s="219">
        <v>4</v>
      </c>
      <c r="I1893" s="220"/>
      <c r="J1893" s="221">
        <f>ROUND(I1893*H1893,2)</f>
        <v>0</v>
      </c>
      <c r="K1893" s="222"/>
      <c r="L1893" s="44"/>
      <c r="M1893" s="223" t="s">
        <v>1</v>
      </c>
      <c r="N1893" s="224" t="s">
        <v>40</v>
      </c>
      <c r="O1893" s="91"/>
      <c r="P1893" s="225">
        <f>O1893*H1893</f>
        <v>0</v>
      </c>
      <c r="Q1893" s="225">
        <v>0</v>
      </c>
      <c r="R1893" s="225">
        <f>Q1893*H1893</f>
        <v>0</v>
      </c>
      <c r="S1893" s="225">
        <v>0</v>
      </c>
      <c r="T1893" s="226">
        <f>S1893*H1893</f>
        <v>0</v>
      </c>
      <c r="U1893" s="38"/>
      <c r="V1893" s="38"/>
      <c r="W1893" s="38"/>
      <c r="X1893" s="38"/>
      <c r="Y1893" s="38"/>
      <c r="Z1893" s="38"/>
      <c r="AA1893" s="38"/>
      <c r="AB1893" s="38"/>
      <c r="AC1893" s="38"/>
      <c r="AD1893" s="38"/>
      <c r="AE1893" s="38"/>
      <c r="AR1893" s="227" t="s">
        <v>256</v>
      </c>
      <c r="AT1893" s="227" t="s">
        <v>163</v>
      </c>
      <c r="AU1893" s="227" t="s">
        <v>178</v>
      </c>
      <c r="AY1893" s="17" t="s">
        <v>161</v>
      </c>
      <c r="BE1893" s="228">
        <f>IF(N1893="základní",J1893,0)</f>
        <v>0</v>
      </c>
      <c r="BF1893" s="228">
        <f>IF(N1893="snížená",J1893,0)</f>
        <v>0</v>
      </c>
      <c r="BG1893" s="228">
        <f>IF(N1893="zákl. přenesená",J1893,0)</f>
        <v>0</v>
      </c>
      <c r="BH1893" s="228">
        <f>IF(N1893="sníž. přenesená",J1893,0)</f>
        <v>0</v>
      </c>
      <c r="BI1893" s="228">
        <f>IF(N1893="nulová",J1893,0)</f>
        <v>0</v>
      </c>
      <c r="BJ1893" s="17" t="s">
        <v>83</v>
      </c>
      <c r="BK1893" s="228">
        <f>ROUND(I1893*H1893,2)</f>
        <v>0</v>
      </c>
      <c r="BL1893" s="17" t="s">
        <v>256</v>
      </c>
      <c r="BM1893" s="227" t="s">
        <v>2972</v>
      </c>
    </row>
    <row r="1894" s="2" customFormat="1">
      <c r="A1894" s="38"/>
      <c r="B1894" s="39"/>
      <c r="C1894" s="40"/>
      <c r="D1894" s="229" t="s">
        <v>169</v>
      </c>
      <c r="E1894" s="40"/>
      <c r="F1894" s="230" t="s">
        <v>2971</v>
      </c>
      <c r="G1894" s="40"/>
      <c r="H1894" s="40"/>
      <c r="I1894" s="231"/>
      <c r="J1894" s="40"/>
      <c r="K1894" s="40"/>
      <c r="L1894" s="44"/>
      <c r="M1894" s="232"/>
      <c r="N1894" s="233"/>
      <c r="O1894" s="91"/>
      <c r="P1894" s="91"/>
      <c r="Q1894" s="91"/>
      <c r="R1894" s="91"/>
      <c r="S1894" s="91"/>
      <c r="T1894" s="92"/>
      <c r="U1894" s="38"/>
      <c r="V1894" s="38"/>
      <c r="W1894" s="38"/>
      <c r="X1894" s="38"/>
      <c r="Y1894" s="38"/>
      <c r="Z1894" s="38"/>
      <c r="AA1894" s="38"/>
      <c r="AB1894" s="38"/>
      <c r="AC1894" s="38"/>
      <c r="AD1894" s="38"/>
      <c r="AE1894" s="38"/>
      <c r="AT1894" s="17" t="s">
        <v>169</v>
      </c>
      <c r="AU1894" s="17" t="s">
        <v>178</v>
      </c>
    </row>
    <row r="1895" s="2" customFormat="1" ht="37.8" customHeight="1">
      <c r="A1895" s="38"/>
      <c r="B1895" s="39"/>
      <c r="C1895" s="215" t="s">
        <v>2973</v>
      </c>
      <c r="D1895" s="215" t="s">
        <v>163</v>
      </c>
      <c r="E1895" s="216" t="s">
        <v>2974</v>
      </c>
      <c r="F1895" s="217" t="s">
        <v>2975</v>
      </c>
      <c r="G1895" s="218" t="s">
        <v>451</v>
      </c>
      <c r="H1895" s="219">
        <v>280</v>
      </c>
      <c r="I1895" s="220"/>
      <c r="J1895" s="221">
        <f>ROUND(I1895*H1895,2)</f>
        <v>0</v>
      </c>
      <c r="K1895" s="222"/>
      <c r="L1895" s="44"/>
      <c r="M1895" s="223" t="s">
        <v>1</v>
      </c>
      <c r="N1895" s="224" t="s">
        <v>40</v>
      </c>
      <c r="O1895" s="91"/>
      <c r="P1895" s="225">
        <f>O1895*H1895</f>
        <v>0</v>
      </c>
      <c r="Q1895" s="225">
        <v>0</v>
      </c>
      <c r="R1895" s="225">
        <f>Q1895*H1895</f>
        <v>0</v>
      </c>
      <c r="S1895" s="225">
        <v>0</v>
      </c>
      <c r="T1895" s="226">
        <f>S1895*H1895</f>
        <v>0</v>
      </c>
      <c r="U1895" s="38"/>
      <c r="V1895" s="38"/>
      <c r="W1895" s="38"/>
      <c r="X1895" s="38"/>
      <c r="Y1895" s="38"/>
      <c r="Z1895" s="38"/>
      <c r="AA1895" s="38"/>
      <c r="AB1895" s="38"/>
      <c r="AC1895" s="38"/>
      <c r="AD1895" s="38"/>
      <c r="AE1895" s="38"/>
      <c r="AR1895" s="227" t="s">
        <v>256</v>
      </c>
      <c r="AT1895" s="227" t="s">
        <v>163</v>
      </c>
      <c r="AU1895" s="227" t="s">
        <v>178</v>
      </c>
      <c r="AY1895" s="17" t="s">
        <v>161</v>
      </c>
      <c r="BE1895" s="228">
        <f>IF(N1895="základní",J1895,0)</f>
        <v>0</v>
      </c>
      <c r="BF1895" s="228">
        <f>IF(N1895="snížená",J1895,0)</f>
        <v>0</v>
      </c>
      <c r="BG1895" s="228">
        <f>IF(N1895="zákl. přenesená",J1895,0)</f>
        <v>0</v>
      </c>
      <c r="BH1895" s="228">
        <f>IF(N1895="sníž. přenesená",J1895,0)</f>
        <v>0</v>
      </c>
      <c r="BI1895" s="228">
        <f>IF(N1895="nulová",J1895,0)</f>
        <v>0</v>
      </c>
      <c r="BJ1895" s="17" t="s">
        <v>83</v>
      </c>
      <c r="BK1895" s="228">
        <f>ROUND(I1895*H1895,2)</f>
        <v>0</v>
      </c>
      <c r="BL1895" s="17" t="s">
        <v>256</v>
      </c>
      <c r="BM1895" s="227" t="s">
        <v>2976</v>
      </c>
    </row>
    <row r="1896" s="2" customFormat="1">
      <c r="A1896" s="38"/>
      <c r="B1896" s="39"/>
      <c r="C1896" s="40"/>
      <c r="D1896" s="229" t="s">
        <v>169</v>
      </c>
      <c r="E1896" s="40"/>
      <c r="F1896" s="230" t="s">
        <v>2975</v>
      </c>
      <c r="G1896" s="40"/>
      <c r="H1896" s="40"/>
      <c r="I1896" s="231"/>
      <c r="J1896" s="40"/>
      <c r="K1896" s="40"/>
      <c r="L1896" s="44"/>
      <c r="M1896" s="232"/>
      <c r="N1896" s="233"/>
      <c r="O1896" s="91"/>
      <c r="P1896" s="91"/>
      <c r="Q1896" s="91"/>
      <c r="R1896" s="91"/>
      <c r="S1896" s="91"/>
      <c r="T1896" s="92"/>
      <c r="U1896" s="38"/>
      <c r="V1896" s="38"/>
      <c r="W1896" s="38"/>
      <c r="X1896" s="38"/>
      <c r="Y1896" s="38"/>
      <c r="Z1896" s="38"/>
      <c r="AA1896" s="38"/>
      <c r="AB1896" s="38"/>
      <c r="AC1896" s="38"/>
      <c r="AD1896" s="38"/>
      <c r="AE1896" s="38"/>
      <c r="AT1896" s="17" t="s">
        <v>169</v>
      </c>
      <c r="AU1896" s="17" t="s">
        <v>178</v>
      </c>
    </row>
    <row r="1897" s="2" customFormat="1" ht="33" customHeight="1">
      <c r="A1897" s="38"/>
      <c r="B1897" s="39"/>
      <c r="C1897" s="215" t="s">
        <v>2977</v>
      </c>
      <c r="D1897" s="215" t="s">
        <v>163</v>
      </c>
      <c r="E1897" s="216" t="s">
        <v>2978</v>
      </c>
      <c r="F1897" s="217" t="s">
        <v>2979</v>
      </c>
      <c r="G1897" s="218" t="s">
        <v>451</v>
      </c>
      <c r="H1897" s="219">
        <v>465</v>
      </c>
      <c r="I1897" s="220"/>
      <c r="J1897" s="221">
        <f>ROUND(I1897*H1897,2)</f>
        <v>0</v>
      </c>
      <c r="K1897" s="222"/>
      <c r="L1897" s="44"/>
      <c r="M1897" s="223" t="s">
        <v>1</v>
      </c>
      <c r="N1897" s="224" t="s">
        <v>40</v>
      </c>
      <c r="O1897" s="91"/>
      <c r="P1897" s="225">
        <f>O1897*H1897</f>
        <v>0</v>
      </c>
      <c r="Q1897" s="225">
        <v>0</v>
      </c>
      <c r="R1897" s="225">
        <f>Q1897*H1897</f>
        <v>0</v>
      </c>
      <c r="S1897" s="225">
        <v>0</v>
      </c>
      <c r="T1897" s="226">
        <f>S1897*H1897</f>
        <v>0</v>
      </c>
      <c r="U1897" s="38"/>
      <c r="V1897" s="38"/>
      <c r="W1897" s="38"/>
      <c r="X1897" s="38"/>
      <c r="Y1897" s="38"/>
      <c r="Z1897" s="38"/>
      <c r="AA1897" s="38"/>
      <c r="AB1897" s="38"/>
      <c r="AC1897" s="38"/>
      <c r="AD1897" s="38"/>
      <c r="AE1897" s="38"/>
      <c r="AR1897" s="227" t="s">
        <v>256</v>
      </c>
      <c r="AT1897" s="227" t="s">
        <v>163</v>
      </c>
      <c r="AU1897" s="227" t="s">
        <v>178</v>
      </c>
      <c r="AY1897" s="17" t="s">
        <v>161</v>
      </c>
      <c r="BE1897" s="228">
        <f>IF(N1897="základní",J1897,0)</f>
        <v>0</v>
      </c>
      <c r="BF1897" s="228">
        <f>IF(N1897="snížená",J1897,0)</f>
        <v>0</v>
      </c>
      <c r="BG1897" s="228">
        <f>IF(N1897="zákl. přenesená",J1897,0)</f>
        <v>0</v>
      </c>
      <c r="BH1897" s="228">
        <f>IF(N1897="sníž. přenesená",J1897,0)</f>
        <v>0</v>
      </c>
      <c r="BI1897" s="228">
        <f>IF(N1897="nulová",J1897,0)</f>
        <v>0</v>
      </c>
      <c r="BJ1897" s="17" t="s">
        <v>83</v>
      </c>
      <c r="BK1897" s="228">
        <f>ROUND(I1897*H1897,2)</f>
        <v>0</v>
      </c>
      <c r="BL1897" s="17" t="s">
        <v>256</v>
      </c>
      <c r="BM1897" s="227" t="s">
        <v>2980</v>
      </c>
    </row>
    <row r="1898" s="2" customFormat="1">
      <c r="A1898" s="38"/>
      <c r="B1898" s="39"/>
      <c r="C1898" s="40"/>
      <c r="D1898" s="229" t="s">
        <v>169</v>
      </c>
      <c r="E1898" s="40"/>
      <c r="F1898" s="230" t="s">
        <v>2979</v>
      </c>
      <c r="G1898" s="40"/>
      <c r="H1898" s="40"/>
      <c r="I1898" s="231"/>
      <c r="J1898" s="40"/>
      <c r="K1898" s="40"/>
      <c r="L1898" s="44"/>
      <c r="M1898" s="232"/>
      <c r="N1898" s="233"/>
      <c r="O1898" s="91"/>
      <c r="P1898" s="91"/>
      <c r="Q1898" s="91"/>
      <c r="R1898" s="91"/>
      <c r="S1898" s="91"/>
      <c r="T1898" s="92"/>
      <c r="U1898" s="38"/>
      <c r="V1898" s="38"/>
      <c r="W1898" s="38"/>
      <c r="X1898" s="38"/>
      <c r="Y1898" s="38"/>
      <c r="Z1898" s="38"/>
      <c r="AA1898" s="38"/>
      <c r="AB1898" s="38"/>
      <c r="AC1898" s="38"/>
      <c r="AD1898" s="38"/>
      <c r="AE1898" s="38"/>
      <c r="AT1898" s="17" t="s">
        <v>169</v>
      </c>
      <c r="AU1898" s="17" t="s">
        <v>178</v>
      </c>
    </row>
    <row r="1899" s="2" customFormat="1" ht="21.75" customHeight="1">
      <c r="A1899" s="38"/>
      <c r="B1899" s="39"/>
      <c r="C1899" s="215" t="s">
        <v>2981</v>
      </c>
      <c r="D1899" s="215" t="s">
        <v>163</v>
      </c>
      <c r="E1899" s="216" t="s">
        <v>2982</v>
      </c>
      <c r="F1899" s="217" t="s">
        <v>2624</v>
      </c>
      <c r="G1899" s="218" t="s">
        <v>1754</v>
      </c>
      <c r="H1899" s="219">
        <v>20</v>
      </c>
      <c r="I1899" s="220"/>
      <c r="J1899" s="221">
        <f>ROUND(I1899*H1899,2)</f>
        <v>0</v>
      </c>
      <c r="K1899" s="222"/>
      <c r="L1899" s="44"/>
      <c r="M1899" s="223" t="s">
        <v>1</v>
      </c>
      <c r="N1899" s="224" t="s">
        <v>40</v>
      </c>
      <c r="O1899" s="91"/>
      <c r="P1899" s="225">
        <f>O1899*H1899</f>
        <v>0</v>
      </c>
      <c r="Q1899" s="225">
        <v>0</v>
      </c>
      <c r="R1899" s="225">
        <f>Q1899*H1899</f>
        <v>0</v>
      </c>
      <c r="S1899" s="225">
        <v>0</v>
      </c>
      <c r="T1899" s="226">
        <f>S1899*H1899</f>
        <v>0</v>
      </c>
      <c r="U1899" s="38"/>
      <c r="V1899" s="38"/>
      <c r="W1899" s="38"/>
      <c r="X1899" s="38"/>
      <c r="Y1899" s="38"/>
      <c r="Z1899" s="38"/>
      <c r="AA1899" s="38"/>
      <c r="AB1899" s="38"/>
      <c r="AC1899" s="38"/>
      <c r="AD1899" s="38"/>
      <c r="AE1899" s="38"/>
      <c r="AR1899" s="227" t="s">
        <v>256</v>
      </c>
      <c r="AT1899" s="227" t="s">
        <v>163</v>
      </c>
      <c r="AU1899" s="227" t="s">
        <v>178</v>
      </c>
      <c r="AY1899" s="17" t="s">
        <v>161</v>
      </c>
      <c r="BE1899" s="228">
        <f>IF(N1899="základní",J1899,0)</f>
        <v>0</v>
      </c>
      <c r="BF1899" s="228">
        <f>IF(N1899="snížená",J1899,0)</f>
        <v>0</v>
      </c>
      <c r="BG1899" s="228">
        <f>IF(N1899="zákl. přenesená",J1899,0)</f>
        <v>0</v>
      </c>
      <c r="BH1899" s="228">
        <f>IF(N1899="sníž. přenesená",J1899,0)</f>
        <v>0</v>
      </c>
      <c r="BI1899" s="228">
        <f>IF(N1899="nulová",J1899,0)</f>
        <v>0</v>
      </c>
      <c r="BJ1899" s="17" t="s">
        <v>83</v>
      </c>
      <c r="BK1899" s="228">
        <f>ROUND(I1899*H1899,2)</f>
        <v>0</v>
      </c>
      <c r="BL1899" s="17" t="s">
        <v>256</v>
      </c>
      <c r="BM1899" s="227" t="s">
        <v>2983</v>
      </c>
    </row>
    <row r="1900" s="2" customFormat="1">
      <c r="A1900" s="38"/>
      <c r="B1900" s="39"/>
      <c r="C1900" s="40"/>
      <c r="D1900" s="229" t="s">
        <v>169</v>
      </c>
      <c r="E1900" s="40"/>
      <c r="F1900" s="230" t="s">
        <v>2624</v>
      </c>
      <c r="G1900" s="40"/>
      <c r="H1900" s="40"/>
      <c r="I1900" s="231"/>
      <c r="J1900" s="40"/>
      <c r="K1900" s="40"/>
      <c r="L1900" s="44"/>
      <c r="M1900" s="232"/>
      <c r="N1900" s="233"/>
      <c r="O1900" s="91"/>
      <c r="P1900" s="91"/>
      <c r="Q1900" s="91"/>
      <c r="R1900" s="91"/>
      <c r="S1900" s="91"/>
      <c r="T1900" s="92"/>
      <c r="U1900" s="38"/>
      <c r="V1900" s="38"/>
      <c r="W1900" s="38"/>
      <c r="X1900" s="38"/>
      <c r="Y1900" s="38"/>
      <c r="Z1900" s="38"/>
      <c r="AA1900" s="38"/>
      <c r="AB1900" s="38"/>
      <c r="AC1900" s="38"/>
      <c r="AD1900" s="38"/>
      <c r="AE1900" s="38"/>
      <c r="AT1900" s="17" t="s">
        <v>169</v>
      </c>
      <c r="AU1900" s="17" t="s">
        <v>178</v>
      </c>
    </row>
    <row r="1901" s="2" customFormat="1" ht="16.5" customHeight="1">
      <c r="A1901" s="38"/>
      <c r="B1901" s="39"/>
      <c r="C1901" s="215" t="s">
        <v>2984</v>
      </c>
      <c r="D1901" s="215" t="s">
        <v>163</v>
      </c>
      <c r="E1901" s="216" t="s">
        <v>2985</v>
      </c>
      <c r="F1901" s="217" t="s">
        <v>2648</v>
      </c>
      <c r="G1901" s="218" t="s">
        <v>1754</v>
      </c>
      <c r="H1901" s="219">
        <v>10</v>
      </c>
      <c r="I1901" s="220"/>
      <c r="J1901" s="221">
        <f>ROUND(I1901*H1901,2)</f>
        <v>0</v>
      </c>
      <c r="K1901" s="222"/>
      <c r="L1901" s="44"/>
      <c r="M1901" s="223" t="s">
        <v>1</v>
      </c>
      <c r="N1901" s="224" t="s">
        <v>40</v>
      </c>
      <c r="O1901" s="91"/>
      <c r="P1901" s="225">
        <f>O1901*H1901</f>
        <v>0</v>
      </c>
      <c r="Q1901" s="225">
        <v>0</v>
      </c>
      <c r="R1901" s="225">
        <f>Q1901*H1901</f>
        <v>0</v>
      </c>
      <c r="S1901" s="225">
        <v>0</v>
      </c>
      <c r="T1901" s="226">
        <f>S1901*H1901</f>
        <v>0</v>
      </c>
      <c r="U1901" s="38"/>
      <c r="V1901" s="38"/>
      <c r="W1901" s="38"/>
      <c r="X1901" s="38"/>
      <c r="Y1901" s="38"/>
      <c r="Z1901" s="38"/>
      <c r="AA1901" s="38"/>
      <c r="AB1901" s="38"/>
      <c r="AC1901" s="38"/>
      <c r="AD1901" s="38"/>
      <c r="AE1901" s="38"/>
      <c r="AR1901" s="227" t="s">
        <v>256</v>
      </c>
      <c r="AT1901" s="227" t="s">
        <v>163</v>
      </c>
      <c r="AU1901" s="227" t="s">
        <v>178</v>
      </c>
      <c r="AY1901" s="17" t="s">
        <v>161</v>
      </c>
      <c r="BE1901" s="228">
        <f>IF(N1901="základní",J1901,0)</f>
        <v>0</v>
      </c>
      <c r="BF1901" s="228">
        <f>IF(N1901="snížená",J1901,0)</f>
        <v>0</v>
      </c>
      <c r="BG1901" s="228">
        <f>IF(N1901="zákl. přenesená",J1901,0)</f>
        <v>0</v>
      </c>
      <c r="BH1901" s="228">
        <f>IF(N1901="sníž. přenesená",J1901,0)</f>
        <v>0</v>
      </c>
      <c r="BI1901" s="228">
        <f>IF(N1901="nulová",J1901,0)</f>
        <v>0</v>
      </c>
      <c r="BJ1901" s="17" t="s">
        <v>83</v>
      </c>
      <c r="BK1901" s="228">
        <f>ROUND(I1901*H1901,2)</f>
        <v>0</v>
      </c>
      <c r="BL1901" s="17" t="s">
        <v>256</v>
      </c>
      <c r="BM1901" s="227" t="s">
        <v>2986</v>
      </c>
    </row>
    <row r="1902" s="2" customFormat="1">
      <c r="A1902" s="38"/>
      <c r="B1902" s="39"/>
      <c r="C1902" s="40"/>
      <c r="D1902" s="229" t="s">
        <v>169</v>
      </c>
      <c r="E1902" s="40"/>
      <c r="F1902" s="230" t="s">
        <v>2648</v>
      </c>
      <c r="G1902" s="40"/>
      <c r="H1902" s="40"/>
      <c r="I1902" s="231"/>
      <c r="J1902" s="40"/>
      <c r="K1902" s="40"/>
      <c r="L1902" s="44"/>
      <c r="M1902" s="232"/>
      <c r="N1902" s="233"/>
      <c r="O1902" s="91"/>
      <c r="P1902" s="91"/>
      <c r="Q1902" s="91"/>
      <c r="R1902" s="91"/>
      <c r="S1902" s="91"/>
      <c r="T1902" s="92"/>
      <c r="U1902" s="38"/>
      <c r="V1902" s="38"/>
      <c r="W1902" s="38"/>
      <c r="X1902" s="38"/>
      <c r="Y1902" s="38"/>
      <c r="Z1902" s="38"/>
      <c r="AA1902" s="38"/>
      <c r="AB1902" s="38"/>
      <c r="AC1902" s="38"/>
      <c r="AD1902" s="38"/>
      <c r="AE1902" s="38"/>
      <c r="AT1902" s="17" t="s">
        <v>169</v>
      </c>
      <c r="AU1902" s="17" t="s">
        <v>178</v>
      </c>
    </row>
    <row r="1903" s="2" customFormat="1" ht="24.15" customHeight="1">
      <c r="A1903" s="38"/>
      <c r="B1903" s="39"/>
      <c r="C1903" s="215" t="s">
        <v>2987</v>
      </c>
      <c r="D1903" s="215" t="s">
        <v>163</v>
      </c>
      <c r="E1903" s="216" t="s">
        <v>2988</v>
      </c>
      <c r="F1903" s="217" t="s">
        <v>2989</v>
      </c>
      <c r="G1903" s="218" t="s">
        <v>1754</v>
      </c>
      <c r="H1903" s="219">
        <v>8</v>
      </c>
      <c r="I1903" s="220"/>
      <c r="J1903" s="221">
        <f>ROUND(I1903*H1903,2)</f>
        <v>0</v>
      </c>
      <c r="K1903" s="222"/>
      <c r="L1903" s="44"/>
      <c r="M1903" s="223" t="s">
        <v>1</v>
      </c>
      <c r="N1903" s="224" t="s">
        <v>40</v>
      </c>
      <c r="O1903" s="91"/>
      <c r="P1903" s="225">
        <f>O1903*H1903</f>
        <v>0</v>
      </c>
      <c r="Q1903" s="225">
        <v>0</v>
      </c>
      <c r="R1903" s="225">
        <f>Q1903*H1903</f>
        <v>0</v>
      </c>
      <c r="S1903" s="225">
        <v>0</v>
      </c>
      <c r="T1903" s="226">
        <f>S1903*H1903</f>
        <v>0</v>
      </c>
      <c r="U1903" s="38"/>
      <c r="V1903" s="38"/>
      <c r="W1903" s="38"/>
      <c r="X1903" s="38"/>
      <c r="Y1903" s="38"/>
      <c r="Z1903" s="38"/>
      <c r="AA1903" s="38"/>
      <c r="AB1903" s="38"/>
      <c r="AC1903" s="38"/>
      <c r="AD1903" s="38"/>
      <c r="AE1903" s="38"/>
      <c r="AR1903" s="227" t="s">
        <v>256</v>
      </c>
      <c r="AT1903" s="227" t="s">
        <v>163</v>
      </c>
      <c r="AU1903" s="227" t="s">
        <v>178</v>
      </c>
      <c r="AY1903" s="17" t="s">
        <v>161</v>
      </c>
      <c r="BE1903" s="228">
        <f>IF(N1903="základní",J1903,0)</f>
        <v>0</v>
      </c>
      <c r="BF1903" s="228">
        <f>IF(N1903="snížená",J1903,0)</f>
        <v>0</v>
      </c>
      <c r="BG1903" s="228">
        <f>IF(N1903="zákl. přenesená",J1903,0)</f>
        <v>0</v>
      </c>
      <c r="BH1903" s="228">
        <f>IF(N1903="sníž. přenesená",J1903,0)</f>
        <v>0</v>
      </c>
      <c r="BI1903" s="228">
        <f>IF(N1903="nulová",J1903,0)</f>
        <v>0</v>
      </c>
      <c r="BJ1903" s="17" t="s">
        <v>83</v>
      </c>
      <c r="BK1903" s="228">
        <f>ROUND(I1903*H1903,2)</f>
        <v>0</v>
      </c>
      <c r="BL1903" s="17" t="s">
        <v>256</v>
      </c>
      <c r="BM1903" s="227" t="s">
        <v>2990</v>
      </c>
    </row>
    <row r="1904" s="2" customFormat="1">
      <c r="A1904" s="38"/>
      <c r="B1904" s="39"/>
      <c r="C1904" s="40"/>
      <c r="D1904" s="229" t="s">
        <v>169</v>
      </c>
      <c r="E1904" s="40"/>
      <c r="F1904" s="230" t="s">
        <v>2989</v>
      </c>
      <c r="G1904" s="40"/>
      <c r="H1904" s="40"/>
      <c r="I1904" s="231"/>
      <c r="J1904" s="40"/>
      <c r="K1904" s="40"/>
      <c r="L1904" s="44"/>
      <c r="M1904" s="232"/>
      <c r="N1904" s="233"/>
      <c r="O1904" s="91"/>
      <c r="P1904" s="91"/>
      <c r="Q1904" s="91"/>
      <c r="R1904" s="91"/>
      <c r="S1904" s="91"/>
      <c r="T1904" s="92"/>
      <c r="U1904" s="38"/>
      <c r="V1904" s="38"/>
      <c r="W1904" s="38"/>
      <c r="X1904" s="38"/>
      <c r="Y1904" s="38"/>
      <c r="Z1904" s="38"/>
      <c r="AA1904" s="38"/>
      <c r="AB1904" s="38"/>
      <c r="AC1904" s="38"/>
      <c r="AD1904" s="38"/>
      <c r="AE1904" s="38"/>
      <c r="AT1904" s="17" t="s">
        <v>169</v>
      </c>
      <c r="AU1904" s="17" t="s">
        <v>178</v>
      </c>
    </row>
    <row r="1905" s="2" customFormat="1" ht="33" customHeight="1">
      <c r="A1905" s="38"/>
      <c r="B1905" s="39"/>
      <c r="C1905" s="215" t="s">
        <v>2991</v>
      </c>
      <c r="D1905" s="215" t="s">
        <v>163</v>
      </c>
      <c r="E1905" s="216" t="s">
        <v>2992</v>
      </c>
      <c r="F1905" s="217" t="s">
        <v>2993</v>
      </c>
      <c r="G1905" s="218" t="s">
        <v>451</v>
      </c>
      <c r="H1905" s="219">
        <v>200</v>
      </c>
      <c r="I1905" s="220"/>
      <c r="J1905" s="221">
        <f>ROUND(I1905*H1905,2)</f>
        <v>0</v>
      </c>
      <c r="K1905" s="222"/>
      <c r="L1905" s="44"/>
      <c r="M1905" s="223" t="s">
        <v>1</v>
      </c>
      <c r="N1905" s="224" t="s">
        <v>40</v>
      </c>
      <c r="O1905" s="91"/>
      <c r="P1905" s="225">
        <f>O1905*H1905</f>
        <v>0</v>
      </c>
      <c r="Q1905" s="225">
        <v>0</v>
      </c>
      <c r="R1905" s="225">
        <f>Q1905*H1905</f>
        <v>0</v>
      </c>
      <c r="S1905" s="225">
        <v>0</v>
      </c>
      <c r="T1905" s="226">
        <f>S1905*H1905</f>
        <v>0</v>
      </c>
      <c r="U1905" s="38"/>
      <c r="V1905" s="38"/>
      <c r="W1905" s="38"/>
      <c r="X1905" s="38"/>
      <c r="Y1905" s="38"/>
      <c r="Z1905" s="38"/>
      <c r="AA1905" s="38"/>
      <c r="AB1905" s="38"/>
      <c r="AC1905" s="38"/>
      <c r="AD1905" s="38"/>
      <c r="AE1905" s="38"/>
      <c r="AR1905" s="227" t="s">
        <v>256</v>
      </c>
      <c r="AT1905" s="227" t="s">
        <v>163</v>
      </c>
      <c r="AU1905" s="227" t="s">
        <v>178</v>
      </c>
      <c r="AY1905" s="17" t="s">
        <v>161</v>
      </c>
      <c r="BE1905" s="228">
        <f>IF(N1905="základní",J1905,0)</f>
        <v>0</v>
      </c>
      <c r="BF1905" s="228">
        <f>IF(N1905="snížená",J1905,0)</f>
        <v>0</v>
      </c>
      <c r="BG1905" s="228">
        <f>IF(N1905="zákl. přenesená",J1905,0)</f>
        <v>0</v>
      </c>
      <c r="BH1905" s="228">
        <f>IF(N1905="sníž. přenesená",J1905,0)</f>
        <v>0</v>
      </c>
      <c r="BI1905" s="228">
        <f>IF(N1905="nulová",J1905,0)</f>
        <v>0</v>
      </c>
      <c r="BJ1905" s="17" t="s">
        <v>83</v>
      </c>
      <c r="BK1905" s="228">
        <f>ROUND(I1905*H1905,2)</f>
        <v>0</v>
      </c>
      <c r="BL1905" s="17" t="s">
        <v>256</v>
      </c>
      <c r="BM1905" s="227" t="s">
        <v>2994</v>
      </c>
    </row>
    <row r="1906" s="2" customFormat="1">
      <c r="A1906" s="38"/>
      <c r="B1906" s="39"/>
      <c r="C1906" s="40"/>
      <c r="D1906" s="229" t="s">
        <v>169</v>
      </c>
      <c r="E1906" s="40"/>
      <c r="F1906" s="230" t="s">
        <v>2993</v>
      </c>
      <c r="G1906" s="40"/>
      <c r="H1906" s="40"/>
      <c r="I1906" s="231"/>
      <c r="J1906" s="40"/>
      <c r="K1906" s="40"/>
      <c r="L1906" s="44"/>
      <c r="M1906" s="232"/>
      <c r="N1906" s="233"/>
      <c r="O1906" s="91"/>
      <c r="P1906" s="91"/>
      <c r="Q1906" s="91"/>
      <c r="R1906" s="91"/>
      <c r="S1906" s="91"/>
      <c r="T1906" s="92"/>
      <c r="U1906" s="38"/>
      <c r="V1906" s="38"/>
      <c r="W1906" s="38"/>
      <c r="X1906" s="38"/>
      <c r="Y1906" s="38"/>
      <c r="Z1906" s="38"/>
      <c r="AA1906" s="38"/>
      <c r="AB1906" s="38"/>
      <c r="AC1906" s="38"/>
      <c r="AD1906" s="38"/>
      <c r="AE1906" s="38"/>
      <c r="AT1906" s="17" t="s">
        <v>169</v>
      </c>
      <c r="AU1906" s="17" t="s">
        <v>178</v>
      </c>
    </row>
    <row r="1907" s="2" customFormat="1" ht="33" customHeight="1">
      <c r="A1907" s="38"/>
      <c r="B1907" s="39"/>
      <c r="C1907" s="215" t="s">
        <v>2995</v>
      </c>
      <c r="D1907" s="215" t="s">
        <v>163</v>
      </c>
      <c r="E1907" s="216" t="s">
        <v>2996</v>
      </c>
      <c r="F1907" s="217" t="s">
        <v>2997</v>
      </c>
      <c r="G1907" s="218" t="s">
        <v>451</v>
      </c>
      <c r="H1907" s="219">
        <v>100</v>
      </c>
      <c r="I1907" s="220"/>
      <c r="J1907" s="221">
        <f>ROUND(I1907*H1907,2)</f>
        <v>0</v>
      </c>
      <c r="K1907" s="222"/>
      <c r="L1907" s="44"/>
      <c r="M1907" s="223" t="s">
        <v>1</v>
      </c>
      <c r="N1907" s="224" t="s">
        <v>40</v>
      </c>
      <c r="O1907" s="91"/>
      <c r="P1907" s="225">
        <f>O1907*H1907</f>
        <v>0</v>
      </c>
      <c r="Q1907" s="225">
        <v>0</v>
      </c>
      <c r="R1907" s="225">
        <f>Q1907*H1907</f>
        <v>0</v>
      </c>
      <c r="S1907" s="225">
        <v>0</v>
      </c>
      <c r="T1907" s="226">
        <f>S1907*H1907</f>
        <v>0</v>
      </c>
      <c r="U1907" s="38"/>
      <c r="V1907" s="38"/>
      <c r="W1907" s="38"/>
      <c r="X1907" s="38"/>
      <c r="Y1907" s="38"/>
      <c r="Z1907" s="38"/>
      <c r="AA1907" s="38"/>
      <c r="AB1907" s="38"/>
      <c r="AC1907" s="38"/>
      <c r="AD1907" s="38"/>
      <c r="AE1907" s="38"/>
      <c r="AR1907" s="227" t="s">
        <v>256</v>
      </c>
      <c r="AT1907" s="227" t="s">
        <v>163</v>
      </c>
      <c r="AU1907" s="227" t="s">
        <v>178</v>
      </c>
      <c r="AY1907" s="17" t="s">
        <v>161</v>
      </c>
      <c r="BE1907" s="228">
        <f>IF(N1907="základní",J1907,0)</f>
        <v>0</v>
      </c>
      <c r="BF1907" s="228">
        <f>IF(N1907="snížená",J1907,0)</f>
        <v>0</v>
      </c>
      <c r="BG1907" s="228">
        <f>IF(N1907="zákl. přenesená",J1907,0)</f>
        <v>0</v>
      </c>
      <c r="BH1907" s="228">
        <f>IF(N1907="sníž. přenesená",J1907,0)</f>
        <v>0</v>
      </c>
      <c r="BI1907" s="228">
        <f>IF(N1907="nulová",J1907,0)</f>
        <v>0</v>
      </c>
      <c r="BJ1907" s="17" t="s">
        <v>83</v>
      </c>
      <c r="BK1907" s="228">
        <f>ROUND(I1907*H1907,2)</f>
        <v>0</v>
      </c>
      <c r="BL1907" s="17" t="s">
        <v>256</v>
      </c>
      <c r="BM1907" s="227" t="s">
        <v>2998</v>
      </c>
    </row>
    <row r="1908" s="2" customFormat="1">
      <c r="A1908" s="38"/>
      <c r="B1908" s="39"/>
      <c r="C1908" s="40"/>
      <c r="D1908" s="229" t="s">
        <v>169</v>
      </c>
      <c r="E1908" s="40"/>
      <c r="F1908" s="230" t="s">
        <v>2997</v>
      </c>
      <c r="G1908" s="40"/>
      <c r="H1908" s="40"/>
      <c r="I1908" s="231"/>
      <c r="J1908" s="40"/>
      <c r="K1908" s="40"/>
      <c r="L1908" s="44"/>
      <c r="M1908" s="232"/>
      <c r="N1908" s="233"/>
      <c r="O1908" s="91"/>
      <c r="P1908" s="91"/>
      <c r="Q1908" s="91"/>
      <c r="R1908" s="91"/>
      <c r="S1908" s="91"/>
      <c r="T1908" s="92"/>
      <c r="U1908" s="38"/>
      <c r="V1908" s="38"/>
      <c r="W1908" s="38"/>
      <c r="X1908" s="38"/>
      <c r="Y1908" s="38"/>
      <c r="Z1908" s="38"/>
      <c r="AA1908" s="38"/>
      <c r="AB1908" s="38"/>
      <c r="AC1908" s="38"/>
      <c r="AD1908" s="38"/>
      <c r="AE1908" s="38"/>
      <c r="AT1908" s="17" t="s">
        <v>169</v>
      </c>
      <c r="AU1908" s="17" t="s">
        <v>178</v>
      </c>
    </row>
    <row r="1909" s="2" customFormat="1" ht="33" customHeight="1">
      <c r="A1909" s="38"/>
      <c r="B1909" s="39"/>
      <c r="C1909" s="215" t="s">
        <v>2999</v>
      </c>
      <c r="D1909" s="215" t="s">
        <v>163</v>
      </c>
      <c r="E1909" s="216" t="s">
        <v>3000</v>
      </c>
      <c r="F1909" s="217" t="s">
        <v>3001</v>
      </c>
      <c r="G1909" s="218" t="s">
        <v>451</v>
      </c>
      <c r="H1909" s="219">
        <v>80</v>
      </c>
      <c r="I1909" s="220"/>
      <c r="J1909" s="221">
        <f>ROUND(I1909*H1909,2)</f>
        <v>0</v>
      </c>
      <c r="K1909" s="222"/>
      <c r="L1909" s="44"/>
      <c r="M1909" s="223" t="s">
        <v>1</v>
      </c>
      <c r="N1909" s="224" t="s">
        <v>40</v>
      </c>
      <c r="O1909" s="91"/>
      <c r="P1909" s="225">
        <f>O1909*H1909</f>
        <v>0</v>
      </c>
      <c r="Q1909" s="225">
        <v>0</v>
      </c>
      <c r="R1909" s="225">
        <f>Q1909*H1909</f>
        <v>0</v>
      </c>
      <c r="S1909" s="225">
        <v>0</v>
      </c>
      <c r="T1909" s="226">
        <f>S1909*H1909</f>
        <v>0</v>
      </c>
      <c r="U1909" s="38"/>
      <c r="V1909" s="38"/>
      <c r="W1909" s="38"/>
      <c r="X1909" s="38"/>
      <c r="Y1909" s="38"/>
      <c r="Z1909" s="38"/>
      <c r="AA1909" s="38"/>
      <c r="AB1909" s="38"/>
      <c r="AC1909" s="38"/>
      <c r="AD1909" s="38"/>
      <c r="AE1909" s="38"/>
      <c r="AR1909" s="227" t="s">
        <v>256</v>
      </c>
      <c r="AT1909" s="227" t="s">
        <v>163</v>
      </c>
      <c r="AU1909" s="227" t="s">
        <v>178</v>
      </c>
      <c r="AY1909" s="17" t="s">
        <v>161</v>
      </c>
      <c r="BE1909" s="228">
        <f>IF(N1909="základní",J1909,0)</f>
        <v>0</v>
      </c>
      <c r="BF1909" s="228">
        <f>IF(N1909="snížená",J1909,0)</f>
        <v>0</v>
      </c>
      <c r="BG1909" s="228">
        <f>IF(N1909="zákl. přenesená",J1909,0)</f>
        <v>0</v>
      </c>
      <c r="BH1909" s="228">
        <f>IF(N1909="sníž. přenesená",J1909,0)</f>
        <v>0</v>
      </c>
      <c r="BI1909" s="228">
        <f>IF(N1909="nulová",J1909,0)</f>
        <v>0</v>
      </c>
      <c r="BJ1909" s="17" t="s">
        <v>83</v>
      </c>
      <c r="BK1909" s="228">
        <f>ROUND(I1909*H1909,2)</f>
        <v>0</v>
      </c>
      <c r="BL1909" s="17" t="s">
        <v>256</v>
      </c>
      <c r="BM1909" s="227" t="s">
        <v>3002</v>
      </c>
    </row>
    <row r="1910" s="2" customFormat="1">
      <c r="A1910" s="38"/>
      <c r="B1910" s="39"/>
      <c r="C1910" s="40"/>
      <c r="D1910" s="229" t="s">
        <v>169</v>
      </c>
      <c r="E1910" s="40"/>
      <c r="F1910" s="230" t="s">
        <v>3001</v>
      </c>
      <c r="G1910" s="40"/>
      <c r="H1910" s="40"/>
      <c r="I1910" s="231"/>
      <c r="J1910" s="40"/>
      <c r="K1910" s="40"/>
      <c r="L1910" s="44"/>
      <c r="M1910" s="232"/>
      <c r="N1910" s="233"/>
      <c r="O1910" s="91"/>
      <c r="P1910" s="91"/>
      <c r="Q1910" s="91"/>
      <c r="R1910" s="91"/>
      <c r="S1910" s="91"/>
      <c r="T1910" s="92"/>
      <c r="U1910" s="38"/>
      <c r="V1910" s="38"/>
      <c r="W1910" s="38"/>
      <c r="X1910" s="38"/>
      <c r="Y1910" s="38"/>
      <c r="Z1910" s="38"/>
      <c r="AA1910" s="38"/>
      <c r="AB1910" s="38"/>
      <c r="AC1910" s="38"/>
      <c r="AD1910" s="38"/>
      <c r="AE1910" s="38"/>
      <c r="AT1910" s="17" t="s">
        <v>169</v>
      </c>
      <c r="AU1910" s="17" t="s">
        <v>178</v>
      </c>
    </row>
    <row r="1911" s="2" customFormat="1" ht="16.5" customHeight="1">
      <c r="A1911" s="38"/>
      <c r="B1911" s="39"/>
      <c r="C1911" s="215" t="s">
        <v>3003</v>
      </c>
      <c r="D1911" s="215" t="s">
        <v>163</v>
      </c>
      <c r="E1911" s="216" t="s">
        <v>3004</v>
      </c>
      <c r="F1911" s="217" t="s">
        <v>2938</v>
      </c>
      <c r="G1911" s="218" t="s">
        <v>1765</v>
      </c>
      <c r="H1911" s="219">
        <v>1</v>
      </c>
      <c r="I1911" s="220"/>
      <c r="J1911" s="221">
        <f>ROUND(I1911*H1911,2)</f>
        <v>0</v>
      </c>
      <c r="K1911" s="222"/>
      <c r="L1911" s="44"/>
      <c r="M1911" s="223" t="s">
        <v>1</v>
      </c>
      <c r="N1911" s="224" t="s">
        <v>40</v>
      </c>
      <c r="O1911" s="91"/>
      <c r="P1911" s="225">
        <f>O1911*H1911</f>
        <v>0</v>
      </c>
      <c r="Q1911" s="225">
        <v>0</v>
      </c>
      <c r="R1911" s="225">
        <f>Q1911*H1911</f>
        <v>0</v>
      </c>
      <c r="S1911" s="225">
        <v>0</v>
      </c>
      <c r="T1911" s="226">
        <f>S1911*H1911</f>
        <v>0</v>
      </c>
      <c r="U1911" s="38"/>
      <c r="V1911" s="38"/>
      <c r="W1911" s="38"/>
      <c r="X1911" s="38"/>
      <c r="Y1911" s="38"/>
      <c r="Z1911" s="38"/>
      <c r="AA1911" s="38"/>
      <c r="AB1911" s="38"/>
      <c r="AC1911" s="38"/>
      <c r="AD1911" s="38"/>
      <c r="AE1911" s="38"/>
      <c r="AR1911" s="227" t="s">
        <v>256</v>
      </c>
      <c r="AT1911" s="227" t="s">
        <v>163</v>
      </c>
      <c r="AU1911" s="227" t="s">
        <v>178</v>
      </c>
      <c r="AY1911" s="17" t="s">
        <v>161</v>
      </c>
      <c r="BE1911" s="228">
        <f>IF(N1911="základní",J1911,0)</f>
        <v>0</v>
      </c>
      <c r="BF1911" s="228">
        <f>IF(N1911="snížená",J1911,0)</f>
        <v>0</v>
      </c>
      <c r="BG1911" s="228">
        <f>IF(N1911="zákl. přenesená",J1911,0)</f>
        <v>0</v>
      </c>
      <c r="BH1911" s="228">
        <f>IF(N1911="sníž. přenesená",J1911,0)</f>
        <v>0</v>
      </c>
      <c r="BI1911" s="228">
        <f>IF(N1911="nulová",J1911,0)</f>
        <v>0</v>
      </c>
      <c r="BJ1911" s="17" t="s">
        <v>83</v>
      </c>
      <c r="BK1911" s="228">
        <f>ROUND(I1911*H1911,2)</f>
        <v>0</v>
      </c>
      <c r="BL1911" s="17" t="s">
        <v>256</v>
      </c>
      <c r="BM1911" s="227" t="s">
        <v>3005</v>
      </c>
    </row>
    <row r="1912" s="2" customFormat="1">
      <c r="A1912" s="38"/>
      <c r="B1912" s="39"/>
      <c r="C1912" s="40"/>
      <c r="D1912" s="229" t="s">
        <v>169</v>
      </c>
      <c r="E1912" s="40"/>
      <c r="F1912" s="230" t="s">
        <v>2938</v>
      </c>
      <c r="G1912" s="40"/>
      <c r="H1912" s="40"/>
      <c r="I1912" s="231"/>
      <c r="J1912" s="40"/>
      <c r="K1912" s="40"/>
      <c r="L1912" s="44"/>
      <c r="M1912" s="232"/>
      <c r="N1912" s="233"/>
      <c r="O1912" s="91"/>
      <c r="P1912" s="91"/>
      <c r="Q1912" s="91"/>
      <c r="R1912" s="91"/>
      <c r="S1912" s="91"/>
      <c r="T1912" s="92"/>
      <c r="U1912" s="38"/>
      <c r="V1912" s="38"/>
      <c r="W1912" s="38"/>
      <c r="X1912" s="38"/>
      <c r="Y1912" s="38"/>
      <c r="Z1912" s="38"/>
      <c r="AA1912" s="38"/>
      <c r="AB1912" s="38"/>
      <c r="AC1912" s="38"/>
      <c r="AD1912" s="38"/>
      <c r="AE1912" s="38"/>
      <c r="AT1912" s="17" t="s">
        <v>169</v>
      </c>
      <c r="AU1912" s="17" t="s">
        <v>178</v>
      </c>
    </row>
    <row r="1913" s="2" customFormat="1" ht="16.5" customHeight="1">
      <c r="A1913" s="38"/>
      <c r="B1913" s="39"/>
      <c r="C1913" s="215" t="s">
        <v>3006</v>
      </c>
      <c r="D1913" s="215" t="s">
        <v>163</v>
      </c>
      <c r="E1913" s="216" t="s">
        <v>3007</v>
      </c>
      <c r="F1913" s="217" t="s">
        <v>2805</v>
      </c>
      <c r="G1913" s="218" t="s">
        <v>1765</v>
      </c>
      <c r="H1913" s="219">
        <v>1</v>
      </c>
      <c r="I1913" s="220"/>
      <c r="J1913" s="221">
        <f>ROUND(I1913*H1913,2)</f>
        <v>0</v>
      </c>
      <c r="K1913" s="222"/>
      <c r="L1913" s="44"/>
      <c r="M1913" s="223" t="s">
        <v>1</v>
      </c>
      <c r="N1913" s="224" t="s">
        <v>40</v>
      </c>
      <c r="O1913" s="91"/>
      <c r="P1913" s="225">
        <f>O1913*H1913</f>
        <v>0</v>
      </c>
      <c r="Q1913" s="225">
        <v>0</v>
      </c>
      <c r="R1913" s="225">
        <f>Q1913*H1913</f>
        <v>0</v>
      </c>
      <c r="S1913" s="225">
        <v>0</v>
      </c>
      <c r="T1913" s="226">
        <f>S1913*H1913</f>
        <v>0</v>
      </c>
      <c r="U1913" s="38"/>
      <c r="V1913" s="38"/>
      <c r="W1913" s="38"/>
      <c r="X1913" s="38"/>
      <c r="Y1913" s="38"/>
      <c r="Z1913" s="38"/>
      <c r="AA1913" s="38"/>
      <c r="AB1913" s="38"/>
      <c r="AC1913" s="38"/>
      <c r="AD1913" s="38"/>
      <c r="AE1913" s="38"/>
      <c r="AR1913" s="227" t="s">
        <v>256</v>
      </c>
      <c r="AT1913" s="227" t="s">
        <v>163</v>
      </c>
      <c r="AU1913" s="227" t="s">
        <v>178</v>
      </c>
      <c r="AY1913" s="17" t="s">
        <v>161</v>
      </c>
      <c r="BE1913" s="228">
        <f>IF(N1913="základní",J1913,0)</f>
        <v>0</v>
      </c>
      <c r="BF1913" s="228">
        <f>IF(N1913="snížená",J1913,0)</f>
        <v>0</v>
      </c>
      <c r="BG1913" s="228">
        <f>IF(N1913="zákl. přenesená",J1913,0)</f>
        <v>0</v>
      </c>
      <c r="BH1913" s="228">
        <f>IF(N1913="sníž. přenesená",J1913,0)</f>
        <v>0</v>
      </c>
      <c r="BI1913" s="228">
        <f>IF(N1913="nulová",J1913,0)</f>
        <v>0</v>
      </c>
      <c r="BJ1913" s="17" t="s">
        <v>83</v>
      </c>
      <c r="BK1913" s="228">
        <f>ROUND(I1913*H1913,2)</f>
        <v>0</v>
      </c>
      <c r="BL1913" s="17" t="s">
        <v>256</v>
      </c>
      <c r="BM1913" s="227" t="s">
        <v>3008</v>
      </c>
    </row>
    <row r="1914" s="2" customFormat="1">
      <c r="A1914" s="38"/>
      <c r="B1914" s="39"/>
      <c r="C1914" s="40"/>
      <c r="D1914" s="229" t="s">
        <v>169</v>
      </c>
      <c r="E1914" s="40"/>
      <c r="F1914" s="230" t="s">
        <v>2805</v>
      </c>
      <c r="G1914" s="40"/>
      <c r="H1914" s="40"/>
      <c r="I1914" s="231"/>
      <c r="J1914" s="40"/>
      <c r="K1914" s="40"/>
      <c r="L1914" s="44"/>
      <c r="M1914" s="232"/>
      <c r="N1914" s="233"/>
      <c r="O1914" s="91"/>
      <c r="P1914" s="91"/>
      <c r="Q1914" s="91"/>
      <c r="R1914" s="91"/>
      <c r="S1914" s="91"/>
      <c r="T1914" s="92"/>
      <c r="U1914" s="38"/>
      <c r="V1914" s="38"/>
      <c r="W1914" s="38"/>
      <c r="X1914" s="38"/>
      <c r="Y1914" s="38"/>
      <c r="Z1914" s="38"/>
      <c r="AA1914" s="38"/>
      <c r="AB1914" s="38"/>
      <c r="AC1914" s="38"/>
      <c r="AD1914" s="38"/>
      <c r="AE1914" s="38"/>
      <c r="AT1914" s="17" t="s">
        <v>169</v>
      </c>
      <c r="AU1914" s="17" t="s">
        <v>178</v>
      </c>
    </row>
    <row r="1915" s="2" customFormat="1" ht="24.15" customHeight="1">
      <c r="A1915" s="38"/>
      <c r="B1915" s="39"/>
      <c r="C1915" s="215" t="s">
        <v>3009</v>
      </c>
      <c r="D1915" s="215" t="s">
        <v>163</v>
      </c>
      <c r="E1915" s="216" t="s">
        <v>3010</v>
      </c>
      <c r="F1915" s="217" t="s">
        <v>3011</v>
      </c>
      <c r="G1915" s="218" t="s">
        <v>1765</v>
      </c>
      <c r="H1915" s="219">
        <v>1</v>
      </c>
      <c r="I1915" s="220"/>
      <c r="J1915" s="221">
        <f>ROUND(I1915*H1915,2)</f>
        <v>0</v>
      </c>
      <c r="K1915" s="222"/>
      <c r="L1915" s="44"/>
      <c r="M1915" s="223" t="s">
        <v>1</v>
      </c>
      <c r="N1915" s="224" t="s">
        <v>40</v>
      </c>
      <c r="O1915" s="91"/>
      <c r="P1915" s="225">
        <f>O1915*H1915</f>
        <v>0</v>
      </c>
      <c r="Q1915" s="225">
        <v>0</v>
      </c>
      <c r="R1915" s="225">
        <f>Q1915*H1915</f>
        <v>0</v>
      </c>
      <c r="S1915" s="225">
        <v>0</v>
      </c>
      <c r="T1915" s="226">
        <f>S1915*H1915</f>
        <v>0</v>
      </c>
      <c r="U1915" s="38"/>
      <c r="V1915" s="38"/>
      <c r="W1915" s="38"/>
      <c r="X1915" s="38"/>
      <c r="Y1915" s="38"/>
      <c r="Z1915" s="38"/>
      <c r="AA1915" s="38"/>
      <c r="AB1915" s="38"/>
      <c r="AC1915" s="38"/>
      <c r="AD1915" s="38"/>
      <c r="AE1915" s="38"/>
      <c r="AR1915" s="227" t="s">
        <v>256</v>
      </c>
      <c r="AT1915" s="227" t="s">
        <v>163</v>
      </c>
      <c r="AU1915" s="227" t="s">
        <v>178</v>
      </c>
      <c r="AY1915" s="17" t="s">
        <v>161</v>
      </c>
      <c r="BE1915" s="228">
        <f>IF(N1915="základní",J1915,0)</f>
        <v>0</v>
      </c>
      <c r="BF1915" s="228">
        <f>IF(N1915="snížená",J1915,0)</f>
        <v>0</v>
      </c>
      <c r="BG1915" s="228">
        <f>IF(N1915="zákl. přenesená",J1915,0)</f>
        <v>0</v>
      </c>
      <c r="BH1915" s="228">
        <f>IF(N1915="sníž. přenesená",J1915,0)</f>
        <v>0</v>
      </c>
      <c r="BI1915" s="228">
        <f>IF(N1915="nulová",J1915,0)</f>
        <v>0</v>
      </c>
      <c r="BJ1915" s="17" t="s">
        <v>83</v>
      </c>
      <c r="BK1915" s="228">
        <f>ROUND(I1915*H1915,2)</f>
        <v>0</v>
      </c>
      <c r="BL1915" s="17" t="s">
        <v>256</v>
      </c>
      <c r="BM1915" s="227" t="s">
        <v>3012</v>
      </c>
    </row>
    <row r="1916" s="2" customFormat="1">
      <c r="A1916" s="38"/>
      <c r="B1916" s="39"/>
      <c r="C1916" s="40"/>
      <c r="D1916" s="229" t="s">
        <v>169</v>
      </c>
      <c r="E1916" s="40"/>
      <c r="F1916" s="230" t="s">
        <v>3011</v>
      </c>
      <c r="G1916" s="40"/>
      <c r="H1916" s="40"/>
      <c r="I1916" s="231"/>
      <c r="J1916" s="40"/>
      <c r="K1916" s="40"/>
      <c r="L1916" s="44"/>
      <c r="M1916" s="232"/>
      <c r="N1916" s="233"/>
      <c r="O1916" s="91"/>
      <c r="P1916" s="91"/>
      <c r="Q1916" s="91"/>
      <c r="R1916" s="91"/>
      <c r="S1916" s="91"/>
      <c r="T1916" s="92"/>
      <c r="U1916" s="38"/>
      <c r="V1916" s="38"/>
      <c r="W1916" s="38"/>
      <c r="X1916" s="38"/>
      <c r="Y1916" s="38"/>
      <c r="Z1916" s="38"/>
      <c r="AA1916" s="38"/>
      <c r="AB1916" s="38"/>
      <c r="AC1916" s="38"/>
      <c r="AD1916" s="38"/>
      <c r="AE1916" s="38"/>
      <c r="AT1916" s="17" t="s">
        <v>169</v>
      </c>
      <c r="AU1916" s="17" t="s">
        <v>178</v>
      </c>
    </row>
    <row r="1917" s="12" customFormat="1" ht="20.88" customHeight="1">
      <c r="A1917" s="12"/>
      <c r="B1917" s="199"/>
      <c r="C1917" s="200"/>
      <c r="D1917" s="201" t="s">
        <v>74</v>
      </c>
      <c r="E1917" s="213" t="s">
        <v>3013</v>
      </c>
      <c r="F1917" s="213" t="s">
        <v>3014</v>
      </c>
      <c r="G1917" s="200"/>
      <c r="H1917" s="200"/>
      <c r="I1917" s="203"/>
      <c r="J1917" s="214">
        <f>BK1917</f>
        <v>0</v>
      </c>
      <c r="K1917" s="200"/>
      <c r="L1917" s="205"/>
      <c r="M1917" s="206"/>
      <c r="N1917" s="207"/>
      <c r="O1917" s="207"/>
      <c r="P1917" s="208">
        <f>SUM(P1918:P1955)</f>
        <v>0</v>
      </c>
      <c r="Q1917" s="207"/>
      <c r="R1917" s="208">
        <f>SUM(R1918:R1955)</f>
        <v>0</v>
      </c>
      <c r="S1917" s="207"/>
      <c r="T1917" s="209">
        <f>SUM(T1918:T1955)</f>
        <v>0</v>
      </c>
      <c r="U1917" s="12"/>
      <c r="V1917" s="12"/>
      <c r="W1917" s="12"/>
      <c r="X1917" s="12"/>
      <c r="Y1917" s="12"/>
      <c r="Z1917" s="12"/>
      <c r="AA1917" s="12"/>
      <c r="AB1917" s="12"/>
      <c r="AC1917" s="12"/>
      <c r="AD1917" s="12"/>
      <c r="AE1917" s="12"/>
      <c r="AR1917" s="210" t="s">
        <v>85</v>
      </c>
      <c r="AT1917" s="211" t="s">
        <v>74</v>
      </c>
      <c r="AU1917" s="211" t="s">
        <v>85</v>
      </c>
      <c r="AY1917" s="210" t="s">
        <v>161</v>
      </c>
      <c r="BK1917" s="212">
        <f>SUM(BK1918:BK1955)</f>
        <v>0</v>
      </c>
    </row>
    <row r="1918" s="2" customFormat="1" ht="44.25" customHeight="1">
      <c r="A1918" s="38"/>
      <c r="B1918" s="39"/>
      <c r="C1918" s="215" t="s">
        <v>3015</v>
      </c>
      <c r="D1918" s="215" t="s">
        <v>163</v>
      </c>
      <c r="E1918" s="216" t="s">
        <v>3016</v>
      </c>
      <c r="F1918" s="217" t="s">
        <v>3017</v>
      </c>
      <c r="G1918" s="218" t="s">
        <v>1754</v>
      </c>
      <c r="H1918" s="219">
        <v>23</v>
      </c>
      <c r="I1918" s="220"/>
      <c r="J1918" s="221">
        <f>ROUND(I1918*H1918,2)</f>
        <v>0</v>
      </c>
      <c r="K1918" s="222"/>
      <c r="L1918" s="44"/>
      <c r="M1918" s="223" t="s">
        <v>1</v>
      </c>
      <c r="N1918" s="224" t="s">
        <v>40</v>
      </c>
      <c r="O1918" s="91"/>
      <c r="P1918" s="225">
        <f>O1918*H1918</f>
        <v>0</v>
      </c>
      <c r="Q1918" s="225">
        <v>0</v>
      </c>
      <c r="R1918" s="225">
        <f>Q1918*H1918</f>
        <v>0</v>
      </c>
      <c r="S1918" s="225">
        <v>0</v>
      </c>
      <c r="T1918" s="226">
        <f>S1918*H1918</f>
        <v>0</v>
      </c>
      <c r="U1918" s="38"/>
      <c r="V1918" s="38"/>
      <c r="W1918" s="38"/>
      <c r="X1918" s="38"/>
      <c r="Y1918" s="38"/>
      <c r="Z1918" s="38"/>
      <c r="AA1918" s="38"/>
      <c r="AB1918" s="38"/>
      <c r="AC1918" s="38"/>
      <c r="AD1918" s="38"/>
      <c r="AE1918" s="38"/>
      <c r="AR1918" s="227" t="s">
        <v>256</v>
      </c>
      <c r="AT1918" s="227" t="s">
        <v>163</v>
      </c>
      <c r="AU1918" s="227" t="s">
        <v>178</v>
      </c>
      <c r="AY1918" s="17" t="s">
        <v>161</v>
      </c>
      <c r="BE1918" s="228">
        <f>IF(N1918="základní",J1918,0)</f>
        <v>0</v>
      </c>
      <c r="BF1918" s="228">
        <f>IF(N1918="snížená",J1918,0)</f>
        <v>0</v>
      </c>
      <c r="BG1918" s="228">
        <f>IF(N1918="zákl. přenesená",J1918,0)</f>
        <v>0</v>
      </c>
      <c r="BH1918" s="228">
        <f>IF(N1918="sníž. přenesená",J1918,0)</f>
        <v>0</v>
      </c>
      <c r="BI1918" s="228">
        <f>IF(N1918="nulová",J1918,0)</f>
        <v>0</v>
      </c>
      <c r="BJ1918" s="17" t="s">
        <v>83</v>
      </c>
      <c r="BK1918" s="228">
        <f>ROUND(I1918*H1918,2)</f>
        <v>0</v>
      </c>
      <c r="BL1918" s="17" t="s">
        <v>256</v>
      </c>
      <c r="BM1918" s="227" t="s">
        <v>3018</v>
      </c>
    </row>
    <row r="1919" s="2" customFormat="1">
      <c r="A1919" s="38"/>
      <c r="B1919" s="39"/>
      <c r="C1919" s="40"/>
      <c r="D1919" s="229" t="s">
        <v>169</v>
      </c>
      <c r="E1919" s="40"/>
      <c r="F1919" s="230" t="s">
        <v>3017</v>
      </c>
      <c r="G1919" s="40"/>
      <c r="H1919" s="40"/>
      <c r="I1919" s="231"/>
      <c r="J1919" s="40"/>
      <c r="K1919" s="40"/>
      <c r="L1919" s="44"/>
      <c r="M1919" s="232"/>
      <c r="N1919" s="233"/>
      <c r="O1919" s="91"/>
      <c r="P1919" s="91"/>
      <c r="Q1919" s="91"/>
      <c r="R1919" s="91"/>
      <c r="S1919" s="91"/>
      <c r="T1919" s="92"/>
      <c r="U1919" s="38"/>
      <c r="V1919" s="38"/>
      <c r="W1919" s="38"/>
      <c r="X1919" s="38"/>
      <c r="Y1919" s="38"/>
      <c r="Z1919" s="38"/>
      <c r="AA1919" s="38"/>
      <c r="AB1919" s="38"/>
      <c r="AC1919" s="38"/>
      <c r="AD1919" s="38"/>
      <c r="AE1919" s="38"/>
      <c r="AT1919" s="17" t="s">
        <v>169</v>
      </c>
      <c r="AU1919" s="17" t="s">
        <v>178</v>
      </c>
    </row>
    <row r="1920" s="2" customFormat="1" ht="55.5" customHeight="1">
      <c r="A1920" s="38"/>
      <c r="B1920" s="39"/>
      <c r="C1920" s="215" t="s">
        <v>3019</v>
      </c>
      <c r="D1920" s="215" t="s">
        <v>163</v>
      </c>
      <c r="E1920" s="216" t="s">
        <v>3020</v>
      </c>
      <c r="F1920" s="217" t="s">
        <v>3021</v>
      </c>
      <c r="G1920" s="218" t="s">
        <v>1754</v>
      </c>
      <c r="H1920" s="219">
        <v>2</v>
      </c>
      <c r="I1920" s="220"/>
      <c r="J1920" s="221">
        <f>ROUND(I1920*H1920,2)</f>
        <v>0</v>
      </c>
      <c r="K1920" s="222"/>
      <c r="L1920" s="44"/>
      <c r="M1920" s="223" t="s">
        <v>1</v>
      </c>
      <c r="N1920" s="224" t="s">
        <v>40</v>
      </c>
      <c r="O1920" s="91"/>
      <c r="P1920" s="225">
        <f>O1920*H1920</f>
        <v>0</v>
      </c>
      <c r="Q1920" s="225">
        <v>0</v>
      </c>
      <c r="R1920" s="225">
        <f>Q1920*H1920</f>
        <v>0</v>
      </c>
      <c r="S1920" s="225">
        <v>0</v>
      </c>
      <c r="T1920" s="226">
        <f>S1920*H1920</f>
        <v>0</v>
      </c>
      <c r="U1920" s="38"/>
      <c r="V1920" s="38"/>
      <c r="W1920" s="38"/>
      <c r="X1920" s="38"/>
      <c r="Y1920" s="38"/>
      <c r="Z1920" s="38"/>
      <c r="AA1920" s="38"/>
      <c r="AB1920" s="38"/>
      <c r="AC1920" s="38"/>
      <c r="AD1920" s="38"/>
      <c r="AE1920" s="38"/>
      <c r="AR1920" s="227" t="s">
        <v>256</v>
      </c>
      <c r="AT1920" s="227" t="s">
        <v>163</v>
      </c>
      <c r="AU1920" s="227" t="s">
        <v>178</v>
      </c>
      <c r="AY1920" s="17" t="s">
        <v>161</v>
      </c>
      <c r="BE1920" s="228">
        <f>IF(N1920="základní",J1920,0)</f>
        <v>0</v>
      </c>
      <c r="BF1920" s="228">
        <f>IF(N1920="snížená",J1920,0)</f>
        <v>0</v>
      </c>
      <c r="BG1920" s="228">
        <f>IF(N1920="zákl. přenesená",J1920,0)</f>
        <v>0</v>
      </c>
      <c r="BH1920" s="228">
        <f>IF(N1920="sníž. přenesená",J1920,0)</f>
        <v>0</v>
      </c>
      <c r="BI1920" s="228">
        <f>IF(N1920="nulová",J1920,0)</f>
        <v>0</v>
      </c>
      <c r="BJ1920" s="17" t="s">
        <v>83</v>
      </c>
      <c r="BK1920" s="228">
        <f>ROUND(I1920*H1920,2)</f>
        <v>0</v>
      </c>
      <c r="BL1920" s="17" t="s">
        <v>256</v>
      </c>
      <c r="BM1920" s="227" t="s">
        <v>3022</v>
      </c>
    </row>
    <row r="1921" s="2" customFormat="1">
      <c r="A1921" s="38"/>
      <c r="B1921" s="39"/>
      <c r="C1921" s="40"/>
      <c r="D1921" s="229" t="s">
        <v>169</v>
      </c>
      <c r="E1921" s="40"/>
      <c r="F1921" s="230" t="s">
        <v>3021</v>
      </c>
      <c r="G1921" s="40"/>
      <c r="H1921" s="40"/>
      <c r="I1921" s="231"/>
      <c r="J1921" s="40"/>
      <c r="K1921" s="40"/>
      <c r="L1921" s="44"/>
      <c r="M1921" s="232"/>
      <c r="N1921" s="233"/>
      <c r="O1921" s="91"/>
      <c r="P1921" s="91"/>
      <c r="Q1921" s="91"/>
      <c r="R1921" s="91"/>
      <c r="S1921" s="91"/>
      <c r="T1921" s="92"/>
      <c r="U1921" s="38"/>
      <c r="V1921" s="38"/>
      <c r="W1921" s="38"/>
      <c r="X1921" s="38"/>
      <c r="Y1921" s="38"/>
      <c r="Z1921" s="38"/>
      <c r="AA1921" s="38"/>
      <c r="AB1921" s="38"/>
      <c r="AC1921" s="38"/>
      <c r="AD1921" s="38"/>
      <c r="AE1921" s="38"/>
      <c r="AT1921" s="17" t="s">
        <v>169</v>
      </c>
      <c r="AU1921" s="17" t="s">
        <v>178</v>
      </c>
    </row>
    <row r="1922" s="2" customFormat="1" ht="16.5" customHeight="1">
      <c r="A1922" s="38"/>
      <c r="B1922" s="39"/>
      <c r="C1922" s="215" t="s">
        <v>3023</v>
      </c>
      <c r="D1922" s="215" t="s">
        <v>163</v>
      </c>
      <c r="E1922" s="216" t="s">
        <v>3024</v>
      </c>
      <c r="F1922" s="217" t="s">
        <v>3025</v>
      </c>
      <c r="G1922" s="218" t="s">
        <v>1754</v>
      </c>
      <c r="H1922" s="219">
        <v>1</v>
      </c>
      <c r="I1922" s="220"/>
      <c r="J1922" s="221">
        <f>ROUND(I1922*H1922,2)</f>
        <v>0</v>
      </c>
      <c r="K1922" s="222"/>
      <c r="L1922" s="44"/>
      <c r="M1922" s="223" t="s">
        <v>1</v>
      </c>
      <c r="N1922" s="224" t="s">
        <v>40</v>
      </c>
      <c r="O1922" s="91"/>
      <c r="P1922" s="225">
        <f>O1922*H1922</f>
        <v>0</v>
      </c>
      <c r="Q1922" s="225">
        <v>0</v>
      </c>
      <c r="R1922" s="225">
        <f>Q1922*H1922</f>
        <v>0</v>
      </c>
      <c r="S1922" s="225">
        <v>0</v>
      </c>
      <c r="T1922" s="226">
        <f>S1922*H1922</f>
        <v>0</v>
      </c>
      <c r="U1922" s="38"/>
      <c r="V1922" s="38"/>
      <c r="W1922" s="38"/>
      <c r="X1922" s="38"/>
      <c r="Y1922" s="38"/>
      <c r="Z1922" s="38"/>
      <c r="AA1922" s="38"/>
      <c r="AB1922" s="38"/>
      <c r="AC1922" s="38"/>
      <c r="AD1922" s="38"/>
      <c r="AE1922" s="38"/>
      <c r="AR1922" s="227" t="s">
        <v>256</v>
      </c>
      <c r="AT1922" s="227" t="s">
        <v>163</v>
      </c>
      <c r="AU1922" s="227" t="s">
        <v>178</v>
      </c>
      <c r="AY1922" s="17" t="s">
        <v>161</v>
      </c>
      <c r="BE1922" s="228">
        <f>IF(N1922="základní",J1922,0)</f>
        <v>0</v>
      </c>
      <c r="BF1922" s="228">
        <f>IF(N1922="snížená",J1922,0)</f>
        <v>0</v>
      </c>
      <c r="BG1922" s="228">
        <f>IF(N1922="zákl. přenesená",J1922,0)</f>
        <v>0</v>
      </c>
      <c r="BH1922" s="228">
        <f>IF(N1922="sníž. přenesená",J1922,0)</f>
        <v>0</v>
      </c>
      <c r="BI1922" s="228">
        <f>IF(N1922="nulová",J1922,0)</f>
        <v>0</v>
      </c>
      <c r="BJ1922" s="17" t="s">
        <v>83</v>
      </c>
      <c r="BK1922" s="228">
        <f>ROUND(I1922*H1922,2)</f>
        <v>0</v>
      </c>
      <c r="BL1922" s="17" t="s">
        <v>256</v>
      </c>
      <c r="BM1922" s="227" t="s">
        <v>3026</v>
      </c>
    </row>
    <row r="1923" s="2" customFormat="1">
      <c r="A1923" s="38"/>
      <c r="B1923" s="39"/>
      <c r="C1923" s="40"/>
      <c r="D1923" s="229" t="s">
        <v>169</v>
      </c>
      <c r="E1923" s="40"/>
      <c r="F1923" s="230" t="s">
        <v>3027</v>
      </c>
      <c r="G1923" s="40"/>
      <c r="H1923" s="40"/>
      <c r="I1923" s="231"/>
      <c r="J1923" s="40"/>
      <c r="K1923" s="40"/>
      <c r="L1923" s="44"/>
      <c r="M1923" s="232"/>
      <c r="N1923" s="233"/>
      <c r="O1923" s="91"/>
      <c r="P1923" s="91"/>
      <c r="Q1923" s="91"/>
      <c r="R1923" s="91"/>
      <c r="S1923" s="91"/>
      <c r="T1923" s="92"/>
      <c r="U1923" s="38"/>
      <c r="V1923" s="38"/>
      <c r="W1923" s="38"/>
      <c r="X1923" s="38"/>
      <c r="Y1923" s="38"/>
      <c r="Z1923" s="38"/>
      <c r="AA1923" s="38"/>
      <c r="AB1923" s="38"/>
      <c r="AC1923" s="38"/>
      <c r="AD1923" s="38"/>
      <c r="AE1923" s="38"/>
      <c r="AT1923" s="17" t="s">
        <v>169</v>
      </c>
      <c r="AU1923" s="17" t="s">
        <v>178</v>
      </c>
    </row>
    <row r="1924" s="2" customFormat="1" ht="37.8" customHeight="1">
      <c r="A1924" s="38"/>
      <c r="B1924" s="39"/>
      <c r="C1924" s="215" t="s">
        <v>3028</v>
      </c>
      <c r="D1924" s="215" t="s">
        <v>163</v>
      </c>
      <c r="E1924" s="216" t="s">
        <v>3029</v>
      </c>
      <c r="F1924" s="217" t="s">
        <v>3030</v>
      </c>
      <c r="G1924" s="218" t="s">
        <v>1754</v>
      </c>
      <c r="H1924" s="219">
        <v>1</v>
      </c>
      <c r="I1924" s="220"/>
      <c r="J1924" s="221">
        <f>ROUND(I1924*H1924,2)</f>
        <v>0</v>
      </c>
      <c r="K1924" s="222"/>
      <c r="L1924" s="44"/>
      <c r="M1924" s="223" t="s">
        <v>1</v>
      </c>
      <c r="N1924" s="224" t="s">
        <v>40</v>
      </c>
      <c r="O1924" s="91"/>
      <c r="P1924" s="225">
        <f>O1924*H1924</f>
        <v>0</v>
      </c>
      <c r="Q1924" s="225">
        <v>0</v>
      </c>
      <c r="R1924" s="225">
        <f>Q1924*H1924</f>
        <v>0</v>
      </c>
      <c r="S1924" s="225">
        <v>0</v>
      </c>
      <c r="T1924" s="226">
        <f>S1924*H1924</f>
        <v>0</v>
      </c>
      <c r="U1924" s="38"/>
      <c r="V1924" s="38"/>
      <c r="W1924" s="38"/>
      <c r="X1924" s="38"/>
      <c r="Y1924" s="38"/>
      <c r="Z1924" s="38"/>
      <c r="AA1924" s="38"/>
      <c r="AB1924" s="38"/>
      <c r="AC1924" s="38"/>
      <c r="AD1924" s="38"/>
      <c r="AE1924" s="38"/>
      <c r="AR1924" s="227" t="s">
        <v>256</v>
      </c>
      <c r="AT1924" s="227" t="s">
        <v>163</v>
      </c>
      <c r="AU1924" s="227" t="s">
        <v>178</v>
      </c>
      <c r="AY1924" s="17" t="s">
        <v>161</v>
      </c>
      <c r="BE1924" s="228">
        <f>IF(N1924="základní",J1924,0)</f>
        <v>0</v>
      </c>
      <c r="BF1924" s="228">
        <f>IF(N1924="snížená",J1924,0)</f>
        <v>0</v>
      </c>
      <c r="BG1924" s="228">
        <f>IF(N1924="zákl. přenesená",J1924,0)</f>
        <v>0</v>
      </c>
      <c r="BH1924" s="228">
        <f>IF(N1924="sníž. přenesená",J1924,0)</f>
        <v>0</v>
      </c>
      <c r="BI1924" s="228">
        <f>IF(N1924="nulová",J1924,0)</f>
        <v>0</v>
      </c>
      <c r="BJ1924" s="17" t="s">
        <v>83</v>
      </c>
      <c r="BK1924" s="228">
        <f>ROUND(I1924*H1924,2)</f>
        <v>0</v>
      </c>
      <c r="BL1924" s="17" t="s">
        <v>256</v>
      </c>
      <c r="BM1924" s="227" t="s">
        <v>3031</v>
      </c>
    </row>
    <row r="1925" s="2" customFormat="1">
      <c r="A1925" s="38"/>
      <c r="B1925" s="39"/>
      <c r="C1925" s="40"/>
      <c r="D1925" s="229" t="s">
        <v>169</v>
      </c>
      <c r="E1925" s="40"/>
      <c r="F1925" s="230" t="s">
        <v>3030</v>
      </c>
      <c r="G1925" s="40"/>
      <c r="H1925" s="40"/>
      <c r="I1925" s="231"/>
      <c r="J1925" s="40"/>
      <c r="K1925" s="40"/>
      <c r="L1925" s="44"/>
      <c r="M1925" s="232"/>
      <c r="N1925" s="233"/>
      <c r="O1925" s="91"/>
      <c r="P1925" s="91"/>
      <c r="Q1925" s="91"/>
      <c r="R1925" s="91"/>
      <c r="S1925" s="91"/>
      <c r="T1925" s="92"/>
      <c r="U1925" s="38"/>
      <c r="V1925" s="38"/>
      <c r="W1925" s="38"/>
      <c r="X1925" s="38"/>
      <c r="Y1925" s="38"/>
      <c r="Z1925" s="38"/>
      <c r="AA1925" s="38"/>
      <c r="AB1925" s="38"/>
      <c r="AC1925" s="38"/>
      <c r="AD1925" s="38"/>
      <c r="AE1925" s="38"/>
      <c r="AT1925" s="17" t="s">
        <v>169</v>
      </c>
      <c r="AU1925" s="17" t="s">
        <v>178</v>
      </c>
    </row>
    <row r="1926" s="2" customFormat="1" ht="24.15" customHeight="1">
      <c r="A1926" s="38"/>
      <c r="B1926" s="39"/>
      <c r="C1926" s="215" t="s">
        <v>3032</v>
      </c>
      <c r="D1926" s="215" t="s">
        <v>163</v>
      </c>
      <c r="E1926" s="216" t="s">
        <v>3033</v>
      </c>
      <c r="F1926" s="217" t="s">
        <v>3034</v>
      </c>
      <c r="G1926" s="218" t="s">
        <v>1754</v>
      </c>
      <c r="H1926" s="219">
        <v>4</v>
      </c>
      <c r="I1926" s="220"/>
      <c r="J1926" s="221">
        <f>ROUND(I1926*H1926,2)</f>
        <v>0</v>
      </c>
      <c r="K1926" s="222"/>
      <c r="L1926" s="44"/>
      <c r="M1926" s="223" t="s">
        <v>1</v>
      </c>
      <c r="N1926" s="224" t="s">
        <v>40</v>
      </c>
      <c r="O1926" s="91"/>
      <c r="P1926" s="225">
        <f>O1926*H1926</f>
        <v>0</v>
      </c>
      <c r="Q1926" s="225">
        <v>0</v>
      </c>
      <c r="R1926" s="225">
        <f>Q1926*H1926</f>
        <v>0</v>
      </c>
      <c r="S1926" s="225">
        <v>0</v>
      </c>
      <c r="T1926" s="226">
        <f>S1926*H1926</f>
        <v>0</v>
      </c>
      <c r="U1926" s="38"/>
      <c r="V1926" s="38"/>
      <c r="W1926" s="38"/>
      <c r="X1926" s="38"/>
      <c r="Y1926" s="38"/>
      <c r="Z1926" s="38"/>
      <c r="AA1926" s="38"/>
      <c r="AB1926" s="38"/>
      <c r="AC1926" s="38"/>
      <c r="AD1926" s="38"/>
      <c r="AE1926" s="38"/>
      <c r="AR1926" s="227" t="s">
        <v>256</v>
      </c>
      <c r="AT1926" s="227" t="s">
        <v>163</v>
      </c>
      <c r="AU1926" s="227" t="s">
        <v>178</v>
      </c>
      <c r="AY1926" s="17" t="s">
        <v>161</v>
      </c>
      <c r="BE1926" s="228">
        <f>IF(N1926="základní",J1926,0)</f>
        <v>0</v>
      </c>
      <c r="BF1926" s="228">
        <f>IF(N1926="snížená",J1926,0)</f>
        <v>0</v>
      </c>
      <c r="BG1926" s="228">
        <f>IF(N1926="zákl. přenesená",J1926,0)</f>
        <v>0</v>
      </c>
      <c r="BH1926" s="228">
        <f>IF(N1926="sníž. přenesená",J1926,0)</f>
        <v>0</v>
      </c>
      <c r="BI1926" s="228">
        <f>IF(N1926="nulová",J1926,0)</f>
        <v>0</v>
      </c>
      <c r="BJ1926" s="17" t="s">
        <v>83</v>
      </c>
      <c r="BK1926" s="228">
        <f>ROUND(I1926*H1926,2)</f>
        <v>0</v>
      </c>
      <c r="BL1926" s="17" t="s">
        <v>256</v>
      </c>
      <c r="BM1926" s="227" t="s">
        <v>3035</v>
      </c>
    </row>
    <row r="1927" s="2" customFormat="1">
      <c r="A1927" s="38"/>
      <c r="B1927" s="39"/>
      <c r="C1927" s="40"/>
      <c r="D1927" s="229" t="s">
        <v>169</v>
      </c>
      <c r="E1927" s="40"/>
      <c r="F1927" s="230" t="s">
        <v>3034</v>
      </c>
      <c r="G1927" s="40"/>
      <c r="H1927" s="40"/>
      <c r="I1927" s="231"/>
      <c r="J1927" s="40"/>
      <c r="K1927" s="40"/>
      <c r="L1927" s="44"/>
      <c r="M1927" s="232"/>
      <c r="N1927" s="233"/>
      <c r="O1927" s="91"/>
      <c r="P1927" s="91"/>
      <c r="Q1927" s="91"/>
      <c r="R1927" s="91"/>
      <c r="S1927" s="91"/>
      <c r="T1927" s="92"/>
      <c r="U1927" s="38"/>
      <c r="V1927" s="38"/>
      <c r="W1927" s="38"/>
      <c r="X1927" s="38"/>
      <c r="Y1927" s="38"/>
      <c r="Z1927" s="38"/>
      <c r="AA1927" s="38"/>
      <c r="AB1927" s="38"/>
      <c r="AC1927" s="38"/>
      <c r="AD1927" s="38"/>
      <c r="AE1927" s="38"/>
      <c r="AT1927" s="17" t="s">
        <v>169</v>
      </c>
      <c r="AU1927" s="17" t="s">
        <v>178</v>
      </c>
    </row>
    <row r="1928" s="2" customFormat="1" ht="37.8" customHeight="1">
      <c r="A1928" s="38"/>
      <c r="B1928" s="39"/>
      <c r="C1928" s="215" t="s">
        <v>3036</v>
      </c>
      <c r="D1928" s="215" t="s">
        <v>163</v>
      </c>
      <c r="E1928" s="216" t="s">
        <v>3037</v>
      </c>
      <c r="F1928" s="217" t="s">
        <v>3038</v>
      </c>
      <c r="G1928" s="218" t="s">
        <v>1754</v>
      </c>
      <c r="H1928" s="219">
        <v>1</v>
      </c>
      <c r="I1928" s="220"/>
      <c r="J1928" s="221">
        <f>ROUND(I1928*H1928,2)</f>
        <v>0</v>
      </c>
      <c r="K1928" s="222"/>
      <c r="L1928" s="44"/>
      <c r="M1928" s="223" t="s">
        <v>1</v>
      </c>
      <c r="N1928" s="224" t="s">
        <v>40</v>
      </c>
      <c r="O1928" s="91"/>
      <c r="P1928" s="225">
        <f>O1928*H1928</f>
        <v>0</v>
      </c>
      <c r="Q1928" s="225">
        <v>0</v>
      </c>
      <c r="R1928" s="225">
        <f>Q1928*H1928</f>
        <v>0</v>
      </c>
      <c r="S1928" s="225">
        <v>0</v>
      </c>
      <c r="T1928" s="226">
        <f>S1928*H1928</f>
        <v>0</v>
      </c>
      <c r="U1928" s="38"/>
      <c r="V1928" s="38"/>
      <c r="W1928" s="38"/>
      <c r="X1928" s="38"/>
      <c r="Y1928" s="38"/>
      <c r="Z1928" s="38"/>
      <c r="AA1928" s="38"/>
      <c r="AB1928" s="38"/>
      <c r="AC1928" s="38"/>
      <c r="AD1928" s="38"/>
      <c r="AE1928" s="38"/>
      <c r="AR1928" s="227" t="s">
        <v>256</v>
      </c>
      <c r="AT1928" s="227" t="s">
        <v>163</v>
      </c>
      <c r="AU1928" s="227" t="s">
        <v>178</v>
      </c>
      <c r="AY1928" s="17" t="s">
        <v>161</v>
      </c>
      <c r="BE1928" s="228">
        <f>IF(N1928="základní",J1928,0)</f>
        <v>0</v>
      </c>
      <c r="BF1928" s="228">
        <f>IF(N1928="snížená",J1928,0)</f>
        <v>0</v>
      </c>
      <c r="BG1928" s="228">
        <f>IF(N1928="zákl. přenesená",J1928,0)</f>
        <v>0</v>
      </c>
      <c r="BH1928" s="228">
        <f>IF(N1928="sníž. přenesená",J1928,0)</f>
        <v>0</v>
      </c>
      <c r="BI1928" s="228">
        <f>IF(N1928="nulová",J1928,0)</f>
        <v>0</v>
      </c>
      <c r="BJ1928" s="17" t="s">
        <v>83</v>
      </c>
      <c r="BK1928" s="228">
        <f>ROUND(I1928*H1928,2)</f>
        <v>0</v>
      </c>
      <c r="BL1928" s="17" t="s">
        <v>256</v>
      </c>
      <c r="BM1928" s="227" t="s">
        <v>3039</v>
      </c>
    </row>
    <row r="1929" s="2" customFormat="1">
      <c r="A1929" s="38"/>
      <c r="B1929" s="39"/>
      <c r="C1929" s="40"/>
      <c r="D1929" s="229" t="s">
        <v>169</v>
      </c>
      <c r="E1929" s="40"/>
      <c r="F1929" s="230" t="s">
        <v>3038</v>
      </c>
      <c r="G1929" s="40"/>
      <c r="H1929" s="40"/>
      <c r="I1929" s="231"/>
      <c r="J1929" s="40"/>
      <c r="K1929" s="40"/>
      <c r="L1929" s="44"/>
      <c r="M1929" s="232"/>
      <c r="N1929" s="233"/>
      <c r="O1929" s="91"/>
      <c r="P1929" s="91"/>
      <c r="Q1929" s="91"/>
      <c r="R1929" s="91"/>
      <c r="S1929" s="91"/>
      <c r="T1929" s="92"/>
      <c r="U1929" s="38"/>
      <c r="V1929" s="38"/>
      <c r="W1929" s="38"/>
      <c r="X1929" s="38"/>
      <c r="Y1929" s="38"/>
      <c r="Z1929" s="38"/>
      <c r="AA1929" s="38"/>
      <c r="AB1929" s="38"/>
      <c r="AC1929" s="38"/>
      <c r="AD1929" s="38"/>
      <c r="AE1929" s="38"/>
      <c r="AT1929" s="17" t="s">
        <v>169</v>
      </c>
      <c r="AU1929" s="17" t="s">
        <v>178</v>
      </c>
    </row>
    <row r="1930" s="2" customFormat="1" ht="24.15" customHeight="1">
      <c r="A1930" s="38"/>
      <c r="B1930" s="39"/>
      <c r="C1930" s="215" t="s">
        <v>3040</v>
      </c>
      <c r="D1930" s="215" t="s">
        <v>163</v>
      </c>
      <c r="E1930" s="216" t="s">
        <v>3041</v>
      </c>
      <c r="F1930" s="217" t="s">
        <v>3042</v>
      </c>
      <c r="G1930" s="218" t="s">
        <v>451</v>
      </c>
      <c r="H1930" s="219">
        <v>480</v>
      </c>
      <c r="I1930" s="220"/>
      <c r="J1930" s="221">
        <f>ROUND(I1930*H1930,2)</f>
        <v>0</v>
      </c>
      <c r="K1930" s="222"/>
      <c r="L1930" s="44"/>
      <c r="M1930" s="223" t="s">
        <v>1</v>
      </c>
      <c r="N1930" s="224" t="s">
        <v>40</v>
      </c>
      <c r="O1930" s="91"/>
      <c r="P1930" s="225">
        <f>O1930*H1930</f>
        <v>0</v>
      </c>
      <c r="Q1930" s="225">
        <v>0</v>
      </c>
      <c r="R1930" s="225">
        <f>Q1930*H1930</f>
        <v>0</v>
      </c>
      <c r="S1930" s="225">
        <v>0</v>
      </c>
      <c r="T1930" s="226">
        <f>S1930*H1930</f>
        <v>0</v>
      </c>
      <c r="U1930" s="38"/>
      <c r="V1930" s="38"/>
      <c r="W1930" s="38"/>
      <c r="X1930" s="38"/>
      <c r="Y1930" s="38"/>
      <c r="Z1930" s="38"/>
      <c r="AA1930" s="38"/>
      <c r="AB1930" s="38"/>
      <c r="AC1930" s="38"/>
      <c r="AD1930" s="38"/>
      <c r="AE1930" s="38"/>
      <c r="AR1930" s="227" t="s">
        <v>256</v>
      </c>
      <c r="AT1930" s="227" t="s">
        <v>163</v>
      </c>
      <c r="AU1930" s="227" t="s">
        <v>178</v>
      </c>
      <c r="AY1930" s="17" t="s">
        <v>161</v>
      </c>
      <c r="BE1930" s="228">
        <f>IF(N1930="základní",J1930,0)</f>
        <v>0</v>
      </c>
      <c r="BF1930" s="228">
        <f>IF(N1930="snížená",J1930,0)</f>
        <v>0</v>
      </c>
      <c r="BG1930" s="228">
        <f>IF(N1930="zákl. přenesená",J1930,0)</f>
        <v>0</v>
      </c>
      <c r="BH1930" s="228">
        <f>IF(N1930="sníž. přenesená",J1930,0)</f>
        <v>0</v>
      </c>
      <c r="BI1930" s="228">
        <f>IF(N1930="nulová",J1930,0)</f>
        <v>0</v>
      </c>
      <c r="BJ1930" s="17" t="s">
        <v>83</v>
      </c>
      <c r="BK1930" s="228">
        <f>ROUND(I1930*H1930,2)</f>
        <v>0</v>
      </c>
      <c r="BL1930" s="17" t="s">
        <v>256</v>
      </c>
      <c r="BM1930" s="227" t="s">
        <v>3043</v>
      </c>
    </row>
    <row r="1931" s="2" customFormat="1">
      <c r="A1931" s="38"/>
      <c r="B1931" s="39"/>
      <c r="C1931" s="40"/>
      <c r="D1931" s="229" t="s">
        <v>169</v>
      </c>
      <c r="E1931" s="40"/>
      <c r="F1931" s="230" t="s">
        <v>3042</v>
      </c>
      <c r="G1931" s="40"/>
      <c r="H1931" s="40"/>
      <c r="I1931" s="231"/>
      <c r="J1931" s="40"/>
      <c r="K1931" s="40"/>
      <c r="L1931" s="44"/>
      <c r="M1931" s="232"/>
      <c r="N1931" s="233"/>
      <c r="O1931" s="91"/>
      <c r="P1931" s="91"/>
      <c r="Q1931" s="91"/>
      <c r="R1931" s="91"/>
      <c r="S1931" s="91"/>
      <c r="T1931" s="92"/>
      <c r="U1931" s="38"/>
      <c r="V1931" s="38"/>
      <c r="W1931" s="38"/>
      <c r="X1931" s="38"/>
      <c r="Y1931" s="38"/>
      <c r="Z1931" s="38"/>
      <c r="AA1931" s="38"/>
      <c r="AB1931" s="38"/>
      <c r="AC1931" s="38"/>
      <c r="AD1931" s="38"/>
      <c r="AE1931" s="38"/>
      <c r="AT1931" s="17" t="s">
        <v>169</v>
      </c>
      <c r="AU1931" s="17" t="s">
        <v>178</v>
      </c>
    </row>
    <row r="1932" s="2" customFormat="1" ht="33" customHeight="1">
      <c r="A1932" s="38"/>
      <c r="B1932" s="39"/>
      <c r="C1932" s="215" t="s">
        <v>3044</v>
      </c>
      <c r="D1932" s="215" t="s">
        <v>163</v>
      </c>
      <c r="E1932" s="216" t="s">
        <v>3045</v>
      </c>
      <c r="F1932" s="217" t="s">
        <v>2993</v>
      </c>
      <c r="G1932" s="218" t="s">
        <v>451</v>
      </c>
      <c r="H1932" s="219">
        <v>200</v>
      </c>
      <c r="I1932" s="220"/>
      <c r="J1932" s="221">
        <f>ROUND(I1932*H1932,2)</f>
        <v>0</v>
      </c>
      <c r="K1932" s="222"/>
      <c r="L1932" s="44"/>
      <c r="M1932" s="223" t="s">
        <v>1</v>
      </c>
      <c r="N1932" s="224" t="s">
        <v>40</v>
      </c>
      <c r="O1932" s="91"/>
      <c r="P1932" s="225">
        <f>O1932*H1932</f>
        <v>0</v>
      </c>
      <c r="Q1932" s="225">
        <v>0</v>
      </c>
      <c r="R1932" s="225">
        <f>Q1932*H1932</f>
        <v>0</v>
      </c>
      <c r="S1932" s="225">
        <v>0</v>
      </c>
      <c r="T1932" s="226">
        <f>S1932*H1932</f>
        <v>0</v>
      </c>
      <c r="U1932" s="38"/>
      <c r="V1932" s="38"/>
      <c r="W1932" s="38"/>
      <c r="X1932" s="38"/>
      <c r="Y1932" s="38"/>
      <c r="Z1932" s="38"/>
      <c r="AA1932" s="38"/>
      <c r="AB1932" s="38"/>
      <c r="AC1932" s="38"/>
      <c r="AD1932" s="38"/>
      <c r="AE1932" s="38"/>
      <c r="AR1932" s="227" t="s">
        <v>256</v>
      </c>
      <c r="AT1932" s="227" t="s">
        <v>163</v>
      </c>
      <c r="AU1932" s="227" t="s">
        <v>178</v>
      </c>
      <c r="AY1932" s="17" t="s">
        <v>161</v>
      </c>
      <c r="BE1932" s="228">
        <f>IF(N1932="základní",J1932,0)</f>
        <v>0</v>
      </c>
      <c r="BF1932" s="228">
        <f>IF(N1932="snížená",J1932,0)</f>
        <v>0</v>
      </c>
      <c r="BG1932" s="228">
        <f>IF(N1932="zákl. přenesená",J1932,0)</f>
        <v>0</v>
      </c>
      <c r="BH1932" s="228">
        <f>IF(N1932="sníž. přenesená",J1932,0)</f>
        <v>0</v>
      </c>
      <c r="BI1932" s="228">
        <f>IF(N1932="nulová",J1932,0)</f>
        <v>0</v>
      </c>
      <c r="BJ1932" s="17" t="s">
        <v>83</v>
      </c>
      <c r="BK1932" s="228">
        <f>ROUND(I1932*H1932,2)</f>
        <v>0</v>
      </c>
      <c r="BL1932" s="17" t="s">
        <v>256</v>
      </c>
      <c r="BM1932" s="227" t="s">
        <v>3046</v>
      </c>
    </row>
    <row r="1933" s="2" customFormat="1">
      <c r="A1933" s="38"/>
      <c r="B1933" s="39"/>
      <c r="C1933" s="40"/>
      <c r="D1933" s="229" t="s">
        <v>169</v>
      </c>
      <c r="E1933" s="40"/>
      <c r="F1933" s="230" t="s">
        <v>2993</v>
      </c>
      <c r="G1933" s="40"/>
      <c r="H1933" s="40"/>
      <c r="I1933" s="231"/>
      <c r="J1933" s="40"/>
      <c r="K1933" s="40"/>
      <c r="L1933" s="44"/>
      <c r="M1933" s="232"/>
      <c r="N1933" s="233"/>
      <c r="O1933" s="91"/>
      <c r="P1933" s="91"/>
      <c r="Q1933" s="91"/>
      <c r="R1933" s="91"/>
      <c r="S1933" s="91"/>
      <c r="T1933" s="92"/>
      <c r="U1933" s="38"/>
      <c r="V1933" s="38"/>
      <c r="W1933" s="38"/>
      <c r="X1933" s="38"/>
      <c r="Y1933" s="38"/>
      <c r="Z1933" s="38"/>
      <c r="AA1933" s="38"/>
      <c r="AB1933" s="38"/>
      <c r="AC1933" s="38"/>
      <c r="AD1933" s="38"/>
      <c r="AE1933" s="38"/>
      <c r="AT1933" s="17" t="s">
        <v>169</v>
      </c>
      <c r="AU1933" s="17" t="s">
        <v>178</v>
      </c>
    </row>
    <row r="1934" s="2" customFormat="1" ht="33" customHeight="1">
      <c r="A1934" s="38"/>
      <c r="B1934" s="39"/>
      <c r="C1934" s="215" t="s">
        <v>3047</v>
      </c>
      <c r="D1934" s="215" t="s">
        <v>163</v>
      </c>
      <c r="E1934" s="216" t="s">
        <v>3048</v>
      </c>
      <c r="F1934" s="217" t="s">
        <v>2997</v>
      </c>
      <c r="G1934" s="218" t="s">
        <v>451</v>
      </c>
      <c r="H1934" s="219">
        <v>100</v>
      </c>
      <c r="I1934" s="220"/>
      <c r="J1934" s="221">
        <f>ROUND(I1934*H1934,2)</f>
        <v>0</v>
      </c>
      <c r="K1934" s="222"/>
      <c r="L1934" s="44"/>
      <c r="M1934" s="223" t="s">
        <v>1</v>
      </c>
      <c r="N1934" s="224" t="s">
        <v>40</v>
      </c>
      <c r="O1934" s="91"/>
      <c r="P1934" s="225">
        <f>O1934*H1934</f>
        <v>0</v>
      </c>
      <c r="Q1934" s="225">
        <v>0</v>
      </c>
      <c r="R1934" s="225">
        <f>Q1934*H1934</f>
        <v>0</v>
      </c>
      <c r="S1934" s="225">
        <v>0</v>
      </c>
      <c r="T1934" s="226">
        <f>S1934*H1934</f>
        <v>0</v>
      </c>
      <c r="U1934" s="38"/>
      <c r="V1934" s="38"/>
      <c r="W1934" s="38"/>
      <c r="X1934" s="38"/>
      <c r="Y1934" s="38"/>
      <c r="Z1934" s="38"/>
      <c r="AA1934" s="38"/>
      <c r="AB1934" s="38"/>
      <c r="AC1934" s="38"/>
      <c r="AD1934" s="38"/>
      <c r="AE1934" s="38"/>
      <c r="AR1934" s="227" t="s">
        <v>256</v>
      </c>
      <c r="AT1934" s="227" t="s">
        <v>163</v>
      </c>
      <c r="AU1934" s="227" t="s">
        <v>178</v>
      </c>
      <c r="AY1934" s="17" t="s">
        <v>161</v>
      </c>
      <c r="BE1934" s="228">
        <f>IF(N1934="základní",J1934,0)</f>
        <v>0</v>
      </c>
      <c r="BF1934" s="228">
        <f>IF(N1934="snížená",J1934,0)</f>
        <v>0</v>
      </c>
      <c r="BG1934" s="228">
        <f>IF(N1934="zákl. přenesená",J1934,0)</f>
        <v>0</v>
      </c>
      <c r="BH1934" s="228">
        <f>IF(N1934="sníž. přenesená",J1934,0)</f>
        <v>0</v>
      </c>
      <c r="BI1934" s="228">
        <f>IF(N1934="nulová",J1934,0)</f>
        <v>0</v>
      </c>
      <c r="BJ1934" s="17" t="s">
        <v>83</v>
      </c>
      <c r="BK1934" s="228">
        <f>ROUND(I1934*H1934,2)</f>
        <v>0</v>
      </c>
      <c r="BL1934" s="17" t="s">
        <v>256</v>
      </c>
      <c r="BM1934" s="227" t="s">
        <v>3049</v>
      </c>
    </row>
    <row r="1935" s="2" customFormat="1">
      <c r="A1935" s="38"/>
      <c r="B1935" s="39"/>
      <c r="C1935" s="40"/>
      <c r="D1935" s="229" t="s">
        <v>169</v>
      </c>
      <c r="E1935" s="40"/>
      <c r="F1935" s="230" t="s">
        <v>2997</v>
      </c>
      <c r="G1935" s="40"/>
      <c r="H1935" s="40"/>
      <c r="I1935" s="231"/>
      <c r="J1935" s="40"/>
      <c r="K1935" s="40"/>
      <c r="L1935" s="44"/>
      <c r="M1935" s="232"/>
      <c r="N1935" s="233"/>
      <c r="O1935" s="91"/>
      <c r="P1935" s="91"/>
      <c r="Q1935" s="91"/>
      <c r="R1935" s="91"/>
      <c r="S1935" s="91"/>
      <c r="T1935" s="92"/>
      <c r="U1935" s="38"/>
      <c r="V1935" s="38"/>
      <c r="W1935" s="38"/>
      <c r="X1935" s="38"/>
      <c r="Y1935" s="38"/>
      <c r="Z1935" s="38"/>
      <c r="AA1935" s="38"/>
      <c r="AB1935" s="38"/>
      <c r="AC1935" s="38"/>
      <c r="AD1935" s="38"/>
      <c r="AE1935" s="38"/>
      <c r="AT1935" s="17" t="s">
        <v>169</v>
      </c>
      <c r="AU1935" s="17" t="s">
        <v>178</v>
      </c>
    </row>
    <row r="1936" s="2" customFormat="1" ht="33" customHeight="1">
      <c r="A1936" s="38"/>
      <c r="B1936" s="39"/>
      <c r="C1936" s="215" t="s">
        <v>3050</v>
      </c>
      <c r="D1936" s="215" t="s">
        <v>163</v>
      </c>
      <c r="E1936" s="216" t="s">
        <v>3051</v>
      </c>
      <c r="F1936" s="217" t="s">
        <v>3001</v>
      </c>
      <c r="G1936" s="218" t="s">
        <v>451</v>
      </c>
      <c r="H1936" s="219">
        <v>80</v>
      </c>
      <c r="I1936" s="220"/>
      <c r="J1936" s="221">
        <f>ROUND(I1936*H1936,2)</f>
        <v>0</v>
      </c>
      <c r="K1936" s="222"/>
      <c r="L1936" s="44"/>
      <c r="M1936" s="223" t="s">
        <v>1</v>
      </c>
      <c r="N1936" s="224" t="s">
        <v>40</v>
      </c>
      <c r="O1936" s="91"/>
      <c r="P1936" s="225">
        <f>O1936*H1936</f>
        <v>0</v>
      </c>
      <c r="Q1936" s="225">
        <v>0</v>
      </c>
      <c r="R1936" s="225">
        <f>Q1936*H1936</f>
        <v>0</v>
      </c>
      <c r="S1936" s="225">
        <v>0</v>
      </c>
      <c r="T1936" s="226">
        <f>S1936*H1936</f>
        <v>0</v>
      </c>
      <c r="U1936" s="38"/>
      <c r="V1936" s="38"/>
      <c r="W1936" s="38"/>
      <c r="X1936" s="38"/>
      <c r="Y1936" s="38"/>
      <c r="Z1936" s="38"/>
      <c r="AA1936" s="38"/>
      <c r="AB1936" s="38"/>
      <c r="AC1936" s="38"/>
      <c r="AD1936" s="38"/>
      <c r="AE1936" s="38"/>
      <c r="AR1936" s="227" t="s">
        <v>256</v>
      </c>
      <c r="AT1936" s="227" t="s">
        <v>163</v>
      </c>
      <c r="AU1936" s="227" t="s">
        <v>178</v>
      </c>
      <c r="AY1936" s="17" t="s">
        <v>161</v>
      </c>
      <c r="BE1936" s="228">
        <f>IF(N1936="základní",J1936,0)</f>
        <v>0</v>
      </c>
      <c r="BF1936" s="228">
        <f>IF(N1936="snížená",J1936,0)</f>
        <v>0</v>
      </c>
      <c r="BG1936" s="228">
        <f>IF(N1936="zákl. přenesená",J1936,0)</f>
        <v>0</v>
      </c>
      <c r="BH1936" s="228">
        <f>IF(N1936="sníž. přenesená",J1936,0)</f>
        <v>0</v>
      </c>
      <c r="BI1936" s="228">
        <f>IF(N1936="nulová",J1936,0)</f>
        <v>0</v>
      </c>
      <c r="BJ1936" s="17" t="s">
        <v>83</v>
      </c>
      <c r="BK1936" s="228">
        <f>ROUND(I1936*H1936,2)</f>
        <v>0</v>
      </c>
      <c r="BL1936" s="17" t="s">
        <v>256</v>
      </c>
      <c r="BM1936" s="227" t="s">
        <v>3052</v>
      </c>
    </row>
    <row r="1937" s="2" customFormat="1">
      <c r="A1937" s="38"/>
      <c r="B1937" s="39"/>
      <c r="C1937" s="40"/>
      <c r="D1937" s="229" t="s">
        <v>169</v>
      </c>
      <c r="E1937" s="40"/>
      <c r="F1937" s="230" t="s">
        <v>3001</v>
      </c>
      <c r="G1937" s="40"/>
      <c r="H1937" s="40"/>
      <c r="I1937" s="231"/>
      <c r="J1937" s="40"/>
      <c r="K1937" s="40"/>
      <c r="L1937" s="44"/>
      <c r="M1937" s="232"/>
      <c r="N1937" s="233"/>
      <c r="O1937" s="91"/>
      <c r="P1937" s="91"/>
      <c r="Q1937" s="91"/>
      <c r="R1937" s="91"/>
      <c r="S1937" s="91"/>
      <c r="T1937" s="92"/>
      <c r="U1937" s="38"/>
      <c r="V1937" s="38"/>
      <c r="W1937" s="38"/>
      <c r="X1937" s="38"/>
      <c r="Y1937" s="38"/>
      <c r="Z1937" s="38"/>
      <c r="AA1937" s="38"/>
      <c r="AB1937" s="38"/>
      <c r="AC1937" s="38"/>
      <c r="AD1937" s="38"/>
      <c r="AE1937" s="38"/>
      <c r="AT1937" s="17" t="s">
        <v>169</v>
      </c>
      <c r="AU1937" s="17" t="s">
        <v>178</v>
      </c>
    </row>
    <row r="1938" s="2" customFormat="1" ht="21.75" customHeight="1">
      <c r="A1938" s="38"/>
      <c r="B1938" s="39"/>
      <c r="C1938" s="215" t="s">
        <v>3053</v>
      </c>
      <c r="D1938" s="215" t="s">
        <v>163</v>
      </c>
      <c r="E1938" s="216" t="s">
        <v>3054</v>
      </c>
      <c r="F1938" s="217" t="s">
        <v>2624</v>
      </c>
      <c r="G1938" s="218" t="s">
        <v>1754</v>
      </c>
      <c r="H1938" s="219">
        <v>20</v>
      </c>
      <c r="I1938" s="220"/>
      <c r="J1938" s="221">
        <f>ROUND(I1938*H1938,2)</f>
        <v>0</v>
      </c>
      <c r="K1938" s="222"/>
      <c r="L1938" s="44"/>
      <c r="M1938" s="223" t="s">
        <v>1</v>
      </c>
      <c r="N1938" s="224" t="s">
        <v>40</v>
      </c>
      <c r="O1938" s="91"/>
      <c r="P1938" s="225">
        <f>O1938*H1938</f>
        <v>0</v>
      </c>
      <c r="Q1938" s="225">
        <v>0</v>
      </c>
      <c r="R1938" s="225">
        <f>Q1938*H1938</f>
        <v>0</v>
      </c>
      <c r="S1938" s="225">
        <v>0</v>
      </c>
      <c r="T1938" s="226">
        <f>S1938*H1938</f>
        <v>0</v>
      </c>
      <c r="U1938" s="38"/>
      <c r="V1938" s="38"/>
      <c r="W1938" s="38"/>
      <c r="X1938" s="38"/>
      <c r="Y1938" s="38"/>
      <c r="Z1938" s="38"/>
      <c r="AA1938" s="38"/>
      <c r="AB1938" s="38"/>
      <c r="AC1938" s="38"/>
      <c r="AD1938" s="38"/>
      <c r="AE1938" s="38"/>
      <c r="AR1938" s="227" t="s">
        <v>256</v>
      </c>
      <c r="AT1938" s="227" t="s">
        <v>163</v>
      </c>
      <c r="AU1938" s="227" t="s">
        <v>178</v>
      </c>
      <c r="AY1938" s="17" t="s">
        <v>161</v>
      </c>
      <c r="BE1938" s="228">
        <f>IF(N1938="základní",J1938,0)</f>
        <v>0</v>
      </c>
      <c r="BF1938" s="228">
        <f>IF(N1938="snížená",J1938,0)</f>
        <v>0</v>
      </c>
      <c r="BG1938" s="228">
        <f>IF(N1938="zákl. přenesená",J1938,0)</f>
        <v>0</v>
      </c>
      <c r="BH1938" s="228">
        <f>IF(N1938="sníž. přenesená",J1938,0)</f>
        <v>0</v>
      </c>
      <c r="BI1938" s="228">
        <f>IF(N1938="nulová",J1938,0)</f>
        <v>0</v>
      </c>
      <c r="BJ1938" s="17" t="s">
        <v>83</v>
      </c>
      <c r="BK1938" s="228">
        <f>ROUND(I1938*H1938,2)</f>
        <v>0</v>
      </c>
      <c r="BL1938" s="17" t="s">
        <v>256</v>
      </c>
      <c r="BM1938" s="227" t="s">
        <v>3055</v>
      </c>
    </row>
    <row r="1939" s="2" customFormat="1">
      <c r="A1939" s="38"/>
      <c r="B1939" s="39"/>
      <c r="C1939" s="40"/>
      <c r="D1939" s="229" t="s">
        <v>169</v>
      </c>
      <c r="E1939" s="40"/>
      <c r="F1939" s="230" t="s">
        <v>2624</v>
      </c>
      <c r="G1939" s="40"/>
      <c r="H1939" s="40"/>
      <c r="I1939" s="231"/>
      <c r="J1939" s="40"/>
      <c r="K1939" s="40"/>
      <c r="L1939" s="44"/>
      <c r="M1939" s="232"/>
      <c r="N1939" s="233"/>
      <c r="O1939" s="91"/>
      <c r="P1939" s="91"/>
      <c r="Q1939" s="91"/>
      <c r="R1939" s="91"/>
      <c r="S1939" s="91"/>
      <c r="T1939" s="92"/>
      <c r="U1939" s="38"/>
      <c r="V1939" s="38"/>
      <c r="W1939" s="38"/>
      <c r="X1939" s="38"/>
      <c r="Y1939" s="38"/>
      <c r="Z1939" s="38"/>
      <c r="AA1939" s="38"/>
      <c r="AB1939" s="38"/>
      <c r="AC1939" s="38"/>
      <c r="AD1939" s="38"/>
      <c r="AE1939" s="38"/>
      <c r="AT1939" s="17" t="s">
        <v>169</v>
      </c>
      <c r="AU1939" s="17" t="s">
        <v>178</v>
      </c>
    </row>
    <row r="1940" s="2" customFormat="1" ht="16.5" customHeight="1">
      <c r="A1940" s="38"/>
      <c r="B1940" s="39"/>
      <c r="C1940" s="215" t="s">
        <v>3056</v>
      </c>
      <c r="D1940" s="215" t="s">
        <v>163</v>
      </c>
      <c r="E1940" s="216" t="s">
        <v>3057</v>
      </c>
      <c r="F1940" s="217" t="s">
        <v>2648</v>
      </c>
      <c r="G1940" s="218" t="s">
        <v>1754</v>
      </c>
      <c r="H1940" s="219">
        <v>10</v>
      </c>
      <c r="I1940" s="220"/>
      <c r="J1940" s="221">
        <f>ROUND(I1940*H1940,2)</f>
        <v>0</v>
      </c>
      <c r="K1940" s="222"/>
      <c r="L1940" s="44"/>
      <c r="M1940" s="223" t="s">
        <v>1</v>
      </c>
      <c r="N1940" s="224" t="s">
        <v>40</v>
      </c>
      <c r="O1940" s="91"/>
      <c r="P1940" s="225">
        <f>O1940*H1940</f>
        <v>0</v>
      </c>
      <c r="Q1940" s="225">
        <v>0</v>
      </c>
      <c r="R1940" s="225">
        <f>Q1940*H1940</f>
        <v>0</v>
      </c>
      <c r="S1940" s="225">
        <v>0</v>
      </c>
      <c r="T1940" s="226">
        <f>S1940*H1940</f>
        <v>0</v>
      </c>
      <c r="U1940" s="38"/>
      <c r="V1940" s="38"/>
      <c r="W1940" s="38"/>
      <c r="X1940" s="38"/>
      <c r="Y1940" s="38"/>
      <c r="Z1940" s="38"/>
      <c r="AA1940" s="38"/>
      <c r="AB1940" s="38"/>
      <c r="AC1940" s="38"/>
      <c r="AD1940" s="38"/>
      <c r="AE1940" s="38"/>
      <c r="AR1940" s="227" t="s">
        <v>256</v>
      </c>
      <c r="AT1940" s="227" t="s">
        <v>163</v>
      </c>
      <c r="AU1940" s="227" t="s">
        <v>178</v>
      </c>
      <c r="AY1940" s="17" t="s">
        <v>161</v>
      </c>
      <c r="BE1940" s="228">
        <f>IF(N1940="základní",J1940,0)</f>
        <v>0</v>
      </c>
      <c r="BF1940" s="228">
        <f>IF(N1940="snížená",J1940,0)</f>
        <v>0</v>
      </c>
      <c r="BG1940" s="228">
        <f>IF(N1940="zákl. přenesená",J1940,0)</f>
        <v>0</v>
      </c>
      <c r="BH1940" s="228">
        <f>IF(N1940="sníž. přenesená",J1940,0)</f>
        <v>0</v>
      </c>
      <c r="BI1940" s="228">
        <f>IF(N1940="nulová",J1940,0)</f>
        <v>0</v>
      </c>
      <c r="BJ1940" s="17" t="s">
        <v>83</v>
      </c>
      <c r="BK1940" s="228">
        <f>ROUND(I1940*H1940,2)</f>
        <v>0</v>
      </c>
      <c r="BL1940" s="17" t="s">
        <v>256</v>
      </c>
      <c r="BM1940" s="227" t="s">
        <v>3058</v>
      </c>
    </row>
    <row r="1941" s="2" customFormat="1">
      <c r="A1941" s="38"/>
      <c r="B1941" s="39"/>
      <c r="C1941" s="40"/>
      <c r="D1941" s="229" t="s">
        <v>169</v>
      </c>
      <c r="E1941" s="40"/>
      <c r="F1941" s="230" t="s">
        <v>2648</v>
      </c>
      <c r="G1941" s="40"/>
      <c r="H1941" s="40"/>
      <c r="I1941" s="231"/>
      <c r="J1941" s="40"/>
      <c r="K1941" s="40"/>
      <c r="L1941" s="44"/>
      <c r="M1941" s="232"/>
      <c r="N1941" s="233"/>
      <c r="O1941" s="91"/>
      <c r="P1941" s="91"/>
      <c r="Q1941" s="91"/>
      <c r="R1941" s="91"/>
      <c r="S1941" s="91"/>
      <c r="T1941" s="92"/>
      <c r="U1941" s="38"/>
      <c r="V1941" s="38"/>
      <c r="W1941" s="38"/>
      <c r="X1941" s="38"/>
      <c r="Y1941" s="38"/>
      <c r="Z1941" s="38"/>
      <c r="AA1941" s="38"/>
      <c r="AB1941" s="38"/>
      <c r="AC1941" s="38"/>
      <c r="AD1941" s="38"/>
      <c r="AE1941" s="38"/>
      <c r="AT1941" s="17" t="s">
        <v>169</v>
      </c>
      <c r="AU1941" s="17" t="s">
        <v>178</v>
      </c>
    </row>
    <row r="1942" s="2" customFormat="1" ht="24.15" customHeight="1">
      <c r="A1942" s="38"/>
      <c r="B1942" s="39"/>
      <c r="C1942" s="215" t="s">
        <v>3059</v>
      </c>
      <c r="D1942" s="215" t="s">
        <v>163</v>
      </c>
      <c r="E1942" s="216" t="s">
        <v>3060</v>
      </c>
      <c r="F1942" s="217" t="s">
        <v>2989</v>
      </c>
      <c r="G1942" s="218" t="s">
        <v>1754</v>
      </c>
      <c r="H1942" s="219">
        <v>4</v>
      </c>
      <c r="I1942" s="220"/>
      <c r="J1942" s="221">
        <f>ROUND(I1942*H1942,2)</f>
        <v>0</v>
      </c>
      <c r="K1942" s="222"/>
      <c r="L1942" s="44"/>
      <c r="M1942" s="223" t="s">
        <v>1</v>
      </c>
      <c r="N1942" s="224" t="s">
        <v>40</v>
      </c>
      <c r="O1942" s="91"/>
      <c r="P1942" s="225">
        <f>O1942*H1942</f>
        <v>0</v>
      </c>
      <c r="Q1942" s="225">
        <v>0</v>
      </c>
      <c r="R1942" s="225">
        <f>Q1942*H1942</f>
        <v>0</v>
      </c>
      <c r="S1942" s="225">
        <v>0</v>
      </c>
      <c r="T1942" s="226">
        <f>S1942*H1942</f>
        <v>0</v>
      </c>
      <c r="U1942" s="38"/>
      <c r="V1942" s="38"/>
      <c r="W1942" s="38"/>
      <c r="X1942" s="38"/>
      <c r="Y1942" s="38"/>
      <c r="Z1942" s="38"/>
      <c r="AA1942" s="38"/>
      <c r="AB1942" s="38"/>
      <c r="AC1942" s="38"/>
      <c r="AD1942" s="38"/>
      <c r="AE1942" s="38"/>
      <c r="AR1942" s="227" t="s">
        <v>256</v>
      </c>
      <c r="AT1942" s="227" t="s">
        <v>163</v>
      </c>
      <c r="AU1942" s="227" t="s">
        <v>178</v>
      </c>
      <c r="AY1942" s="17" t="s">
        <v>161</v>
      </c>
      <c r="BE1942" s="228">
        <f>IF(N1942="základní",J1942,0)</f>
        <v>0</v>
      </c>
      <c r="BF1942" s="228">
        <f>IF(N1942="snížená",J1942,0)</f>
        <v>0</v>
      </c>
      <c r="BG1942" s="228">
        <f>IF(N1942="zákl. přenesená",J1942,0)</f>
        <v>0</v>
      </c>
      <c r="BH1942" s="228">
        <f>IF(N1942="sníž. přenesená",J1942,0)</f>
        <v>0</v>
      </c>
      <c r="BI1942" s="228">
        <f>IF(N1942="nulová",J1942,0)</f>
        <v>0</v>
      </c>
      <c r="BJ1942" s="17" t="s">
        <v>83</v>
      </c>
      <c r="BK1942" s="228">
        <f>ROUND(I1942*H1942,2)</f>
        <v>0</v>
      </c>
      <c r="BL1942" s="17" t="s">
        <v>256</v>
      </c>
      <c r="BM1942" s="227" t="s">
        <v>3061</v>
      </c>
    </row>
    <row r="1943" s="2" customFormat="1">
      <c r="A1943" s="38"/>
      <c r="B1943" s="39"/>
      <c r="C1943" s="40"/>
      <c r="D1943" s="229" t="s">
        <v>169</v>
      </c>
      <c r="E1943" s="40"/>
      <c r="F1943" s="230" t="s">
        <v>2989</v>
      </c>
      <c r="G1943" s="40"/>
      <c r="H1943" s="40"/>
      <c r="I1943" s="231"/>
      <c r="J1943" s="40"/>
      <c r="K1943" s="40"/>
      <c r="L1943" s="44"/>
      <c r="M1943" s="232"/>
      <c r="N1943" s="233"/>
      <c r="O1943" s="91"/>
      <c r="P1943" s="91"/>
      <c r="Q1943" s="91"/>
      <c r="R1943" s="91"/>
      <c r="S1943" s="91"/>
      <c r="T1943" s="92"/>
      <c r="U1943" s="38"/>
      <c r="V1943" s="38"/>
      <c r="W1943" s="38"/>
      <c r="X1943" s="38"/>
      <c r="Y1943" s="38"/>
      <c r="Z1943" s="38"/>
      <c r="AA1943" s="38"/>
      <c r="AB1943" s="38"/>
      <c r="AC1943" s="38"/>
      <c r="AD1943" s="38"/>
      <c r="AE1943" s="38"/>
      <c r="AT1943" s="17" t="s">
        <v>169</v>
      </c>
      <c r="AU1943" s="17" t="s">
        <v>178</v>
      </c>
    </row>
    <row r="1944" s="2" customFormat="1" ht="16.5" customHeight="1">
      <c r="A1944" s="38"/>
      <c r="B1944" s="39"/>
      <c r="C1944" s="215" t="s">
        <v>3062</v>
      </c>
      <c r="D1944" s="215" t="s">
        <v>163</v>
      </c>
      <c r="E1944" s="216" t="s">
        <v>3063</v>
      </c>
      <c r="F1944" s="217" t="s">
        <v>2938</v>
      </c>
      <c r="G1944" s="218" t="s">
        <v>1765</v>
      </c>
      <c r="H1944" s="219">
        <v>1</v>
      </c>
      <c r="I1944" s="220"/>
      <c r="J1944" s="221">
        <f>ROUND(I1944*H1944,2)</f>
        <v>0</v>
      </c>
      <c r="K1944" s="222"/>
      <c r="L1944" s="44"/>
      <c r="M1944" s="223" t="s">
        <v>1</v>
      </c>
      <c r="N1944" s="224" t="s">
        <v>40</v>
      </c>
      <c r="O1944" s="91"/>
      <c r="P1944" s="225">
        <f>O1944*H1944</f>
        <v>0</v>
      </c>
      <c r="Q1944" s="225">
        <v>0</v>
      </c>
      <c r="R1944" s="225">
        <f>Q1944*H1944</f>
        <v>0</v>
      </c>
      <c r="S1944" s="225">
        <v>0</v>
      </c>
      <c r="T1944" s="226">
        <f>S1944*H1944</f>
        <v>0</v>
      </c>
      <c r="U1944" s="38"/>
      <c r="V1944" s="38"/>
      <c r="W1944" s="38"/>
      <c r="X1944" s="38"/>
      <c r="Y1944" s="38"/>
      <c r="Z1944" s="38"/>
      <c r="AA1944" s="38"/>
      <c r="AB1944" s="38"/>
      <c r="AC1944" s="38"/>
      <c r="AD1944" s="38"/>
      <c r="AE1944" s="38"/>
      <c r="AR1944" s="227" t="s">
        <v>256</v>
      </c>
      <c r="AT1944" s="227" t="s">
        <v>163</v>
      </c>
      <c r="AU1944" s="227" t="s">
        <v>178</v>
      </c>
      <c r="AY1944" s="17" t="s">
        <v>161</v>
      </c>
      <c r="BE1944" s="228">
        <f>IF(N1944="základní",J1944,0)</f>
        <v>0</v>
      </c>
      <c r="BF1944" s="228">
        <f>IF(N1944="snížená",J1944,0)</f>
        <v>0</v>
      </c>
      <c r="BG1944" s="228">
        <f>IF(N1944="zákl. přenesená",J1944,0)</f>
        <v>0</v>
      </c>
      <c r="BH1944" s="228">
        <f>IF(N1944="sníž. přenesená",J1944,0)</f>
        <v>0</v>
      </c>
      <c r="BI1944" s="228">
        <f>IF(N1944="nulová",J1944,0)</f>
        <v>0</v>
      </c>
      <c r="BJ1944" s="17" t="s">
        <v>83</v>
      </c>
      <c r="BK1944" s="228">
        <f>ROUND(I1944*H1944,2)</f>
        <v>0</v>
      </c>
      <c r="BL1944" s="17" t="s">
        <v>256</v>
      </c>
      <c r="BM1944" s="227" t="s">
        <v>3064</v>
      </c>
    </row>
    <row r="1945" s="2" customFormat="1">
      <c r="A1945" s="38"/>
      <c r="B1945" s="39"/>
      <c r="C1945" s="40"/>
      <c r="D1945" s="229" t="s">
        <v>169</v>
      </c>
      <c r="E1945" s="40"/>
      <c r="F1945" s="230" t="s">
        <v>2938</v>
      </c>
      <c r="G1945" s="40"/>
      <c r="H1945" s="40"/>
      <c r="I1945" s="231"/>
      <c r="J1945" s="40"/>
      <c r="K1945" s="40"/>
      <c r="L1945" s="44"/>
      <c r="M1945" s="232"/>
      <c r="N1945" s="233"/>
      <c r="O1945" s="91"/>
      <c r="P1945" s="91"/>
      <c r="Q1945" s="91"/>
      <c r="R1945" s="91"/>
      <c r="S1945" s="91"/>
      <c r="T1945" s="92"/>
      <c r="U1945" s="38"/>
      <c r="V1945" s="38"/>
      <c r="W1945" s="38"/>
      <c r="X1945" s="38"/>
      <c r="Y1945" s="38"/>
      <c r="Z1945" s="38"/>
      <c r="AA1945" s="38"/>
      <c r="AB1945" s="38"/>
      <c r="AC1945" s="38"/>
      <c r="AD1945" s="38"/>
      <c r="AE1945" s="38"/>
      <c r="AT1945" s="17" t="s">
        <v>169</v>
      </c>
      <c r="AU1945" s="17" t="s">
        <v>178</v>
      </c>
    </row>
    <row r="1946" s="2" customFormat="1" ht="16.5" customHeight="1">
      <c r="A1946" s="38"/>
      <c r="B1946" s="39"/>
      <c r="C1946" s="215" t="s">
        <v>3065</v>
      </c>
      <c r="D1946" s="215" t="s">
        <v>163</v>
      </c>
      <c r="E1946" s="216" t="s">
        <v>3066</v>
      </c>
      <c r="F1946" s="217" t="s">
        <v>3067</v>
      </c>
      <c r="G1946" s="218" t="s">
        <v>1765</v>
      </c>
      <c r="H1946" s="219">
        <v>1</v>
      </c>
      <c r="I1946" s="220"/>
      <c r="J1946" s="221">
        <f>ROUND(I1946*H1946,2)</f>
        <v>0</v>
      </c>
      <c r="K1946" s="222"/>
      <c r="L1946" s="44"/>
      <c r="M1946" s="223" t="s">
        <v>1</v>
      </c>
      <c r="N1946" s="224" t="s">
        <v>40</v>
      </c>
      <c r="O1946" s="91"/>
      <c r="P1946" s="225">
        <f>O1946*H1946</f>
        <v>0</v>
      </c>
      <c r="Q1946" s="225">
        <v>0</v>
      </c>
      <c r="R1946" s="225">
        <f>Q1946*H1946</f>
        <v>0</v>
      </c>
      <c r="S1946" s="225">
        <v>0</v>
      </c>
      <c r="T1946" s="226">
        <f>S1946*H1946</f>
        <v>0</v>
      </c>
      <c r="U1946" s="38"/>
      <c r="V1946" s="38"/>
      <c r="W1946" s="38"/>
      <c r="X1946" s="38"/>
      <c r="Y1946" s="38"/>
      <c r="Z1946" s="38"/>
      <c r="AA1946" s="38"/>
      <c r="AB1946" s="38"/>
      <c r="AC1946" s="38"/>
      <c r="AD1946" s="38"/>
      <c r="AE1946" s="38"/>
      <c r="AR1946" s="227" t="s">
        <v>256</v>
      </c>
      <c r="AT1946" s="227" t="s">
        <v>163</v>
      </c>
      <c r="AU1946" s="227" t="s">
        <v>178</v>
      </c>
      <c r="AY1946" s="17" t="s">
        <v>161</v>
      </c>
      <c r="BE1946" s="228">
        <f>IF(N1946="základní",J1946,0)</f>
        <v>0</v>
      </c>
      <c r="BF1946" s="228">
        <f>IF(N1946="snížená",J1946,0)</f>
        <v>0</v>
      </c>
      <c r="BG1946" s="228">
        <f>IF(N1946="zákl. přenesená",J1946,0)</f>
        <v>0</v>
      </c>
      <c r="BH1946" s="228">
        <f>IF(N1946="sníž. přenesená",J1946,0)</f>
        <v>0</v>
      </c>
      <c r="BI1946" s="228">
        <f>IF(N1946="nulová",J1946,0)</f>
        <v>0</v>
      </c>
      <c r="BJ1946" s="17" t="s">
        <v>83</v>
      </c>
      <c r="BK1946" s="228">
        <f>ROUND(I1946*H1946,2)</f>
        <v>0</v>
      </c>
      <c r="BL1946" s="17" t="s">
        <v>256</v>
      </c>
      <c r="BM1946" s="227" t="s">
        <v>3068</v>
      </c>
    </row>
    <row r="1947" s="2" customFormat="1">
      <c r="A1947" s="38"/>
      <c r="B1947" s="39"/>
      <c r="C1947" s="40"/>
      <c r="D1947" s="229" t="s">
        <v>169</v>
      </c>
      <c r="E1947" s="40"/>
      <c r="F1947" s="230" t="s">
        <v>3067</v>
      </c>
      <c r="G1947" s="40"/>
      <c r="H1947" s="40"/>
      <c r="I1947" s="231"/>
      <c r="J1947" s="40"/>
      <c r="K1947" s="40"/>
      <c r="L1947" s="44"/>
      <c r="M1947" s="232"/>
      <c r="N1947" s="233"/>
      <c r="O1947" s="91"/>
      <c r="P1947" s="91"/>
      <c r="Q1947" s="91"/>
      <c r="R1947" s="91"/>
      <c r="S1947" s="91"/>
      <c r="T1947" s="92"/>
      <c r="U1947" s="38"/>
      <c r="V1947" s="38"/>
      <c r="W1947" s="38"/>
      <c r="X1947" s="38"/>
      <c r="Y1947" s="38"/>
      <c r="Z1947" s="38"/>
      <c r="AA1947" s="38"/>
      <c r="AB1947" s="38"/>
      <c r="AC1947" s="38"/>
      <c r="AD1947" s="38"/>
      <c r="AE1947" s="38"/>
      <c r="AT1947" s="17" t="s">
        <v>169</v>
      </c>
      <c r="AU1947" s="17" t="s">
        <v>178</v>
      </c>
    </row>
    <row r="1948" s="2" customFormat="1" ht="16.5" customHeight="1">
      <c r="A1948" s="38"/>
      <c r="B1948" s="39"/>
      <c r="C1948" s="215" t="s">
        <v>3069</v>
      </c>
      <c r="D1948" s="215" t="s">
        <v>163</v>
      </c>
      <c r="E1948" s="216" t="s">
        <v>3070</v>
      </c>
      <c r="F1948" s="217" t="s">
        <v>3071</v>
      </c>
      <c r="G1948" s="218" t="s">
        <v>1765</v>
      </c>
      <c r="H1948" s="219">
        <v>1</v>
      </c>
      <c r="I1948" s="220"/>
      <c r="J1948" s="221">
        <f>ROUND(I1948*H1948,2)</f>
        <v>0</v>
      </c>
      <c r="K1948" s="222"/>
      <c r="L1948" s="44"/>
      <c r="M1948" s="223" t="s">
        <v>1</v>
      </c>
      <c r="N1948" s="224" t="s">
        <v>40</v>
      </c>
      <c r="O1948" s="91"/>
      <c r="P1948" s="225">
        <f>O1948*H1948</f>
        <v>0</v>
      </c>
      <c r="Q1948" s="225">
        <v>0</v>
      </c>
      <c r="R1948" s="225">
        <f>Q1948*H1948</f>
        <v>0</v>
      </c>
      <c r="S1948" s="225">
        <v>0</v>
      </c>
      <c r="T1948" s="226">
        <f>S1948*H1948</f>
        <v>0</v>
      </c>
      <c r="U1948" s="38"/>
      <c r="V1948" s="38"/>
      <c r="W1948" s="38"/>
      <c r="X1948" s="38"/>
      <c r="Y1948" s="38"/>
      <c r="Z1948" s="38"/>
      <c r="AA1948" s="38"/>
      <c r="AB1948" s="38"/>
      <c r="AC1948" s="38"/>
      <c r="AD1948" s="38"/>
      <c r="AE1948" s="38"/>
      <c r="AR1948" s="227" t="s">
        <v>256</v>
      </c>
      <c r="AT1948" s="227" t="s">
        <v>163</v>
      </c>
      <c r="AU1948" s="227" t="s">
        <v>178</v>
      </c>
      <c r="AY1948" s="17" t="s">
        <v>161</v>
      </c>
      <c r="BE1948" s="228">
        <f>IF(N1948="základní",J1948,0)</f>
        <v>0</v>
      </c>
      <c r="BF1948" s="228">
        <f>IF(N1948="snížená",J1948,0)</f>
        <v>0</v>
      </c>
      <c r="BG1948" s="228">
        <f>IF(N1948="zákl. přenesená",J1948,0)</f>
        <v>0</v>
      </c>
      <c r="BH1948" s="228">
        <f>IF(N1948="sníž. přenesená",J1948,0)</f>
        <v>0</v>
      </c>
      <c r="BI1948" s="228">
        <f>IF(N1948="nulová",J1948,0)</f>
        <v>0</v>
      </c>
      <c r="BJ1948" s="17" t="s">
        <v>83</v>
      </c>
      <c r="BK1948" s="228">
        <f>ROUND(I1948*H1948,2)</f>
        <v>0</v>
      </c>
      <c r="BL1948" s="17" t="s">
        <v>256</v>
      </c>
      <c r="BM1948" s="227" t="s">
        <v>3072</v>
      </c>
    </row>
    <row r="1949" s="2" customFormat="1">
      <c r="A1949" s="38"/>
      <c r="B1949" s="39"/>
      <c r="C1949" s="40"/>
      <c r="D1949" s="229" t="s">
        <v>169</v>
      </c>
      <c r="E1949" s="40"/>
      <c r="F1949" s="230" t="s">
        <v>3071</v>
      </c>
      <c r="G1949" s="40"/>
      <c r="H1949" s="40"/>
      <c r="I1949" s="231"/>
      <c r="J1949" s="40"/>
      <c r="K1949" s="40"/>
      <c r="L1949" s="44"/>
      <c r="M1949" s="232"/>
      <c r="N1949" s="233"/>
      <c r="O1949" s="91"/>
      <c r="P1949" s="91"/>
      <c r="Q1949" s="91"/>
      <c r="R1949" s="91"/>
      <c r="S1949" s="91"/>
      <c r="T1949" s="92"/>
      <c r="U1949" s="38"/>
      <c r="V1949" s="38"/>
      <c r="W1949" s="38"/>
      <c r="X1949" s="38"/>
      <c r="Y1949" s="38"/>
      <c r="Z1949" s="38"/>
      <c r="AA1949" s="38"/>
      <c r="AB1949" s="38"/>
      <c r="AC1949" s="38"/>
      <c r="AD1949" s="38"/>
      <c r="AE1949" s="38"/>
      <c r="AT1949" s="17" t="s">
        <v>169</v>
      </c>
      <c r="AU1949" s="17" t="s">
        <v>178</v>
      </c>
    </row>
    <row r="1950" s="2" customFormat="1" ht="16.5" customHeight="1">
      <c r="A1950" s="38"/>
      <c r="B1950" s="39"/>
      <c r="C1950" s="215" t="s">
        <v>3073</v>
      </c>
      <c r="D1950" s="215" t="s">
        <v>163</v>
      </c>
      <c r="E1950" s="216" t="s">
        <v>3074</v>
      </c>
      <c r="F1950" s="217" t="s">
        <v>3075</v>
      </c>
      <c r="G1950" s="218" t="s">
        <v>1765</v>
      </c>
      <c r="H1950" s="219">
        <v>1</v>
      </c>
      <c r="I1950" s="220"/>
      <c r="J1950" s="221">
        <f>ROUND(I1950*H1950,2)</f>
        <v>0</v>
      </c>
      <c r="K1950" s="222"/>
      <c r="L1950" s="44"/>
      <c r="M1950" s="223" t="s">
        <v>1</v>
      </c>
      <c r="N1950" s="224" t="s">
        <v>40</v>
      </c>
      <c r="O1950" s="91"/>
      <c r="P1950" s="225">
        <f>O1950*H1950</f>
        <v>0</v>
      </c>
      <c r="Q1950" s="225">
        <v>0</v>
      </c>
      <c r="R1950" s="225">
        <f>Q1950*H1950</f>
        <v>0</v>
      </c>
      <c r="S1950" s="225">
        <v>0</v>
      </c>
      <c r="T1950" s="226">
        <f>S1950*H1950</f>
        <v>0</v>
      </c>
      <c r="U1950" s="38"/>
      <c r="V1950" s="38"/>
      <c r="W1950" s="38"/>
      <c r="X1950" s="38"/>
      <c r="Y1950" s="38"/>
      <c r="Z1950" s="38"/>
      <c r="AA1950" s="38"/>
      <c r="AB1950" s="38"/>
      <c r="AC1950" s="38"/>
      <c r="AD1950" s="38"/>
      <c r="AE1950" s="38"/>
      <c r="AR1950" s="227" t="s">
        <v>256</v>
      </c>
      <c r="AT1950" s="227" t="s">
        <v>163</v>
      </c>
      <c r="AU1950" s="227" t="s">
        <v>178</v>
      </c>
      <c r="AY1950" s="17" t="s">
        <v>161</v>
      </c>
      <c r="BE1950" s="228">
        <f>IF(N1950="základní",J1950,0)</f>
        <v>0</v>
      </c>
      <c r="BF1950" s="228">
        <f>IF(N1950="snížená",J1950,0)</f>
        <v>0</v>
      </c>
      <c r="BG1950" s="228">
        <f>IF(N1950="zákl. přenesená",J1950,0)</f>
        <v>0</v>
      </c>
      <c r="BH1950" s="228">
        <f>IF(N1950="sníž. přenesená",J1950,0)</f>
        <v>0</v>
      </c>
      <c r="BI1950" s="228">
        <f>IF(N1950="nulová",J1950,0)</f>
        <v>0</v>
      </c>
      <c r="BJ1950" s="17" t="s">
        <v>83</v>
      </c>
      <c r="BK1950" s="228">
        <f>ROUND(I1950*H1950,2)</f>
        <v>0</v>
      </c>
      <c r="BL1950" s="17" t="s">
        <v>256</v>
      </c>
      <c r="BM1950" s="227" t="s">
        <v>3076</v>
      </c>
    </row>
    <row r="1951" s="2" customFormat="1">
      <c r="A1951" s="38"/>
      <c r="B1951" s="39"/>
      <c r="C1951" s="40"/>
      <c r="D1951" s="229" t="s">
        <v>169</v>
      </c>
      <c r="E1951" s="40"/>
      <c r="F1951" s="230" t="s">
        <v>3075</v>
      </c>
      <c r="G1951" s="40"/>
      <c r="H1951" s="40"/>
      <c r="I1951" s="231"/>
      <c r="J1951" s="40"/>
      <c r="K1951" s="40"/>
      <c r="L1951" s="44"/>
      <c r="M1951" s="232"/>
      <c r="N1951" s="233"/>
      <c r="O1951" s="91"/>
      <c r="P1951" s="91"/>
      <c r="Q1951" s="91"/>
      <c r="R1951" s="91"/>
      <c r="S1951" s="91"/>
      <c r="T1951" s="92"/>
      <c r="U1951" s="38"/>
      <c r="V1951" s="38"/>
      <c r="W1951" s="38"/>
      <c r="X1951" s="38"/>
      <c r="Y1951" s="38"/>
      <c r="Z1951" s="38"/>
      <c r="AA1951" s="38"/>
      <c r="AB1951" s="38"/>
      <c r="AC1951" s="38"/>
      <c r="AD1951" s="38"/>
      <c r="AE1951" s="38"/>
      <c r="AT1951" s="17" t="s">
        <v>169</v>
      </c>
      <c r="AU1951" s="17" t="s">
        <v>178</v>
      </c>
    </row>
    <row r="1952" s="2" customFormat="1" ht="33" customHeight="1">
      <c r="A1952" s="38"/>
      <c r="B1952" s="39"/>
      <c r="C1952" s="215" t="s">
        <v>3077</v>
      </c>
      <c r="D1952" s="215" t="s">
        <v>163</v>
      </c>
      <c r="E1952" s="216" t="s">
        <v>3078</v>
      </c>
      <c r="F1952" s="217" t="s">
        <v>3079</v>
      </c>
      <c r="G1952" s="218" t="s">
        <v>1765</v>
      </c>
      <c r="H1952" s="219">
        <v>1</v>
      </c>
      <c r="I1952" s="220"/>
      <c r="J1952" s="221">
        <f>ROUND(I1952*H1952,2)</f>
        <v>0</v>
      </c>
      <c r="K1952" s="222"/>
      <c r="L1952" s="44"/>
      <c r="M1952" s="223" t="s">
        <v>1</v>
      </c>
      <c r="N1952" s="224" t="s">
        <v>40</v>
      </c>
      <c r="O1952" s="91"/>
      <c r="P1952" s="225">
        <f>O1952*H1952</f>
        <v>0</v>
      </c>
      <c r="Q1952" s="225">
        <v>0</v>
      </c>
      <c r="R1952" s="225">
        <f>Q1952*H1952</f>
        <v>0</v>
      </c>
      <c r="S1952" s="225">
        <v>0</v>
      </c>
      <c r="T1952" s="226">
        <f>S1952*H1952</f>
        <v>0</v>
      </c>
      <c r="U1952" s="38"/>
      <c r="V1952" s="38"/>
      <c r="W1952" s="38"/>
      <c r="X1952" s="38"/>
      <c r="Y1952" s="38"/>
      <c r="Z1952" s="38"/>
      <c r="AA1952" s="38"/>
      <c r="AB1952" s="38"/>
      <c r="AC1952" s="38"/>
      <c r="AD1952" s="38"/>
      <c r="AE1952" s="38"/>
      <c r="AR1952" s="227" t="s">
        <v>256</v>
      </c>
      <c r="AT1952" s="227" t="s">
        <v>163</v>
      </c>
      <c r="AU1952" s="227" t="s">
        <v>178</v>
      </c>
      <c r="AY1952" s="17" t="s">
        <v>161</v>
      </c>
      <c r="BE1952" s="228">
        <f>IF(N1952="základní",J1952,0)</f>
        <v>0</v>
      </c>
      <c r="BF1952" s="228">
        <f>IF(N1952="snížená",J1952,0)</f>
        <v>0</v>
      </c>
      <c r="BG1952" s="228">
        <f>IF(N1952="zákl. přenesená",J1952,0)</f>
        <v>0</v>
      </c>
      <c r="BH1952" s="228">
        <f>IF(N1952="sníž. přenesená",J1952,0)</f>
        <v>0</v>
      </c>
      <c r="BI1952" s="228">
        <f>IF(N1952="nulová",J1952,0)</f>
        <v>0</v>
      </c>
      <c r="BJ1952" s="17" t="s">
        <v>83</v>
      </c>
      <c r="BK1952" s="228">
        <f>ROUND(I1952*H1952,2)</f>
        <v>0</v>
      </c>
      <c r="BL1952" s="17" t="s">
        <v>256</v>
      </c>
      <c r="BM1952" s="227" t="s">
        <v>3080</v>
      </c>
    </row>
    <row r="1953" s="2" customFormat="1">
      <c r="A1953" s="38"/>
      <c r="B1953" s="39"/>
      <c r="C1953" s="40"/>
      <c r="D1953" s="229" t="s">
        <v>169</v>
      </c>
      <c r="E1953" s="40"/>
      <c r="F1953" s="230" t="s">
        <v>3079</v>
      </c>
      <c r="G1953" s="40"/>
      <c r="H1953" s="40"/>
      <c r="I1953" s="231"/>
      <c r="J1953" s="40"/>
      <c r="K1953" s="40"/>
      <c r="L1953" s="44"/>
      <c r="M1953" s="232"/>
      <c r="N1953" s="233"/>
      <c r="O1953" s="91"/>
      <c r="P1953" s="91"/>
      <c r="Q1953" s="91"/>
      <c r="R1953" s="91"/>
      <c r="S1953" s="91"/>
      <c r="T1953" s="92"/>
      <c r="U1953" s="38"/>
      <c r="V1953" s="38"/>
      <c r="W1953" s="38"/>
      <c r="X1953" s="38"/>
      <c r="Y1953" s="38"/>
      <c r="Z1953" s="38"/>
      <c r="AA1953" s="38"/>
      <c r="AB1953" s="38"/>
      <c r="AC1953" s="38"/>
      <c r="AD1953" s="38"/>
      <c r="AE1953" s="38"/>
      <c r="AT1953" s="17" t="s">
        <v>169</v>
      </c>
      <c r="AU1953" s="17" t="s">
        <v>178</v>
      </c>
    </row>
    <row r="1954" s="2" customFormat="1" ht="16.5" customHeight="1">
      <c r="A1954" s="38"/>
      <c r="B1954" s="39"/>
      <c r="C1954" s="215" t="s">
        <v>3081</v>
      </c>
      <c r="D1954" s="215" t="s">
        <v>163</v>
      </c>
      <c r="E1954" s="216" t="s">
        <v>3082</v>
      </c>
      <c r="F1954" s="217" t="s">
        <v>3083</v>
      </c>
      <c r="G1954" s="218" t="s">
        <v>2427</v>
      </c>
      <c r="H1954" s="219">
        <v>12</v>
      </c>
      <c r="I1954" s="220"/>
      <c r="J1954" s="221">
        <f>ROUND(I1954*H1954,2)</f>
        <v>0</v>
      </c>
      <c r="K1954" s="222"/>
      <c r="L1954" s="44"/>
      <c r="M1954" s="223" t="s">
        <v>1</v>
      </c>
      <c r="N1954" s="224" t="s">
        <v>40</v>
      </c>
      <c r="O1954" s="91"/>
      <c r="P1954" s="225">
        <f>O1954*H1954</f>
        <v>0</v>
      </c>
      <c r="Q1954" s="225">
        <v>0</v>
      </c>
      <c r="R1954" s="225">
        <f>Q1954*H1954</f>
        <v>0</v>
      </c>
      <c r="S1954" s="225">
        <v>0</v>
      </c>
      <c r="T1954" s="226">
        <f>S1954*H1954</f>
        <v>0</v>
      </c>
      <c r="U1954" s="38"/>
      <c r="V1954" s="38"/>
      <c r="W1954" s="38"/>
      <c r="X1954" s="38"/>
      <c r="Y1954" s="38"/>
      <c r="Z1954" s="38"/>
      <c r="AA1954" s="38"/>
      <c r="AB1954" s="38"/>
      <c r="AC1954" s="38"/>
      <c r="AD1954" s="38"/>
      <c r="AE1954" s="38"/>
      <c r="AR1954" s="227" t="s">
        <v>256</v>
      </c>
      <c r="AT1954" s="227" t="s">
        <v>163</v>
      </c>
      <c r="AU1954" s="227" t="s">
        <v>178</v>
      </c>
      <c r="AY1954" s="17" t="s">
        <v>161</v>
      </c>
      <c r="BE1954" s="228">
        <f>IF(N1954="základní",J1954,0)</f>
        <v>0</v>
      </c>
      <c r="BF1954" s="228">
        <f>IF(N1954="snížená",J1954,0)</f>
        <v>0</v>
      </c>
      <c r="BG1954" s="228">
        <f>IF(N1954="zákl. přenesená",J1954,0)</f>
        <v>0</v>
      </c>
      <c r="BH1954" s="228">
        <f>IF(N1954="sníž. přenesená",J1954,0)</f>
        <v>0</v>
      </c>
      <c r="BI1954" s="228">
        <f>IF(N1954="nulová",J1954,0)</f>
        <v>0</v>
      </c>
      <c r="BJ1954" s="17" t="s">
        <v>83</v>
      </c>
      <c r="BK1954" s="228">
        <f>ROUND(I1954*H1954,2)</f>
        <v>0</v>
      </c>
      <c r="BL1954" s="17" t="s">
        <v>256</v>
      </c>
      <c r="BM1954" s="227" t="s">
        <v>3084</v>
      </c>
    </row>
    <row r="1955" s="2" customFormat="1">
      <c r="A1955" s="38"/>
      <c r="B1955" s="39"/>
      <c r="C1955" s="40"/>
      <c r="D1955" s="229" t="s">
        <v>169</v>
      </c>
      <c r="E1955" s="40"/>
      <c r="F1955" s="230" t="s">
        <v>3083</v>
      </c>
      <c r="G1955" s="40"/>
      <c r="H1955" s="40"/>
      <c r="I1955" s="231"/>
      <c r="J1955" s="40"/>
      <c r="K1955" s="40"/>
      <c r="L1955" s="44"/>
      <c r="M1955" s="232"/>
      <c r="N1955" s="233"/>
      <c r="O1955" s="91"/>
      <c r="P1955" s="91"/>
      <c r="Q1955" s="91"/>
      <c r="R1955" s="91"/>
      <c r="S1955" s="91"/>
      <c r="T1955" s="92"/>
      <c r="U1955" s="38"/>
      <c r="V1955" s="38"/>
      <c r="W1955" s="38"/>
      <c r="X1955" s="38"/>
      <c r="Y1955" s="38"/>
      <c r="Z1955" s="38"/>
      <c r="AA1955" s="38"/>
      <c r="AB1955" s="38"/>
      <c r="AC1955" s="38"/>
      <c r="AD1955" s="38"/>
      <c r="AE1955" s="38"/>
      <c r="AT1955" s="17" t="s">
        <v>169</v>
      </c>
      <c r="AU1955" s="17" t="s">
        <v>178</v>
      </c>
    </row>
    <row r="1956" s="12" customFormat="1" ht="20.88" customHeight="1">
      <c r="A1956" s="12"/>
      <c r="B1956" s="199"/>
      <c r="C1956" s="200"/>
      <c r="D1956" s="201" t="s">
        <v>74</v>
      </c>
      <c r="E1956" s="213" t="s">
        <v>3085</v>
      </c>
      <c r="F1956" s="213" t="s">
        <v>3086</v>
      </c>
      <c r="G1956" s="200"/>
      <c r="H1956" s="200"/>
      <c r="I1956" s="203"/>
      <c r="J1956" s="214">
        <f>BK1956</f>
        <v>0</v>
      </c>
      <c r="K1956" s="200"/>
      <c r="L1956" s="205"/>
      <c r="M1956" s="206"/>
      <c r="N1956" s="207"/>
      <c r="O1956" s="207"/>
      <c r="P1956" s="208">
        <f>SUM(P1957:P2018)</f>
        <v>0</v>
      </c>
      <c r="Q1956" s="207"/>
      <c r="R1956" s="208">
        <f>SUM(R1957:R2018)</f>
        <v>0</v>
      </c>
      <c r="S1956" s="207"/>
      <c r="T1956" s="209">
        <f>SUM(T1957:T2018)</f>
        <v>0</v>
      </c>
      <c r="U1956" s="12"/>
      <c r="V1956" s="12"/>
      <c r="W1956" s="12"/>
      <c r="X1956" s="12"/>
      <c r="Y1956" s="12"/>
      <c r="Z1956" s="12"/>
      <c r="AA1956" s="12"/>
      <c r="AB1956" s="12"/>
      <c r="AC1956" s="12"/>
      <c r="AD1956" s="12"/>
      <c r="AE1956" s="12"/>
      <c r="AR1956" s="210" t="s">
        <v>85</v>
      </c>
      <c r="AT1956" s="211" t="s">
        <v>74</v>
      </c>
      <c r="AU1956" s="211" t="s">
        <v>85</v>
      </c>
      <c r="AY1956" s="210" t="s">
        <v>161</v>
      </c>
      <c r="BK1956" s="212">
        <f>SUM(BK1957:BK2018)</f>
        <v>0</v>
      </c>
    </row>
    <row r="1957" s="2" customFormat="1" ht="16.5" customHeight="1">
      <c r="A1957" s="38"/>
      <c r="B1957" s="39"/>
      <c r="C1957" s="215" t="s">
        <v>3087</v>
      </c>
      <c r="D1957" s="215" t="s">
        <v>163</v>
      </c>
      <c r="E1957" s="216" t="s">
        <v>3088</v>
      </c>
      <c r="F1957" s="217" t="s">
        <v>3089</v>
      </c>
      <c r="G1957" s="218" t="s">
        <v>1754</v>
      </c>
      <c r="H1957" s="219">
        <v>40</v>
      </c>
      <c r="I1957" s="220"/>
      <c r="J1957" s="221">
        <f>ROUND(I1957*H1957,2)</f>
        <v>0</v>
      </c>
      <c r="K1957" s="222"/>
      <c r="L1957" s="44"/>
      <c r="M1957" s="223" t="s">
        <v>1</v>
      </c>
      <c r="N1957" s="224" t="s">
        <v>40</v>
      </c>
      <c r="O1957" s="91"/>
      <c r="P1957" s="225">
        <f>O1957*H1957</f>
        <v>0</v>
      </c>
      <c r="Q1957" s="225">
        <v>0</v>
      </c>
      <c r="R1957" s="225">
        <f>Q1957*H1957</f>
        <v>0</v>
      </c>
      <c r="S1957" s="225">
        <v>0</v>
      </c>
      <c r="T1957" s="226">
        <f>S1957*H1957</f>
        <v>0</v>
      </c>
      <c r="U1957" s="38"/>
      <c r="V1957" s="38"/>
      <c r="W1957" s="38"/>
      <c r="X1957" s="38"/>
      <c r="Y1957" s="38"/>
      <c r="Z1957" s="38"/>
      <c r="AA1957" s="38"/>
      <c r="AB1957" s="38"/>
      <c r="AC1957" s="38"/>
      <c r="AD1957" s="38"/>
      <c r="AE1957" s="38"/>
      <c r="AR1957" s="227" t="s">
        <v>256</v>
      </c>
      <c r="AT1957" s="227" t="s">
        <v>163</v>
      </c>
      <c r="AU1957" s="227" t="s">
        <v>178</v>
      </c>
      <c r="AY1957" s="17" t="s">
        <v>161</v>
      </c>
      <c r="BE1957" s="228">
        <f>IF(N1957="základní",J1957,0)</f>
        <v>0</v>
      </c>
      <c r="BF1957" s="228">
        <f>IF(N1957="snížená",J1957,0)</f>
        <v>0</v>
      </c>
      <c r="BG1957" s="228">
        <f>IF(N1957="zákl. přenesená",J1957,0)</f>
        <v>0</v>
      </c>
      <c r="BH1957" s="228">
        <f>IF(N1957="sníž. přenesená",J1957,0)</f>
        <v>0</v>
      </c>
      <c r="BI1957" s="228">
        <f>IF(N1957="nulová",J1957,0)</f>
        <v>0</v>
      </c>
      <c r="BJ1957" s="17" t="s">
        <v>83</v>
      </c>
      <c r="BK1957" s="228">
        <f>ROUND(I1957*H1957,2)</f>
        <v>0</v>
      </c>
      <c r="BL1957" s="17" t="s">
        <v>256</v>
      </c>
      <c r="BM1957" s="227" t="s">
        <v>3090</v>
      </c>
    </row>
    <row r="1958" s="2" customFormat="1">
      <c r="A1958" s="38"/>
      <c r="B1958" s="39"/>
      <c r="C1958" s="40"/>
      <c r="D1958" s="229" t="s">
        <v>169</v>
      </c>
      <c r="E1958" s="40"/>
      <c r="F1958" s="230" t="s">
        <v>3089</v>
      </c>
      <c r="G1958" s="40"/>
      <c r="H1958" s="40"/>
      <c r="I1958" s="231"/>
      <c r="J1958" s="40"/>
      <c r="K1958" s="40"/>
      <c r="L1958" s="44"/>
      <c r="M1958" s="232"/>
      <c r="N1958" s="233"/>
      <c r="O1958" s="91"/>
      <c r="P1958" s="91"/>
      <c r="Q1958" s="91"/>
      <c r="R1958" s="91"/>
      <c r="S1958" s="91"/>
      <c r="T1958" s="92"/>
      <c r="U1958" s="38"/>
      <c r="V1958" s="38"/>
      <c r="W1958" s="38"/>
      <c r="X1958" s="38"/>
      <c r="Y1958" s="38"/>
      <c r="Z1958" s="38"/>
      <c r="AA1958" s="38"/>
      <c r="AB1958" s="38"/>
      <c r="AC1958" s="38"/>
      <c r="AD1958" s="38"/>
      <c r="AE1958" s="38"/>
      <c r="AT1958" s="17" t="s">
        <v>169</v>
      </c>
      <c r="AU1958" s="17" t="s">
        <v>178</v>
      </c>
    </row>
    <row r="1959" s="2" customFormat="1" ht="16.5" customHeight="1">
      <c r="A1959" s="38"/>
      <c r="B1959" s="39"/>
      <c r="C1959" s="215" t="s">
        <v>3091</v>
      </c>
      <c r="D1959" s="215" t="s">
        <v>163</v>
      </c>
      <c r="E1959" s="216" t="s">
        <v>3092</v>
      </c>
      <c r="F1959" s="217" t="s">
        <v>3093</v>
      </c>
      <c r="G1959" s="218" t="s">
        <v>1754</v>
      </c>
      <c r="H1959" s="219">
        <v>38</v>
      </c>
      <c r="I1959" s="220"/>
      <c r="J1959" s="221">
        <f>ROUND(I1959*H1959,2)</f>
        <v>0</v>
      </c>
      <c r="K1959" s="222"/>
      <c r="L1959" s="44"/>
      <c r="M1959" s="223" t="s">
        <v>1</v>
      </c>
      <c r="N1959" s="224" t="s">
        <v>40</v>
      </c>
      <c r="O1959" s="91"/>
      <c r="P1959" s="225">
        <f>O1959*H1959</f>
        <v>0</v>
      </c>
      <c r="Q1959" s="225">
        <v>0</v>
      </c>
      <c r="R1959" s="225">
        <f>Q1959*H1959</f>
        <v>0</v>
      </c>
      <c r="S1959" s="225">
        <v>0</v>
      </c>
      <c r="T1959" s="226">
        <f>S1959*H1959</f>
        <v>0</v>
      </c>
      <c r="U1959" s="38"/>
      <c r="V1959" s="38"/>
      <c r="W1959" s="38"/>
      <c r="X1959" s="38"/>
      <c r="Y1959" s="38"/>
      <c r="Z1959" s="38"/>
      <c r="AA1959" s="38"/>
      <c r="AB1959" s="38"/>
      <c r="AC1959" s="38"/>
      <c r="AD1959" s="38"/>
      <c r="AE1959" s="38"/>
      <c r="AR1959" s="227" t="s">
        <v>256</v>
      </c>
      <c r="AT1959" s="227" t="s">
        <v>163</v>
      </c>
      <c r="AU1959" s="227" t="s">
        <v>178</v>
      </c>
      <c r="AY1959" s="17" t="s">
        <v>161</v>
      </c>
      <c r="BE1959" s="228">
        <f>IF(N1959="základní",J1959,0)</f>
        <v>0</v>
      </c>
      <c r="BF1959" s="228">
        <f>IF(N1959="snížená",J1959,0)</f>
        <v>0</v>
      </c>
      <c r="BG1959" s="228">
        <f>IF(N1959="zákl. přenesená",J1959,0)</f>
        <v>0</v>
      </c>
      <c r="BH1959" s="228">
        <f>IF(N1959="sníž. přenesená",J1959,0)</f>
        <v>0</v>
      </c>
      <c r="BI1959" s="228">
        <f>IF(N1959="nulová",J1959,0)</f>
        <v>0</v>
      </c>
      <c r="BJ1959" s="17" t="s">
        <v>83</v>
      </c>
      <c r="BK1959" s="228">
        <f>ROUND(I1959*H1959,2)</f>
        <v>0</v>
      </c>
      <c r="BL1959" s="17" t="s">
        <v>256</v>
      </c>
      <c r="BM1959" s="227" t="s">
        <v>3094</v>
      </c>
    </row>
    <row r="1960" s="2" customFormat="1">
      <c r="A1960" s="38"/>
      <c r="B1960" s="39"/>
      <c r="C1960" s="40"/>
      <c r="D1960" s="229" t="s">
        <v>169</v>
      </c>
      <c r="E1960" s="40"/>
      <c r="F1960" s="230" t="s">
        <v>3093</v>
      </c>
      <c r="G1960" s="40"/>
      <c r="H1960" s="40"/>
      <c r="I1960" s="231"/>
      <c r="J1960" s="40"/>
      <c r="K1960" s="40"/>
      <c r="L1960" s="44"/>
      <c r="M1960" s="232"/>
      <c r="N1960" s="233"/>
      <c r="O1960" s="91"/>
      <c r="P1960" s="91"/>
      <c r="Q1960" s="91"/>
      <c r="R1960" s="91"/>
      <c r="S1960" s="91"/>
      <c r="T1960" s="92"/>
      <c r="U1960" s="38"/>
      <c r="V1960" s="38"/>
      <c r="W1960" s="38"/>
      <c r="X1960" s="38"/>
      <c r="Y1960" s="38"/>
      <c r="Z1960" s="38"/>
      <c r="AA1960" s="38"/>
      <c r="AB1960" s="38"/>
      <c r="AC1960" s="38"/>
      <c r="AD1960" s="38"/>
      <c r="AE1960" s="38"/>
      <c r="AT1960" s="17" t="s">
        <v>169</v>
      </c>
      <c r="AU1960" s="17" t="s">
        <v>178</v>
      </c>
    </row>
    <row r="1961" s="2" customFormat="1" ht="16.5" customHeight="1">
      <c r="A1961" s="38"/>
      <c r="B1961" s="39"/>
      <c r="C1961" s="215" t="s">
        <v>3095</v>
      </c>
      <c r="D1961" s="215" t="s">
        <v>163</v>
      </c>
      <c r="E1961" s="216" t="s">
        <v>3096</v>
      </c>
      <c r="F1961" s="217" t="s">
        <v>3097</v>
      </c>
      <c r="G1961" s="218" t="s">
        <v>1754</v>
      </c>
      <c r="H1961" s="219">
        <v>2</v>
      </c>
      <c r="I1961" s="220"/>
      <c r="J1961" s="221">
        <f>ROUND(I1961*H1961,2)</f>
        <v>0</v>
      </c>
      <c r="K1961" s="222"/>
      <c r="L1961" s="44"/>
      <c r="M1961" s="223" t="s">
        <v>1</v>
      </c>
      <c r="N1961" s="224" t="s">
        <v>40</v>
      </c>
      <c r="O1961" s="91"/>
      <c r="P1961" s="225">
        <f>O1961*H1961</f>
        <v>0</v>
      </c>
      <c r="Q1961" s="225">
        <v>0</v>
      </c>
      <c r="R1961" s="225">
        <f>Q1961*H1961</f>
        <v>0</v>
      </c>
      <c r="S1961" s="225">
        <v>0</v>
      </c>
      <c r="T1961" s="226">
        <f>S1961*H1961</f>
        <v>0</v>
      </c>
      <c r="U1961" s="38"/>
      <c r="V1961" s="38"/>
      <c r="W1961" s="38"/>
      <c r="X1961" s="38"/>
      <c r="Y1961" s="38"/>
      <c r="Z1961" s="38"/>
      <c r="AA1961" s="38"/>
      <c r="AB1961" s="38"/>
      <c r="AC1961" s="38"/>
      <c r="AD1961" s="38"/>
      <c r="AE1961" s="38"/>
      <c r="AR1961" s="227" t="s">
        <v>256</v>
      </c>
      <c r="AT1961" s="227" t="s">
        <v>163</v>
      </c>
      <c r="AU1961" s="227" t="s">
        <v>178</v>
      </c>
      <c r="AY1961" s="17" t="s">
        <v>161</v>
      </c>
      <c r="BE1961" s="228">
        <f>IF(N1961="základní",J1961,0)</f>
        <v>0</v>
      </c>
      <c r="BF1961" s="228">
        <f>IF(N1961="snížená",J1961,0)</f>
        <v>0</v>
      </c>
      <c r="BG1961" s="228">
        <f>IF(N1961="zákl. přenesená",J1961,0)</f>
        <v>0</v>
      </c>
      <c r="BH1961" s="228">
        <f>IF(N1961="sníž. přenesená",J1961,0)</f>
        <v>0</v>
      </c>
      <c r="BI1961" s="228">
        <f>IF(N1961="nulová",J1961,0)</f>
        <v>0</v>
      </c>
      <c r="BJ1961" s="17" t="s">
        <v>83</v>
      </c>
      <c r="BK1961" s="228">
        <f>ROUND(I1961*H1961,2)</f>
        <v>0</v>
      </c>
      <c r="BL1961" s="17" t="s">
        <v>256</v>
      </c>
      <c r="BM1961" s="227" t="s">
        <v>3098</v>
      </c>
    </row>
    <row r="1962" s="2" customFormat="1">
      <c r="A1962" s="38"/>
      <c r="B1962" s="39"/>
      <c r="C1962" s="40"/>
      <c r="D1962" s="229" t="s">
        <v>169</v>
      </c>
      <c r="E1962" s="40"/>
      <c r="F1962" s="230" t="s">
        <v>3099</v>
      </c>
      <c r="G1962" s="40"/>
      <c r="H1962" s="40"/>
      <c r="I1962" s="231"/>
      <c r="J1962" s="40"/>
      <c r="K1962" s="40"/>
      <c r="L1962" s="44"/>
      <c r="M1962" s="232"/>
      <c r="N1962" s="233"/>
      <c r="O1962" s="91"/>
      <c r="P1962" s="91"/>
      <c r="Q1962" s="91"/>
      <c r="R1962" s="91"/>
      <c r="S1962" s="91"/>
      <c r="T1962" s="92"/>
      <c r="U1962" s="38"/>
      <c r="V1962" s="38"/>
      <c r="W1962" s="38"/>
      <c r="X1962" s="38"/>
      <c r="Y1962" s="38"/>
      <c r="Z1962" s="38"/>
      <c r="AA1962" s="38"/>
      <c r="AB1962" s="38"/>
      <c r="AC1962" s="38"/>
      <c r="AD1962" s="38"/>
      <c r="AE1962" s="38"/>
      <c r="AT1962" s="17" t="s">
        <v>169</v>
      </c>
      <c r="AU1962" s="17" t="s">
        <v>178</v>
      </c>
    </row>
    <row r="1963" s="2" customFormat="1" ht="24.15" customHeight="1">
      <c r="A1963" s="38"/>
      <c r="B1963" s="39"/>
      <c r="C1963" s="215" t="s">
        <v>3100</v>
      </c>
      <c r="D1963" s="215" t="s">
        <v>163</v>
      </c>
      <c r="E1963" s="216" t="s">
        <v>3101</v>
      </c>
      <c r="F1963" s="217" t="s">
        <v>3102</v>
      </c>
      <c r="G1963" s="218" t="s">
        <v>1754</v>
      </c>
      <c r="H1963" s="219">
        <v>9</v>
      </c>
      <c r="I1963" s="220"/>
      <c r="J1963" s="221">
        <f>ROUND(I1963*H1963,2)</f>
        <v>0</v>
      </c>
      <c r="K1963" s="222"/>
      <c r="L1963" s="44"/>
      <c r="M1963" s="223" t="s">
        <v>1</v>
      </c>
      <c r="N1963" s="224" t="s">
        <v>40</v>
      </c>
      <c r="O1963" s="91"/>
      <c r="P1963" s="225">
        <f>O1963*H1963</f>
        <v>0</v>
      </c>
      <c r="Q1963" s="225">
        <v>0</v>
      </c>
      <c r="R1963" s="225">
        <f>Q1963*H1963</f>
        <v>0</v>
      </c>
      <c r="S1963" s="225">
        <v>0</v>
      </c>
      <c r="T1963" s="226">
        <f>S1963*H1963</f>
        <v>0</v>
      </c>
      <c r="U1963" s="38"/>
      <c r="V1963" s="38"/>
      <c r="W1963" s="38"/>
      <c r="X1963" s="38"/>
      <c r="Y1963" s="38"/>
      <c r="Z1963" s="38"/>
      <c r="AA1963" s="38"/>
      <c r="AB1963" s="38"/>
      <c r="AC1963" s="38"/>
      <c r="AD1963" s="38"/>
      <c r="AE1963" s="38"/>
      <c r="AR1963" s="227" t="s">
        <v>256</v>
      </c>
      <c r="AT1963" s="227" t="s">
        <v>163</v>
      </c>
      <c r="AU1963" s="227" t="s">
        <v>178</v>
      </c>
      <c r="AY1963" s="17" t="s">
        <v>161</v>
      </c>
      <c r="BE1963" s="228">
        <f>IF(N1963="základní",J1963,0)</f>
        <v>0</v>
      </c>
      <c r="BF1963" s="228">
        <f>IF(N1963="snížená",J1963,0)</f>
        <v>0</v>
      </c>
      <c r="BG1963" s="228">
        <f>IF(N1963="zákl. přenesená",J1963,0)</f>
        <v>0</v>
      </c>
      <c r="BH1963" s="228">
        <f>IF(N1963="sníž. přenesená",J1963,0)</f>
        <v>0</v>
      </c>
      <c r="BI1963" s="228">
        <f>IF(N1963="nulová",J1963,0)</f>
        <v>0</v>
      </c>
      <c r="BJ1963" s="17" t="s">
        <v>83</v>
      </c>
      <c r="BK1963" s="228">
        <f>ROUND(I1963*H1963,2)</f>
        <v>0</v>
      </c>
      <c r="BL1963" s="17" t="s">
        <v>256</v>
      </c>
      <c r="BM1963" s="227" t="s">
        <v>3103</v>
      </c>
    </row>
    <row r="1964" s="2" customFormat="1">
      <c r="A1964" s="38"/>
      <c r="B1964" s="39"/>
      <c r="C1964" s="40"/>
      <c r="D1964" s="229" t="s">
        <v>169</v>
      </c>
      <c r="E1964" s="40"/>
      <c r="F1964" s="230" t="s">
        <v>3102</v>
      </c>
      <c r="G1964" s="40"/>
      <c r="H1964" s="40"/>
      <c r="I1964" s="231"/>
      <c r="J1964" s="40"/>
      <c r="K1964" s="40"/>
      <c r="L1964" s="44"/>
      <c r="M1964" s="232"/>
      <c r="N1964" s="233"/>
      <c r="O1964" s="91"/>
      <c r="P1964" s="91"/>
      <c r="Q1964" s="91"/>
      <c r="R1964" s="91"/>
      <c r="S1964" s="91"/>
      <c r="T1964" s="92"/>
      <c r="U1964" s="38"/>
      <c r="V1964" s="38"/>
      <c r="W1964" s="38"/>
      <c r="X1964" s="38"/>
      <c r="Y1964" s="38"/>
      <c r="Z1964" s="38"/>
      <c r="AA1964" s="38"/>
      <c r="AB1964" s="38"/>
      <c r="AC1964" s="38"/>
      <c r="AD1964" s="38"/>
      <c r="AE1964" s="38"/>
      <c r="AT1964" s="17" t="s">
        <v>169</v>
      </c>
      <c r="AU1964" s="17" t="s">
        <v>178</v>
      </c>
    </row>
    <row r="1965" s="2" customFormat="1" ht="21.75" customHeight="1">
      <c r="A1965" s="38"/>
      <c r="B1965" s="39"/>
      <c r="C1965" s="215" t="s">
        <v>3104</v>
      </c>
      <c r="D1965" s="215" t="s">
        <v>163</v>
      </c>
      <c r="E1965" s="216" t="s">
        <v>3105</v>
      </c>
      <c r="F1965" s="217" t="s">
        <v>3106</v>
      </c>
      <c r="G1965" s="218" t="s">
        <v>1754</v>
      </c>
      <c r="H1965" s="219">
        <v>3</v>
      </c>
      <c r="I1965" s="220"/>
      <c r="J1965" s="221">
        <f>ROUND(I1965*H1965,2)</f>
        <v>0</v>
      </c>
      <c r="K1965" s="222"/>
      <c r="L1965" s="44"/>
      <c r="M1965" s="223" t="s">
        <v>1</v>
      </c>
      <c r="N1965" s="224" t="s">
        <v>40</v>
      </c>
      <c r="O1965" s="91"/>
      <c r="P1965" s="225">
        <f>O1965*H1965</f>
        <v>0</v>
      </c>
      <c r="Q1965" s="225">
        <v>0</v>
      </c>
      <c r="R1965" s="225">
        <f>Q1965*H1965</f>
        <v>0</v>
      </c>
      <c r="S1965" s="225">
        <v>0</v>
      </c>
      <c r="T1965" s="226">
        <f>S1965*H1965</f>
        <v>0</v>
      </c>
      <c r="U1965" s="38"/>
      <c r="V1965" s="38"/>
      <c r="W1965" s="38"/>
      <c r="X1965" s="38"/>
      <c r="Y1965" s="38"/>
      <c r="Z1965" s="38"/>
      <c r="AA1965" s="38"/>
      <c r="AB1965" s="38"/>
      <c r="AC1965" s="38"/>
      <c r="AD1965" s="38"/>
      <c r="AE1965" s="38"/>
      <c r="AR1965" s="227" t="s">
        <v>256</v>
      </c>
      <c r="AT1965" s="227" t="s">
        <v>163</v>
      </c>
      <c r="AU1965" s="227" t="s">
        <v>178</v>
      </c>
      <c r="AY1965" s="17" t="s">
        <v>161</v>
      </c>
      <c r="BE1965" s="228">
        <f>IF(N1965="základní",J1965,0)</f>
        <v>0</v>
      </c>
      <c r="BF1965" s="228">
        <f>IF(N1965="snížená",J1965,0)</f>
        <v>0</v>
      </c>
      <c r="BG1965" s="228">
        <f>IF(N1965="zákl. přenesená",J1965,0)</f>
        <v>0</v>
      </c>
      <c r="BH1965" s="228">
        <f>IF(N1965="sníž. přenesená",J1965,0)</f>
        <v>0</v>
      </c>
      <c r="BI1965" s="228">
        <f>IF(N1965="nulová",J1965,0)</f>
        <v>0</v>
      </c>
      <c r="BJ1965" s="17" t="s">
        <v>83</v>
      </c>
      <c r="BK1965" s="228">
        <f>ROUND(I1965*H1965,2)</f>
        <v>0</v>
      </c>
      <c r="BL1965" s="17" t="s">
        <v>256</v>
      </c>
      <c r="BM1965" s="227" t="s">
        <v>3107</v>
      </c>
    </row>
    <row r="1966" s="2" customFormat="1">
      <c r="A1966" s="38"/>
      <c r="B1966" s="39"/>
      <c r="C1966" s="40"/>
      <c r="D1966" s="229" t="s">
        <v>169</v>
      </c>
      <c r="E1966" s="40"/>
      <c r="F1966" s="230" t="s">
        <v>3106</v>
      </c>
      <c r="G1966" s="40"/>
      <c r="H1966" s="40"/>
      <c r="I1966" s="231"/>
      <c r="J1966" s="40"/>
      <c r="K1966" s="40"/>
      <c r="L1966" s="44"/>
      <c r="M1966" s="232"/>
      <c r="N1966" s="233"/>
      <c r="O1966" s="91"/>
      <c r="P1966" s="91"/>
      <c r="Q1966" s="91"/>
      <c r="R1966" s="91"/>
      <c r="S1966" s="91"/>
      <c r="T1966" s="92"/>
      <c r="U1966" s="38"/>
      <c r="V1966" s="38"/>
      <c r="W1966" s="38"/>
      <c r="X1966" s="38"/>
      <c r="Y1966" s="38"/>
      <c r="Z1966" s="38"/>
      <c r="AA1966" s="38"/>
      <c r="AB1966" s="38"/>
      <c r="AC1966" s="38"/>
      <c r="AD1966" s="38"/>
      <c r="AE1966" s="38"/>
      <c r="AT1966" s="17" t="s">
        <v>169</v>
      </c>
      <c r="AU1966" s="17" t="s">
        <v>178</v>
      </c>
    </row>
    <row r="1967" s="2" customFormat="1" ht="24.15" customHeight="1">
      <c r="A1967" s="38"/>
      <c r="B1967" s="39"/>
      <c r="C1967" s="215" t="s">
        <v>3108</v>
      </c>
      <c r="D1967" s="215" t="s">
        <v>163</v>
      </c>
      <c r="E1967" s="216" t="s">
        <v>3109</v>
      </c>
      <c r="F1967" s="217" t="s">
        <v>3110</v>
      </c>
      <c r="G1967" s="218" t="s">
        <v>1754</v>
      </c>
      <c r="H1967" s="219">
        <v>4</v>
      </c>
      <c r="I1967" s="220"/>
      <c r="J1967" s="221">
        <f>ROUND(I1967*H1967,2)</f>
        <v>0</v>
      </c>
      <c r="K1967" s="222"/>
      <c r="L1967" s="44"/>
      <c r="M1967" s="223" t="s">
        <v>1</v>
      </c>
      <c r="N1967" s="224" t="s">
        <v>40</v>
      </c>
      <c r="O1967" s="91"/>
      <c r="P1967" s="225">
        <f>O1967*H1967</f>
        <v>0</v>
      </c>
      <c r="Q1967" s="225">
        <v>0</v>
      </c>
      <c r="R1967" s="225">
        <f>Q1967*H1967</f>
        <v>0</v>
      </c>
      <c r="S1967" s="225">
        <v>0</v>
      </c>
      <c r="T1967" s="226">
        <f>S1967*H1967</f>
        <v>0</v>
      </c>
      <c r="U1967" s="38"/>
      <c r="V1967" s="38"/>
      <c r="W1967" s="38"/>
      <c r="X1967" s="38"/>
      <c r="Y1967" s="38"/>
      <c r="Z1967" s="38"/>
      <c r="AA1967" s="38"/>
      <c r="AB1967" s="38"/>
      <c r="AC1967" s="38"/>
      <c r="AD1967" s="38"/>
      <c r="AE1967" s="38"/>
      <c r="AR1967" s="227" t="s">
        <v>256</v>
      </c>
      <c r="AT1967" s="227" t="s">
        <v>163</v>
      </c>
      <c r="AU1967" s="227" t="s">
        <v>178</v>
      </c>
      <c r="AY1967" s="17" t="s">
        <v>161</v>
      </c>
      <c r="BE1967" s="228">
        <f>IF(N1967="základní",J1967,0)</f>
        <v>0</v>
      </c>
      <c r="BF1967" s="228">
        <f>IF(N1967="snížená",J1967,0)</f>
        <v>0</v>
      </c>
      <c r="BG1967" s="228">
        <f>IF(N1967="zákl. přenesená",J1967,0)</f>
        <v>0</v>
      </c>
      <c r="BH1967" s="228">
        <f>IF(N1967="sníž. přenesená",J1967,0)</f>
        <v>0</v>
      </c>
      <c r="BI1967" s="228">
        <f>IF(N1967="nulová",J1967,0)</f>
        <v>0</v>
      </c>
      <c r="BJ1967" s="17" t="s">
        <v>83</v>
      </c>
      <c r="BK1967" s="228">
        <f>ROUND(I1967*H1967,2)</f>
        <v>0</v>
      </c>
      <c r="BL1967" s="17" t="s">
        <v>256</v>
      </c>
      <c r="BM1967" s="227" t="s">
        <v>3111</v>
      </c>
    </row>
    <row r="1968" s="2" customFormat="1">
      <c r="A1968" s="38"/>
      <c r="B1968" s="39"/>
      <c r="C1968" s="40"/>
      <c r="D1968" s="229" t="s">
        <v>169</v>
      </c>
      <c r="E1968" s="40"/>
      <c r="F1968" s="230" t="s">
        <v>3110</v>
      </c>
      <c r="G1968" s="40"/>
      <c r="H1968" s="40"/>
      <c r="I1968" s="231"/>
      <c r="J1968" s="40"/>
      <c r="K1968" s="40"/>
      <c r="L1968" s="44"/>
      <c r="M1968" s="232"/>
      <c r="N1968" s="233"/>
      <c r="O1968" s="91"/>
      <c r="P1968" s="91"/>
      <c r="Q1968" s="91"/>
      <c r="R1968" s="91"/>
      <c r="S1968" s="91"/>
      <c r="T1968" s="92"/>
      <c r="U1968" s="38"/>
      <c r="V1968" s="38"/>
      <c r="W1968" s="38"/>
      <c r="X1968" s="38"/>
      <c r="Y1968" s="38"/>
      <c r="Z1968" s="38"/>
      <c r="AA1968" s="38"/>
      <c r="AB1968" s="38"/>
      <c r="AC1968" s="38"/>
      <c r="AD1968" s="38"/>
      <c r="AE1968" s="38"/>
      <c r="AT1968" s="17" t="s">
        <v>169</v>
      </c>
      <c r="AU1968" s="17" t="s">
        <v>178</v>
      </c>
    </row>
    <row r="1969" s="2" customFormat="1" ht="16.5" customHeight="1">
      <c r="A1969" s="38"/>
      <c r="B1969" s="39"/>
      <c r="C1969" s="215" t="s">
        <v>3112</v>
      </c>
      <c r="D1969" s="215" t="s">
        <v>163</v>
      </c>
      <c r="E1969" s="216" t="s">
        <v>3113</v>
      </c>
      <c r="F1969" s="217" t="s">
        <v>3114</v>
      </c>
      <c r="G1969" s="218" t="s">
        <v>1754</v>
      </c>
      <c r="H1969" s="219">
        <v>22</v>
      </c>
      <c r="I1969" s="220"/>
      <c r="J1969" s="221">
        <f>ROUND(I1969*H1969,2)</f>
        <v>0</v>
      </c>
      <c r="K1969" s="222"/>
      <c r="L1969" s="44"/>
      <c r="M1969" s="223" t="s">
        <v>1</v>
      </c>
      <c r="N1969" s="224" t="s">
        <v>40</v>
      </c>
      <c r="O1969" s="91"/>
      <c r="P1969" s="225">
        <f>O1969*H1969</f>
        <v>0</v>
      </c>
      <c r="Q1969" s="225">
        <v>0</v>
      </c>
      <c r="R1969" s="225">
        <f>Q1969*H1969</f>
        <v>0</v>
      </c>
      <c r="S1969" s="225">
        <v>0</v>
      </c>
      <c r="T1969" s="226">
        <f>S1969*H1969</f>
        <v>0</v>
      </c>
      <c r="U1969" s="38"/>
      <c r="V1969" s="38"/>
      <c r="W1969" s="38"/>
      <c r="X1969" s="38"/>
      <c r="Y1969" s="38"/>
      <c r="Z1969" s="38"/>
      <c r="AA1969" s="38"/>
      <c r="AB1969" s="38"/>
      <c r="AC1969" s="38"/>
      <c r="AD1969" s="38"/>
      <c r="AE1969" s="38"/>
      <c r="AR1969" s="227" t="s">
        <v>256</v>
      </c>
      <c r="AT1969" s="227" t="s">
        <v>163</v>
      </c>
      <c r="AU1969" s="227" t="s">
        <v>178</v>
      </c>
      <c r="AY1969" s="17" t="s">
        <v>161</v>
      </c>
      <c r="BE1969" s="228">
        <f>IF(N1969="základní",J1969,0)</f>
        <v>0</v>
      </c>
      <c r="BF1969" s="228">
        <f>IF(N1969="snížená",J1969,0)</f>
        <v>0</v>
      </c>
      <c r="BG1969" s="228">
        <f>IF(N1969="zákl. přenesená",J1969,0)</f>
        <v>0</v>
      </c>
      <c r="BH1969" s="228">
        <f>IF(N1969="sníž. přenesená",J1969,0)</f>
        <v>0</v>
      </c>
      <c r="BI1969" s="228">
        <f>IF(N1969="nulová",J1969,0)</f>
        <v>0</v>
      </c>
      <c r="BJ1969" s="17" t="s">
        <v>83</v>
      </c>
      <c r="BK1969" s="228">
        <f>ROUND(I1969*H1969,2)</f>
        <v>0</v>
      </c>
      <c r="BL1969" s="17" t="s">
        <v>256</v>
      </c>
      <c r="BM1969" s="227" t="s">
        <v>3115</v>
      </c>
    </row>
    <row r="1970" s="2" customFormat="1">
      <c r="A1970" s="38"/>
      <c r="B1970" s="39"/>
      <c r="C1970" s="40"/>
      <c r="D1970" s="229" t="s">
        <v>169</v>
      </c>
      <c r="E1970" s="40"/>
      <c r="F1970" s="230" t="s">
        <v>3114</v>
      </c>
      <c r="G1970" s="40"/>
      <c r="H1970" s="40"/>
      <c r="I1970" s="231"/>
      <c r="J1970" s="40"/>
      <c r="K1970" s="40"/>
      <c r="L1970" s="44"/>
      <c r="M1970" s="232"/>
      <c r="N1970" s="233"/>
      <c r="O1970" s="91"/>
      <c r="P1970" s="91"/>
      <c r="Q1970" s="91"/>
      <c r="R1970" s="91"/>
      <c r="S1970" s="91"/>
      <c r="T1970" s="92"/>
      <c r="U1970" s="38"/>
      <c r="V1970" s="38"/>
      <c r="W1970" s="38"/>
      <c r="X1970" s="38"/>
      <c r="Y1970" s="38"/>
      <c r="Z1970" s="38"/>
      <c r="AA1970" s="38"/>
      <c r="AB1970" s="38"/>
      <c r="AC1970" s="38"/>
      <c r="AD1970" s="38"/>
      <c r="AE1970" s="38"/>
      <c r="AT1970" s="17" t="s">
        <v>169</v>
      </c>
      <c r="AU1970" s="17" t="s">
        <v>178</v>
      </c>
    </row>
    <row r="1971" s="2" customFormat="1" ht="16.5" customHeight="1">
      <c r="A1971" s="38"/>
      <c r="B1971" s="39"/>
      <c r="C1971" s="215" t="s">
        <v>3116</v>
      </c>
      <c r="D1971" s="215" t="s">
        <v>163</v>
      </c>
      <c r="E1971" s="216" t="s">
        <v>3117</v>
      </c>
      <c r="F1971" s="217" t="s">
        <v>3118</v>
      </c>
      <c r="G1971" s="218" t="s">
        <v>1754</v>
      </c>
      <c r="H1971" s="219">
        <v>2</v>
      </c>
      <c r="I1971" s="220"/>
      <c r="J1971" s="221">
        <f>ROUND(I1971*H1971,2)</f>
        <v>0</v>
      </c>
      <c r="K1971" s="222"/>
      <c r="L1971" s="44"/>
      <c r="M1971" s="223" t="s">
        <v>1</v>
      </c>
      <c r="N1971" s="224" t="s">
        <v>40</v>
      </c>
      <c r="O1971" s="91"/>
      <c r="P1971" s="225">
        <f>O1971*H1971</f>
        <v>0</v>
      </c>
      <c r="Q1971" s="225">
        <v>0</v>
      </c>
      <c r="R1971" s="225">
        <f>Q1971*H1971</f>
        <v>0</v>
      </c>
      <c r="S1971" s="225">
        <v>0</v>
      </c>
      <c r="T1971" s="226">
        <f>S1971*H1971</f>
        <v>0</v>
      </c>
      <c r="U1971" s="38"/>
      <c r="V1971" s="38"/>
      <c r="W1971" s="38"/>
      <c r="X1971" s="38"/>
      <c r="Y1971" s="38"/>
      <c r="Z1971" s="38"/>
      <c r="AA1971" s="38"/>
      <c r="AB1971" s="38"/>
      <c r="AC1971" s="38"/>
      <c r="AD1971" s="38"/>
      <c r="AE1971" s="38"/>
      <c r="AR1971" s="227" t="s">
        <v>256</v>
      </c>
      <c r="AT1971" s="227" t="s">
        <v>163</v>
      </c>
      <c r="AU1971" s="227" t="s">
        <v>178</v>
      </c>
      <c r="AY1971" s="17" t="s">
        <v>161</v>
      </c>
      <c r="BE1971" s="228">
        <f>IF(N1971="základní",J1971,0)</f>
        <v>0</v>
      </c>
      <c r="BF1971" s="228">
        <f>IF(N1971="snížená",J1971,0)</f>
        <v>0</v>
      </c>
      <c r="BG1971" s="228">
        <f>IF(N1971="zákl. přenesená",J1971,0)</f>
        <v>0</v>
      </c>
      <c r="BH1971" s="228">
        <f>IF(N1971="sníž. přenesená",J1971,0)</f>
        <v>0</v>
      </c>
      <c r="BI1971" s="228">
        <f>IF(N1971="nulová",J1971,0)</f>
        <v>0</v>
      </c>
      <c r="BJ1971" s="17" t="s">
        <v>83</v>
      </c>
      <c r="BK1971" s="228">
        <f>ROUND(I1971*H1971,2)</f>
        <v>0</v>
      </c>
      <c r="BL1971" s="17" t="s">
        <v>256</v>
      </c>
      <c r="BM1971" s="227" t="s">
        <v>3119</v>
      </c>
    </row>
    <row r="1972" s="2" customFormat="1">
      <c r="A1972" s="38"/>
      <c r="B1972" s="39"/>
      <c r="C1972" s="40"/>
      <c r="D1972" s="229" t="s">
        <v>169</v>
      </c>
      <c r="E1972" s="40"/>
      <c r="F1972" s="230" t="s">
        <v>3118</v>
      </c>
      <c r="G1972" s="40"/>
      <c r="H1972" s="40"/>
      <c r="I1972" s="231"/>
      <c r="J1972" s="40"/>
      <c r="K1972" s="40"/>
      <c r="L1972" s="44"/>
      <c r="M1972" s="232"/>
      <c r="N1972" s="233"/>
      <c r="O1972" s="91"/>
      <c r="P1972" s="91"/>
      <c r="Q1972" s="91"/>
      <c r="R1972" s="91"/>
      <c r="S1972" s="91"/>
      <c r="T1972" s="92"/>
      <c r="U1972" s="38"/>
      <c r="V1972" s="38"/>
      <c r="W1972" s="38"/>
      <c r="X1972" s="38"/>
      <c r="Y1972" s="38"/>
      <c r="Z1972" s="38"/>
      <c r="AA1972" s="38"/>
      <c r="AB1972" s="38"/>
      <c r="AC1972" s="38"/>
      <c r="AD1972" s="38"/>
      <c r="AE1972" s="38"/>
      <c r="AT1972" s="17" t="s">
        <v>169</v>
      </c>
      <c r="AU1972" s="17" t="s">
        <v>178</v>
      </c>
    </row>
    <row r="1973" s="2" customFormat="1" ht="66.75" customHeight="1">
      <c r="A1973" s="38"/>
      <c r="B1973" s="39"/>
      <c r="C1973" s="215" t="s">
        <v>3120</v>
      </c>
      <c r="D1973" s="215" t="s">
        <v>163</v>
      </c>
      <c r="E1973" s="216" t="s">
        <v>3121</v>
      </c>
      <c r="F1973" s="217" t="s">
        <v>3122</v>
      </c>
      <c r="G1973" s="218" t="s">
        <v>1754</v>
      </c>
      <c r="H1973" s="219">
        <v>1</v>
      </c>
      <c r="I1973" s="220"/>
      <c r="J1973" s="221">
        <f>ROUND(I1973*H1973,2)</f>
        <v>0</v>
      </c>
      <c r="K1973" s="222"/>
      <c r="L1973" s="44"/>
      <c r="M1973" s="223" t="s">
        <v>1</v>
      </c>
      <c r="N1973" s="224" t="s">
        <v>40</v>
      </c>
      <c r="O1973" s="91"/>
      <c r="P1973" s="225">
        <f>O1973*H1973</f>
        <v>0</v>
      </c>
      <c r="Q1973" s="225">
        <v>0</v>
      </c>
      <c r="R1973" s="225">
        <f>Q1973*H1973</f>
        <v>0</v>
      </c>
      <c r="S1973" s="225">
        <v>0</v>
      </c>
      <c r="T1973" s="226">
        <f>S1973*H1973</f>
        <v>0</v>
      </c>
      <c r="U1973" s="38"/>
      <c r="V1973" s="38"/>
      <c r="W1973" s="38"/>
      <c r="X1973" s="38"/>
      <c r="Y1973" s="38"/>
      <c r="Z1973" s="38"/>
      <c r="AA1973" s="38"/>
      <c r="AB1973" s="38"/>
      <c r="AC1973" s="38"/>
      <c r="AD1973" s="38"/>
      <c r="AE1973" s="38"/>
      <c r="AR1973" s="227" t="s">
        <v>256</v>
      </c>
      <c r="AT1973" s="227" t="s">
        <v>163</v>
      </c>
      <c r="AU1973" s="227" t="s">
        <v>178</v>
      </c>
      <c r="AY1973" s="17" t="s">
        <v>161</v>
      </c>
      <c r="BE1973" s="228">
        <f>IF(N1973="základní",J1973,0)</f>
        <v>0</v>
      </c>
      <c r="BF1973" s="228">
        <f>IF(N1973="snížená",J1973,0)</f>
        <v>0</v>
      </c>
      <c r="BG1973" s="228">
        <f>IF(N1973="zákl. přenesená",J1973,0)</f>
        <v>0</v>
      </c>
      <c r="BH1973" s="228">
        <f>IF(N1973="sníž. přenesená",J1973,0)</f>
        <v>0</v>
      </c>
      <c r="BI1973" s="228">
        <f>IF(N1973="nulová",J1973,0)</f>
        <v>0</v>
      </c>
      <c r="BJ1973" s="17" t="s">
        <v>83</v>
      </c>
      <c r="BK1973" s="228">
        <f>ROUND(I1973*H1973,2)</f>
        <v>0</v>
      </c>
      <c r="BL1973" s="17" t="s">
        <v>256</v>
      </c>
      <c r="BM1973" s="227" t="s">
        <v>3123</v>
      </c>
    </row>
    <row r="1974" s="2" customFormat="1">
      <c r="A1974" s="38"/>
      <c r="B1974" s="39"/>
      <c r="C1974" s="40"/>
      <c r="D1974" s="229" t="s">
        <v>169</v>
      </c>
      <c r="E1974" s="40"/>
      <c r="F1974" s="230" t="s">
        <v>3122</v>
      </c>
      <c r="G1974" s="40"/>
      <c r="H1974" s="40"/>
      <c r="I1974" s="231"/>
      <c r="J1974" s="40"/>
      <c r="K1974" s="40"/>
      <c r="L1974" s="44"/>
      <c r="M1974" s="232"/>
      <c r="N1974" s="233"/>
      <c r="O1974" s="91"/>
      <c r="P1974" s="91"/>
      <c r="Q1974" s="91"/>
      <c r="R1974" s="91"/>
      <c r="S1974" s="91"/>
      <c r="T1974" s="92"/>
      <c r="U1974" s="38"/>
      <c r="V1974" s="38"/>
      <c r="W1974" s="38"/>
      <c r="X1974" s="38"/>
      <c r="Y1974" s="38"/>
      <c r="Z1974" s="38"/>
      <c r="AA1974" s="38"/>
      <c r="AB1974" s="38"/>
      <c r="AC1974" s="38"/>
      <c r="AD1974" s="38"/>
      <c r="AE1974" s="38"/>
      <c r="AT1974" s="17" t="s">
        <v>169</v>
      </c>
      <c r="AU1974" s="17" t="s">
        <v>178</v>
      </c>
    </row>
    <row r="1975" s="2" customFormat="1" ht="33" customHeight="1">
      <c r="A1975" s="38"/>
      <c r="B1975" s="39"/>
      <c r="C1975" s="215" t="s">
        <v>3124</v>
      </c>
      <c r="D1975" s="215" t="s">
        <v>163</v>
      </c>
      <c r="E1975" s="216" t="s">
        <v>3125</v>
      </c>
      <c r="F1975" s="217" t="s">
        <v>3126</v>
      </c>
      <c r="G1975" s="218" t="s">
        <v>1754</v>
      </c>
      <c r="H1975" s="219">
        <v>1</v>
      </c>
      <c r="I1975" s="220"/>
      <c r="J1975" s="221">
        <f>ROUND(I1975*H1975,2)</f>
        <v>0</v>
      </c>
      <c r="K1975" s="222"/>
      <c r="L1975" s="44"/>
      <c r="M1975" s="223" t="s">
        <v>1</v>
      </c>
      <c r="N1975" s="224" t="s">
        <v>40</v>
      </c>
      <c r="O1975" s="91"/>
      <c r="P1975" s="225">
        <f>O1975*H1975</f>
        <v>0</v>
      </c>
      <c r="Q1975" s="225">
        <v>0</v>
      </c>
      <c r="R1975" s="225">
        <f>Q1975*H1975</f>
        <v>0</v>
      </c>
      <c r="S1975" s="225">
        <v>0</v>
      </c>
      <c r="T1975" s="226">
        <f>S1975*H1975</f>
        <v>0</v>
      </c>
      <c r="U1975" s="38"/>
      <c r="V1975" s="38"/>
      <c r="W1975" s="38"/>
      <c r="X1975" s="38"/>
      <c r="Y1975" s="38"/>
      <c r="Z1975" s="38"/>
      <c r="AA1975" s="38"/>
      <c r="AB1975" s="38"/>
      <c r="AC1975" s="38"/>
      <c r="AD1975" s="38"/>
      <c r="AE1975" s="38"/>
      <c r="AR1975" s="227" t="s">
        <v>256</v>
      </c>
      <c r="AT1975" s="227" t="s">
        <v>163</v>
      </c>
      <c r="AU1975" s="227" t="s">
        <v>178</v>
      </c>
      <c r="AY1975" s="17" t="s">
        <v>161</v>
      </c>
      <c r="BE1975" s="228">
        <f>IF(N1975="základní",J1975,0)</f>
        <v>0</v>
      </c>
      <c r="BF1975" s="228">
        <f>IF(N1975="snížená",J1975,0)</f>
        <v>0</v>
      </c>
      <c r="BG1975" s="228">
        <f>IF(N1975="zákl. přenesená",J1975,0)</f>
        <v>0</v>
      </c>
      <c r="BH1975" s="228">
        <f>IF(N1975="sníž. přenesená",J1975,0)</f>
        <v>0</v>
      </c>
      <c r="BI1975" s="228">
        <f>IF(N1975="nulová",J1975,0)</f>
        <v>0</v>
      </c>
      <c r="BJ1975" s="17" t="s">
        <v>83</v>
      </c>
      <c r="BK1975" s="228">
        <f>ROUND(I1975*H1975,2)</f>
        <v>0</v>
      </c>
      <c r="BL1975" s="17" t="s">
        <v>256</v>
      </c>
      <c r="BM1975" s="227" t="s">
        <v>3127</v>
      </c>
    </row>
    <row r="1976" s="2" customFormat="1">
      <c r="A1976" s="38"/>
      <c r="B1976" s="39"/>
      <c r="C1976" s="40"/>
      <c r="D1976" s="229" t="s">
        <v>169</v>
      </c>
      <c r="E1976" s="40"/>
      <c r="F1976" s="230" t="s">
        <v>3126</v>
      </c>
      <c r="G1976" s="40"/>
      <c r="H1976" s="40"/>
      <c r="I1976" s="231"/>
      <c r="J1976" s="40"/>
      <c r="K1976" s="40"/>
      <c r="L1976" s="44"/>
      <c r="M1976" s="232"/>
      <c r="N1976" s="233"/>
      <c r="O1976" s="91"/>
      <c r="P1976" s="91"/>
      <c r="Q1976" s="91"/>
      <c r="R1976" s="91"/>
      <c r="S1976" s="91"/>
      <c r="T1976" s="92"/>
      <c r="U1976" s="38"/>
      <c r="V1976" s="38"/>
      <c r="W1976" s="38"/>
      <c r="X1976" s="38"/>
      <c r="Y1976" s="38"/>
      <c r="Z1976" s="38"/>
      <c r="AA1976" s="38"/>
      <c r="AB1976" s="38"/>
      <c r="AC1976" s="38"/>
      <c r="AD1976" s="38"/>
      <c r="AE1976" s="38"/>
      <c r="AT1976" s="17" t="s">
        <v>169</v>
      </c>
      <c r="AU1976" s="17" t="s">
        <v>178</v>
      </c>
    </row>
    <row r="1977" s="2" customFormat="1" ht="24.15" customHeight="1">
      <c r="A1977" s="38"/>
      <c r="B1977" s="39"/>
      <c r="C1977" s="215" t="s">
        <v>3128</v>
      </c>
      <c r="D1977" s="215" t="s">
        <v>163</v>
      </c>
      <c r="E1977" s="216" t="s">
        <v>3129</v>
      </c>
      <c r="F1977" s="217" t="s">
        <v>3130</v>
      </c>
      <c r="G1977" s="218" t="s">
        <v>1754</v>
      </c>
      <c r="H1977" s="219">
        <v>1</v>
      </c>
      <c r="I1977" s="220"/>
      <c r="J1977" s="221">
        <f>ROUND(I1977*H1977,2)</f>
        <v>0</v>
      </c>
      <c r="K1977" s="222"/>
      <c r="L1977" s="44"/>
      <c r="M1977" s="223" t="s">
        <v>1</v>
      </c>
      <c r="N1977" s="224" t="s">
        <v>40</v>
      </c>
      <c r="O1977" s="91"/>
      <c r="P1977" s="225">
        <f>O1977*H1977</f>
        <v>0</v>
      </c>
      <c r="Q1977" s="225">
        <v>0</v>
      </c>
      <c r="R1977" s="225">
        <f>Q1977*H1977</f>
        <v>0</v>
      </c>
      <c r="S1977" s="225">
        <v>0</v>
      </c>
      <c r="T1977" s="226">
        <f>S1977*H1977</f>
        <v>0</v>
      </c>
      <c r="U1977" s="38"/>
      <c r="V1977" s="38"/>
      <c r="W1977" s="38"/>
      <c r="X1977" s="38"/>
      <c r="Y1977" s="38"/>
      <c r="Z1977" s="38"/>
      <c r="AA1977" s="38"/>
      <c r="AB1977" s="38"/>
      <c r="AC1977" s="38"/>
      <c r="AD1977" s="38"/>
      <c r="AE1977" s="38"/>
      <c r="AR1977" s="227" t="s">
        <v>256</v>
      </c>
      <c r="AT1977" s="227" t="s">
        <v>163</v>
      </c>
      <c r="AU1977" s="227" t="s">
        <v>178</v>
      </c>
      <c r="AY1977" s="17" t="s">
        <v>161</v>
      </c>
      <c r="BE1977" s="228">
        <f>IF(N1977="základní",J1977,0)</f>
        <v>0</v>
      </c>
      <c r="BF1977" s="228">
        <f>IF(N1977="snížená",J1977,0)</f>
        <v>0</v>
      </c>
      <c r="BG1977" s="228">
        <f>IF(N1977="zákl. přenesená",J1977,0)</f>
        <v>0</v>
      </c>
      <c r="BH1977" s="228">
        <f>IF(N1977="sníž. přenesená",J1977,0)</f>
        <v>0</v>
      </c>
      <c r="BI1977" s="228">
        <f>IF(N1977="nulová",J1977,0)</f>
        <v>0</v>
      </c>
      <c r="BJ1977" s="17" t="s">
        <v>83</v>
      </c>
      <c r="BK1977" s="228">
        <f>ROUND(I1977*H1977,2)</f>
        <v>0</v>
      </c>
      <c r="BL1977" s="17" t="s">
        <v>256</v>
      </c>
      <c r="BM1977" s="227" t="s">
        <v>3131</v>
      </c>
    </row>
    <row r="1978" s="2" customFormat="1">
      <c r="A1978" s="38"/>
      <c r="B1978" s="39"/>
      <c r="C1978" s="40"/>
      <c r="D1978" s="229" t="s">
        <v>169</v>
      </c>
      <c r="E1978" s="40"/>
      <c r="F1978" s="230" t="s">
        <v>3130</v>
      </c>
      <c r="G1978" s="40"/>
      <c r="H1978" s="40"/>
      <c r="I1978" s="231"/>
      <c r="J1978" s="40"/>
      <c r="K1978" s="40"/>
      <c r="L1978" s="44"/>
      <c r="M1978" s="232"/>
      <c r="N1978" s="233"/>
      <c r="O1978" s="91"/>
      <c r="P1978" s="91"/>
      <c r="Q1978" s="91"/>
      <c r="R1978" s="91"/>
      <c r="S1978" s="91"/>
      <c r="T1978" s="92"/>
      <c r="U1978" s="38"/>
      <c r="V1978" s="38"/>
      <c r="W1978" s="38"/>
      <c r="X1978" s="38"/>
      <c r="Y1978" s="38"/>
      <c r="Z1978" s="38"/>
      <c r="AA1978" s="38"/>
      <c r="AB1978" s="38"/>
      <c r="AC1978" s="38"/>
      <c r="AD1978" s="38"/>
      <c r="AE1978" s="38"/>
      <c r="AT1978" s="17" t="s">
        <v>169</v>
      </c>
      <c r="AU1978" s="17" t="s">
        <v>178</v>
      </c>
    </row>
    <row r="1979" s="2" customFormat="1" ht="16.5" customHeight="1">
      <c r="A1979" s="38"/>
      <c r="B1979" s="39"/>
      <c r="C1979" s="215" t="s">
        <v>3132</v>
      </c>
      <c r="D1979" s="215" t="s">
        <v>163</v>
      </c>
      <c r="E1979" s="216" t="s">
        <v>3133</v>
      </c>
      <c r="F1979" s="217" t="s">
        <v>3134</v>
      </c>
      <c r="G1979" s="218" t="s">
        <v>1754</v>
      </c>
      <c r="H1979" s="219">
        <v>1</v>
      </c>
      <c r="I1979" s="220"/>
      <c r="J1979" s="221">
        <f>ROUND(I1979*H1979,2)</f>
        <v>0</v>
      </c>
      <c r="K1979" s="222"/>
      <c r="L1979" s="44"/>
      <c r="M1979" s="223" t="s">
        <v>1</v>
      </c>
      <c r="N1979" s="224" t="s">
        <v>40</v>
      </c>
      <c r="O1979" s="91"/>
      <c r="P1979" s="225">
        <f>O1979*H1979</f>
        <v>0</v>
      </c>
      <c r="Q1979" s="225">
        <v>0</v>
      </c>
      <c r="R1979" s="225">
        <f>Q1979*H1979</f>
        <v>0</v>
      </c>
      <c r="S1979" s="225">
        <v>0</v>
      </c>
      <c r="T1979" s="226">
        <f>S1979*H1979</f>
        <v>0</v>
      </c>
      <c r="U1979" s="38"/>
      <c r="V1979" s="38"/>
      <c r="W1979" s="38"/>
      <c r="X1979" s="38"/>
      <c r="Y1979" s="38"/>
      <c r="Z1979" s="38"/>
      <c r="AA1979" s="38"/>
      <c r="AB1979" s="38"/>
      <c r="AC1979" s="38"/>
      <c r="AD1979" s="38"/>
      <c r="AE1979" s="38"/>
      <c r="AR1979" s="227" t="s">
        <v>256</v>
      </c>
      <c r="AT1979" s="227" t="s">
        <v>163</v>
      </c>
      <c r="AU1979" s="227" t="s">
        <v>178</v>
      </c>
      <c r="AY1979" s="17" t="s">
        <v>161</v>
      </c>
      <c r="BE1979" s="228">
        <f>IF(N1979="základní",J1979,0)</f>
        <v>0</v>
      </c>
      <c r="BF1979" s="228">
        <f>IF(N1979="snížená",J1979,0)</f>
        <v>0</v>
      </c>
      <c r="BG1979" s="228">
        <f>IF(N1979="zákl. přenesená",J1979,0)</f>
        <v>0</v>
      </c>
      <c r="BH1979" s="228">
        <f>IF(N1979="sníž. přenesená",J1979,0)</f>
        <v>0</v>
      </c>
      <c r="BI1979" s="228">
        <f>IF(N1979="nulová",J1979,0)</f>
        <v>0</v>
      </c>
      <c r="BJ1979" s="17" t="s">
        <v>83</v>
      </c>
      <c r="BK1979" s="228">
        <f>ROUND(I1979*H1979,2)</f>
        <v>0</v>
      </c>
      <c r="BL1979" s="17" t="s">
        <v>256</v>
      </c>
      <c r="BM1979" s="227" t="s">
        <v>3135</v>
      </c>
    </row>
    <row r="1980" s="2" customFormat="1">
      <c r="A1980" s="38"/>
      <c r="B1980" s="39"/>
      <c r="C1980" s="40"/>
      <c r="D1980" s="229" t="s">
        <v>169</v>
      </c>
      <c r="E1980" s="40"/>
      <c r="F1980" s="230" t="s">
        <v>3134</v>
      </c>
      <c r="G1980" s="40"/>
      <c r="H1980" s="40"/>
      <c r="I1980" s="231"/>
      <c r="J1980" s="40"/>
      <c r="K1980" s="40"/>
      <c r="L1980" s="44"/>
      <c r="M1980" s="232"/>
      <c r="N1980" s="233"/>
      <c r="O1980" s="91"/>
      <c r="P1980" s="91"/>
      <c r="Q1980" s="91"/>
      <c r="R1980" s="91"/>
      <c r="S1980" s="91"/>
      <c r="T1980" s="92"/>
      <c r="U1980" s="38"/>
      <c r="V1980" s="38"/>
      <c r="W1980" s="38"/>
      <c r="X1980" s="38"/>
      <c r="Y1980" s="38"/>
      <c r="Z1980" s="38"/>
      <c r="AA1980" s="38"/>
      <c r="AB1980" s="38"/>
      <c r="AC1980" s="38"/>
      <c r="AD1980" s="38"/>
      <c r="AE1980" s="38"/>
      <c r="AT1980" s="17" t="s">
        <v>169</v>
      </c>
      <c r="AU1980" s="17" t="s">
        <v>178</v>
      </c>
    </row>
    <row r="1981" s="2" customFormat="1" ht="24.15" customHeight="1">
      <c r="A1981" s="38"/>
      <c r="B1981" s="39"/>
      <c r="C1981" s="215" t="s">
        <v>3136</v>
      </c>
      <c r="D1981" s="215" t="s">
        <v>163</v>
      </c>
      <c r="E1981" s="216" t="s">
        <v>3137</v>
      </c>
      <c r="F1981" s="217" t="s">
        <v>3138</v>
      </c>
      <c r="G1981" s="218" t="s">
        <v>451</v>
      </c>
      <c r="H1981" s="219">
        <v>240</v>
      </c>
      <c r="I1981" s="220"/>
      <c r="J1981" s="221">
        <f>ROUND(I1981*H1981,2)</f>
        <v>0</v>
      </c>
      <c r="K1981" s="222"/>
      <c r="L1981" s="44"/>
      <c r="M1981" s="223" t="s">
        <v>1</v>
      </c>
      <c r="N1981" s="224" t="s">
        <v>40</v>
      </c>
      <c r="O1981" s="91"/>
      <c r="P1981" s="225">
        <f>O1981*H1981</f>
        <v>0</v>
      </c>
      <c r="Q1981" s="225">
        <v>0</v>
      </c>
      <c r="R1981" s="225">
        <f>Q1981*H1981</f>
        <v>0</v>
      </c>
      <c r="S1981" s="225">
        <v>0</v>
      </c>
      <c r="T1981" s="226">
        <f>S1981*H1981</f>
        <v>0</v>
      </c>
      <c r="U1981" s="38"/>
      <c r="V1981" s="38"/>
      <c r="W1981" s="38"/>
      <c r="X1981" s="38"/>
      <c r="Y1981" s="38"/>
      <c r="Z1981" s="38"/>
      <c r="AA1981" s="38"/>
      <c r="AB1981" s="38"/>
      <c r="AC1981" s="38"/>
      <c r="AD1981" s="38"/>
      <c r="AE1981" s="38"/>
      <c r="AR1981" s="227" t="s">
        <v>256</v>
      </c>
      <c r="AT1981" s="227" t="s">
        <v>163</v>
      </c>
      <c r="AU1981" s="227" t="s">
        <v>178</v>
      </c>
      <c r="AY1981" s="17" t="s">
        <v>161</v>
      </c>
      <c r="BE1981" s="228">
        <f>IF(N1981="základní",J1981,0)</f>
        <v>0</v>
      </c>
      <c r="BF1981" s="228">
        <f>IF(N1981="snížená",J1981,0)</f>
        <v>0</v>
      </c>
      <c r="BG1981" s="228">
        <f>IF(N1981="zákl. přenesená",J1981,0)</f>
        <v>0</v>
      </c>
      <c r="BH1981" s="228">
        <f>IF(N1981="sníž. přenesená",J1981,0)</f>
        <v>0</v>
      </c>
      <c r="BI1981" s="228">
        <f>IF(N1981="nulová",J1981,0)</f>
        <v>0</v>
      </c>
      <c r="BJ1981" s="17" t="s">
        <v>83</v>
      </c>
      <c r="BK1981" s="228">
        <f>ROUND(I1981*H1981,2)</f>
        <v>0</v>
      </c>
      <c r="BL1981" s="17" t="s">
        <v>256</v>
      </c>
      <c r="BM1981" s="227" t="s">
        <v>3139</v>
      </c>
    </row>
    <row r="1982" s="2" customFormat="1">
      <c r="A1982" s="38"/>
      <c r="B1982" s="39"/>
      <c r="C1982" s="40"/>
      <c r="D1982" s="229" t="s">
        <v>169</v>
      </c>
      <c r="E1982" s="40"/>
      <c r="F1982" s="230" t="s">
        <v>3138</v>
      </c>
      <c r="G1982" s="40"/>
      <c r="H1982" s="40"/>
      <c r="I1982" s="231"/>
      <c r="J1982" s="40"/>
      <c r="K1982" s="40"/>
      <c r="L1982" s="44"/>
      <c r="M1982" s="232"/>
      <c r="N1982" s="233"/>
      <c r="O1982" s="91"/>
      <c r="P1982" s="91"/>
      <c r="Q1982" s="91"/>
      <c r="R1982" s="91"/>
      <c r="S1982" s="91"/>
      <c r="T1982" s="92"/>
      <c r="U1982" s="38"/>
      <c r="V1982" s="38"/>
      <c r="W1982" s="38"/>
      <c r="X1982" s="38"/>
      <c r="Y1982" s="38"/>
      <c r="Z1982" s="38"/>
      <c r="AA1982" s="38"/>
      <c r="AB1982" s="38"/>
      <c r="AC1982" s="38"/>
      <c r="AD1982" s="38"/>
      <c r="AE1982" s="38"/>
      <c r="AT1982" s="17" t="s">
        <v>169</v>
      </c>
      <c r="AU1982" s="17" t="s">
        <v>178</v>
      </c>
    </row>
    <row r="1983" s="2" customFormat="1" ht="24.15" customHeight="1">
      <c r="A1983" s="38"/>
      <c r="B1983" s="39"/>
      <c r="C1983" s="215" t="s">
        <v>3140</v>
      </c>
      <c r="D1983" s="215" t="s">
        <v>163</v>
      </c>
      <c r="E1983" s="216" t="s">
        <v>3141</v>
      </c>
      <c r="F1983" s="217" t="s">
        <v>3142</v>
      </c>
      <c r="G1983" s="218" t="s">
        <v>451</v>
      </c>
      <c r="H1983" s="219">
        <v>80</v>
      </c>
      <c r="I1983" s="220"/>
      <c r="J1983" s="221">
        <f>ROUND(I1983*H1983,2)</f>
        <v>0</v>
      </c>
      <c r="K1983" s="222"/>
      <c r="L1983" s="44"/>
      <c r="M1983" s="223" t="s">
        <v>1</v>
      </c>
      <c r="N1983" s="224" t="s">
        <v>40</v>
      </c>
      <c r="O1983" s="91"/>
      <c r="P1983" s="225">
        <f>O1983*H1983</f>
        <v>0</v>
      </c>
      <c r="Q1983" s="225">
        <v>0</v>
      </c>
      <c r="R1983" s="225">
        <f>Q1983*H1983</f>
        <v>0</v>
      </c>
      <c r="S1983" s="225">
        <v>0</v>
      </c>
      <c r="T1983" s="226">
        <f>S1983*H1983</f>
        <v>0</v>
      </c>
      <c r="U1983" s="38"/>
      <c r="V1983" s="38"/>
      <c r="W1983" s="38"/>
      <c r="X1983" s="38"/>
      <c r="Y1983" s="38"/>
      <c r="Z1983" s="38"/>
      <c r="AA1983" s="38"/>
      <c r="AB1983" s="38"/>
      <c r="AC1983" s="38"/>
      <c r="AD1983" s="38"/>
      <c r="AE1983" s="38"/>
      <c r="AR1983" s="227" t="s">
        <v>256</v>
      </c>
      <c r="AT1983" s="227" t="s">
        <v>163</v>
      </c>
      <c r="AU1983" s="227" t="s">
        <v>178</v>
      </c>
      <c r="AY1983" s="17" t="s">
        <v>161</v>
      </c>
      <c r="BE1983" s="228">
        <f>IF(N1983="základní",J1983,0)</f>
        <v>0</v>
      </c>
      <c r="BF1983" s="228">
        <f>IF(N1983="snížená",J1983,0)</f>
        <v>0</v>
      </c>
      <c r="BG1983" s="228">
        <f>IF(N1983="zákl. přenesená",J1983,0)</f>
        <v>0</v>
      </c>
      <c r="BH1983" s="228">
        <f>IF(N1983="sníž. přenesená",J1983,0)</f>
        <v>0</v>
      </c>
      <c r="BI1983" s="228">
        <f>IF(N1983="nulová",J1983,0)</f>
        <v>0</v>
      </c>
      <c r="BJ1983" s="17" t="s">
        <v>83</v>
      </c>
      <c r="BK1983" s="228">
        <f>ROUND(I1983*H1983,2)</f>
        <v>0</v>
      </c>
      <c r="BL1983" s="17" t="s">
        <v>256</v>
      </c>
      <c r="BM1983" s="227" t="s">
        <v>3143</v>
      </c>
    </row>
    <row r="1984" s="2" customFormat="1">
      <c r="A1984" s="38"/>
      <c r="B1984" s="39"/>
      <c r="C1984" s="40"/>
      <c r="D1984" s="229" t="s">
        <v>169</v>
      </c>
      <c r="E1984" s="40"/>
      <c r="F1984" s="230" t="s">
        <v>3142</v>
      </c>
      <c r="G1984" s="40"/>
      <c r="H1984" s="40"/>
      <c r="I1984" s="231"/>
      <c r="J1984" s="40"/>
      <c r="K1984" s="40"/>
      <c r="L1984" s="44"/>
      <c r="M1984" s="232"/>
      <c r="N1984" s="233"/>
      <c r="O1984" s="91"/>
      <c r="P1984" s="91"/>
      <c r="Q1984" s="91"/>
      <c r="R1984" s="91"/>
      <c r="S1984" s="91"/>
      <c r="T1984" s="92"/>
      <c r="U1984" s="38"/>
      <c r="V1984" s="38"/>
      <c r="W1984" s="38"/>
      <c r="X1984" s="38"/>
      <c r="Y1984" s="38"/>
      <c r="Z1984" s="38"/>
      <c r="AA1984" s="38"/>
      <c r="AB1984" s="38"/>
      <c r="AC1984" s="38"/>
      <c r="AD1984" s="38"/>
      <c r="AE1984" s="38"/>
      <c r="AT1984" s="17" t="s">
        <v>169</v>
      </c>
      <c r="AU1984" s="17" t="s">
        <v>178</v>
      </c>
    </row>
    <row r="1985" s="2" customFormat="1" ht="16.5" customHeight="1">
      <c r="A1985" s="38"/>
      <c r="B1985" s="39"/>
      <c r="C1985" s="215" t="s">
        <v>3144</v>
      </c>
      <c r="D1985" s="215" t="s">
        <v>163</v>
      </c>
      <c r="E1985" s="216" t="s">
        <v>3145</v>
      </c>
      <c r="F1985" s="217" t="s">
        <v>3146</v>
      </c>
      <c r="G1985" s="218" t="s">
        <v>451</v>
      </c>
      <c r="H1985" s="219">
        <v>520</v>
      </c>
      <c r="I1985" s="220"/>
      <c r="J1985" s="221">
        <f>ROUND(I1985*H1985,2)</f>
        <v>0</v>
      </c>
      <c r="K1985" s="222"/>
      <c r="L1985" s="44"/>
      <c r="M1985" s="223" t="s">
        <v>1</v>
      </c>
      <c r="N1985" s="224" t="s">
        <v>40</v>
      </c>
      <c r="O1985" s="91"/>
      <c r="P1985" s="225">
        <f>O1985*H1985</f>
        <v>0</v>
      </c>
      <c r="Q1985" s="225">
        <v>0</v>
      </c>
      <c r="R1985" s="225">
        <f>Q1985*H1985</f>
        <v>0</v>
      </c>
      <c r="S1985" s="225">
        <v>0</v>
      </c>
      <c r="T1985" s="226">
        <f>S1985*H1985</f>
        <v>0</v>
      </c>
      <c r="U1985" s="38"/>
      <c r="V1985" s="38"/>
      <c r="W1985" s="38"/>
      <c r="X1985" s="38"/>
      <c r="Y1985" s="38"/>
      <c r="Z1985" s="38"/>
      <c r="AA1985" s="38"/>
      <c r="AB1985" s="38"/>
      <c r="AC1985" s="38"/>
      <c r="AD1985" s="38"/>
      <c r="AE1985" s="38"/>
      <c r="AR1985" s="227" t="s">
        <v>256</v>
      </c>
      <c r="AT1985" s="227" t="s">
        <v>163</v>
      </c>
      <c r="AU1985" s="227" t="s">
        <v>178</v>
      </c>
      <c r="AY1985" s="17" t="s">
        <v>161</v>
      </c>
      <c r="BE1985" s="228">
        <f>IF(N1985="základní",J1985,0)</f>
        <v>0</v>
      </c>
      <c r="BF1985" s="228">
        <f>IF(N1985="snížená",J1985,0)</f>
        <v>0</v>
      </c>
      <c r="BG1985" s="228">
        <f>IF(N1985="zákl. přenesená",J1985,0)</f>
        <v>0</v>
      </c>
      <c r="BH1985" s="228">
        <f>IF(N1985="sníž. přenesená",J1985,0)</f>
        <v>0</v>
      </c>
      <c r="BI1985" s="228">
        <f>IF(N1985="nulová",J1985,0)</f>
        <v>0</v>
      </c>
      <c r="BJ1985" s="17" t="s">
        <v>83</v>
      </c>
      <c r="BK1985" s="228">
        <f>ROUND(I1985*H1985,2)</f>
        <v>0</v>
      </c>
      <c r="BL1985" s="17" t="s">
        <v>256</v>
      </c>
      <c r="BM1985" s="227" t="s">
        <v>3147</v>
      </c>
    </row>
    <row r="1986" s="2" customFormat="1">
      <c r="A1986" s="38"/>
      <c r="B1986" s="39"/>
      <c r="C1986" s="40"/>
      <c r="D1986" s="229" t="s">
        <v>169</v>
      </c>
      <c r="E1986" s="40"/>
      <c r="F1986" s="230" t="s">
        <v>3146</v>
      </c>
      <c r="G1986" s="40"/>
      <c r="H1986" s="40"/>
      <c r="I1986" s="231"/>
      <c r="J1986" s="40"/>
      <c r="K1986" s="40"/>
      <c r="L1986" s="44"/>
      <c r="M1986" s="232"/>
      <c r="N1986" s="233"/>
      <c r="O1986" s="91"/>
      <c r="P1986" s="91"/>
      <c r="Q1986" s="91"/>
      <c r="R1986" s="91"/>
      <c r="S1986" s="91"/>
      <c r="T1986" s="92"/>
      <c r="U1986" s="38"/>
      <c r="V1986" s="38"/>
      <c r="W1986" s="38"/>
      <c r="X1986" s="38"/>
      <c r="Y1986" s="38"/>
      <c r="Z1986" s="38"/>
      <c r="AA1986" s="38"/>
      <c r="AB1986" s="38"/>
      <c r="AC1986" s="38"/>
      <c r="AD1986" s="38"/>
      <c r="AE1986" s="38"/>
      <c r="AT1986" s="17" t="s">
        <v>169</v>
      </c>
      <c r="AU1986" s="17" t="s">
        <v>178</v>
      </c>
    </row>
    <row r="1987" s="2" customFormat="1" ht="16.5" customHeight="1">
      <c r="A1987" s="38"/>
      <c r="B1987" s="39"/>
      <c r="C1987" s="215" t="s">
        <v>3148</v>
      </c>
      <c r="D1987" s="215" t="s">
        <v>163</v>
      </c>
      <c r="E1987" s="216" t="s">
        <v>3149</v>
      </c>
      <c r="F1987" s="217" t="s">
        <v>2892</v>
      </c>
      <c r="G1987" s="218" t="s">
        <v>1754</v>
      </c>
      <c r="H1987" s="219">
        <v>30</v>
      </c>
      <c r="I1987" s="220"/>
      <c r="J1987" s="221">
        <f>ROUND(I1987*H1987,2)</f>
        <v>0</v>
      </c>
      <c r="K1987" s="222"/>
      <c r="L1987" s="44"/>
      <c r="M1987" s="223" t="s">
        <v>1</v>
      </c>
      <c r="N1987" s="224" t="s">
        <v>40</v>
      </c>
      <c r="O1987" s="91"/>
      <c r="P1987" s="225">
        <f>O1987*H1987</f>
        <v>0</v>
      </c>
      <c r="Q1987" s="225">
        <v>0</v>
      </c>
      <c r="R1987" s="225">
        <f>Q1987*H1987</f>
        <v>0</v>
      </c>
      <c r="S1987" s="225">
        <v>0</v>
      </c>
      <c r="T1987" s="226">
        <f>S1987*H1987</f>
        <v>0</v>
      </c>
      <c r="U1987" s="38"/>
      <c r="V1987" s="38"/>
      <c r="W1987" s="38"/>
      <c r="X1987" s="38"/>
      <c r="Y1987" s="38"/>
      <c r="Z1987" s="38"/>
      <c r="AA1987" s="38"/>
      <c r="AB1987" s="38"/>
      <c r="AC1987" s="38"/>
      <c r="AD1987" s="38"/>
      <c r="AE1987" s="38"/>
      <c r="AR1987" s="227" t="s">
        <v>256</v>
      </c>
      <c r="AT1987" s="227" t="s">
        <v>163</v>
      </c>
      <c r="AU1987" s="227" t="s">
        <v>178</v>
      </c>
      <c r="AY1987" s="17" t="s">
        <v>161</v>
      </c>
      <c r="BE1987" s="228">
        <f>IF(N1987="základní",J1987,0)</f>
        <v>0</v>
      </c>
      <c r="BF1987" s="228">
        <f>IF(N1987="snížená",J1987,0)</f>
        <v>0</v>
      </c>
      <c r="BG1987" s="228">
        <f>IF(N1987="zákl. přenesená",J1987,0)</f>
        <v>0</v>
      </c>
      <c r="BH1987" s="228">
        <f>IF(N1987="sníž. přenesená",J1987,0)</f>
        <v>0</v>
      </c>
      <c r="BI1987" s="228">
        <f>IF(N1987="nulová",J1987,0)</f>
        <v>0</v>
      </c>
      <c r="BJ1987" s="17" t="s">
        <v>83</v>
      </c>
      <c r="BK1987" s="228">
        <f>ROUND(I1987*H1987,2)</f>
        <v>0</v>
      </c>
      <c r="BL1987" s="17" t="s">
        <v>256</v>
      </c>
      <c r="BM1987" s="227" t="s">
        <v>3150</v>
      </c>
    </row>
    <row r="1988" s="2" customFormat="1">
      <c r="A1988" s="38"/>
      <c r="B1988" s="39"/>
      <c r="C1988" s="40"/>
      <c r="D1988" s="229" t="s">
        <v>169</v>
      </c>
      <c r="E1988" s="40"/>
      <c r="F1988" s="230" t="s">
        <v>2892</v>
      </c>
      <c r="G1988" s="40"/>
      <c r="H1988" s="40"/>
      <c r="I1988" s="231"/>
      <c r="J1988" s="40"/>
      <c r="K1988" s="40"/>
      <c r="L1988" s="44"/>
      <c r="M1988" s="232"/>
      <c r="N1988" s="233"/>
      <c r="O1988" s="91"/>
      <c r="P1988" s="91"/>
      <c r="Q1988" s="91"/>
      <c r="R1988" s="91"/>
      <c r="S1988" s="91"/>
      <c r="T1988" s="92"/>
      <c r="U1988" s="38"/>
      <c r="V1988" s="38"/>
      <c r="W1988" s="38"/>
      <c r="X1988" s="38"/>
      <c r="Y1988" s="38"/>
      <c r="Z1988" s="38"/>
      <c r="AA1988" s="38"/>
      <c r="AB1988" s="38"/>
      <c r="AC1988" s="38"/>
      <c r="AD1988" s="38"/>
      <c r="AE1988" s="38"/>
      <c r="AT1988" s="17" t="s">
        <v>169</v>
      </c>
      <c r="AU1988" s="17" t="s">
        <v>178</v>
      </c>
    </row>
    <row r="1989" s="2" customFormat="1" ht="21.75" customHeight="1">
      <c r="A1989" s="38"/>
      <c r="B1989" s="39"/>
      <c r="C1989" s="215" t="s">
        <v>3151</v>
      </c>
      <c r="D1989" s="215" t="s">
        <v>163</v>
      </c>
      <c r="E1989" s="216" t="s">
        <v>3152</v>
      </c>
      <c r="F1989" s="217" t="s">
        <v>2896</v>
      </c>
      <c r="G1989" s="218" t="s">
        <v>1754</v>
      </c>
      <c r="H1989" s="219">
        <v>50</v>
      </c>
      <c r="I1989" s="220"/>
      <c r="J1989" s="221">
        <f>ROUND(I1989*H1989,2)</f>
        <v>0</v>
      </c>
      <c r="K1989" s="222"/>
      <c r="L1989" s="44"/>
      <c r="M1989" s="223" t="s">
        <v>1</v>
      </c>
      <c r="N1989" s="224" t="s">
        <v>40</v>
      </c>
      <c r="O1989" s="91"/>
      <c r="P1989" s="225">
        <f>O1989*H1989</f>
        <v>0</v>
      </c>
      <c r="Q1989" s="225">
        <v>0</v>
      </c>
      <c r="R1989" s="225">
        <f>Q1989*H1989</f>
        <v>0</v>
      </c>
      <c r="S1989" s="225">
        <v>0</v>
      </c>
      <c r="T1989" s="226">
        <f>S1989*H1989</f>
        <v>0</v>
      </c>
      <c r="U1989" s="38"/>
      <c r="V1989" s="38"/>
      <c r="W1989" s="38"/>
      <c r="X1989" s="38"/>
      <c r="Y1989" s="38"/>
      <c r="Z1989" s="38"/>
      <c r="AA1989" s="38"/>
      <c r="AB1989" s="38"/>
      <c r="AC1989" s="38"/>
      <c r="AD1989" s="38"/>
      <c r="AE1989" s="38"/>
      <c r="AR1989" s="227" t="s">
        <v>256</v>
      </c>
      <c r="AT1989" s="227" t="s">
        <v>163</v>
      </c>
      <c r="AU1989" s="227" t="s">
        <v>178</v>
      </c>
      <c r="AY1989" s="17" t="s">
        <v>161</v>
      </c>
      <c r="BE1989" s="228">
        <f>IF(N1989="základní",J1989,0)</f>
        <v>0</v>
      </c>
      <c r="BF1989" s="228">
        <f>IF(N1989="snížená",J1989,0)</f>
        <v>0</v>
      </c>
      <c r="BG1989" s="228">
        <f>IF(N1989="zákl. přenesená",J1989,0)</f>
        <v>0</v>
      </c>
      <c r="BH1989" s="228">
        <f>IF(N1989="sníž. přenesená",J1989,0)</f>
        <v>0</v>
      </c>
      <c r="BI1989" s="228">
        <f>IF(N1989="nulová",J1989,0)</f>
        <v>0</v>
      </c>
      <c r="BJ1989" s="17" t="s">
        <v>83</v>
      </c>
      <c r="BK1989" s="228">
        <f>ROUND(I1989*H1989,2)</f>
        <v>0</v>
      </c>
      <c r="BL1989" s="17" t="s">
        <v>256</v>
      </c>
      <c r="BM1989" s="227" t="s">
        <v>3153</v>
      </c>
    </row>
    <row r="1990" s="2" customFormat="1">
      <c r="A1990" s="38"/>
      <c r="B1990" s="39"/>
      <c r="C1990" s="40"/>
      <c r="D1990" s="229" t="s">
        <v>169</v>
      </c>
      <c r="E1990" s="40"/>
      <c r="F1990" s="230" t="s">
        <v>2896</v>
      </c>
      <c r="G1990" s="40"/>
      <c r="H1990" s="40"/>
      <c r="I1990" s="231"/>
      <c r="J1990" s="40"/>
      <c r="K1990" s="40"/>
      <c r="L1990" s="44"/>
      <c r="M1990" s="232"/>
      <c r="N1990" s="233"/>
      <c r="O1990" s="91"/>
      <c r="P1990" s="91"/>
      <c r="Q1990" s="91"/>
      <c r="R1990" s="91"/>
      <c r="S1990" s="91"/>
      <c r="T1990" s="92"/>
      <c r="U1990" s="38"/>
      <c r="V1990" s="38"/>
      <c r="W1990" s="38"/>
      <c r="X1990" s="38"/>
      <c r="Y1990" s="38"/>
      <c r="Z1990" s="38"/>
      <c r="AA1990" s="38"/>
      <c r="AB1990" s="38"/>
      <c r="AC1990" s="38"/>
      <c r="AD1990" s="38"/>
      <c r="AE1990" s="38"/>
      <c r="AT1990" s="17" t="s">
        <v>169</v>
      </c>
      <c r="AU1990" s="17" t="s">
        <v>178</v>
      </c>
    </row>
    <row r="1991" s="2" customFormat="1" ht="24.15" customHeight="1">
      <c r="A1991" s="38"/>
      <c r="B1991" s="39"/>
      <c r="C1991" s="215" t="s">
        <v>3154</v>
      </c>
      <c r="D1991" s="215" t="s">
        <v>163</v>
      </c>
      <c r="E1991" s="216" t="s">
        <v>3155</v>
      </c>
      <c r="F1991" s="217" t="s">
        <v>2900</v>
      </c>
      <c r="G1991" s="218" t="s">
        <v>1754</v>
      </c>
      <c r="H1991" s="219">
        <v>10</v>
      </c>
      <c r="I1991" s="220"/>
      <c r="J1991" s="221">
        <f>ROUND(I1991*H1991,2)</f>
        <v>0</v>
      </c>
      <c r="K1991" s="222"/>
      <c r="L1991" s="44"/>
      <c r="M1991" s="223" t="s">
        <v>1</v>
      </c>
      <c r="N1991" s="224" t="s">
        <v>40</v>
      </c>
      <c r="O1991" s="91"/>
      <c r="P1991" s="225">
        <f>O1991*H1991</f>
        <v>0</v>
      </c>
      <c r="Q1991" s="225">
        <v>0</v>
      </c>
      <c r="R1991" s="225">
        <f>Q1991*H1991</f>
        <v>0</v>
      </c>
      <c r="S1991" s="225">
        <v>0</v>
      </c>
      <c r="T1991" s="226">
        <f>S1991*H1991</f>
        <v>0</v>
      </c>
      <c r="U1991" s="38"/>
      <c r="V1991" s="38"/>
      <c r="W1991" s="38"/>
      <c r="X1991" s="38"/>
      <c r="Y1991" s="38"/>
      <c r="Z1991" s="38"/>
      <c r="AA1991" s="38"/>
      <c r="AB1991" s="38"/>
      <c r="AC1991" s="38"/>
      <c r="AD1991" s="38"/>
      <c r="AE1991" s="38"/>
      <c r="AR1991" s="227" t="s">
        <v>256</v>
      </c>
      <c r="AT1991" s="227" t="s">
        <v>163</v>
      </c>
      <c r="AU1991" s="227" t="s">
        <v>178</v>
      </c>
      <c r="AY1991" s="17" t="s">
        <v>161</v>
      </c>
      <c r="BE1991" s="228">
        <f>IF(N1991="základní",J1991,0)</f>
        <v>0</v>
      </c>
      <c r="BF1991" s="228">
        <f>IF(N1991="snížená",J1991,0)</f>
        <v>0</v>
      </c>
      <c r="BG1991" s="228">
        <f>IF(N1991="zákl. přenesená",J1991,0)</f>
        <v>0</v>
      </c>
      <c r="BH1991" s="228">
        <f>IF(N1991="sníž. přenesená",J1991,0)</f>
        <v>0</v>
      </c>
      <c r="BI1991" s="228">
        <f>IF(N1991="nulová",J1991,0)</f>
        <v>0</v>
      </c>
      <c r="BJ1991" s="17" t="s">
        <v>83</v>
      </c>
      <c r="BK1991" s="228">
        <f>ROUND(I1991*H1991,2)</f>
        <v>0</v>
      </c>
      <c r="BL1991" s="17" t="s">
        <v>256</v>
      </c>
      <c r="BM1991" s="227" t="s">
        <v>3156</v>
      </c>
    </row>
    <row r="1992" s="2" customFormat="1">
      <c r="A1992" s="38"/>
      <c r="B1992" s="39"/>
      <c r="C1992" s="40"/>
      <c r="D1992" s="229" t="s">
        <v>169</v>
      </c>
      <c r="E1992" s="40"/>
      <c r="F1992" s="230" t="s">
        <v>2900</v>
      </c>
      <c r="G1992" s="40"/>
      <c r="H1992" s="40"/>
      <c r="I1992" s="231"/>
      <c r="J1992" s="40"/>
      <c r="K1992" s="40"/>
      <c r="L1992" s="44"/>
      <c r="M1992" s="232"/>
      <c r="N1992" s="233"/>
      <c r="O1992" s="91"/>
      <c r="P1992" s="91"/>
      <c r="Q1992" s="91"/>
      <c r="R1992" s="91"/>
      <c r="S1992" s="91"/>
      <c r="T1992" s="92"/>
      <c r="U1992" s="38"/>
      <c r="V1992" s="38"/>
      <c r="W1992" s="38"/>
      <c r="X1992" s="38"/>
      <c r="Y1992" s="38"/>
      <c r="Z1992" s="38"/>
      <c r="AA1992" s="38"/>
      <c r="AB1992" s="38"/>
      <c r="AC1992" s="38"/>
      <c r="AD1992" s="38"/>
      <c r="AE1992" s="38"/>
      <c r="AT1992" s="17" t="s">
        <v>169</v>
      </c>
      <c r="AU1992" s="17" t="s">
        <v>178</v>
      </c>
    </row>
    <row r="1993" s="2" customFormat="1" ht="24.15" customHeight="1">
      <c r="A1993" s="38"/>
      <c r="B1993" s="39"/>
      <c r="C1993" s="215" t="s">
        <v>3157</v>
      </c>
      <c r="D1993" s="215" t="s">
        <v>163</v>
      </c>
      <c r="E1993" s="216" t="s">
        <v>3158</v>
      </c>
      <c r="F1993" s="217" t="s">
        <v>3159</v>
      </c>
      <c r="G1993" s="218" t="s">
        <v>1754</v>
      </c>
      <c r="H1993" s="219">
        <v>10</v>
      </c>
      <c r="I1993" s="220"/>
      <c r="J1993" s="221">
        <f>ROUND(I1993*H1993,2)</f>
        <v>0</v>
      </c>
      <c r="K1993" s="222"/>
      <c r="L1993" s="44"/>
      <c r="M1993" s="223" t="s">
        <v>1</v>
      </c>
      <c r="N1993" s="224" t="s">
        <v>40</v>
      </c>
      <c r="O1993" s="91"/>
      <c r="P1993" s="225">
        <f>O1993*H1993</f>
        <v>0</v>
      </c>
      <c r="Q1993" s="225">
        <v>0</v>
      </c>
      <c r="R1993" s="225">
        <f>Q1993*H1993</f>
        <v>0</v>
      </c>
      <c r="S1993" s="225">
        <v>0</v>
      </c>
      <c r="T1993" s="226">
        <f>S1993*H1993</f>
        <v>0</v>
      </c>
      <c r="U1993" s="38"/>
      <c r="V1993" s="38"/>
      <c r="W1993" s="38"/>
      <c r="X1993" s="38"/>
      <c r="Y1993" s="38"/>
      <c r="Z1993" s="38"/>
      <c r="AA1993" s="38"/>
      <c r="AB1993" s="38"/>
      <c r="AC1993" s="38"/>
      <c r="AD1993" s="38"/>
      <c r="AE1993" s="38"/>
      <c r="AR1993" s="227" t="s">
        <v>256</v>
      </c>
      <c r="AT1993" s="227" t="s">
        <v>163</v>
      </c>
      <c r="AU1993" s="227" t="s">
        <v>178</v>
      </c>
      <c r="AY1993" s="17" t="s">
        <v>161</v>
      </c>
      <c r="BE1993" s="228">
        <f>IF(N1993="základní",J1993,0)</f>
        <v>0</v>
      </c>
      <c r="BF1993" s="228">
        <f>IF(N1993="snížená",J1993,0)</f>
        <v>0</v>
      </c>
      <c r="BG1993" s="228">
        <f>IF(N1993="zákl. přenesená",J1993,0)</f>
        <v>0</v>
      </c>
      <c r="BH1993" s="228">
        <f>IF(N1993="sníž. přenesená",J1993,0)</f>
        <v>0</v>
      </c>
      <c r="BI1993" s="228">
        <f>IF(N1993="nulová",J1993,0)</f>
        <v>0</v>
      </c>
      <c r="BJ1993" s="17" t="s">
        <v>83</v>
      </c>
      <c r="BK1993" s="228">
        <f>ROUND(I1993*H1993,2)</f>
        <v>0</v>
      </c>
      <c r="BL1993" s="17" t="s">
        <v>256</v>
      </c>
      <c r="BM1993" s="227" t="s">
        <v>3160</v>
      </c>
    </row>
    <row r="1994" s="2" customFormat="1">
      <c r="A1994" s="38"/>
      <c r="B1994" s="39"/>
      <c r="C1994" s="40"/>
      <c r="D1994" s="229" t="s">
        <v>169</v>
      </c>
      <c r="E1994" s="40"/>
      <c r="F1994" s="230" t="s">
        <v>3159</v>
      </c>
      <c r="G1994" s="40"/>
      <c r="H1994" s="40"/>
      <c r="I1994" s="231"/>
      <c r="J1994" s="40"/>
      <c r="K1994" s="40"/>
      <c r="L1994" s="44"/>
      <c r="M1994" s="232"/>
      <c r="N1994" s="233"/>
      <c r="O1994" s="91"/>
      <c r="P1994" s="91"/>
      <c r="Q1994" s="91"/>
      <c r="R1994" s="91"/>
      <c r="S1994" s="91"/>
      <c r="T1994" s="92"/>
      <c r="U1994" s="38"/>
      <c r="V1994" s="38"/>
      <c r="W1994" s="38"/>
      <c r="X1994" s="38"/>
      <c r="Y1994" s="38"/>
      <c r="Z1994" s="38"/>
      <c r="AA1994" s="38"/>
      <c r="AB1994" s="38"/>
      <c r="AC1994" s="38"/>
      <c r="AD1994" s="38"/>
      <c r="AE1994" s="38"/>
      <c r="AT1994" s="17" t="s">
        <v>169</v>
      </c>
      <c r="AU1994" s="17" t="s">
        <v>178</v>
      </c>
    </row>
    <row r="1995" s="2" customFormat="1" ht="24.15" customHeight="1">
      <c r="A1995" s="38"/>
      <c r="B1995" s="39"/>
      <c r="C1995" s="215" t="s">
        <v>3161</v>
      </c>
      <c r="D1995" s="215" t="s">
        <v>163</v>
      </c>
      <c r="E1995" s="216" t="s">
        <v>3162</v>
      </c>
      <c r="F1995" s="217" t="s">
        <v>3163</v>
      </c>
      <c r="G1995" s="218" t="s">
        <v>1754</v>
      </c>
      <c r="H1995" s="219">
        <v>10</v>
      </c>
      <c r="I1995" s="220"/>
      <c r="J1995" s="221">
        <f>ROUND(I1995*H1995,2)</f>
        <v>0</v>
      </c>
      <c r="K1995" s="222"/>
      <c r="L1995" s="44"/>
      <c r="M1995" s="223" t="s">
        <v>1</v>
      </c>
      <c r="N1995" s="224" t="s">
        <v>40</v>
      </c>
      <c r="O1995" s="91"/>
      <c r="P1995" s="225">
        <f>O1995*H1995</f>
        <v>0</v>
      </c>
      <c r="Q1995" s="225">
        <v>0</v>
      </c>
      <c r="R1995" s="225">
        <f>Q1995*H1995</f>
        <v>0</v>
      </c>
      <c r="S1995" s="225">
        <v>0</v>
      </c>
      <c r="T1995" s="226">
        <f>S1995*H1995</f>
        <v>0</v>
      </c>
      <c r="U1995" s="38"/>
      <c r="V1995" s="38"/>
      <c r="W1995" s="38"/>
      <c r="X1995" s="38"/>
      <c r="Y1995" s="38"/>
      <c r="Z1995" s="38"/>
      <c r="AA1995" s="38"/>
      <c r="AB1995" s="38"/>
      <c r="AC1995" s="38"/>
      <c r="AD1995" s="38"/>
      <c r="AE1995" s="38"/>
      <c r="AR1995" s="227" t="s">
        <v>256</v>
      </c>
      <c r="AT1995" s="227" t="s">
        <v>163</v>
      </c>
      <c r="AU1995" s="227" t="s">
        <v>178</v>
      </c>
      <c r="AY1995" s="17" t="s">
        <v>161</v>
      </c>
      <c r="BE1995" s="228">
        <f>IF(N1995="základní",J1995,0)</f>
        <v>0</v>
      </c>
      <c r="BF1995" s="228">
        <f>IF(N1995="snížená",J1995,0)</f>
        <v>0</v>
      </c>
      <c r="BG1995" s="228">
        <f>IF(N1995="zákl. přenesená",J1995,0)</f>
        <v>0</v>
      </c>
      <c r="BH1995" s="228">
        <f>IF(N1995="sníž. přenesená",J1995,0)</f>
        <v>0</v>
      </c>
      <c r="BI1995" s="228">
        <f>IF(N1995="nulová",J1995,0)</f>
        <v>0</v>
      </c>
      <c r="BJ1995" s="17" t="s">
        <v>83</v>
      </c>
      <c r="BK1995" s="228">
        <f>ROUND(I1995*H1995,2)</f>
        <v>0</v>
      </c>
      <c r="BL1995" s="17" t="s">
        <v>256</v>
      </c>
      <c r="BM1995" s="227" t="s">
        <v>3164</v>
      </c>
    </row>
    <row r="1996" s="2" customFormat="1">
      <c r="A1996" s="38"/>
      <c r="B1996" s="39"/>
      <c r="C1996" s="40"/>
      <c r="D1996" s="229" t="s">
        <v>169</v>
      </c>
      <c r="E1996" s="40"/>
      <c r="F1996" s="230" t="s">
        <v>3163</v>
      </c>
      <c r="G1996" s="40"/>
      <c r="H1996" s="40"/>
      <c r="I1996" s="231"/>
      <c r="J1996" s="40"/>
      <c r="K1996" s="40"/>
      <c r="L1996" s="44"/>
      <c r="M1996" s="232"/>
      <c r="N1996" s="233"/>
      <c r="O1996" s="91"/>
      <c r="P1996" s="91"/>
      <c r="Q1996" s="91"/>
      <c r="R1996" s="91"/>
      <c r="S1996" s="91"/>
      <c r="T1996" s="92"/>
      <c r="U1996" s="38"/>
      <c r="V1996" s="38"/>
      <c r="W1996" s="38"/>
      <c r="X1996" s="38"/>
      <c r="Y1996" s="38"/>
      <c r="Z1996" s="38"/>
      <c r="AA1996" s="38"/>
      <c r="AB1996" s="38"/>
      <c r="AC1996" s="38"/>
      <c r="AD1996" s="38"/>
      <c r="AE1996" s="38"/>
      <c r="AT1996" s="17" t="s">
        <v>169</v>
      </c>
      <c r="AU1996" s="17" t="s">
        <v>178</v>
      </c>
    </row>
    <row r="1997" s="2" customFormat="1" ht="24.15" customHeight="1">
      <c r="A1997" s="38"/>
      <c r="B1997" s="39"/>
      <c r="C1997" s="215" t="s">
        <v>3165</v>
      </c>
      <c r="D1997" s="215" t="s">
        <v>163</v>
      </c>
      <c r="E1997" s="216" t="s">
        <v>3166</v>
      </c>
      <c r="F1997" s="217" t="s">
        <v>2908</v>
      </c>
      <c r="G1997" s="218" t="s">
        <v>1754</v>
      </c>
      <c r="H1997" s="219">
        <v>6</v>
      </c>
      <c r="I1997" s="220"/>
      <c r="J1997" s="221">
        <f>ROUND(I1997*H1997,2)</f>
        <v>0</v>
      </c>
      <c r="K1997" s="222"/>
      <c r="L1997" s="44"/>
      <c r="M1997" s="223" t="s">
        <v>1</v>
      </c>
      <c r="N1997" s="224" t="s">
        <v>40</v>
      </c>
      <c r="O1997" s="91"/>
      <c r="P1997" s="225">
        <f>O1997*H1997</f>
        <v>0</v>
      </c>
      <c r="Q1997" s="225">
        <v>0</v>
      </c>
      <c r="R1997" s="225">
        <f>Q1997*H1997</f>
        <v>0</v>
      </c>
      <c r="S1997" s="225">
        <v>0</v>
      </c>
      <c r="T1997" s="226">
        <f>S1997*H1997</f>
        <v>0</v>
      </c>
      <c r="U1997" s="38"/>
      <c r="V1997" s="38"/>
      <c r="W1997" s="38"/>
      <c r="X1997" s="38"/>
      <c r="Y1997" s="38"/>
      <c r="Z1997" s="38"/>
      <c r="AA1997" s="38"/>
      <c r="AB1997" s="38"/>
      <c r="AC1997" s="38"/>
      <c r="AD1997" s="38"/>
      <c r="AE1997" s="38"/>
      <c r="AR1997" s="227" t="s">
        <v>256</v>
      </c>
      <c r="AT1997" s="227" t="s">
        <v>163</v>
      </c>
      <c r="AU1997" s="227" t="s">
        <v>178</v>
      </c>
      <c r="AY1997" s="17" t="s">
        <v>161</v>
      </c>
      <c r="BE1997" s="228">
        <f>IF(N1997="základní",J1997,0)</f>
        <v>0</v>
      </c>
      <c r="BF1997" s="228">
        <f>IF(N1997="snížená",J1997,0)</f>
        <v>0</v>
      </c>
      <c r="BG1997" s="228">
        <f>IF(N1997="zákl. přenesená",J1997,0)</f>
        <v>0</v>
      </c>
      <c r="BH1997" s="228">
        <f>IF(N1997="sníž. přenesená",J1997,0)</f>
        <v>0</v>
      </c>
      <c r="BI1997" s="228">
        <f>IF(N1997="nulová",J1997,0)</f>
        <v>0</v>
      </c>
      <c r="BJ1997" s="17" t="s">
        <v>83</v>
      </c>
      <c r="BK1997" s="228">
        <f>ROUND(I1997*H1997,2)</f>
        <v>0</v>
      </c>
      <c r="BL1997" s="17" t="s">
        <v>256</v>
      </c>
      <c r="BM1997" s="227" t="s">
        <v>3167</v>
      </c>
    </row>
    <row r="1998" s="2" customFormat="1">
      <c r="A1998" s="38"/>
      <c r="B1998" s="39"/>
      <c r="C1998" s="40"/>
      <c r="D1998" s="229" t="s">
        <v>169</v>
      </c>
      <c r="E1998" s="40"/>
      <c r="F1998" s="230" t="s">
        <v>2908</v>
      </c>
      <c r="G1998" s="40"/>
      <c r="H1998" s="40"/>
      <c r="I1998" s="231"/>
      <c r="J1998" s="40"/>
      <c r="K1998" s="40"/>
      <c r="L1998" s="44"/>
      <c r="M1998" s="232"/>
      <c r="N1998" s="233"/>
      <c r="O1998" s="91"/>
      <c r="P1998" s="91"/>
      <c r="Q1998" s="91"/>
      <c r="R1998" s="91"/>
      <c r="S1998" s="91"/>
      <c r="T1998" s="92"/>
      <c r="U1998" s="38"/>
      <c r="V1998" s="38"/>
      <c r="W1998" s="38"/>
      <c r="X1998" s="38"/>
      <c r="Y1998" s="38"/>
      <c r="Z1998" s="38"/>
      <c r="AA1998" s="38"/>
      <c r="AB1998" s="38"/>
      <c r="AC1998" s="38"/>
      <c r="AD1998" s="38"/>
      <c r="AE1998" s="38"/>
      <c r="AT1998" s="17" t="s">
        <v>169</v>
      </c>
      <c r="AU1998" s="17" t="s">
        <v>178</v>
      </c>
    </row>
    <row r="1999" s="2" customFormat="1" ht="24.15" customHeight="1">
      <c r="A1999" s="38"/>
      <c r="B1999" s="39"/>
      <c r="C1999" s="215" t="s">
        <v>3168</v>
      </c>
      <c r="D1999" s="215" t="s">
        <v>163</v>
      </c>
      <c r="E1999" s="216" t="s">
        <v>3169</v>
      </c>
      <c r="F1999" s="217" t="s">
        <v>3170</v>
      </c>
      <c r="G1999" s="218" t="s">
        <v>1754</v>
      </c>
      <c r="H1999" s="219">
        <v>2</v>
      </c>
      <c r="I1999" s="220"/>
      <c r="J1999" s="221">
        <f>ROUND(I1999*H1999,2)</f>
        <v>0</v>
      </c>
      <c r="K1999" s="222"/>
      <c r="L1999" s="44"/>
      <c r="M1999" s="223" t="s">
        <v>1</v>
      </c>
      <c r="N1999" s="224" t="s">
        <v>40</v>
      </c>
      <c r="O1999" s="91"/>
      <c r="P1999" s="225">
        <f>O1999*H1999</f>
        <v>0</v>
      </c>
      <c r="Q1999" s="225">
        <v>0</v>
      </c>
      <c r="R1999" s="225">
        <f>Q1999*H1999</f>
        <v>0</v>
      </c>
      <c r="S1999" s="225">
        <v>0</v>
      </c>
      <c r="T1999" s="226">
        <f>S1999*H1999</f>
        <v>0</v>
      </c>
      <c r="U1999" s="38"/>
      <c r="V1999" s="38"/>
      <c r="W1999" s="38"/>
      <c r="X1999" s="38"/>
      <c r="Y1999" s="38"/>
      <c r="Z1999" s="38"/>
      <c r="AA1999" s="38"/>
      <c r="AB1999" s="38"/>
      <c r="AC1999" s="38"/>
      <c r="AD1999" s="38"/>
      <c r="AE1999" s="38"/>
      <c r="AR1999" s="227" t="s">
        <v>256</v>
      </c>
      <c r="AT1999" s="227" t="s">
        <v>163</v>
      </c>
      <c r="AU1999" s="227" t="s">
        <v>178</v>
      </c>
      <c r="AY1999" s="17" t="s">
        <v>161</v>
      </c>
      <c r="BE1999" s="228">
        <f>IF(N1999="základní",J1999,0)</f>
        <v>0</v>
      </c>
      <c r="BF1999" s="228">
        <f>IF(N1999="snížená",J1999,0)</f>
        <v>0</v>
      </c>
      <c r="BG1999" s="228">
        <f>IF(N1999="zákl. přenesená",J1999,0)</f>
        <v>0</v>
      </c>
      <c r="BH1999" s="228">
        <f>IF(N1999="sníž. přenesená",J1999,0)</f>
        <v>0</v>
      </c>
      <c r="BI1999" s="228">
        <f>IF(N1999="nulová",J1999,0)</f>
        <v>0</v>
      </c>
      <c r="BJ1999" s="17" t="s">
        <v>83</v>
      </c>
      <c r="BK1999" s="228">
        <f>ROUND(I1999*H1999,2)</f>
        <v>0</v>
      </c>
      <c r="BL1999" s="17" t="s">
        <v>256</v>
      </c>
      <c r="BM1999" s="227" t="s">
        <v>3171</v>
      </c>
    </row>
    <row r="2000" s="2" customFormat="1">
      <c r="A2000" s="38"/>
      <c r="B2000" s="39"/>
      <c r="C2000" s="40"/>
      <c r="D2000" s="229" t="s">
        <v>169</v>
      </c>
      <c r="E2000" s="40"/>
      <c r="F2000" s="230" t="s">
        <v>3170</v>
      </c>
      <c r="G2000" s="40"/>
      <c r="H2000" s="40"/>
      <c r="I2000" s="231"/>
      <c r="J2000" s="40"/>
      <c r="K2000" s="40"/>
      <c r="L2000" s="44"/>
      <c r="M2000" s="232"/>
      <c r="N2000" s="233"/>
      <c r="O2000" s="91"/>
      <c r="P2000" s="91"/>
      <c r="Q2000" s="91"/>
      <c r="R2000" s="91"/>
      <c r="S2000" s="91"/>
      <c r="T2000" s="92"/>
      <c r="U2000" s="38"/>
      <c r="V2000" s="38"/>
      <c r="W2000" s="38"/>
      <c r="X2000" s="38"/>
      <c r="Y2000" s="38"/>
      <c r="Z2000" s="38"/>
      <c r="AA2000" s="38"/>
      <c r="AB2000" s="38"/>
      <c r="AC2000" s="38"/>
      <c r="AD2000" s="38"/>
      <c r="AE2000" s="38"/>
      <c r="AT2000" s="17" t="s">
        <v>169</v>
      </c>
      <c r="AU2000" s="17" t="s">
        <v>178</v>
      </c>
    </row>
    <row r="2001" s="2" customFormat="1" ht="24.15" customHeight="1">
      <c r="A2001" s="38"/>
      <c r="B2001" s="39"/>
      <c r="C2001" s="215" t="s">
        <v>3172</v>
      </c>
      <c r="D2001" s="215" t="s">
        <v>163</v>
      </c>
      <c r="E2001" s="216" t="s">
        <v>3173</v>
      </c>
      <c r="F2001" s="217" t="s">
        <v>3174</v>
      </c>
      <c r="G2001" s="218" t="s">
        <v>1754</v>
      </c>
      <c r="H2001" s="219">
        <v>3</v>
      </c>
      <c r="I2001" s="220"/>
      <c r="J2001" s="221">
        <f>ROUND(I2001*H2001,2)</f>
        <v>0</v>
      </c>
      <c r="K2001" s="222"/>
      <c r="L2001" s="44"/>
      <c r="M2001" s="223" t="s">
        <v>1</v>
      </c>
      <c r="N2001" s="224" t="s">
        <v>40</v>
      </c>
      <c r="O2001" s="91"/>
      <c r="P2001" s="225">
        <f>O2001*H2001</f>
        <v>0</v>
      </c>
      <c r="Q2001" s="225">
        <v>0</v>
      </c>
      <c r="R2001" s="225">
        <f>Q2001*H2001</f>
        <v>0</v>
      </c>
      <c r="S2001" s="225">
        <v>0</v>
      </c>
      <c r="T2001" s="226">
        <f>S2001*H2001</f>
        <v>0</v>
      </c>
      <c r="U2001" s="38"/>
      <c r="V2001" s="38"/>
      <c r="W2001" s="38"/>
      <c r="X2001" s="38"/>
      <c r="Y2001" s="38"/>
      <c r="Z2001" s="38"/>
      <c r="AA2001" s="38"/>
      <c r="AB2001" s="38"/>
      <c r="AC2001" s="38"/>
      <c r="AD2001" s="38"/>
      <c r="AE2001" s="38"/>
      <c r="AR2001" s="227" t="s">
        <v>256</v>
      </c>
      <c r="AT2001" s="227" t="s">
        <v>163</v>
      </c>
      <c r="AU2001" s="227" t="s">
        <v>178</v>
      </c>
      <c r="AY2001" s="17" t="s">
        <v>161</v>
      </c>
      <c r="BE2001" s="228">
        <f>IF(N2001="základní",J2001,0)</f>
        <v>0</v>
      </c>
      <c r="BF2001" s="228">
        <f>IF(N2001="snížená",J2001,0)</f>
        <v>0</v>
      </c>
      <c r="BG2001" s="228">
        <f>IF(N2001="zákl. přenesená",J2001,0)</f>
        <v>0</v>
      </c>
      <c r="BH2001" s="228">
        <f>IF(N2001="sníž. přenesená",J2001,0)</f>
        <v>0</v>
      </c>
      <c r="BI2001" s="228">
        <f>IF(N2001="nulová",J2001,0)</f>
        <v>0</v>
      </c>
      <c r="BJ2001" s="17" t="s">
        <v>83</v>
      </c>
      <c r="BK2001" s="228">
        <f>ROUND(I2001*H2001,2)</f>
        <v>0</v>
      </c>
      <c r="BL2001" s="17" t="s">
        <v>256</v>
      </c>
      <c r="BM2001" s="227" t="s">
        <v>3175</v>
      </c>
    </row>
    <row r="2002" s="2" customFormat="1">
      <c r="A2002" s="38"/>
      <c r="B2002" s="39"/>
      <c r="C2002" s="40"/>
      <c r="D2002" s="229" t="s">
        <v>169</v>
      </c>
      <c r="E2002" s="40"/>
      <c r="F2002" s="230" t="s">
        <v>3174</v>
      </c>
      <c r="G2002" s="40"/>
      <c r="H2002" s="40"/>
      <c r="I2002" s="231"/>
      <c r="J2002" s="40"/>
      <c r="K2002" s="40"/>
      <c r="L2002" s="44"/>
      <c r="M2002" s="232"/>
      <c r="N2002" s="233"/>
      <c r="O2002" s="91"/>
      <c r="P2002" s="91"/>
      <c r="Q2002" s="91"/>
      <c r="R2002" s="91"/>
      <c r="S2002" s="91"/>
      <c r="T2002" s="92"/>
      <c r="U2002" s="38"/>
      <c r="V2002" s="38"/>
      <c r="W2002" s="38"/>
      <c r="X2002" s="38"/>
      <c r="Y2002" s="38"/>
      <c r="Z2002" s="38"/>
      <c r="AA2002" s="38"/>
      <c r="AB2002" s="38"/>
      <c r="AC2002" s="38"/>
      <c r="AD2002" s="38"/>
      <c r="AE2002" s="38"/>
      <c r="AT2002" s="17" t="s">
        <v>169</v>
      </c>
      <c r="AU2002" s="17" t="s">
        <v>178</v>
      </c>
    </row>
    <row r="2003" s="2" customFormat="1" ht="37.8" customHeight="1">
      <c r="A2003" s="38"/>
      <c r="B2003" s="39"/>
      <c r="C2003" s="215" t="s">
        <v>3176</v>
      </c>
      <c r="D2003" s="215" t="s">
        <v>163</v>
      </c>
      <c r="E2003" s="216" t="s">
        <v>3177</v>
      </c>
      <c r="F2003" s="217" t="s">
        <v>3178</v>
      </c>
      <c r="G2003" s="218" t="s">
        <v>451</v>
      </c>
      <c r="H2003" s="219">
        <v>50</v>
      </c>
      <c r="I2003" s="220"/>
      <c r="J2003" s="221">
        <f>ROUND(I2003*H2003,2)</f>
        <v>0</v>
      </c>
      <c r="K2003" s="222"/>
      <c r="L2003" s="44"/>
      <c r="M2003" s="223" t="s">
        <v>1</v>
      </c>
      <c r="N2003" s="224" t="s">
        <v>40</v>
      </c>
      <c r="O2003" s="91"/>
      <c r="P2003" s="225">
        <f>O2003*H2003</f>
        <v>0</v>
      </c>
      <c r="Q2003" s="225">
        <v>0</v>
      </c>
      <c r="R2003" s="225">
        <f>Q2003*H2003</f>
        <v>0</v>
      </c>
      <c r="S2003" s="225">
        <v>0</v>
      </c>
      <c r="T2003" s="226">
        <f>S2003*H2003</f>
        <v>0</v>
      </c>
      <c r="U2003" s="38"/>
      <c r="V2003" s="38"/>
      <c r="W2003" s="38"/>
      <c r="X2003" s="38"/>
      <c r="Y2003" s="38"/>
      <c r="Z2003" s="38"/>
      <c r="AA2003" s="38"/>
      <c r="AB2003" s="38"/>
      <c r="AC2003" s="38"/>
      <c r="AD2003" s="38"/>
      <c r="AE2003" s="38"/>
      <c r="AR2003" s="227" t="s">
        <v>256</v>
      </c>
      <c r="AT2003" s="227" t="s">
        <v>163</v>
      </c>
      <c r="AU2003" s="227" t="s">
        <v>178</v>
      </c>
      <c r="AY2003" s="17" t="s">
        <v>161</v>
      </c>
      <c r="BE2003" s="228">
        <f>IF(N2003="základní",J2003,0)</f>
        <v>0</v>
      </c>
      <c r="BF2003" s="228">
        <f>IF(N2003="snížená",J2003,0)</f>
        <v>0</v>
      </c>
      <c r="BG2003" s="228">
        <f>IF(N2003="zákl. přenesená",J2003,0)</f>
        <v>0</v>
      </c>
      <c r="BH2003" s="228">
        <f>IF(N2003="sníž. přenesená",J2003,0)</f>
        <v>0</v>
      </c>
      <c r="BI2003" s="228">
        <f>IF(N2003="nulová",J2003,0)</f>
        <v>0</v>
      </c>
      <c r="BJ2003" s="17" t="s">
        <v>83</v>
      </c>
      <c r="BK2003" s="228">
        <f>ROUND(I2003*H2003,2)</f>
        <v>0</v>
      </c>
      <c r="BL2003" s="17" t="s">
        <v>256</v>
      </c>
      <c r="BM2003" s="227" t="s">
        <v>3179</v>
      </c>
    </row>
    <row r="2004" s="2" customFormat="1">
      <c r="A2004" s="38"/>
      <c r="B2004" s="39"/>
      <c r="C2004" s="40"/>
      <c r="D2004" s="229" t="s">
        <v>169</v>
      </c>
      <c r="E2004" s="40"/>
      <c r="F2004" s="230" t="s">
        <v>3180</v>
      </c>
      <c r="G2004" s="40"/>
      <c r="H2004" s="40"/>
      <c r="I2004" s="231"/>
      <c r="J2004" s="40"/>
      <c r="K2004" s="40"/>
      <c r="L2004" s="44"/>
      <c r="M2004" s="232"/>
      <c r="N2004" s="233"/>
      <c r="O2004" s="91"/>
      <c r="P2004" s="91"/>
      <c r="Q2004" s="91"/>
      <c r="R2004" s="91"/>
      <c r="S2004" s="91"/>
      <c r="T2004" s="92"/>
      <c r="U2004" s="38"/>
      <c r="V2004" s="38"/>
      <c r="W2004" s="38"/>
      <c r="X2004" s="38"/>
      <c r="Y2004" s="38"/>
      <c r="Z2004" s="38"/>
      <c r="AA2004" s="38"/>
      <c r="AB2004" s="38"/>
      <c r="AC2004" s="38"/>
      <c r="AD2004" s="38"/>
      <c r="AE2004" s="38"/>
      <c r="AT2004" s="17" t="s">
        <v>169</v>
      </c>
      <c r="AU2004" s="17" t="s">
        <v>178</v>
      </c>
    </row>
    <row r="2005" s="2" customFormat="1" ht="37.8" customHeight="1">
      <c r="A2005" s="38"/>
      <c r="B2005" s="39"/>
      <c r="C2005" s="215" t="s">
        <v>3181</v>
      </c>
      <c r="D2005" s="215" t="s">
        <v>163</v>
      </c>
      <c r="E2005" s="216" t="s">
        <v>3182</v>
      </c>
      <c r="F2005" s="217" t="s">
        <v>3183</v>
      </c>
      <c r="G2005" s="218" t="s">
        <v>451</v>
      </c>
      <c r="H2005" s="219">
        <v>400</v>
      </c>
      <c r="I2005" s="220"/>
      <c r="J2005" s="221">
        <f>ROUND(I2005*H2005,2)</f>
        <v>0</v>
      </c>
      <c r="K2005" s="222"/>
      <c r="L2005" s="44"/>
      <c r="M2005" s="223" t="s">
        <v>1</v>
      </c>
      <c r="N2005" s="224" t="s">
        <v>40</v>
      </c>
      <c r="O2005" s="91"/>
      <c r="P2005" s="225">
        <f>O2005*H2005</f>
        <v>0</v>
      </c>
      <c r="Q2005" s="225">
        <v>0</v>
      </c>
      <c r="R2005" s="225">
        <f>Q2005*H2005</f>
        <v>0</v>
      </c>
      <c r="S2005" s="225">
        <v>0</v>
      </c>
      <c r="T2005" s="226">
        <f>S2005*H2005</f>
        <v>0</v>
      </c>
      <c r="U2005" s="38"/>
      <c r="V2005" s="38"/>
      <c r="W2005" s="38"/>
      <c r="X2005" s="38"/>
      <c r="Y2005" s="38"/>
      <c r="Z2005" s="38"/>
      <c r="AA2005" s="38"/>
      <c r="AB2005" s="38"/>
      <c r="AC2005" s="38"/>
      <c r="AD2005" s="38"/>
      <c r="AE2005" s="38"/>
      <c r="AR2005" s="227" t="s">
        <v>256</v>
      </c>
      <c r="AT2005" s="227" t="s">
        <v>163</v>
      </c>
      <c r="AU2005" s="227" t="s">
        <v>178</v>
      </c>
      <c r="AY2005" s="17" t="s">
        <v>161</v>
      </c>
      <c r="BE2005" s="228">
        <f>IF(N2005="základní",J2005,0)</f>
        <v>0</v>
      </c>
      <c r="BF2005" s="228">
        <f>IF(N2005="snížená",J2005,0)</f>
        <v>0</v>
      </c>
      <c r="BG2005" s="228">
        <f>IF(N2005="zákl. přenesená",J2005,0)</f>
        <v>0</v>
      </c>
      <c r="BH2005" s="228">
        <f>IF(N2005="sníž. přenesená",J2005,0)</f>
        <v>0</v>
      </c>
      <c r="BI2005" s="228">
        <f>IF(N2005="nulová",J2005,0)</f>
        <v>0</v>
      </c>
      <c r="BJ2005" s="17" t="s">
        <v>83</v>
      </c>
      <c r="BK2005" s="228">
        <f>ROUND(I2005*H2005,2)</f>
        <v>0</v>
      </c>
      <c r="BL2005" s="17" t="s">
        <v>256</v>
      </c>
      <c r="BM2005" s="227" t="s">
        <v>3184</v>
      </c>
    </row>
    <row r="2006" s="2" customFormat="1">
      <c r="A2006" s="38"/>
      <c r="B2006" s="39"/>
      <c r="C2006" s="40"/>
      <c r="D2006" s="229" t="s">
        <v>169</v>
      </c>
      <c r="E2006" s="40"/>
      <c r="F2006" s="230" t="s">
        <v>3183</v>
      </c>
      <c r="G2006" s="40"/>
      <c r="H2006" s="40"/>
      <c r="I2006" s="231"/>
      <c r="J2006" s="40"/>
      <c r="K2006" s="40"/>
      <c r="L2006" s="44"/>
      <c r="M2006" s="232"/>
      <c r="N2006" s="233"/>
      <c r="O2006" s="91"/>
      <c r="P2006" s="91"/>
      <c r="Q2006" s="91"/>
      <c r="R2006" s="91"/>
      <c r="S2006" s="91"/>
      <c r="T2006" s="92"/>
      <c r="U2006" s="38"/>
      <c r="V2006" s="38"/>
      <c r="W2006" s="38"/>
      <c r="X2006" s="38"/>
      <c r="Y2006" s="38"/>
      <c r="Z2006" s="38"/>
      <c r="AA2006" s="38"/>
      <c r="AB2006" s="38"/>
      <c r="AC2006" s="38"/>
      <c r="AD2006" s="38"/>
      <c r="AE2006" s="38"/>
      <c r="AT2006" s="17" t="s">
        <v>169</v>
      </c>
      <c r="AU2006" s="17" t="s">
        <v>178</v>
      </c>
    </row>
    <row r="2007" s="2" customFormat="1" ht="37.8" customHeight="1">
      <c r="A2007" s="38"/>
      <c r="B2007" s="39"/>
      <c r="C2007" s="215" t="s">
        <v>3185</v>
      </c>
      <c r="D2007" s="215" t="s">
        <v>163</v>
      </c>
      <c r="E2007" s="216" t="s">
        <v>3186</v>
      </c>
      <c r="F2007" s="217" t="s">
        <v>3187</v>
      </c>
      <c r="G2007" s="218" t="s">
        <v>451</v>
      </c>
      <c r="H2007" s="219">
        <v>150</v>
      </c>
      <c r="I2007" s="220"/>
      <c r="J2007" s="221">
        <f>ROUND(I2007*H2007,2)</f>
        <v>0</v>
      </c>
      <c r="K2007" s="222"/>
      <c r="L2007" s="44"/>
      <c r="M2007" s="223" t="s">
        <v>1</v>
      </c>
      <c r="N2007" s="224" t="s">
        <v>40</v>
      </c>
      <c r="O2007" s="91"/>
      <c r="P2007" s="225">
        <f>O2007*H2007</f>
        <v>0</v>
      </c>
      <c r="Q2007" s="225">
        <v>0</v>
      </c>
      <c r="R2007" s="225">
        <f>Q2007*H2007</f>
        <v>0</v>
      </c>
      <c r="S2007" s="225">
        <v>0</v>
      </c>
      <c r="T2007" s="226">
        <f>S2007*H2007</f>
        <v>0</v>
      </c>
      <c r="U2007" s="38"/>
      <c r="V2007" s="38"/>
      <c r="W2007" s="38"/>
      <c r="X2007" s="38"/>
      <c r="Y2007" s="38"/>
      <c r="Z2007" s="38"/>
      <c r="AA2007" s="38"/>
      <c r="AB2007" s="38"/>
      <c r="AC2007" s="38"/>
      <c r="AD2007" s="38"/>
      <c r="AE2007" s="38"/>
      <c r="AR2007" s="227" t="s">
        <v>256</v>
      </c>
      <c r="AT2007" s="227" t="s">
        <v>163</v>
      </c>
      <c r="AU2007" s="227" t="s">
        <v>178</v>
      </c>
      <c r="AY2007" s="17" t="s">
        <v>161</v>
      </c>
      <c r="BE2007" s="228">
        <f>IF(N2007="základní",J2007,0)</f>
        <v>0</v>
      </c>
      <c r="BF2007" s="228">
        <f>IF(N2007="snížená",J2007,0)</f>
        <v>0</v>
      </c>
      <c r="BG2007" s="228">
        <f>IF(N2007="zákl. přenesená",J2007,0)</f>
        <v>0</v>
      </c>
      <c r="BH2007" s="228">
        <f>IF(N2007="sníž. přenesená",J2007,0)</f>
        <v>0</v>
      </c>
      <c r="BI2007" s="228">
        <f>IF(N2007="nulová",J2007,0)</f>
        <v>0</v>
      </c>
      <c r="BJ2007" s="17" t="s">
        <v>83</v>
      </c>
      <c r="BK2007" s="228">
        <f>ROUND(I2007*H2007,2)</f>
        <v>0</v>
      </c>
      <c r="BL2007" s="17" t="s">
        <v>256</v>
      </c>
      <c r="BM2007" s="227" t="s">
        <v>3188</v>
      </c>
    </row>
    <row r="2008" s="2" customFormat="1">
      <c r="A2008" s="38"/>
      <c r="B2008" s="39"/>
      <c r="C2008" s="40"/>
      <c r="D2008" s="229" t="s">
        <v>169</v>
      </c>
      <c r="E2008" s="40"/>
      <c r="F2008" s="230" t="s">
        <v>3187</v>
      </c>
      <c r="G2008" s="40"/>
      <c r="H2008" s="40"/>
      <c r="I2008" s="231"/>
      <c r="J2008" s="40"/>
      <c r="K2008" s="40"/>
      <c r="L2008" s="44"/>
      <c r="M2008" s="232"/>
      <c r="N2008" s="233"/>
      <c r="O2008" s="91"/>
      <c r="P2008" s="91"/>
      <c r="Q2008" s="91"/>
      <c r="R2008" s="91"/>
      <c r="S2008" s="91"/>
      <c r="T2008" s="92"/>
      <c r="U2008" s="38"/>
      <c r="V2008" s="38"/>
      <c r="W2008" s="38"/>
      <c r="X2008" s="38"/>
      <c r="Y2008" s="38"/>
      <c r="Z2008" s="38"/>
      <c r="AA2008" s="38"/>
      <c r="AB2008" s="38"/>
      <c r="AC2008" s="38"/>
      <c r="AD2008" s="38"/>
      <c r="AE2008" s="38"/>
      <c r="AT2008" s="17" t="s">
        <v>169</v>
      </c>
      <c r="AU2008" s="17" t="s">
        <v>178</v>
      </c>
    </row>
    <row r="2009" s="2" customFormat="1" ht="37.8" customHeight="1">
      <c r="A2009" s="38"/>
      <c r="B2009" s="39"/>
      <c r="C2009" s="215" t="s">
        <v>3189</v>
      </c>
      <c r="D2009" s="215" t="s">
        <v>163</v>
      </c>
      <c r="E2009" s="216" t="s">
        <v>3190</v>
      </c>
      <c r="F2009" s="217" t="s">
        <v>3191</v>
      </c>
      <c r="G2009" s="218" t="s">
        <v>451</v>
      </c>
      <c r="H2009" s="219">
        <v>100</v>
      </c>
      <c r="I2009" s="220"/>
      <c r="J2009" s="221">
        <f>ROUND(I2009*H2009,2)</f>
        <v>0</v>
      </c>
      <c r="K2009" s="222"/>
      <c r="L2009" s="44"/>
      <c r="M2009" s="223" t="s">
        <v>1</v>
      </c>
      <c r="N2009" s="224" t="s">
        <v>40</v>
      </c>
      <c r="O2009" s="91"/>
      <c r="P2009" s="225">
        <f>O2009*H2009</f>
        <v>0</v>
      </c>
      <c r="Q2009" s="225">
        <v>0</v>
      </c>
      <c r="R2009" s="225">
        <f>Q2009*H2009</f>
        <v>0</v>
      </c>
      <c r="S2009" s="225">
        <v>0</v>
      </c>
      <c r="T2009" s="226">
        <f>S2009*H2009</f>
        <v>0</v>
      </c>
      <c r="U2009" s="38"/>
      <c r="V2009" s="38"/>
      <c r="W2009" s="38"/>
      <c r="X2009" s="38"/>
      <c r="Y2009" s="38"/>
      <c r="Z2009" s="38"/>
      <c r="AA2009" s="38"/>
      <c r="AB2009" s="38"/>
      <c r="AC2009" s="38"/>
      <c r="AD2009" s="38"/>
      <c r="AE2009" s="38"/>
      <c r="AR2009" s="227" t="s">
        <v>256</v>
      </c>
      <c r="AT2009" s="227" t="s">
        <v>163</v>
      </c>
      <c r="AU2009" s="227" t="s">
        <v>178</v>
      </c>
      <c r="AY2009" s="17" t="s">
        <v>161</v>
      </c>
      <c r="BE2009" s="228">
        <f>IF(N2009="základní",J2009,0)</f>
        <v>0</v>
      </c>
      <c r="BF2009" s="228">
        <f>IF(N2009="snížená",J2009,0)</f>
        <v>0</v>
      </c>
      <c r="BG2009" s="228">
        <f>IF(N2009="zákl. přenesená",J2009,0)</f>
        <v>0</v>
      </c>
      <c r="BH2009" s="228">
        <f>IF(N2009="sníž. přenesená",J2009,0)</f>
        <v>0</v>
      </c>
      <c r="BI2009" s="228">
        <f>IF(N2009="nulová",J2009,0)</f>
        <v>0</v>
      </c>
      <c r="BJ2009" s="17" t="s">
        <v>83</v>
      </c>
      <c r="BK2009" s="228">
        <f>ROUND(I2009*H2009,2)</f>
        <v>0</v>
      </c>
      <c r="BL2009" s="17" t="s">
        <v>256</v>
      </c>
      <c r="BM2009" s="227" t="s">
        <v>3192</v>
      </c>
    </row>
    <row r="2010" s="2" customFormat="1">
      <c r="A2010" s="38"/>
      <c r="B2010" s="39"/>
      <c r="C2010" s="40"/>
      <c r="D2010" s="229" t="s">
        <v>169</v>
      </c>
      <c r="E2010" s="40"/>
      <c r="F2010" s="230" t="s">
        <v>3191</v>
      </c>
      <c r="G2010" s="40"/>
      <c r="H2010" s="40"/>
      <c r="I2010" s="231"/>
      <c r="J2010" s="40"/>
      <c r="K2010" s="40"/>
      <c r="L2010" s="44"/>
      <c r="M2010" s="232"/>
      <c r="N2010" s="233"/>
      <c r="O2010" s="91"/>
      <c r="P2010" s="91"/>
      <c r="Q2010" s="91"/>
      <c r="R2010" s="91"/>
      <c r="S2010" s="91"/>
      <c r="T2010" s="92"/>
      <c r="U2010" s="38"/>
      <c r="V2010" s="38"/>
      <c r="W2010" s="38"/>
      <c r="X2010" s="38"/>
      <c r="Y2010" s="38"/>
      <c r="Z2010" s="38"/>
      <c r="AA2010" s="38"/>
      <c r="AB2010" s="38"/>
      <c r="AC2010" s="38"/>
      <c r="AD2010" s="38"/>
      <c r="AE2010" s="38"/>
      <c r="AT2010" s="17" t="s">
        <v>169</v>
      </c>
      <c r="AU2010" s="17" t="s">
        <v>178</v>
      </c>
    </row>
    <row r="2011" s="2" customFormat="1" ht="37.8" customHeight="1">
      <c r="A2011" s="38"/>
      <c r="B2011" s="39"/>
      <c r="C2011" s="215" t="s">
        <v>3193</v>
      </c>
      <c r="D2011" s="215" t="s">
        <v>163</v>
      </c>
      <c r="E2011" s="216" t="s">
        <v>3194</v>
      </c>
      <c r="F2011" s="217" t="s">
        <v>3195</v>
      </c>
      <c r="G2011" s="218" t="s">
        <v>451</v>
      </c>
      <c r="H2011" s="219">
        <v>40</v>
      </c>
      <c r="I2011" s="220"/>
      <c r="J2011" s="221">
        <f>ROUND(I2011*H2011,2)</f>
        <v>0</v>
      </c>
      <c r="K2011" s="222"/>
      <c r="L2011" s="44"/>
      <c r="M2011" s="223" t="s">
        <v>1</v>
      </c>
      <c r="N2011" s="224" t="s">
        <v>40</v>
      </c>
      <c r="O2011" s="91"/>
      <c r="P2011" s="225">
        <f>O2011*H2011</f>
        <v>0</v>
      </c>
      <c r="Q2011" s="225">
        <v>0</v>
      </c>
      <c r="R2011" s="225">
        <f>Q2011*H2011</f>
        <v>0</v>
      </c>
      <c r="S2011" s="225">
        <v>0</v>
      </c>
      <c r="T2011" s="226">
        <f>S2011*H2011</f>
        <v>0</v>
      </c>
      <c r="U2011" s="38"/>
      <c r="V2011" s="38"/>
      <c r="W2011" s="38"/>
      <c r="X2011" s="38"/>
      <c r="Y2011" s="38"/>
      <c r="Z2011" s="38"/>
      <c r="AA2011" s="38"/>
      <c r="AB2011" s="38"/>
      <c r="AC2011" s="38"/>
      <c r="AD2011" s="38"/>
      <c r="AE2011" s="38"/>
      <c r="AR2011" s="227" t="s">
        <v>256</v>
      </c>
      <c r="AT2011" s="227" t="s">
        <v>163</v>
      </c>
      <c r="AU2011" s="227" t="s">
        <v>178</v>
      </c>
      <c r="AY2011" s="17" t="s">
        <v>161</v>
      </c>
      <c r="BE2011" s="228">
        <f>IF(N2011="základní",J2011,0)</f>
        <v>0</v>
      </c>
      <c r="BF2011" s="228">
        <f>IF(N2011="snížená",J2011,0)</f>
        <v>0</v>
      </c>
      <c r="BG2011" s="228">
        <f>IF(N2011="zákl. přenesená",J2011,0)</f>
        <v>0</v>
      </c>
      <c r="BH2011" s="228">
        <f>IF(N2011="sníž. přenesená",J2011,0)</f>
        <v>0</v>
      </c>
      <c r="BI2011" s="228">
        <f>IF(N2011="nulová",J2011,0)</f>
        <v>0</v>
      </c>
      <c r="BJ2011" s="17" t="s">
        <v>83</v>
      </c>
      <c r="BK2011" s="228">
        <f>ROUND(I2011*H2011,2)</f>
        <v>0</v>
      </c>
      <c r="BL2011" s="17" t="s">
        <v>256</v>
      </c>
      <c r="BM2011" s="227" t="s">
        <v>3196</v>
      </c>
    </row>
    <row r="2012" s="2" customFormat="1">
      <c r="A2012" s="38"/>
      <c r="B2012" s="39"/>
      <c r="C2012" s="40"/>
      <c r="D2012" s="229" t="s">
        <v>169</v>
      </c>
      <c r="E2012" s="40"/>
      <c r="F2012" s="230" t="s">
        <v>3195</v>
      </c>
      <c r="G2012" s="40"/>
      <c r="H2012" s="40"/>
      <c r="I2012" s="231"/>
      <c r="J2012" s="40"/>
      <c r="K2012" s="40"/>
      <c r="L2012" s="44"/>
      <c r="M2012" s="232"/>
      <c r="N2012" s="233"/>
      <c r="O2012" s="91"/>
      <c r="P2012" s="91"/>
      <c r="Q2012" s="91"/>
      <c r="R2012" s="91"/>
      <c r="S2012" s="91"/>
      <c r="T2012" s="92"/>
      <c r="U2012" s="38"/>
      <c r="V2012" s="38"/>
      <c r="W2012" s="38"/>
      <c r="X2012" s="38"/>
      <c r="Y2012" s="38"/>
      <c r="Z2012" s="38"/>
      <c r="AA2012" s="38"/>
      <c r="AB2012" s="38"/>
      <c r="AC2012" s="38"/>
      <c r="AD2012" s="38"/>
      <c r="AE2012" s="38"/>
      <c r="AT2012" s="17" t="s">
        <v>169</v>
      </c>
      <c r="AU2012" s="17" t="s">
        <v>178</v>
      </c>
    </row>
    <row r="2013" s="2" customFormat="1" ht="16.5" customHeight="1">
      <c r="A2013" s="38"/>
      <c r="B2013" s="39"/>
      <c r="C2013" s="215" t="s">
        <v>3197</v>
      </c>
      <c r="D2013" s="215" t="s">
        <v>163</v>
      </c>
      <c r="E2013" s="216" t="s">
        <v>3198</v>
      </c>
      <c r="F2013" s="217" t="s">
        <v>2938</v>
      </c>
      <c r="G2013" s="218" t="s">
        <v>1765</v>
      </c>
      <c r="H2013" s="219">
        <v>1</v>
      </c>
      <c r="I2013" s="220"/>
      <c r="J2013" s="221">
        <f>ROUND(I2013*H2013,2)</f>
        <v>0</v>
      </c>
      <c r="K2013" s="222"/>
      <c r="L2013" s="44"/>
      <c r="M2013" s="223" t="s">
        <v>1</v>
      </c>
      <c r="N2013" s="224" t="s">
        <v>40</v>
      </c>
      <c r="O2013" s="91"/>
      <c r="P2013" s="225">
        <f>O2013*H2013</f>
        <v>0</v>
      </c>
      <c r="Q2013" s="225">
        <v>0</v>
      </c>
      <c r="R2013" s="225">
        <f>Q2013*H2013</f>
        <v>0</v>
      </c>
      <c r="S2013" s="225">
        <v>0</v>
      </c>
      <c r="T2013" s="226">
        <f>S2013*H2013</f>
        <v>0</v>
      </c>
      <c r="U2013" s="38"/>
      <c r="V2013" s="38"/>
      <c r="W2013" s="38"/>
      <c r="X2013" s="38"/>
      <c r="Y2013" s="38"/>
      <c r="Z2013" s="38"/>
      <c r="AA2013" s="38"/>
      <c r="AB2013" s="38"/>
      <c r="AC2013" s="38"/>
      <c r="AD2013" s="38"/>
      <c r="AE2013" s="38"/>
      <c r="AR2013" s="227" t="s">
        <v>256</v>
      </c>
      <c r="AT2013" s="227" t="s">
        <v>163</v>
      </c>
      <c r="AU2013" s="227" t="s">
        <v>178</v>
      </c>
      <c r="AY2013" s="17" t="s">
        <v>161</v>
      </c>
      <c r="BE2013" s="228">
        <f>IF(N2013="základní",J2013,0)</f>
        <v>0</v>
      </c>
      <c r="BF2013" s="228">
        <f>IF(N2013="snížená",J2013,0)</f>
        <v>0</v>
      </c>
      <c r="BG2013" s="228">
        <f>IF(N2013="zákl. přenesená",J2013,0)</f>
        <v>0</v>
      </c>
      <c r="BH2013" s="228">
        <f>IF(N2013="sníž. přenesená",J2013,0)</f>
        <v>0</v>
      </c>
      <c r="BI2013" s="228">
        <f>IF(N2013="nulová",J2013,0)</f>
        <v>0</v>
      </c>
      <c r="BJ2013" s="17" t="s">
        <v>83</v>
      </c>
      <c r="BK2013" s="228">
        <f>ROUND(I2013*H2013,2)</f>
        <v>0</v>
      </c>
      <c r="BL2013" s="17" t="s">
        <v>256</v>
      </c>
      <c r="BM2013" s="227" t="s">
        <v>3199</v>
      </c>
    </row>
    <row r="2014" s="2" customFormat="1">
      <c r="A2014" s="38"/>
      <c r="B2014" s="39"/>
      <c r="C2014" s="40"/>
      <c r="D2014" s="229" t="s">
        <v>169</v>
      </c>
      <c r="E2014" s="40"/>
      <c r="F2014" s="230" t="s">
        <v>2938</v>
      </c>
      <c r="G2014" s="40"/>
      <c r="H2014" s="40"/>
      <c r="I2014" s="231"/>
      <c r="J2014" s="40"/>
      <c r="K2014" s="40"/>
      <c r="L2014" s="44"/>
      <c r="M2014" s="232"/>
      <c r="N2014" s="233"/>
      <c r="O2014" s="91"/>
      <c r="P2014" s="91"/>
      <c r="Q2014" s="91"/>
      <c r="R2014" s="91"/>
      <c r="S2014" s="91"/>
      <c r="T2014" s="92"/>
      <c r="U2014" s="38"/>
      <c r="V2014" s="38"/>
      <c r="W2014" s="38"/>
      <c r="X2014" s="38"/>
      <c r="Y2014" s="38"/>
      <c r="Z2014" s="38"/>
      <c r="AA2014" s="38"/>
      <c r="AB2014" s="38"/>
      <c r="AC2014" s="38"/>
      <c r="AD2014" s="38"/>
      <c r="AE2014" s="38"/>
      <c r="AT2014" s="17" t="s">
        <v>169</v>
      </c>
      <c r="AU2014" s="17" t="s">
        <v>178</v>
      </c>
    </row>
    <row r="2015" s="2" customFormat="1" ht="16.5" customHeight="1">
      <c r="A2015" s="38"/>
      <c r="B2015" s="39"/>
      <c r="C2015" s="215" t="s">
        <v>3200</v>
      </c>
      <c r="D2015" s="215" t="s">
        <v>163</v>
      </c>
      <c r="E2015" s="216" t="s">
        <v>3201</v>
      </c>
      <c r="F2015" s="217" t="s">
        <v>2805</v>
      </c>
      <c r="G2015" s="218" t="s">
        <v>1765</v>
      </c>
      <c r="H2015" s="219">
        <v>1</v>
      </c>
      <c r="I2015" s="220"/>
      <c r="J2015" s="221">
        <f>ROUND(I2015*H2015,2)</f>
        <v>0</v>
      </c>
      <c r="K2015" s="222"/>
      <c r="L2015" s="44"/>
      <c r="M2015" s="223" t="s">
        <v>1</v>
      </c>
      <c r="N2015" s="224" t="s">
        <v>40</v>
      </c>
      <c r="O2015" s="91"/>
      <c r="P2015" s="225">
        <f>O2015*H2015</f>
        <v>0</v>
      </c>
      <c r="Q2015" s="225">
        <v>0</v>
      </c>
      <c r="R2015" s="225">
        <f>Q2015*H2015</f>
        <v>0</v>
      </c>
      <c r="S2015" s="225">
        <v>0</v>
      </c>
      <c r="T2015" s="226">
        <f>S2015*H2015</f>
        <v>0</v>
      </c>
      <c r="U2015" s="38"/>
      <c r="V2015" s="38"/>
      <c r="W2015" s="38"/>
      <c r="X2015" s="38"/>
      <c r="Y2015" s="38"/>
      <c r="Z2015" s="38"/>
      <c r="AA2015" s="38"/>
      <c r="AB2015" s="38"/>
      <c r="AC2015" s="38"/>
      <c r="AD2015" s="38"/>
      <c r="AE2015" s="38"/>
      <c r="AR2015" s="227" t="s">
        <v>256</v>
      </c>
      <c r="AT2015" s="227" t="s">
        <v>163</v>
      </c>
      <c r="AU2015" s="227" t="s">
        <v>178</v>
      </c>
      <c r="AY2015" s="17" t="s">
        <v>161</v>
      </c>
      <c r="BE2015" s="228">
        <f>IF(N2015="základní",J2015,0)</f>
        <v>0</v>
      </c>
      <c r="BF2015" s="228">
        <f>IF(N2015="snížená",J2015,0)</f>
        <v>0</v>
      </c>
      <c r="BG2015" s="228">
        <f>IF(N2015="zákl. přenesená",J2015,0)</f>
        <v>0</v>
      </c>
      <c r="BH2015" s="228">
        <f>IF(N2015="sníž. přenesená",J2015,0)</f>
        <v>0</v>
      </c>
      <c r="BI2015" s="228">
        <f>IF(N2015="nulová",J2015,0)</f>
        <v>0</v>
      </c>
      <c r="BJ2015" s="17" t="s">
        <v>83</v>
      </c>
      <c r="BK2015" s="228">
        <f>ROUND(I2015*H2015,2)</f>
        <v>0</v>
      </c>
      <c r="BL2015" s="17" t="s">
        <v>256</v>
      </c>
      <c r="BM2015" s="227" t="s">
        <v>3202</v>
      </c>
    </row>
    <row r="2016" s="2" customFormat="1">
      <c r="A2016" s="38"/>
      <c r="B2016" s="39"/>
      <c r="C2016" s="40"/>
      <c r="D2016" s="229" t="s">
        <v>169</v>
      </c>
      <c r="E2016" s="40"/>
      <c r="F2016" s="230" t="s">
        <v>2805</v>
      </c>
      <c r="G2016" s="40"/>
      <c r="H2016" s="40"/>
      <c r="I2016" s="231"/>
      <c r="J2016" s="40"/>
      <c r="K2016" s="40"/>
      <c r="L2016" s="44"/>
      <c r="M2016" s="232"/>
      <c r="N2016" s="233"/>
      <c r="O2016" s="91"/>
      <c r="P2016" s="91"/>
      <c r="Q2016" s="91"/>
      <c r="R2016" s="91"/>
      <c r="S2016" s="91"/>
      <c r="T2016" s="92"/>
      <c r="U2016" s="38"/>
      <c r="V2016" s="38"/>
      <c r="W2016" s="38"/>
      <c r="X2016" s="38"/>
      <c r="Y2016" s="38"/>
      <c r="Z2016" s="38"/>
      <c r="AA2016" s="38"/>
      <c r="AB2016" s="38"/>
      <c r="AC2016" s="38"/>
      <c r="AD2016" s="38"/>
      <c r="AE2016" s="38"/>
      <c r="AT2016" s="17" t="s">
        <v>169</v>
      </c>
      <c r="AU2016" s="17" t="s">
        <v>178</v>
      </c>
    </row>
    <row r="2017" s="2" customFormat="1" ht="24.15" customHeight="1">
      <c r="A2017" s="38"/>
      <c r="B2017" s="39"/>
      <c r="C2017" s="215" t="s">
        <v>3203</v>
      </c>
      <c r="D2017" s="215" t="s">
        <v>163</v>
      </c>
      <c r="E2017" s="216" t="s">
        <v>3204</v>
      </c>
      <c r="F2017" s="217" t="s">
        <v>3205</v>
      </c>
      <c r="G2017" s="218" t="s">
        <v>1765</v>
      </c>
      <c r="H2017" s="219">
        <v>1</v>
      </c>
      <c r="I2017" s="220"/>
      <c r="J2017" s="221">
        <f>ROUND(I2017*H2017,2)</f>
        <v>0</v>
      </c>
      <c r="K2017" s="222"/>
      <c r="L2017" s="44"/>
      <c r="M2017" s="223" t="s">
        <v>1</v>
      </c>
      <c r="N2017" s="224" t="s">
        <v>40</v>
      </c>
      <c r="O2017" s="91"/>
      <c r="P2017" s="225">
        <f>O2017*H2017</f>
        <v>0</v>
      </c>
      <c r="Q2017" s="225">
        <v>0</v>
      </c>
      <c r="R2017" s="225">
        <f>Q2017*H2017</f>
        <v>0</v>
      </c>
      <c r="S2017" s="225">
        <v>0</v>
      </c>
      <c r="T2017" s="226">
        <f>S2017*H2017</f>
        <v>0</v>
      </c>
      <c r="U2017" s="38"/>
      <c r="V2017" s="38"/>
      <c r="W2017" s="38"/>
      <c r="X2017" s="38"/>
      <c r="Y2017" s="38"/>
      <c r="Z2017" s="38"/>
      <c r="AA2017" s="38"/>
      <c r="AB2017" s="38"/>
      <c r="AC2017" s="38"/>
      <c r="AD2017" s="38"/>
      <c r="AE2017" s="38"/>
      <c r="AR2017" s="227" t="s">
        <v>256</v>
      </c>
      <c r="AT2017" s="227" t="s">
        <v>163</v>
      </c>
      <c r="AU2017" s="227" t="s">
        <v>178</v>
      </c>
      <c r="AY2017" s="17" t="s">
        <v>161</v>
      </c>
      <c r="BE2017" s="228">
        <f>IF(N2017="základní",J2017,0)</f>
        <v>0</v>
      </c>
      <c r="BF2017" s="228">
        <f>IF(N2017="snížená",J2017,0)</f>
        <v>0</v>
      </c>
      <c r="BG2017" s="228">
        <f>IF(N2017="zákl. přenesená",J2017,0)</f>
        <v>0</v>
      </c>
      <c r="BH2017" s="228">
        <f>IF(N2017="sníž. přenesená",J2017,0)</f>
        <v>0</v>
      </c>
      <c r="BI2017" s="228">
        <f>IF(N2017="nulová",J2017,0)</f>
        <v>0</v>
      </c>
      <c r="BJ2017" s="17" t="s">
        <v>83</v>
      </c>
      <c r="BK2017" s="228">
        <f>ROUND(I2017*H2017,2)</f>
        <v>0</v>
      </c>
      <c r="BL2017" s="17" t="s">
        <v>256</v>
      </c>
      <c r="BM2017" s="227" t="s">
        <v>3206</v>
      </c>
    </row>
    <row r="2018" s="2" customFormat="1">
      <c r="A2018" s="38"/>
      <c r="B2018" s="39"/>
      <c r="C2018" s="40"/>
      <c r="D2018" s="229" t="s">
        <v>169</v>
      </c>
      <c r="E2018" s="40"/>
      <c r="F2018" s="230" t="s">
        <v>3205</v>
      </c>
      <c r="G2018" s="40"/>
      <c r="H2018" s="40"/>
      <c r="I2018" s="231"/>
      <c r="J2018" s="40"/>
      <c r="K2018" s="40"/>
      <c r="L2018" s="44"/>
      <c r="M2018" s="232"/>
      <c r="N2018" s="233"/>
      <c r="O2018" s="91"/>
      <c r="P2018" s="91"/>
      <c r="Q2018" s="91"/>
      <c r="R2018" s="91"/>
      <c r="S2018" s="91"/>
      <c r="T2018" s="92"/>
      <c r="U2018" s="38"/>
      <c r="V2018" s="38"/>
      <c r="W2018" s="38"/>
      <c r="X2018" s="38"/>
      <c r="Y2018" s="38"/>
      <c r="Z2018" s="38"/>
      <c r="AA2018" s="38"/>
      <c r="AB2018" s="38"/>
      <c r="AC2018" s="38"/>
      <c r="AD2018" s="38"/>
      <c r="AE2018" s="38"/>
      <c r="AT2018" s="17" t="s">
        <v>169</v>
      </c>
      <c r="AU2018" s="17" t="s">
        <v>178</v>
      </c>
    </row>
    <row r="2019" s="12" customFormat="1" ht="22.8" customHeight="1">
      <c r="A2019" s="12"/>
      <c r="B2019" s="199"/>
      <c r="C2019" s="200"/>
      <c r="D2019" s="201" t="s">
        <v>74</v>
      </c>
      <c r="E2019" s="213" t="s">
        <v>3207</v>
      </c>
      <c r="F2019" s="213" t="s">
        <v>3208</v>
      </c>
      <c r="G2019" s="200"/>
      <c r="H2019" s="200"/>
      <c r="I2019" s="203"/>
      <c r="J2019" s="214">
        <f>BK2019</f>
        <v>0</v>
      </c>
      <c r="K2019" s="200"/>
      <c r="L2019" s="205"/>
      <c r="M2019" s="206"/>
      <c r="N2019" s="207"/>
      <c r="O2019" s="207"/>
      <c r="P2019" s="208">
        <f>P2020+P2051+P2120</f>
        <v>0</v>
      </c>
      <c r="Q2019" s="207"/>
      <c r="R2019" s="208">
        <f>R2020+R2051+R2120</f>
        <v>0</v>
      </c>
      <c r="S2019" s="207"/>
      <c r="T2019" s="209">
        <f>T2020+T2051+T2120</f>
        <v>0</v>
      </c>
      <c r="U2019" s="12"/>
      <c r="V2019" s="12"/>
      <c r="W2019" s="12"/>
      <c r="X2019" s="12"/>
      <c r="Y2019" s="12"/>
      <c r="Z2019" s="12"/>
      <c r="AA2019" s="12"/>
      <c r="AB2019" s="12"/>
      <c r="AC2019" s="12"/>
      <c r="AD2019" s="12"/>
      <c r="AE2019" s="12"/>
      <c r="AR2019" s="210" t="s">
        <v>85</v>
      </c>
      <c r="AT2019" s="211" t="s">
        <v>74</v>
      </c>
      <c r="AU2019" s="211" t="s">
        <v>83</v>
      </c>
      <c r="AY2019" s="210" t="s">
        <v>161</v>
      </c>
      <c r="BK2019" s="212">
        <f>BK2020+BK2051+BK2120</f>
        <v>0</v>
      </c>
    </row>
    <row r="2020" s="12" customFormat="1" ht="20.88" customHeight="1">
      <c r="A2020" s="12"/>
      <c r="B2020" s="199"/>
      <c r="C2020" s="200"/>
      <c r="D2020" s="201" t="s">
        <v>74</v>
      </c>
      <c r="E2020" s="213" t="s">
        <v>3209</v>
      </c>
      <c r="F2020" s="213" t="s">
        <v>3210</v>
      </c>
      <c r="G2020" s="200"/>
      <c r="H2020" s="200"/>
      <c r="I2020" s="203"/>
      <c r="J2020" s="214">
        <f>BK2020</f>
        <v>0</v>
      </c>
      <c r="K2020" s="200"/>
      <c r="L2020" s="205"/>
      <c r="M2020" s="206"/>
      <c r="N2020" s="207"/>
      <c r="O2020" s="207"/>
      <c r="P2020" s="208">
        <f>SUM(P2021:P2050)</f>
        <v>0</v>
      </c>
      <c r="Q2020" s="207"/>
      <c r="R2020" s="208">
        <f>SUM(R2021:R2050)</f>
        <v>0</v>
      </c>
      <c r="S2020" s="207"/>
      <c r="T2020" s="209">
        <f>SUM(T2021:T2050)</f>
        <v>0</v>
      </c>
      <c r="U2020" s="12"/>
      <c r="V2020" s="12"/>
      <c r="W2020" s="12"/>
      <c r="X2020" s="12"/>
      <c r="Y2020" s="12"/>
      <c r="Z2020" s="12"/>
      <c r="AA2020" s="12"/>
      <c r="AB2020" s="12"/>
      <c r="AC2020" s="12"/>
      <c r="AD2020" s="12"/>
      <c r="AE2020" s="12"/>
      <c r="AR2020" s="210" t="s">
        <v>85</v>
      </c>
      <c r="AT2020" s="211" t="s">
        <v>74</v>
      </c>
      <c r="AU2020" s="211" t="s">
        <v>85</v>
      </c>
      <c r="AY2020" s="210" t="s">
        <v>161</v>
      </c>
      <c r="BK2020" s="212">
        <f>SUM(BK2021:BK2050)</f>
        <v>0</v>
      </c>
    </row>
    <row r="2021" s="2" customFormat="1" ht="66.75" customHeight="1">
      <c r="A2021" s="38"/>
      <c r="B2021" s="39"/>
      <c r="C2021" s="215" t="s">
        <v>3211</v>
      </c>
      <c r="D2021" s="215" t="s">
        <v>163</v>
      </c>
      <c r="E2021" s="216" t="s">
        <v>3212</v>
      </c>
      <c r="F2021" s="217" t="s">
        <v>3213</v>
      </c>
      <c r="G2021" s="218" t="s">
        <v>1754</v>
      </c>
      <c r="H2021" s="219">
        <v>1</v>
      </c>
      <c r="I2021" s="220"/>
      <c r="J2021" s="221">
        <f>ROUND(I2021*H2021,2)</f>
        <v>0</v>
      </c>
      <c r="K2021" s="222"/>
      <c r="L2021" s="44"/>
      <c r="M2021" s="223" t="s">
        <v>1</v>
      </c>
      <c r="N2021" s="224" t="s">
        <v>40</v>
      </c>
      <c r="O2021" s="91"/>
      <c r="P2021" s="225">
        <f>O2021*H2021</f>
        <v>0</v>
      </c>
      <c r="Q2021" s="225">
        <v>0</v>
      </c>
      <c r="R2021" s="225">
        <f>Q2021*H2021</f>
        <v>0</v>
      </c>
      <c r="S2021" s="225">
        <v>0</v>
      </c>
      <c r="T2021" s="226">
        <f>S2021*H2021</f>
        <v>0</v>
      </c>
      <c r="U2021" s="38"/>
      <c r="V2021" s="38"/>
      <c r="W2021" s="38"/>
      <c r="X2021" s="38"/>
      <c r="Y2021" s="38"/>
      <c r="Z2021" s="38"/>
      <c r="AA2021" s="38"/>
      <c r="AB2021" s="38"/>
      <c r="AC2021" s="38"/>
      <c r="AD2021" s="38"/>
      <c r="AE2021" s="38"/>
      <c r="AR2021" s="227" t="s">
        <v>256</v>
      </c>
      <c r="AT2021" s="227" t="s">
        <v>163</v>
      </c>
      <c r="AU2021" s="227" t="s">
        <v>178</v>
      </c>
      <c r="AY2021" s="17" t="s">
        <v>161</v>
      </c>
      <c r="BE2021" s="228">
        <f>IF(N2021="základní",J2021,0)</f>
        <v>0</v>
      </c>
      <c r="BF2021" s="228">
        <f>IF(N2021="snížená",J2021,0)</f>
        <v>0</v>
      </c>
      <c r="BG2021" s="228">
        <f>IF(N2021="zákl. přenesená",J2021,0)</f>
        <v>0</v>
      </c>
      <c r="BH2021" s="228">
        <f>IF(N2021="sníž. přenesená",J2021,0)</f>
        <v>0</v>
      </c>
      <c r="BI2021" s="228">
        <f>IF(N2021="nulová",J2021,0)</f>
        <v>0</v>
      </c>
      <c r="BJ2021" s="17" t="s">
        <v>83</v>
      </c>
      <c r="BK2021" s="228">
        <f>ROUND(I2021*H2021,2)</f>
        <v>0</v>
      </c>
      <c r="BL2021" s="17" t="s">
        <v>256</v>
      </c>
      <c r="BM2021" s="227" t="s">
        <v>3214</v>
      </c>
    </row>
    <row r="2022" s="2" customFormat="1">
      <c r="A2022" s="38"/>
      <c r="B2022" s="39"/>
      <c r="C2022" s="40"/>
      <c r="D2022" s="229" t="s">
        <v>169</v>
      </c>
      <c r="E2022" s="40"/>
      <c r="F2022" s="230" t="s">
        <v>3215</v>
      </c>
      <c r="G2022" s="40"/>
      <c r="H2022" s="40"/>
      <c r="I2022" s="231"/>
      <c r="J2022" s="40"/>
      <c r="K2022" s="40"/>
      <c r="L2022" s="44"/>
      <c r="M2022" s="232"/>
      <c r="N2022" s="233"/>
      <c r="O2022" s="91"/>
      <c r="P2022" s="91"/>
      <c r="Q2022" s="91"/>
      <c r="R2022" s="91"/>
      <c r="S2022" s="91"/>
      <c r="T2022" s="92"/>
      <c r="U2022" s="38"/>
      <c r="V2022" s="38"/>
      <c r="W2022" s="38"/>
      <c r="X2022" s="38"/>
      <c r="Y2022" s="38"/>
      <c r="Z2022" s="38"/>
      <c r="AA2022" s="38"/>
      <c r="AB2022" s="38"/>
      <c r="AC2022" s="38"/>
      <c r="AD2022" s="38"/>
      <c r="AE2022" s="38"/>
      <c r="AT2022" s="17" t="s">
        <v>169</v>
      </c>
      <c r="AU2022" s="17" t="s">
        <v>178</v>
      </c>
    </row>
    <row r="2023" s="2" customFormat="1" ht="76.35" customHeight="1">
      <c r="A2023" s="38"/>
      <c r="B2023" s="39"/>
      <c r="C2023" s="215" t="s">
        <v>3216</v>
      </c>
      <c r="D2023" s="215" t="s">
        <v>163</v>
      </c>
      <c r="E2023" s="216" t="s">
        <v>3217</v>
      </c>
      <c r="F2023" s="217" t="s">
        <v>3218</v>
      </c>
      <c r="G2023" s="218" t="s">
        <v>1754</v>
      </c>
      <c r="H2023" s="219">
        <v>1</v>
      </c>
      <c r="I2023" s="220"/>
      <c r="J2023" s="221">
        <f>ROUND(I2023*H2023,2)</f>
        <v>0</v>
      </c>
      <c r="K2023" s="222"/>
      <c r="L2023" s="44"/>
      <c r="M2023" s="223" t="s">
        <v>1</v>
      </c>
      <c r="N2023" s="224" t="s">
        <v>40</v>
      </c>
      <c r="O2023" s="91"/>
      <c r="P2023" s="225">
        <f>O2023*H2023</f>
        <v>0</v>
      </c>
      <c r="Q2023" s="225">
        <v>0</v>
      </c>
      <c r="R2023" s="225">
        <f>Q2023*H2023</f>
        <v>0</v>
      </c>
      <c r="S2023" s="225">
        <v>0</v>
      </c>
      <c r="T2023" s="226">
        <f>S2023*H2023</f>
        <v>0</v>
      </c>
      <c r="U2023" s="38"/>
      <c r="V2023" s="38"/>
      <c r="W2023" s="38"/>
      <c r="X2023" s="38"/>
      <c r="Y2023" s="38"/>
      <c r="Z2023" s="38"/>
      <c r="AA2023" s="38"/>
      <c r="AB2023" s="38"/>
      <c r="AC2023" s="38"/>
      <c r="AD2023" s="38"/>
      <c r="AE2023" s="38"/>
      <c r="AR2023" s="227" t="s">
        <v>256</v>
      </c>
      <c r="AT2023" s="227" t="s">
        <v>163</v>
      </c>
      <c r="AU2023" s="227" t="s">
        <v>178</v>
      </c>
      <c r="AY2023" s="17" t="s">
        <v>161</v>
      </c>
      <c r="BE2023" s="228">
        <f>IF(N2023="základní",J2023,0)</f>
        <v>0</v>
      </c>
      <c r="BF2023" s="228">
        <f>IF(N2023="snížená",J2023,0)</f>
        <v>0</v>
      </c>
      <c r="BG2023" s="228">
        <f>IF(N2023="zákl. přenesená",J2023,0)</f>
        <v>0</v>
      </c>
      <c r="BH2023" s="228">
        <f>IF(N2023="sníž. přenesená",J2023,0)</f>
        <v>0</v>
      </c>
      <c r="BI2023" s="228">
        <f>IF(N2023="nulová",J2023,0)</f>
        <v>0</v>
      </c>
      <c r="BJ2023" s="17" t="s">
        <v>83</v>
      </c>
      <c r="BK2023" s="228">
        <f>ROUND(I2023*H2023,2)</f>
        <v>0</v>
      </c>
      <c r="BL2023" s="17" t="s">
        <v>256</v>
      </c>
      <c r="BM2023" s="227" t="s">
        <v>3219</v>
      </c>
    </row>
    <row r="2024" s="2" customFormat="1">
      <c r="A2024" s="38"/>
      <c r="B2024" s="39"/>
      <c r="C2024" s="40"/>
      <c r="D2024" s="229" t="s">
        <v>169</v>
      </c>
      <c r="E2024" s="40"/>
      <c r="F2024" s="230" t="s">
        <v>3220</v>
      </c>
      <c r="G2024" s="40"/>
      <c r="H2024" s="40"/>
      <c r="I2024" s="231"/>
      <c r="J2024" s="40"/>
      <c r="K2024" s="40"/>
      <c r="L2024" s="44"/>
      <c r="M2024" s="232"/>
      <c r="N2024" s="233"/>
      <c r="O2024" s="91"/>
      <c r="P2024" s="91"/>
      <c r="Q2024" s="91"/>
      <c r="R2024" s="91"/>
      <c r="S2024" s="91"/>
      <c r="T2024" s="92"/>
      <c r="U2024" s="38"/>
      <c r="V2024" s="38"/>
      <c r="W2024" s="38"/>
      <c r="X2024" s="38"/>
      <c r="Y2024" s="38"/>
      <c r="Z2024" s="38"/>
      <c r="AA2024" s="38"/>
      <c r="AB2024" s="38"/>
      <c r="AC2024" s="38"/>
      <c r="AD2024" s="38"/>
      <c r="AE2024" s="38"/>
      <c r="AT2024" s="17" t="s">
        <v>169</v>
      </c>
      <c r="AU2024" s="17" t="s">
        <v>178</v>
      </c>
    </row>
    <row r="2025" s="2" customFormat="1" ht="33" customHeight="1">
      <c r="A2025" s="38"/>
      <c r="B2025" s="39"/>
      <c r="C2025" s="215" t="s">
        <v>3221</v>
      </c>
      <c r="D2025" s="215" t="s">
        <v>163</v>
      </c>
      <c r="E2025" s="216" t="s">
        <v>3222</v>
      </c>
      <c r="F2025" s="217" t="s">
        <v>3223</v>
      </c>
      <c r="G2025" s="218" t="s">
        <v>1754</v>
      </c>
      <c r="H2025" s="219">
        <v>2</v>
      </c>
      <c r="I2025" s="220"/>
      <c r="J2025" s="221">
        <f>ROUND(I2025*H2025,2)</f>
        <v>0</v>
      </c>
      <c r="K2025" s="222"/>
      <c r="L2025" s="44"/>
      <c r="M2025" s="223" t="s">
        <v>1</v>
      </c>
      <c r="N2025" s="224" t="s">
        <v>40</v>
      </c>
      <c r="O2025" s="91"/>
      <c r="P2025" s="225">
        <f>O2025*H2025</f>
        <v>0</v>
      </c>
      <c r="Q2025" s="225">
        <v>0</v>
      </c>
      <c r="R2025" s="225">
        <f>Q2025*H2025</f>
        <v>0</v>
      </c>
      <c r="S2025" s="225">
        <v>0</v>
      </c>
      <c r="T2025" s="226">
        <f>S2025*H2025</f>
        <v>0</v>
      </c>
      <c r="U2025" s="38"/>
      <c r="V2025" s="38"/>
      <c r="W2025" s="38"/>
      <c r="X2025" s="38"/>
      <c r="Y2025" s="38"/>
      <c r="Z2025" s="38"/>
      <c r="AA2025" s="38"/>
      <c r="AB2025" s="38"/>
      <c r="AC2025" s="38"/>
      <c r="AD2025" s="38"/>
      <c r="AE2025" s="38"/>
      <c r="AR2025" s="227" t="s">
        <v>256</v>
      </c>
      <c r="AT2025" s="227" t="s">
        <v>163</v>
      </c>
      <c r="AU2025" s="227" t="s">
        <v>178</v>
      </c>
      <c r="AY2025" s="17" t="s">
        <v>161</v>
      </c>
      <c r="BE2025" s="228">
        <f>IF(N2025="základní",J2025,0)</f>
        <v>0</v>
      </c>
      <c r="BF2025" s="228">
        <f>IF(N2025="snížená",J2025,0)</f>
        <v>0</v>
      </c>
      <c r="BG2025" s="228">
        <f>IF(N2025="zákl. přenesená",J2025,0)</f>
        <v>0</v>
      </c>
      <c r="BH2025" s="228">
        <f>IF(N2025="sníž. přenesená",J2025,0)</f>
        <v>0</v>
      </c>
      <c r="BI2025" s="228">
        <f>IF(N2025="nulová",J2025,0)</f>
        <v>0</v>
      </c>
      <c r="BJ2025" s="17" t="s">
        <v>83</v>
      </c>
      <c r="BK2025" s="228">
        <f>ROUND(I2025*H2025,2)</f>
        <v>0</v>
      </c>
      <c r="BL2025" s="17" t="s">
        <v>256</v>
      </c>
      <c r="BM2025" s="227" t="s">
        <v>3224</v>
      </c>
    </row>
    <row r="2026" s="2" customFormat="1">
      <c r="A2026" s="38"/>
      <c r="B2026" s="39"/>
      <c r="C2026" s="40"/>
      <c r="D2026" s="229" t="s">
        <v>169</v>
      </c>
      <c r="E2026" s="40"/>
      <c r="F2026" s="230" t="s">
        <v>3223</v>
      </c>
      <c r="G2026" s="40"/>
      <c r="H2026" s="40"/>
      <c r="I2026" s="231"/>
      <c r="J2026" s="40"/>
      <c r="K2026" s="40"/>
      <c r="L2026" s="44"/>
      <c r="M2026" s="232"/>
      <c r="N2026" s="233"/>
      <c r="O2026" s="91"/>
      <c r="P2026" s="91"/>
      <c r="Q2026" s="91"/>
      <c r="R2026" s="91"/>
      <c r="S2026" s="91"/>
      <c r="T2026" s="92"/>
      <c r="U2026" s="38"/>
      <c r="V2026" s="38"/>
      <c r="W2026" s="38"/>
      <c r="X2026" s="38"/>
      <c r="Y2026" s="38"/>
      <c r="Z2026" s="38"/>
      <c r="AA2026" s="38"/>
      <c r="AB2026" s="38"/>
      <c r="AC2026" s="38"/>
      <c r="AD2026" s="38"/>
      <c r="AE2026" s="38"/>
      <c r="AT2026" s="17" t="s">
        <v>169</v>
      </c>
      <c r="AU2026" s="17" t="s">
        <v>178</v>
      </c>
    </row>
    <row r="2027" s="2" customFormat="1" ht="66.75" customHeight="1">
      <c r="A2027" s="38"/>
      <c r="B2027" s="39"/>
      <c r="C2027" s="215" t="s">
        <v>3225</v>
      </c>
      <c r="D2027" s="215" t="s">
        <v>163</v>
      </c>
      <c r="E2027" s="216" t="s">
        <v>3226</v>
      </c>
      <c r="F2027" s="217" t="s">
        <v>3227</v>
      </c>
      <c r="G2027" s="218" t="s">
        <v>1754</v>
      </c>
      <c r="H2027" s="219">
        <v>4</v>
      </c>
      <c r="I2027" s="220"/>
      <c r="J2027" s="221">
        <f>ROUND(I2027*H2027,2)</f>
        <v>0</v>
      </c>
      <c r="K2027" s="222"/>
      <c r="L2027" s="44"/>
      <c r="M2027" s="223" t="s">
        <v>1</v>
      </c>
      <c r="N2027" s="224" t="s">
        <v>40</v>
      </c>
      <c r="O2027" s="91"/>
      <c r="P2027" s="225">
        <f>O2027*H2027</f>
        <v>0</v>
      </c>
      <c r="Q2027" s="225">
        <v>0</v>
      </c>
      <c r="R2027" s="225">
        <f>Q2027*H2027</f>
        <v>0</v>
      </c>
      <c r="S2027" s="225">
        <v>0</v>
      </c>
      <c r="T2027" s="226">
        <f>S2027*H2027</f>
        <v>0</v>
      </c>
      <c r="U2027" s="38"/>
      <c r="V2027" s="38"/>
      <c r="W2027" s="38"/>
      <c r="X2027" s="38"/>
      <c r="Y2027" s="38"/>
      <c r="Z2027" s="38"/>
      <c r="AA2027" s="38"/>
      <c r="AB2027" s="38"/>
      <c r="AC2027" s="38"/>
      <c r="AD2027" s="38"/>
      <c r="AE2027" s="38"/>
      <c r="AR2027" s="227" t="s">
        <v>256</v>
      </c>
      <c r="AT2027" s="227" t="s">
        <v>163</v>
      </c>
      <c r="AU2027" s="227" t="s">
        <v>178</v>
      </c>
      <c r="AY2027" s="17" t="s">
        <v>161</v>
      </c>
      <c r="BE2027" s="228">
        <f>IF(N2027="základní",J2027,0)</f>
        <v>0</v>
      </c>
      <c r="BF2027" s="228">
        <f>IF(N2027="snížená",J2027,0)</f>
        <v>0</v>
      </c>
      <c r="BG2027" s="228">
        <f>IF(N2027="zákl. přenesená",J2027,0)</f>
        <v>0</v>
      </c>
      <c r="BH2027" s="228">
        <f>IF(N2027="sníž. přenesená",J2027,0)</f>
        <v>0</v>
      </c>
      <c r="BI2027" s="228">
        <f>IF(N2027="nulová",J2027,0)</f>
        <v>0</v>
      </c>
      <c r="BJ2027" s="17" t="s">
        <v>83</v>
      </c>
      <c r="BK2027" s="228">
        <f>ROUND(I2027*H2027,2)</f>
        <v>0</v>
      </c>
      <c r="BL2027" s="17" t="s">
        <v>256</v>
      </c>
      <c r="BM2027" s="227" t="s">
        <v>3228</v>
      </c>
    </row>
    <row r="2028" s="2" customFormat="1">
      <c r="A2028" s="38"/>
      <c r="B2028" s="39"/>
      <c r="C2028" s="40"/>
      <c r="D2028" s="229" t="s">
        <v>169</v>
      </c>
      <c r="E2028" s="40"/>
      <c r="F2028" s="230" t="s">
        <v>3229</v>
      </c>
      <c r="G2028" s="40"/>
      <c r="H2028" s="40"/>
      <c r="I2028" s="231"/>
      <c r="J2028" s="40"/>
      <c r="K2028" s="40"/>
      <c r="L2028" s="44"/>
      <c r="M2028" s="232"/>
      <c r="N2028" s="233"/>
      <c r="O2028" s="91"/>
      <c r="P2028" s="91"/>
      <c r="Q2028" s="91"/>
      <c r="R2028" s="91"/>
      <c r="S2028" s="91"/>
      <c r="T2028" s="92"/>
      <c r="U2028" s="38"/>
      <c r="V2028" s="38"/>
      <c r="W2028" s="38"/>
      <c r="X2028" s="38"/>
      <c r="Y2028" s="38"/>
      <c r="Z2028" s="38"/>
      <c r="AA2028" s="38"/>
      <c r="AB2028" s="38"/>
      <c r="AC2028" s="38"/>
      <c r="AD2028" s="38"/>
      <c r="AE2028" s="38"/>
      <c r="AT2028" s="17" t="s">
        <v>169</v>
      </c>
      <c r="AU2028" s="17" t="s">
        <v>178</v>
      </c>
    </row>
    <row r="2029" s="2" customFormat="1" ht="76.35" customHeight="1">
      <c r="A2029" s="38"/>
      <c r="B2029" s="39"/>
      <c r="C2029" s="215" t="s">
        <v>3230</v>
      </c>
      <c r="D2029" s="215" t="s">
        <v>163</v>
      </c>
      <c r="E2029" s="216" t="s">
        <v>3231</v>
      </c>
      <c r="F2029" s="217" t="s">
        <v>3232</v>
      </c>
      <c r="G2029" s="218" t="s">
        <v>1754</v>
      </c>
      <c r="H2029" s="219">
        <v>1</v>
      </c>
      <c r="I2029" s="220"/>
      <c r="J2029" s="221">
        <f>ROUND(I2029*H2029,2)</f>
        <v>0</v>
      </c>
      <c r="K2029" s="222"/>
      <c r="L2029" s="44"/>
      <c r="M2029" s="223" t="s">
        <v>1</v>
      </c>
      <c r="N2029" s="224" t="s">
        <v>40</v>
      </c>
      <c r="O2029" s="91"/>
      <c r="P2029" s="225">
        <f>O2029*H2029</f>
        <v>0</v>
      </c>
      <c r="Q2029" s="225">
        <v>0</v>
      </c>
      <c r="R2029" s="225">
        <f>Q2029*H2029</f>
        <v>0</v>
      </c>
      <c r="S2029" s="225">
        <v>0</v>
      </c>
      <c r="T2029" s="226">
        <f>S2029*H2029</f>
        <v>0</v>
      </c>
      <c r="U2029" s="38"/>
      <c r="V2029" s="38"/>
      <c r="W2029" s="38"/>
      <c r="X2029" s="38"/>
      <c r="Y2029" s="38"/>
      <c r="Z2029" s="38"/>
      <c r="AA2029" s="38"/>
      <c r="AB2029" s="38"/>
      <c r="AC2029" s="38"/>
      <c r="AD2029" s="38"/>
      <c r="AE2029" s="38"/>
      <c r="AR2029" s="227" t="s">
        <v>256</v>
      </c>
      <c r="AT2029" s="227" t="s">
        <v>163</v>
      </c>
      <c r="AU2029" s="227" t="s">
        <v>178</v>
      </c>
      <c r="AY2029" s="17" t="s">
        <v>161</v>
      </c>
      <c r="BE2029" s="228">
        <f>IF(N2029="základní",J2029,0)</f>
        <v>0</v>
      </c>
      <c r="BF2029" s="228">
        <f>IF(N2029="snížená",J2029,0)</f>
        <v>0</v>
      </c>
      <c r="BG2029" s="228">
        <f>IF(N2029="zákl. přenesená",J2029,0)</f>
        <v>0</v>
      </c>
      <c r="BH2029" s="228">
        <f>IF(N2029="sníž. přenesená",J2029,0)</f>
        <v>0</v>
      </c>
      <c r="BI2029" s="228">
        <f>IF(N2029="nulová",J2029,0)</f>
        <v>0</v>
      </c>
      <c r="BJ2029" s="17" t="s">
        <v>83</v>
      </c>
      <c r="BK2029" s="228">
        <f>ROUND(I2029*H2029,2)</f>
        <v>0</v>
      </c>
      <c r="BL2029" s="17" t="s">
        <v>256</v>
      </c>
      <c r="BM2029" s="227" t="s">
        <v>3233</v>
      </c>
    </row>
    <row r="2030" s="2" customFormat="1">
      <c r="A2030" s="38"/>
      <c r="B2030" s="39"/>
      <c r="C2030" s="40"/>
      <c r="D2030" s="229" t="s">
        <v>169</v>
      </c>
      <c r="E2030" s="40"/>
      <c r="F2030" s="230" t="s">
        <v>3234</v>
      </c>
      <c r="G2030" s="40"/>
      <c r="H2030" s="40"/>
      <c r="I2030" s="231"/>
      <c r="J2030" s="40"/>
      <c r="K2030" s="40"/>
      <c r="L2030" s="44"/>
      <c r="M2030" s="232"/>
      <c r="N2030" s="233"/>
      <c r="O2030" s="91"/>
      <c r="P2030" s="91"/>
      <c r="Q2030" s="91"/>
      <c r="R2030" s="91"/>
      <c r="S2030" s="91"/>
      <c r="T2030" s="92"/>
      <c r="U2030" s="38"/>
      <c r="V2030" s="38"/>
      <c r="W2030" s="38"/>
      <c r="X2030" s="38"/>
      <c r="Y2030" s="38"/>
      <c r="Z2030" s="38"/>
      <c r="AA2030" s="38"/>
      <c r="AB2030" s="38"/>
      <c r="AC2030" s="38"/>
      <c r="AD2030" s="38"/>
      <c r="AE2030" s="38"/>
      <c r="AT2030" s="17" t="s">
        <v>169</v>
      </c>
      <c r="AU2030" s="17" t="s">
        <v>178</v>
      </c>
    </row>
    <row r="2031" s="2" customFormat="1" ht="76.35" customHeight="1">
      <c r="A2031" s="38"/>
      <c r="B2031" s="39"/>
      <c r="C2031" s="215" t="s">
        <v>3235</v>
      </c>
      <c r="D2031" s="215" t="s">
        <v>163</v>
      </c>
      <c r="E2031" s="216" t="s">
        <v>3236</v>
      </c>
      <c r="F2031" s="217" t="s">
        <v>3237</v>
      </c>
      <c r="G2031" s="218" t="s">
        <v>1754</v>
      </c>
      <c r="H2031" s="219">
        <v>1</v>
      </c>
      <c r="I2031" s="220"/>
      <c r="J2031" s="221">
        <f>ROUND(I2031*H2031,2)</f>
        <v>0</v>
      </c>
      <c r="K2031" s="222"/>
      <c r="L2031" s="44"/>
      <c r="M2031" s="223" t="s">
        <v>1</v>
      </c>
      <c r="N2031" s="224" t="s">
        <v>40</v>
      </c>
      <c r="O2031" s="91"/>
      <c r="P2031" s="225">
        <f>O2031*H2031</f>
        <v>0</v>
      </c>
      <c r="Q2031" s="225">
        <v>0</v>
      </c>
      <c r="R2031" s="225">
        <f>Q2031*H2031</f>
        <v>0</v>
      </c>
      <c r="S2031" s="225">
        <v>0</v>
      </c>
      <c r="T2031" s="226">
        <f>S2031*H2031</f>
        <v>0</v>
      </c>
      <c r="U2031" s="38"/>
      <c r="V2031" s="38"/>
      <c r="W2031" s="38"/>
      <c r="X2031" s="38"/>
      <c r="Y2031" s="38"/>
      <c r="Z2031" s="38"/>
      <c r="AA2031" s="38"/>
      <c r="AB2031" s="38"/>
      <c r="AC2031" s="38"/>
      <c r="AD2031" s="38"/>
      <c r="AE2031" s="38"/>
      <c r="AR2031" s="227" t="s">
        <v>256</v>
      </c>
      <c r="AT2031" s="227" t="s">
        <v>163</v>
      </c>
      <c r="AU2031" s="227" t="s">
        <v>178</v>
      </c>
      <c r="AY2031" s="17" t="s">
        <v>161</v>
      </c>
      <c r="BE2031" s="228">
        <f>IF(N2031="základní",J2031,0)</f>
        <v>0</v>
      </c>
      <c r="BF2031" s="228">
        <f>IF(N2031="snížená",J2031,0)</f>
        <v>0</v>
      </c>
      <c r="BG2031" s="228">
        <f>IF(N2031="zákl. přenesená",J2031,0)</f>
        <v>0</v>
      </c>
      <c r="BH2031" s="228">
        <f>IF(N2031="sníž. přenesená",J2031,0)</f>
        <v>0</v>
      </c>
      <c r="BI2031" s="228">
        <f>IF(N2031="nulová",J2031,0)</f>
        <v>0</v>
      </c>
      <c r="BJ2031" s="17" t="s">
        <v>83</v>
      </c>
      <c r="BK2031" s="228">
        <f>ROUND(I2031*H2031,2)</f>
        <v>0</v>
      </c>
      <c r="BL2031" s="17" t="s">
        <v>256</v>
      </c>
      <c r="BM2031" s="227" t="s">
        <v>3238</v>
      </c>
    </row>
    <row r="2032" s="2" customFormat="1">
      <c r="A2032" s="38"/>
      <c r="B2032" s="39"/>
      <c r="C2032" s="40"/>
      <c r="D2032" s="229" t="s">
        <v>169</v>
      </c>
      <c r="E2032" s="40"/>
      <c r="F2032" s="230" t="s">
        <v>3239</v>
      </c>
      <c r="G2032" s="40"/>
      <c r="H2032" s="40"/>
      <c r="I2032" s="231"/>
      <c r="J2032" s="40"/>
      <c r="K2032" s="40"/>
      <c r="L2032" s="44"/>
      <c r="M2032" s="232"/>
      <c r="N2032" s="233"/>
      <c r="O2032" s="91"/>
      <c r="P2032" s="91"/>
      <c r="Q2032" s="91"/>
      <c r="R2032" s="91"/>
      <c r="S2032" s="91"/>
      <c r="T2032" s="92"/>
      <c r="U2032" s="38"/>
      <c r="V2032" s="38"/>
      <c r="W2032" s="38"/>
      <c r="X2032" s="38"/>
      <c r="Y2032" s="38"/>
      <c r="Z2032" s="38"/>
      <c r="AA2032" s="38"/>
      <c r="AB2032" s="38"/>
      <c r="AC2032" s="38"/>
      <c r="AD2032" s="38"/>
      <c r="AE2032" s="38"/>
      <c r="AT2032" s="17" t="s">
        <v>169</v>
      </c>
      <c r="AU2032" s="17" t="s">
        <v>178</v>
      </c>
    </row>
    <row r="2033" s="2" customFormat="1" ht="66.75" customHeight="1">
      <c r="A2033" s="38"/>
      <c r="B2033" s="39"/>
      <c r="C2033" s="215" t="s">
        <v>3240</v>
      </c>
      <c r="D2033" s="215" t="s">
        <v>163</v>
      </c>
      <c r="E2033" s="216" t="s">
        <v>3241</v>
      </c>
      <c r="F2033" s="217" t="s">
        <v>3242</v>
      </c>
      <c r="G2033" s="218" t="s">
        <v>1754</v>
      </c>
      <c r="H2033" s="219">
        <v>1</v>
      </c>
      <c r="I2033" s="220"/>
      <c r="J2033" s="221">
        <f>ROUND(I2033*H2033,2)</f>
        <v>0</v>
      </c>
      <c r="K2033" s="222"/>
      <c r="L2033" s="44"/>
      <c r="M2033" s="223" t="s">
        <v>1</v>
      </c>
      <c r="N2033" s="224" t="s">
        <v>40</v>
      </c>
      <c r="O2033" s="91"/>
      <c r="P2033" s="225">
        <f>O2033*H2033</f>
        <v>0</v>
      </c>
      <c r="Q2033" s="225">
        <v>0</v>
      </c>
      <c r="R2033" s="225">
        <f>Q2033*H2033</f>
        <v>0</v>
      </c>
      <c r="S2033" s="225">
        <v>0</v>
      </c>
      <c r="T2033" s="226">
        <f>S2033*H2033</f>
        <v>0</v>
      </c>
      <c r="U2033" s="38"/>
      <c r="V2033" s="38"/>
      <c r="W2033" s="38"/>
      <c r="X2033" s="38"/>
      <c r="Y2033" s="38"/>
      <c r="Z2033" s="38"/>
      <c r="AA2033" s="38"/>
      <c r="AB2033" s="38"/>
      <c r="AC2033" s="38"/>
      <c r="AD2033" s="38"/>
      <c r="AE2033" s="38"/>
      <c r="AR2033" s="227" t="s">
        <v>256</v>
      </c>
      <c r="AT2033" s="227" t="s">
        <v>163</v>
      </c>
      <c r="AU2033" s="227" t="s">
        <v>178</v>
      </c>
      <c r="AY2033" s="17" t="s">
        <v>161</v>
      </c>
      <c r="BE2033" s="228">
        <f>IF(N2033="základní",J2033,0)</f>
        <v>0</v>
      </c>
      <c r="BF2033" s="228">
        <f>IF(N2033="snížená",J2033,0)</f>
        <v>0</v>
      </c>
      <c r="BG2033" s="228">
        <f>IF(N2033="zákl. přenesená",J2033,0)</f>
        <v>0</v>
      </c>
      <c r="BH2033" s="228">
        <f>IF(N2033="sníž. přenesená",J2033,0)</f>
        <v>0</v>
      </c>
      <c r="BI2033" s="228">
        <f>IF(N2033="nulová",J2033,0)</f>
        <v>0</v>
      </c>
      <c r="BJ2033" s="17" t="s">
        <v>83</v>
      </c>
      <c r="BK2033" s="228">
        <f>ROUND(I2033*H2033,2)</f>
        <v>0</v>
      </c>
      <c r="BL2033" s="17" t="s">
        <v>256</v>
      </c>
      <c r="BM2033" s="227" t="s">
        <v>3243</v>
      </c>
    </row>
    <row r="2034" s="2" customFormat="1">
      <c r="A2034" s="38"/>
      <c r="B2034" s="39"/>
      <c r="C2034" s="40"/>
      <c r="D2034" s="229" t="s">
        <v>169</v>
      </c>
      <c r="E2034" s="40"/>
      <c r="F2034" s="230" t="s">
        <v>3244</v>
      </c>
      <c r="G2034" s="40"/>
      <c r="H2034" s="40"/>
      <c r="I2034" s="231"/>
      <c r="J2034" s="40"/>
      <c r="K2034" s="40"/>
      <c r="L2034" s="44"/>
      <c r="M2034" s="232"/>
      <c r="N2034" s="233"/>
      <c r="O2034" s="91"/>
      <c r="P2034" s="91"/>
      <c r="Q2034" s="91"/>
      <c r="R2034" s="91"/>
      <c r="S2034" s="91"/>
      <c r="T2034" s="92"/>
      <c r="U2034" s="38"/>
      <c r="V2034" s="38"/>
      <c r="W2034" s="38"/>
      <c r="X2034" s="38"/>
      <c r="Y2034" s="38"/>
      <c r="Z2034" s="38"/>
      <c r="AA2034" s="38"/>
      <c r="AB2034" s="38"/>
      <c r="AC2034" s="38"/>
      <c r="AD2034" s="38"/>
      <c r="AE2034" s="38"/>
      <c r="AT2034" s="17" t="s">
        <v>169</v>
      </c>
      <c r="AU2034" s="17" t="s">
        <v>178</v>
      </c>
    </row>
    <row r="2035" s="2" customFormat="1" ht="55.5" customHeight="1">
      <c r="A2035" s="38"/>
      <c r="B2035" s="39"/>
      <c r="C2035" s="215" t="s">
        <v>3245</v>
      </c>
      <c r="D2035" s="215" t="s">
        <v>163</v>
      </c>
      <c r="E2035" s="216" t="s">
        <v>3246</v>
      </c>
      <c r="F2035" s="217" t="s">
        <v>3247</v>
      </c>
      <c r="G2035" s="218" t="s">
        <v>1754</v>
      </c>
      <c r="H2035" s="219">
        <v>1</v>
      </c>
      <c r="I2035" s="220"/>
      <c r="J2035" s="221">
        <f>ROUND(I2035*H2035,2)</f>
        <v>0</v>
      </c>
      <c r="K2035" s="222"/>
      <c r="L2035" s="44"/>
      <c r="M2035" s="223" t="s">
        <v>1</v>
      </c>
      <c r="N2035" s="224" t="s">
        <v>40</v>
      </c>
      <c r="O2035" s="91"/>
      <c r="P2035" s="225">
        <f>O2035*H2035</f>
        <v>0</v>
      </c>
      <c r="Q2035" s="225">
        <v>0</v>
      </c>
      <c r="R2035" s="225">
        <f>Q2035*H2035</f>
        <v>0</v>
      </c>
      <c r="S2035" s="225">
        <v>0</v>
      </c>
      <c r="T2035" s="226">
        <f>S2035*H2035</f>
        <v>0</v>
      </c>
      <c r="U2035" s="38"/>
      <c r="V2035" s="38"/>
      <c r="W2035" s="38"/>
      <c r="X2035" s="38"/>
      <c r="Y2035" s="38"/>
      <c r="Z2035" s="38"/>
      <c r="AA2035" s="38"/>
      <c r="AB2035" s="38"/>
      <c r="AC2035" s="38"/>
      <c r="AD2035" s="38"/>
      <c r="AE2035" s="38"/>
      <c r="AR2035" s="227" t="s">
        <v>256</v>
      </c>
      <c r="AT2035" s="227" t="s">
        <v>163</v>
      </c>
      <c r="AU2035" s="227" t="s">
        <v>178</v>
      </c>
      <c r="AY2035" s="17" t="s">
        <v>161</v>
      </c>
      <c r="BE2035" s="228">
        <f>IF(N2035="základní",J2035,0)</f>
        <v>0</v>
      </c>
      <c r="BF2035" s="228">
        <f>IF(N2035="snížená",J2035,0)</f>
        <v>0</v>
      </c>
      <c r="BG2035" s="228">
        <f>IF(N2035="zákl. přenesená",J2035,0)</f>
        <v>0</v>
      </c>
      <c r="BH2035" s="228">
        <f>IF(N2035="sníž. přenesená",J2035,0)</f>
        <v>0</v>
      </c>
      <c r="BI2035" s="228">
        <f>IF(N2035="nulová",J2035,0)</f>
        <v>0</v>
      </c>
      <c r="BJ2035" s="17" t="s">
        <v>83</v>
      </c>
      <c r="BK2035" s="228">
        <f>ROUND(I2035*H2035,2)</f>
        <v>0</v>
      </c>
      <c r="BL2035" s="17" t="s">
        <v>256</v>
      </c>
      <c r="BM2035" s="227" t="s">
        <v>3248</v>
      </c>
    </row>
    <row r="2036" s="2" customFormat="1">
      <c r="A2036" s="38"/>
      <c r="B2036" s="39"/>
      <c r="C2036" s="40"/>
      <c r="D2036" s="229" t="s">
        <v>169</v>
      </c>
      <c r="E2036" s="40"/>
      <c r="F2036" s="230" t="s">
        <v>3247</v>
      </c>
      <c r="G2036" s="40"/>
      <c r="H2036" s="40"/>
      <c r="I2036" s="231"/>
      <c r="J2036" s="40"/>
      <c r="K2036" s="40"/>
      <c r="L2036" s="44"/>
      <c r="M2036" s="232"/>
      <c r="N2036" s="233"/>
      <c r="O2036" s="91"/>
      <c r="P2036" s="91"/>
      <c r="Q2036" s="91"/>
      <c r="R2036" s="91"/>
      <c r="S2036" s="91"/>
      <c r="T2036" s="92"/>
      <c r="U2036" s="38"/>
      <c r="V2036" s="38"/>
      <c r="W2036" s="38"/>
      <c r="X2036" s="38"/>
      <c r="Y2036" s="38"/>
      <c r="Z2036" s="38"/>
      <c r="AA2036" s="38"/>
      <c r="AB2036" s="38"/>
      <c r="AC2036" s="38"/>
      <c r="AD2036" s="38"/>
      <c r="AE2036" s="38"/>
      <c r="AT2036" s="17" t="s">
        <v>169</v>
      </c>
      <c r="AU2036" s="17" t="s">
        <v>178</v>
      </c>
    </row>
    <row r="2037" s="2" customFormat="1" ht="49.05" customHeight="1">
      <c r="A2037" s="38"/>
      <c r="B2037" s="39"/>
      <c r="C2037" s="215" t="s">
        <v>3249</v>
      </c>
      <c r="D2037" s="215" t="s">
        <v>163</v>
      </c>
      <c r="E2037" s="216" t="s">
        <v>3250</v>
      </c>
      <c r="F2037" s="217" t="s">
        <v>3251</v>
      </c>
      <c r="G2037" s="218" t="s">
        <v>206</v>
      </c>
      <c r="H2037" s="219">
        <v>8</v>
      </c>
      <c r="I2037" s="220"/>
      <c r="J2037" s="221">
        <f>ROUND(I2037*H2037,2)</f>
        <v>0</v>
      </c>
      <c r="K2037" s="222"/>
      <c r="L2037" s="44"/>
      <c r="M2037" s="223" t="s">
        <v>1</v>
      </c>
      <c r="N2037" s="224" t="s">
        <v>40</v>
      </c>
      <c r="O2037" s="91"/>
      <c r="P2037" s="225">
        <f>O2037*H2037</f>
        <v>0</v>
      </c>
      <c r="Q2037" s="225">
        <v>0</v>
      </c>
      <c r="R2037" s="225">
        <f>Q2037*H2037</f>
        <v>0</v>
      </c>
      <c r="S2037" s="225">
        <v>0</v>
      </c>
      <c r="T2037" s="226">
        <f>S2037*H2037</f>
        <v>0</v>
      </c>
      <c r="U2037" s="38"/>
      <c r="V2037" s="38"/>
      <c r="W2037" s="38"/>
      <c r="X2037" s="38"/>
      <c r="Y2037" s="38"/>
      <c r="Z2037" s="38"/>
      <c r="AA2037" s="38"/>
      <c r="AB2037" s="38"/>
      <c r="AC2037" s="38"/>
      <c r="AD2037" s="38"/>
      <c r="AE2037" s="38"/>
      <c r="AR2037" s="227" t="s">
        <v>256</v>
      </c>
      <c r="AT2037" s="227" t="s">
        <v>163</v>
      </c>
      <c r="AU2037" s="227" t="s">
        <v>178</v>
      </c>
      <c r="AY2037" s="17" t="s">
        <v>161</v>
      </c>
      <c r="BE2037" s="228">
        <f>IF(N2037="základní",J2037,0)</f>
        <v>0</v>
      </c>
      <c r="BF2037" s="228">
        <f>IF(N2037="snížená",J2037,0)</f>
        <v>0</v>
      </c>
      <c r="BG2037" s="228">
        <f>IF(N2037="zákl. přenesená",J2037,0)</f>
        <v>0</v>
      </c>
      <c r="BH2037" s="228">
        <f>IF(N2037="sníž. přenesená",J2037,0)</f>
        <v>0</v>
      </c>
      <c r="BI2037" s="228">
        <f>IF(N2037="nulová",J2037,0)</f>
        <v>0</v>
      </c>
      <c r="BJ2037" s="17" t="s">
        <v>83</v>
      </c>
      <c r="BK2037" s="228">
        <f>ROUND(I2037*H2037,2)</f>
        <v>0</v>
      </c>
      <c r="BL2037" s="17" t="s">
        <v>256</v>
      </c>
      <c r="BM2037" s="227" t="s">
        <v>3252</v>
      </c>
    </row>
    <row r="2038" s="2" customFormat="1">
      <c r="A2038" s="38"/>
      <c r="B2038" s="39"/>
      <c r="C2038" s="40"/>
      <c r="D2038" s="229" t="s">
        <v>169</v>
      </c>
      <c r="E2038" s="40"/>
      <c r="F2038" s="230" t="s">
        <v>3251</v>
      </c>
      <c r="G2038" s="40"/>
      <c r="H2038" s="40"/>
      <c r="I2038" s="231"/>
      <c r="J2038" s="40"/>
      <c r="K2038" s="40"/>
      <c r="L2038" s="44"/>
      <c r="M2038" s="232"/>
      <c r="N2038" s="233"/>
      <c r="O2038" s="91"/>
      <c r="P2038" s="91"/>
      <c r="Q2038" s="91"/>
      <c r="R2038" s="91"/>
      <c r="S2038" s="91"/>
      <c r="T2038" s="92"/>
      <c r="U2038" s="38"/>
      <c r="V2038" s="38"/>
      <c r="W2038" s="38"/>
      <c r="X2038" s="38"/>
      <c r="Y2038" s="38"/>
      <c r="Z2038" s="38"/>
      <c r="AA2038" s="38"/>
      <c r="AB2038" s="38"/>
      <c r="AC2038" s="38"/>
      <c r="AD2038" s="38"/>
      <c r="AE2038" s="38"/>
      <c r="AT2038" s="17" t="s">
        <v>169</v>
      </c>
      <c r="AU2038" s="17" t="s">
        <v>178</v>
      </c>
    </row>
    <row r="2039" s="2" customFormat="1" ht="49.05" customHeight="1">
      <c r="A2039" s="38"/>
      <c r="B2039" s="39"/>
      <c r="C2039" s="215" t="s">
        <v>3253</v>
      </c>
      <c r="D2039" s="215" t="s">
        <v>163</v>
      </c>
      <c r="E2039" s="216" t="s">
        <v>3254</v>
      </c>
      <c r="F2039" s="217" t="s">
        <v>3255</v>
      </c>
      <c r="G2039" s="218" t="s">
        <v>206</v>
      </c>
      <c r="H2039" s="219">
        <v>100</v>
      </c>
      <c r="I2039" s="220"/>
      <c r="J2039" s="221">
        <f>ROUND(I2039*H2039,2)</f>
        <v>0</v>
      </c>
      <c r="K2039" s="222"/>
      <c r="L2039" s="44"/>
      <c r="M2039" s="223" t="s">
        <v>1</v>
      </c>
      <c r="N2039" s="224" t="s">
        <v>40</v>
      </c>
      <c r="O2039" s="91"/>
      <c r="P2039" s="225">
        <f>O2039*H2039</f>
        <v>0</v>
      </c>
      <c r="Q2039" s="225">
        <v>0</v>
      </c>
      <c r="R2039" s="225">
        <f>Q2039*H2039</f>
        <v>0</v>
      </c>
      <c r="S2039" s="225">
        <v>0</v>
      </c>
      <c r="T2039" s="226">
        <f>S2039*H2039</f>
        <v>0</v>
      </c>
      <c r="U2039" s="38"/>
      <c r="V2039" s="38"/>
      <c r="W2039" s="38"/>
      <c r="X2039" s="38"/>
      <c r="Y2039" s="38"/>
      <c r="Z2039" s="38"/>
      <c r="AA2039" s="38"/>
      <c r="AB2039" s="38"/>
      <c r="AC2039" s="38"/>
      <c r="AD2039" s="38"/>
      <c r="AE2039" s="38"/>
      <c r="AR2039" s="227" t="s">
        <v>256</v>
      </c>
      <c r="AT2039" s="227" t="s">
        <v>163</v>
      </c>
      <c r="AU2039" s="227" t="s">
        <v>178</v>
      </c>
      <c r="AY2039" s="17" t="s">
        <v>161</v>
      </c>
      <c r="BE2039" s="228">
        <f>IF(N2039="základní",J2039,0)</f>
        <v>0</v>
      </c>
      <c r="BF2039" s="228">
        <f>IF(N2039="snížená",J2039,0)</f>
        <v>0</v>
      </c>
      <c r="BG2039" s="228">
        <f>IF(N2039="zákl. přenesená",J2039,0)</f>
        <v>0</v>
      </c>
      <c r="BH2039" s="228">
        <f>IF(N2039="sníž. přenesená",J2039,0)</f>
        <v>0</v>
      </c>
      <c r="BI2039" s="228">
        <f>IF(N2039="nulová",J2039,0)</f>
        <v>0</v>
      </c>
      <c r="BJ2039" s="17" t="s">
        <v>83</v>
      </c>
      <c r="BK2039" s="228">
        <f>ROUND(I2039*H2039,2)</f>
        <v>0</v>
      </c>
      <c r="BL2039" s="17" t="s">
        <v>256</v>
      </c>
      <c r="BM2039" s="227" t="s">
        <v>3256</v>
      </c>
    </row>
    <row r="2040" s="2" customFormat="1">
      <c r="A2040" s="38"/>
      <c r="B2040" s="39"/>
      <c r="C2040" s="40"/>
      <c r="D2040" s="229" t="s">
        <v>169</v>
      </c>
      <c r="E2040" s="40"/>
      <c r="F2040" s="230" t="s">
        <v>3255</v>
      </c>
      <c r="G2040" s="40"/>
      <c r="H2040" s="40"/>
      <c r="I2040" s="231"/>
      <c r="J2040" s="40"/>
      <c r="K2040" s="40"/>
      <c r="L2040" s="44"/>
      <c r="M2040" s="232"/>
      <c r="N2040" s="233"/>
      <c r="O2040" s="91"/>
      <c r="P2040" s="91"/>
      <c r="Q2040" s="91"/>
      <c r="R2040" s="91"/>
      <c r="S2040" s="91"/>
      <c r="T2040" s="92"/>
      <c r="U2040" s="38"/>
      <c r="V2040" s="38"/>
      <c r="W2040" s="38"/>
      <c r="X2040" s="38"/>
      <c r="Y2040" s="38"/>
      <c r="Z2040" s="38"/>
      <c r="AA2040" s="38"/>
      <c r="AB2040" s="38"/>
      <c r="AC2040" s="38"/>
      <c r="AD2040" s="38"/>
      <c r="AE2040" s="38"/>
      <c r="AT2040" s="17" t="s">
        <v>169</v>
      </c>
      <c r="AU2040" s="17" t="s">
        <v>178</v>
      </c>
    </row>
    <row r="2041" s="2" customFormat="1" ht="49.05" customHeight="1">
      <c r="A2041" s="38"/>
      <c r="B2041" s="39"/>
      <c r="C2041" s="215" t="s">
        <v>3257</v>
      </c>
      <c r="D2041" s="215" t="s">
        <v>163</v>
      </c>
      <c r="E2041" s="216" t="s">
        <v>3258</v>
      </c>
      <c r="F2041" s="217" t="s">
        <v>3259</v>
      </c>
      <c r="G2041" s="218" t="s">
        <v>206</v>
      </c>
      <c r="H2041" s="219">
        <v>25</v>
      </c>
      <c r="I2041" s="220"/>
      <c r="J2041" s="221">
        <f>ROUND(I2041*H2041,2)</f>
        <v>0</v>
      </c>
      <c r="K2041" s="222"/>
      <c r="L2041" s="44"/>
      <c r="M2041" s="223" t="s">
        <v>1</v>
      </c>
      <c r="N2041" s="224" t="s">
        <v>40</v>
      </c>
      <c r="O2041" s="91"/>
      <c r="P2041" s="225">
        <f>O2041*H2041</f>
        <v>0</v>
      </c>
      <c r="Q2041" s="225">
        <v>0</v>
      </c>
      <c r="R2041" s="225">
        <f>Q2041*H2041</f>
        <v>0</v>
      </c>
      <c r="S2041" s="225">
        <v>0</v>
      </c>
      <c r="T2041" s="226">
        <f>S2041*H2041</f>
        <v>0</v>
      </c>
      <c r="U2041" s="38"/>
      <c r="V2041" s="38"/>
      <c r="W2041" s="38"/>
      <c r="X2041" s="38"/>
      <c r="Y2041" s="38"/>
      <c r="Z2041" s="38"/>
      <c r="AA2041" s="38"/>
      <c r="AB2041" s="38"/>
      <c r="AC2041" s="38"/>
      <c r="AD2041" s="38"/>
      <c r="AE2041" s="38"/>
      <c r="AR2041" s="227" t="s">
        <v>256</v>
      </c>
      <c r="AT2041" s="227" t="s">
        <v>163</v>
      </c>
      <c r="AU2041" s="227" t="s">
        <v>178</v>
      </c>
      <c r="AY2041" s="17" t="s">
        <v>161</v>
      </c>
      <c r="BE2041" s="228">
        <f>IF(N2041="základní",J2041,0)</f>
        <v>0</v>
      </c>
      <c r="BF2041" s="228">
        <f>IF(N2041="snížená",J2041,0)</f>
        <v>0</v>
      </c>
      <c r="BG2041" s="228">
        <f>IF(N2041="zákl. přenesená",J2041,0)</f>
        <v>0</v>
      </c>
      <c r="BH2041" s="228">
        <f>IF(N2041="sníž. přenesená",J2041,0)</f>
        <v>0</v>
      </c>
      <c r="BI2041" s="228">
        <f>IF(N2041="nulová",J2041,0)</f>
        <v>0</v>
      </c>
      <c r="BJ2041" s="17" t="s">
        <v>83</v>
      </c>
      <c r="BK2041" s="228">
        <f>ROUND(I2041*H2041,2)</f>
        <v>0</v>
      </c>
      <c r="BL2041" s="17" t="s">
        <v>256</v>
      </c>
      <c r="BM2041" s="227" t="s">
        <v>3260</v>
      </c>
    </row>
    <row r="2042" s="2" customFormat="1">
      <c r="A2042" s="38"/>
      <c r="B2042" s="39"/>
      <c r="C2042" s="40"/>
      <c r="D2042" s="229" t="s">
        <v>169</v>
      </c>
      <c r="E2042" s="40"/>
      <c r="F2042" s="230" t="s">
        <v>3259</v>
      </c>
      <c r="G2042" s="40"/>
      <c r="H2042" s="40"/>
      <c r="I2042" s="231"/>
      <c r="J2042" s="40"/>
      <c r="K2042" s="40"/>
      <c r="L2042" s="44"/>
      <c r="M2042" s="232"/>
      <c r="N2042" s="233"/>
      <c r="O2042" s="91"/>
      <c r="P2042" s="91"/>
      <c r="Q2042" s="91"/>
      <c r="R2042" s="91"/>
      <c r="S2042" s="91"/>
      <c r="T2042" s="92"/>
      <c r="U2042" s="38"/>
      <c r="V2042" s="38"/>
      <c r="W2042" s="38"/>
      <c r="X2042" s="38"/>
      <c r="Y2042" s="38"/>
      <c r="Z2042" s="38"/>
      <c r="AA2042" s="38"/>
      <c r="AB2042" s="38"/>
      <c r="AC2042" s="38"/>
      <c r="AD2042" s="38"/>
      <c r="AE2042" s="38"/>
      <c r="AT2042" s="17" t="s">
        <v>169</v>
      </c>
      <c r="AU2042" s="17" t="s">
        <v>178</v>
      </c>
    </row>
    <row r="2043" s="2" customFormat="1" ht="49.05" customHeight="1">
      <c r="A2043" s="38"/>
      <c r="B2043" s="39"/>
      <c r="C2043" s="215" t="s">
        <v>3261</v>
      </c>
      <c r="D2043" s="215" t="s">
        <v>163</v>
      </c>
      <c r="E2043" s="216" t="s">
        <v>3262</v>
      </c>
      <c r="F2043" s="217" t="s">
        <v>3263</v>
      </c>
      <c r="G2043" s="218" t="s">
        <v>206</v>
      </c>
      <c r="H2043" s="219">
        <v>20</v>
      </c>
      <c r="I2043" s="220"/>
      <c r="J2043" s="221">
        <f>ROUND(I2043*H2043,2)</f>
        <v>0</v>
      </c>
      <c r="K2043" s="222"/>
      <c r="L2043" s="44"/>
      <c r="M2043" s="223" t="s">
        <v>1</v>
      </c>
      <c r="N2043" s="224" t="s">
        <v>40</v>
      </c>
      <c r="O2043" s="91"/>
      <c r="P2043" s="225">
        <f>O2043*H2043</f>
        <v>0</v>
      </c>
      <c r="Q2043" s="225">
        <v>0</v>
      </c>
      <c r="R2043" s="225">
        <f>Q2043*H2043</f>
        <v>0</v>
      </c>
      <c r="S2043" s="225">
        <v>0</v>
      </c>
      <c r="T2043" s="226">
        <f>S2043*H2043</f>
        <v>0</v>
      </c>
      <c r="U2043" s="38"/>
      <c r="V2043" s="38"/>
      <c r="W2043" s="38"/>
      <c r="X2043" s="38"/>
      <c r="Y2043" s="38"/>
      <c r="Z2043" s="38"/>
      <c r="AA2043" s="38"/>
      <c r="AB2043" s="38"/>
      <c r="AC2043" s="38"/>
      <c r="AD2043" s="38"/>
      <c r="AE2043" s="38"/>
      <c r="AR2043" s="227" t="s">
        <v>256</v>
      </c>
      <c r="AT2043" s="227" t="s">
        <v>163</v>
      </c>
      <c r="AU2043" s="227" t="s">
        <v>178</v>
      </c>
      <c r="AY2043" s="17" t="s">
        <v>161</v>
      </c>
      <c r="BE2043" s="228">
        <f>IF(N2043="základní",J2043,0)</f>
        <v>0</v>
      </c>
      <c r="BF2043" s="228">
        <f>IF(N2043="snížená",J2043,0)</f>
        <v>0</v>
      </c>
      <c r="BG2043" s="228">
        <f>IF(N2043="zákl. přenesená",J2043,0)</f>
        <v>0</v>
      </c>
      <c r="BH2043" s="228">
        <f>IF(N2043="sníž. přenesená",J2043,0)</f>
        <v>0</v>
      </c>
      <c r="BI2043" s="228">
        <f>IF(N2043="nulová",J2043,0)</f>
        <v>0</v>
      </c>
      <c r="BJ2043" s="17" t="s">
        <v>83</v>
      </c>
      <c r="BK2043" s="228">
        <f>ROUND(I2043*H2043,2)</f>
        <v>0</v>
      </c>
      <c r="BL2043" s="17" t="s">
        <v>256</v>
      </c>
      <c r="BM2043" s="227" t="s">
        <v>3264</v>
      </c>
    </row>
    <row r="2044" s="2" customFormat="1">
      <c r="A2044" s="38"/>
      <c r="B2044" s="39"/>
      <c r="C2044" s="40"/>
      <c r="D2044" s="229" t="s">
        <v>169</v>
      </c>
      <c r="E2044" s="40"/>
      <c r="F2044" s="230" t="s">
        <v>3263</v>
      </c>
      <c r="G2044" s="40"/>
      <c r="H2044" s="40"/>
      <c r="I2044" s="231"/>
      <c r="J2044" s="40"/>
      <c r="K2044" s="40"/>
      <c r="L2044" s="44"/>
      <c r="M2044" s="232"/>
      <c r="N2044" s="233"/>
      <c r="O2044" s="91"/>
      <c r="P2044" s="91"/>
      <c r="Q2044" s="91"/>
      <c r="R2044" s="91"/>
      <c r="S2044" s="91"/>
      <c r="T2044" s="92"/>
      <c r="U2044" s="38"/>
      <c r="V2044" s="38"/>
      <c r="W2044" s="38"/>
      <c r="X2044" s="38"/>
      <c r="Y2044" s="38"/>
      <c r="Z2044" s="38"/>
      <c r="AA2044" s="38"/>
      <c r="AB2044" s="38"/>
      <c r="AC2044" s="38"/>
      <c r="AD2044" s="38"/>
      <c r="AE2044" s="38"/>
      <c r="AT2044" s="17" t="s">
        <v>169</v>
      </c>
      <c r="AU2044" s="17" t="s">
        <v>178</v>
      </c>
    </row>
    <row r="2045" s="2" customFormat="1" ht="49.05" customHeight="1">
      <c r="A2045" s="38"/>
      <c r="B2045" s="39"/>
      <c r="C2045" s="215" t="s">
        <v>3265</v>
      </c>
      <c r="D2045" s="215" t="s">
        <v>163</v>
      </c>
      <c r="E2045" s="216" t="s">
        <v>3266</v>
      </c>
      <c r="F2045" s="217" t="s">
        <v>3267</v>
      </c>
      <c r="G2045" s="218" t="s">
        <v>206</v>
      </c>
      <c r="H2045" s="219">
        <v>41</v>
      </c>
      <c r="I2045" s="220"/>
      <c r="J2045" s="221">
        <f>ROUND(I2045*H2045,2)</f>
        <v>0</v>
      </c>
      <c r="K2045" s="222"/>
      <c r="L2045" s="44"/>
      <c r="M2045" s="223" t="s">
        <v>1</v>
      </c>
      <c r="N2045" s="224" t="s">
        <v>40</v>
      </c>
      <c r="O2045" s="91"/>
      <c r="P2045" s="225">
        <f>O2045*H2045</f>
        <v>0</v>
      </c>
      <c r="Q2045" s="225">
        <v>0</v>
      </c>
      <c r="R2045" s="225">
        <f>Q2045*H2045</f>
        <v>0</v>
      </c>
      <c r="S2045" s="225">
        <v>0</v>
      </c>
      <c r="T2045" s="226">
        <f>S2045*H2045</f>
        <v>0</v>
      </c>
      <c r="U2045" s="38"/>
      <c r="V2045" s="38"/>
      <c r="W2045" s="38"/>
      <c r="X2045" s="38"/>
      <c r="Y2045" s="38"/>
      <c r="Z2045" s="38"/>
      <c r="AA2045" s="38"/>
      <c r="AB2045" s="38"/>
      <c r="AC2045" s="38"/>
      <c r="AD2045" s="38"/>
      <c r="AE2045" s="38"/>
      <c r="AR2045" s="227" t="s">
        <v>256</v>
      </c>
      <c r="AT2045" s="227" t="s">
        <v>163</v>
      </c>
      <c r="AU2045" s="227" t="s">
        <v>178</v>
      </c>
      <c r="AY2045" s="17" t="s">
        <v>161</v>
      </c>
      <c r="BE2045" s="228">
        <f>IF(N2045="základní",J2045,0)</f>
        <v>0</v>
      </c>
      <c r="BF2045" s="228">
        <f>IF(N2045="snížená",J2045,0)</f>
        <v>0</v>
      </c>
      <c r="BG2045" s="228">
        <f>IF(N2045="zákl. přenesená",J2045,0)</f>
        <v>0</v>
      </c>
      <c r="BH2045" s="228">
        <f>IF(N2045="sníž. přenesená",J2045,0)</f>
        <v>0</v>
      </c>
      <c r="BI2045" s="228">
        <f>IF(N2045="nulová",J2045,0)</f>
        <v>0</v>
      </c>
      <c r="BJ2045" s="17" t="s">
        <v>83</v>
      </c>
      <c r="BK2045" s="228">
        <f>ROUND(I2045*H2045,2)</f>
        <v>0</v>
      </c>
      <c r="BL2045" s="17" t="s">
        <v>256</v>
      </c>
      <c r="BM2045" s="227" t="s">
        <v>3268</v>
      </c>
    </row>
    <row r="2046" s="2" customFormat="1">
      <c r="A2046" s="38"/>
      <c r="B2046" s="39"/>
      <c r="C2046" s="40"/>
      <c r="D2046" s="229" t="s">
        <v>169</v>
      </c>
      <c r="E2046" s="40"/>
      <c r="F2046" s="230" t="s">
        <v>3267</v>
      </c>
      <c r="G2046" s="40"/>
      <c r="H2046" s="40"/>
      <c r="I2046" s="231"/>
      <c r="J2046" s="40"/>
      <c r="K2046" s="40"/>
      <c r="L2046" s="44"/>
      <c r="M2046" s="232"/>
      <c r="N2046" s="233"/>
      <c r="O2046" s="91"/>
      <c r="P2046" s="91"/>
      <c r="Q2046" s="91"/>
      <c r="R2046" s="91"/>
      <c r="S2046" s="91"/>
      <c r="T2046" s="92"/>
      <c r="U2046" s="38"/>
      <c r="V2046" s="38"/>
      <c r="W2046" s="38"/>
      <c r="X2046" s="38"/>
      <c r="Y2046" s="38"/>
      <c r="Z2046" s="38"/>
      <c r="AA2046" s="38"/>
      <c r="AB2046" s="38"/>
      <c r="AC2046" s="38"/>
      <c r="AD2046" s="38"/>
      <c r="AE2046" s="38"/>
      <c r="AT2046" s="17" t="s">
        <v>169</v>
      </c>
      <c r="AU2046" s="17" t="s">
        <v>178</v>
      </c>
    </row>
    <row r="2047" s="2" customFormat="1" ht="49.05" customHeight="1">
      <c r="A2047" s="38"/>
      <c r="B2047" s="39"/>
      <c r="C2047" s="215" t="s">
        <v>3269</v>
      </c>
      <c r="D2047" s="215" t="s">
        <v>163</v>
      </c>
      <c r="E2047" s="216" t="s">
        <v>3270</v>
      </c>
      <c r="F2047" s="217" t="s">
        <v>3271</v>
      </c>
      <c r="G2047" s="218" t="s">
        <v>206</v>
      </c>
      <c r="H2047" s="219">
        <v>82</v>
      </c>
      <c r="I2047" s="220"/>
      <c r="J2047" s="221">
        <f>ROUND(I2047*H2047,2)</f>
        <v>0</v>
      </c>
      <c r="K2047" s="222"/>
      <c r="L2047" s="44"/>
      <c r="M2047" s="223" t="s">
        <v>1</v>
      </c>
      <c r="N2047" s="224" t="s">
        <v>40</v>
      </c>
      <c r="O2047" s="91"/>
      <c r="P2047" s="225">
        <f>O2047*H2047</f>
        <v>0</v>
      </c>
      <c r="Q2047" s="225">
        <v>0</v>
      </c>
      <c r="R2047" s="225">
        <f>Q2047*H2047</f>
        <v>0</v>
      </c>
      <c r="S2047" s="225">
        <v>0</v>
      </c>
      <c r="T2047" s="226">
        <f>S2047*H2047</f>
        <v>0</v>
      </c>
      <c r="U2047" s="38"/>
      <c r="V2047" s="38"/>
      <c r="W2047" s="38"/>
      <c r="X2047" s="38"/>
      <c r="Y2047" s="38"/>
      <c r="Z2047" s="38"/>
      <c r="AA2047" s="38"/>
      <c r="AB2047" s="38"/>
      <c r="AC2047" s="38"/>
      <c r="AD2047" s="38"/>
      <c r="AE2047" s="38"/>
      <c r="AR2047" s="227" t="s">
        <v>256</v>
      </c>
      <c r="AT2047" s="227" t="s">
        <v>163</v>
      </c>
      <c r="AU2047" s="227" t="s">
        <v>178</v>
      </c>
      <c r="AY2047" s="17" t="s">
        <v>161</v>
      </c>
      <c r="BE2047" s="228">
        <f>IF(N2047="základní",J2047,0)</f>
        <v>0</v>
      </c>
      <c r="BF2047" s="228">
        <f>IF(N2047="snížená",J2047,0)</f>
        <v>0</v>
      </c>
      <c r="BG2047" s="228">
        <f>IF(N2047="zákl. přenesená",J2047,0)</f>
        <v>0</v>
      </c>
      <c r="BH2047" s="228">
        <f>IF(N2047="sníž. přenesená",J2047,0)</f>
        <v>0</v>
      </c>
      <c r="BI2047" s="228">
        <f>IF(N2047="nulová",J2047,0)</f>
        <v>0</v>
      </c>
      <c r="BJ2047" s="17" t="s">
        <v>83</v>
      </c>
      <c r="BK2047" s="228">
        <f>ROUND(I2047*H2047,2)</f>
        <v>0</v>
      </c>
      <c r="BL2047" s="17" t="s">
        <v>256</v>
      </c>
      <c r="BM2047" s="227" t="s">
        <v>3272</v>
      </c>
    </row>
    <row r="2048" s="2" customFormat="1">
      <c r="A2048" s="38"/>
      <c r="B2048" s="39"/>
      <c r="C2048" s="40"/>
      <c r="D2048" s="229" t="s">
        <v>169</v>
      </c>
      <c r="E2048" s="40"/>
      <c r="F2048" s="230" t="s">
        <v>3271</v>
      </c>
      <c r="G2048" s="40"/>
      <c r="H2048" s="40"/>
      <c r="I2048" s="231"/>
      <c r="J2048" s="40"/>
      <c r="K2048" s="40"/>
      <c r="L2048" s="44"/>
      <c r="M2048" s="232"/>
      <c r="N2048" s="233"/>
      <c r="O2048" s="91"/>
      <c r="P2048" s="91"/>
      <c r="Q2048" s="91"/>
      <c r="R2048" s="91"/>
      <c r="S2048" s="91"/>
      <c r="T2048" s="92"/>
      <c r="U2048" s="38"/>
      <c r="V2048" s="38"/>
      <c r="W2048" s="38"/>
      <c r="X2048" s="38"/>
      <c r="Y2048" s="38"/>
      <c r="Z2048" s="38"/>
      <c r="AA2048" s="38"/>
      <c r="AB2048" s="38"/>
      <c r="AC2048" s="38"/>
      <c r="AD2048" s="38"/>
      <c r="AE2048" s="38"/>
      <c r="AT2048" s="17" t="s">
        <v>169</v>
      </c>
      <c r="AU2048" s="17" t="s">
        <v>178</v>
      </c>
    </row>
    <row r="2049" s="2" customFormat="1" ht="66.75" customHeight="1">
      <c r="A2049" s="38"/>
      <c r="B2049" s="39"/>
      <c r="C2049" s="215" t="s">
        <v>3273</v>
      </c>
      <c r="D2049" s="215" t="s">
        <v>163</v>
      </c>
      <c r="E2049" s="216" t="s">
        <v>3274</v>
      </c>
      <c r="F2049" s="217" t="s">
        <v>3275</v>
      </c>
      <c r="G2049" s="218" t="s">
        <v>206</v>
      </c>
      <c r="H2049" s="219">
        <v>9</v>
      </c>
      <c r="I2049" s="220"/>
      <c r="J2049" s="221">
        <f>ROUND(I2049*H2049,2)</f>
        <v>0</v>
      </c>
      <c r="K2049" s="222"/>
      <c r="L2049" s="44"/>
      <c r="M2049" s="223" t="s">
        <v>1</v>
      </c>
      <c r="N2049" s="224" t="s">
        <v>40</v>
      </c>
      <c r="O2049" s="91"/>
      <c r="P2049" s="225">
        <f>O2049*H2049</f>
        <v>0</v>
      </c>
      <c r="Q2049" s="225">
        <v>0</v>
      </c>
      <c r="R2049" s="225">
        <f>Q2049*H2049</f>
        <v>0</v>
      </c>
      <c r="S2049" s="225">
        <v>0</v>
      </c>
      <c r="T2049" s="226">
        <f>S2049*H2049</f>
        <v>0</v>
      </c>
      <c r="U2049" s="38"/>
      <c r="V2049" s="38"/>
      <c r="W2049" s="38"/>
      <c r="X2049" s="38"/>
      <c r="Y2049" s="38"/>
      <c r="Z2049" s="38"/>
      <c r="AA2049" s="38"/>
      <c r="AB2049" s="38"/>
      <c r="AC2049" s="38"/>
      <c r="AD2049" s="38"/>
      <c r="AE2049" s="38"/>
      <c r="AR2049" s="227" t="s">
        <v>256</v>
      </c>
      <c r="AT2049" s="227" t="s">
        <v>163</v>
      </c>
      <c r="AU2049" s="227" t="s">
        <v>178</v>
      </c>
      <c r="AY2049" s="17" t="s">
        <v>161</v>
      </c>
      <c r="BE2049" s="228">
        <f>IF(N2049="základní",J2049,0)</f>
        <v>0</v>
      </c>
      <c r="BF2049" s="228">
        <f>IF(N2049="snížená",J2049,0)</f>
        <v>0</v>
      </c>
      <c r="BG2049" s="228">
        <f>IF(N2049="zákl. přenesená",J2049,0)</f>
        <v>0</v>
      </c>
      <c r="BH2049" s="228">
        <f>IF(N2049="sníž. přenesená",J2049,0)</f>
        <v>0</v>
      </c>
      <c r="BI2049" s="228">
        <f>IF(N2049="nulová",J2049,0)</f>
        <v>0</v>
      </c>
      <c r="BJ2049" s="17" t="s">
        <v>83</v>
      </c>
      <c r="BK2049" s="228">
        <f>ROUND(I2049*H2049,2)</f>
        <v>0</v>
      </c>
      <c r="BL2049" s="17" t="s">
        <v>256</v>
      </c>
      <c r="BM2049" s="227" t="s">
        <v>3276</v>
      </c>
    </row>
    <row r="2050" s="2" customFormat="1">
      <c r="A2050" s="38"/>
      <c r="B2050" s="39"/>
      <c r="C2050" s="40"/>
      <c r="D2050" s="229" t="s">
        <v>169</v>
      </c>
      <c r="E2050" s="40"/>
      <c r="F2050" s="230" t="s">
        <v>3277</v>
      </c>
      <c r="G2050" s="40"/>
      <c r="H2050" s="40"/>
      <c r="I2050" s="231"/>
      <c r="J2050" s="40"/>
      <c r="K2050" s="40"/>
      <c r="L2050" s="44"/>
      <c r="M2050" s="232"/>
      <c r="N2050" s="233"/>
      <c r="O2050" s="91"/>
      <c r="P2050" s="91"/>
      <c r="Q2050" s="91"/>
      <c r="R2050" s="91"/>
      <c r="S2050" s="91"/>
      <c r="T2050" s="92"/>
      <c r="U2050" s="38"/>
      <c r="V2050" s="38"/>
      <c r="W2050" s="38"/>
      <c r="X2050" s="38"/>
      <c r="Y2050" s="38"/>
      <c r="Z2050" s="38"/>
      <c r="AA2050" s="38"/>
      <c r="AB2050" s="38"/>
      <c r="AC2050" s="38"/>
      <c r="AD2050" s="38"/>
      <c r="AE2050" s="38"/>
      <c r="AT2050" s="17" t="s">
        <v>169</v>
      </c>
      <c r="AU2050" s="17" t="s">
        <v>178</v>
      </c>
    </row>
    <row r="2051" s="12" customFormat="1" ht="20.88" customHeight="1">
      <c r="A2051" s="12"/>
      <c r="B2051" s="199"/>
      <c r="C2051" s="200"/>
      <c r="D2051" s="201" t="s">
        <v>74</v>
      </c>
      <c r="E2051" s="213" t="s">
        <v>3278</v>
      </c>
      <c r="F2051" s="213" t="s">
        <v>3279</v>
      </c>
      <c r="G2051" s="200"/>
      <c r="H2051" s="200"/>
      <c r="I2051" s="203"/>
      <c r="J2051" s="214">
        <f>BK2051</f>
        <v>0</v>
      </c>
      <c r="K2051" s="200"/>
      <c r="L2051" s="205"/>
      <c r="M2051" s="206"/>
      <c r="N2051" s="207"/>
      <c r="O2051" s="207"/>
      <c r="P2051" s="208">
        <f>SUM(P2052:P2119)</f>
        <v>0</v>
      </c>
      <c r="Q2051" s="207"/>
      <c r="R2051" s="208">
        <f>SUM(R2052:R2119)</f>
        <v>0</v>
      </c>
      <c r="S2051" s="207"/>
      <c r="T2051" s="209">
        <f>SUM(T2052:T2119)</f>
        <v>0</v>
      </c>
      <c r="U2051" s="12"/>
      <c r="V2051" s="12"/>
      <c r="W2051" s="12"/>
      <c r="X2051" s="12"/>
      <c r="Y2051" s="12"/>
      <c r="Z2051" s="12"/>
      <c r="AA2051" s="12"/>
      <c r="AB2051" s="12"/>
      <c r="AC2051" s="12"/>
      <c r="AD2051" s="12"/>
      <c r="AE2051" s="12"/>
      <c r="AR2051" s="210" t="s">
        <v>85</v>
      </c>
      <c r="AT2051" s="211" t="s">
        <v>74</v>
      </c>
      <c r="AU2051" s="211" t="s">
        <v>85</v>
      </c>
      <c r="AY2051" s="210" t="s">
        <v>161</v>
      </c>
      <c r="BK2051" s="212">
        <f>SUM(BK2052:BK2119)</f>
        <v>0</v>
      </c>
    </row>
    <row r="2052" s="2" customFormat="1" ht="66.75" customHeight="1">
      <c r="A2052" s="38"/>
      <c r="B2052" s="39"/>
      <c r="C2052" s="215" t="s">
        <v>3280</v>
      </c>
      <c r="D2052" s="215" t="s">
        <v>163</v>
      </c>
      <c r="E2052" s="216" t="s">
        <v>3281</v>
      </c>
      <c r="F2052" s="217" t="s">
        <v>3282</v>
      </c>
      <c r="G2052" s="218" t="s">
        <v>1754</v>
      </c>
      <c r="H2052" s="219">
        <v>1</v>
      </c>
      <c r="I2052" s="220"/>
      <c r="J2052" s="221">
        <f>ROUND(I2052*H2052,2)</f>
        <v>0</v>
      </c>
      <c r="K2052" s="222"/>
      <c r="L2052" s="44"/>
      <c r="M2052" s="223" t="s">
        <v>1</v>
      </c>
      <c r="N2052" s="224" t="s">
        <v>40</v>
      </c>
      <c r="O2052" s="91"/>
      <c r="P2052" s="225">
        <f>O2052*H2052</f>
        <v>0</v>
      </c>
      <c r="Q2052" s="225">
        <v>0</v>
      </c>
      <c r="R2052" s="225">
        <f>Q2052*H2052</f>
        <v>0</v>
      </c>
      <c r="S2052" s="225">
        <v>0</v>
      </c>
      <c r="T2052" s="226">
        <f>S2052*H2052</f>
        <v>0</v>
      </c>
      <c r="U2052" s="38"/>
      <c r="V2052" s="38"/>
      <c r="W2052" s="38"/>
      <c r="X2052" s="38"/>
      <c r="Y2052" s="38"/>
      <c r="Z2052" s="38"/>
      <c r="AA2052" s="38"/>
      <c r="AB2052" s="38"/>
      <c r="AC2052" s="38"/>
      <c r="AD2052" s="38"/>
      <c r="AE2052" s="38"/>
      <c r="AR2052" s="227" t="s">
        <v>256</v>
      </c>
      <c r="AT2052" s="227" t="s">
        <v>163</v>
      </c>
      <c r="AU2052" s="227" t="s">
        <v>178</v>
      </c>
      <c r="AY2052" s="17" t="s">
        <v>161</v>
      </c>
      <c r="BE2052" s="228">
        <f>IF(N2052="základní",J2052,0)</f>
        <v>0</v>
      </c>
      <c r="BF2052" s="228">
        <f>IF(N2052="snížená",J2052,0)</f>
        <v>0</v>
      </c>
      <c r="BG2052" s="228">
        <f>IF(N2052="zákl. přenesená",J2052,0)</f>
        <v>0</v>
      </c>
      <c r="BH2052" s="228">
        <f>IF(N2052="sníž. přenesená",J2052,0)</f>
        <v>0</v>
      </c>
      <c r="BI2052" s="228">
        <f>IF(N2052="nulová",J2052,0)</f>
        <v>0</v>
      </c>
      <c r="BJ2052" s="17" t="s">
        <v>83</v>
      </c>
      <c r="BK2052" s="228">
        <f>ROUND(I2052*H2052,2)</f>
        <v>0</v>
      </c>
      <c r="BL2052" s="17" t="s">
        <v>256</v>
      </c>
      <c r="BM2052" s="227" t="s">
        <v>3283</v>
      </c>
    </row>
    <row r="2053" s="2" customFormat="1">
      <c r="A2053" s="38"/>
      <c r="B2053" s="39"/>
      <c r="C2053" s="40"/>
      <c r="D2053" s="229" t="s">
        <v>169</v>
      </c>
      <c r="E2053" s="40"/>
      <c r="F2053" s="230" t="s">
        <v>3284</v>
      </c>
      <c r="G2053" s="40"/>
      <c r="H2053" s="40"/>
      <c r="I2053" s="231"/>
      <c r="J2053" s="40"/>
      <c r="K2053" s="40"/>
      <c r="L2053" s="44"/>
      <c r="M2053" s="232"/>
      <c r="N2053" s="233"/>
      <c r="O2053" s="91"/>
      <c r="P2053" s="91"/>
      <c r="Q2053" s="91"/>
      <c r="R2053" s="91"/>
      <c r="S2053" s="91"/>
      <c r="T2053" s="92"/>
      <c r="U2053" s="38"/>
      <c r="V2053" s="38"/>
      <c r="W2053" s="38"/>
      <c r="X2053" s="38"/>
      <c r="Y2053" s="38"/>
      <c r="Z2053" s="38"/>
      <c r="AA2053" s="38"/>
      <c r="AB2053" s="38"/>
      <c r="AC2053" s="38"/>
      <c r="AD2053" s="38"/>
      <c r="AE2053" s="38"/>
      <c r="AT2053" s="17" t="s">
        <v>169</v>
      </c>
      <c r="AU2053" s="17" t="s">
        <v>178</v>
      </c>
    </row>
    <row r="2054" s="2" customFormat="1" ht="66.75" customHeight="1">
      <c r="A2054" s="38"/>
      <c r="B2054" s="39"/>
      <c r="C2054" s="215" t="s">
        <v>3285</v>
      </c>
      <c r="D2054" s="215" t="s">
        <v>163</v>
      </c>
      <c r="E2054" s="216" t="s">
        <v>3286</v>
      </c>
      <c r="F2054" s="217" t="s">
        <v>3287</v>
      </c>
      <c r="G2054" s="218" t="s">
        <v>1754</v>
      </c>
      <c r="H2054" s="219">
        <v>1</v>
      </c>
      <c r="I2054" s="220"/>
      <c r="J2054" s="221">
        <f>ROUND(I2054*H2054,2)</f>
        <v>0</v>
      </c>
      <c r="K2054" s="222"/>
      <c r="L2054" s="44"/>
      <c r="M2054" s="223" t="s">
        <v>1</v>
      </c>
      <c r="N2054" s="224" t="s">
        <v>40</v>
      </c>
      <c r="O2054" s="91"/>
      <c r="P2054" s="225">
        <f>O2054*H2054</f>
        <v>0</v>
      </c>
      <c r="Q2054" s="225">
        <v>0</v>
      </c>
      <c r="R2054" s="225">
        <f>Q2054*H2054</f>
        <v>0</v>
      </c>
      <c r="S2054" s="225">
        <v>0</v>
      </c>
      <c r="T2054" s="226">
        <f>S2054*H2054</f>
        <v>0</v>
      </c>
      <c r="U2054" s="38"/>
      <c r="V2054" s="38"/>
      <c r="W2054" s="38"/>
      <c r="X2054" s="38"/>
      <c r="Y2054" s="38"/>
      <c r="Z2054" s="38"/>
      <c r="AA2054" s="38"/>
      <c r="AB2054" s="38"/>
      <c r="AC2054" s="38"/>
      <c r="AD2054" s="38"/>
      <c r="AE2054" s="38"/>
      <c r="AR2054" s="227" t="s">
        <v>256</v>
      </c>
      <c r="AT2054" s="227" t="s">
        <v>163</v>
      </c>
      <c r="AU2054" s="227" t="s">
        <v>178</v>
      </c>
      <c r="AY2054" s="17" t="s">
        <v>161</v>
      </c>
      <c r="BE2054" s="228">
        <f>IF(N2054="základní",J2054,0)</f>
        <v>0</v>
      </c>
      <c r="BF2054" s="228">
        <f>IF(N2054="snížená",J2054,0)</f>
        <v>0</v>
      </c>
      <c r="BG2054" s="228">
        <f>IF(N2054="zákl. přenesená",J2054,0)</f>
        <v>0</v>
      </c>
      <c r="BH2054" s="228">
        <f>IF(N2054="sníž. přenesená",J2054,0)</f>
        <v>0</v>
      </c>
      <c r="BI2054" s="228">
        <f>IF(N2054="nulová",J2054,0)</f>
        <v>0</v>
      </c>
      <c r="BJ2054" s="17" t="s">
        <v>83</v>
      </c>
      <c r="BK2054" s="228">
        <f>ROUND(I2054*H2054,2)</f>
        <v>0</v>
      </c>
      <c r="BL2054" s="17" t="s">
        <v>256</v>
      </c>
      <c r="BM2054" s="227" t="s">
        <v>3288</v>
      </c>
    </row>
    <row r="2055" s="2" customFormat="1">
      <c r="A2055" s="38"/>
      <c r="B2055" s="39"/>
      <c r="C2055" s="40"/>
      <c r="D2055" s="229" t="s">
        <v>169</v>
      </c>
      <c r="E2055" s="40"/>
      <c r="F2055" s="230" t="s">
        <v>3289</v>
      </c>
      <c r="G2055" s="40"/>
      <c r="H2055" s="40"/>
      <c r="I2055" s="231"/>
      <c r="J2055" s="40"/>
      <c r="K2055" s="40"/>
      <c r="L2055" s="44"/>
      <c r="M2055" s="232"/>
      <c r="N2055" s="233"/>
      <c r="O2055" s="91"/>
      <c r="P2055" s="91"/>
      <c r="Q2055" s="91"/>
      <c r="R2055" s="91"/>
      <c r="S2055" s="91"/>
      <c r="T2055" s="92"/>
      <c r="U2055" s="38"/>
      <c r="V2055" s="38"/>
      <c r="W2055" s="38"/>
      <c r="X2055" s="38"/>
      <c r="Y2055" s="38"/>
      <c r="Z2055" s="38"/>
      <c r="AA2055" s="38"/>
      <c r="AB2055" s="38"/>
      <c r="AC2055" s="38"/>
      <c r="AD2055" s="38"/>
      <c r="AE2055" s="38"/>
      <c r="AT2055" s="17" t="s">
        <v>169</v>
      </c>
      <c r="AU2055" s="17" t="s">
        <v>178</v>
      </c>
    </row>
    <row r="2056" s="2" customFormat="1" ht="66.75" customHeight="1">
      <c r="A2056" s="38"/>
      <c r="B2056" s="39"/>
      <c r="C2056" s="215" t="s">
        <v>3290</v>
      </c>
      <c r="D2056" s="215" t="s">
        <v>163</v>
      </c>
      <c r="E2056" s="216" t="s">
        <v>3291</v>
      </c>
      <c r="F2056" s="217" t="s">
        <v>3292</v>
      </c>
      <c r="G2056" s="218" t="s">
        <v>1754</v>
      </c>
      <c r="H2056" s="219">
        <v>3</v>
      </c>
      <c r="I2056" s="220"/>
      <c r="J2056" s="221">
        <f>ROUND(I2056*H2056,2)</f>
        <v>0</v>
      </c>
      <c r="K2056" s="222"/>
      <c r="L2056" s="44"/>
      <c r="M2056" s="223" t="s">
        <v>1</v>
      </c>
      <c r="N2056" s="224" t="s">
        <v>40</v>
      </c>
      <c r="O2056" s="91"/>
      <c r="P2056" s="225">
        <f>O2056*H2056</f>
        <v>0</v>
      </c>
      <c r="Q2056" s="225">
        <v>0</v>
      </c>
      <c r="R2056" s="225">
        <f>Q2056*H2056</f>
        <v>0</v>
      </c>
      <c r="S2056" s="225">
        <v>0</v>
      </c>
      <c r="T2056" s="226">
        <f>S2056*H2056</f>
        <v>0</v>
      </c>
      <c r="U2056" s="38"/>
      <c r="V2056" s="38"/>
      <c r="W2056" s="38"/>
      <c r="X2056" s="38"/>
      <c r="Y2056" s="38"/>
      <c r="Z2056" s="38"/>
      <c r="AA2056" s="38"/>
      <c r="AB2056" s="38"/>
      <c r="AC2056" s="38"/>
      <c r="AD2056" s="38"/>
      <c r="AE2056" s="38"/>
      <c r="AR2056" s="227" t="s">
        <v>256</v>
      </c>
      <c r="AT2056" s="227" t="s">
        <v>163</v>
      </c>
      <c r="AU2056" s="227" t="s">
        <v>178</v>
      </c>
      <c r="AY2056" s="17" t="s">
        <v>161</v>
      </c>
      <c r="BE2056" s="228">
        <f>IF(N2056="základní",J2056,0)</f>
        <v>0</v>
      </c>
      <c r="BF2056" s="228">
        <f>IF(N2056="snížená",J2056,0)</f>
        <v>0</v>
      </c>
      <c r="BG2056" s="228">
        <f>IF(N2056="zákl. přenesená",J2056,0)</f>
        <v>0</v>
      </c>
      <c r="BH2056" s="228">
        <f>IF(N2056="sníž. přenesená",J2056,0)</f>
        <v>0</v>
      </c>
      <c r="BI2056" s="228">
        <f>IF(N2056="nulová",J2056,0)</f>
        <v>0</v>
      </c>
      <c r="BJ2056" s="17" t="s">
        <v>83</v>
      </c>
      <c r="BK2056" s="228">
        <f>ROUND(I2056*H2056,2)</f>
        <v>0</v>
      </c>
      <c r="BL2056" s="17" t="s">
        <v>256</v>
      </c>
      <c r="BM2056" s="227" t="s">
        <v>3293</v>
      </c>
    </row>
    <row r="2057" s="2" customFormat="1">
      <c r="A2057" s="38"/>
      <c r="B2057" s="39"/>
      <c r="C2057" s="40"/>
      <c r="D2057" s="229" t="s">
        <v>169</v>
      </c>
      <c r="E2057" s="40"/>
      <c r="F2057" s="230" t="s">
        <v>3294</v>
      </c>
      <c r="G2057" s="40"/>
      <c r="H2057" s="40"/>
      <c r="I2057" s="231"/>
      <c r="J2057" s="40"/>
      <c r="K2057" s="40"/>
      <c r="L2057" s="44"/>
      <c r="M2057" s="232"/>
      <c r="N2057" s="233"/>
      <c r="O2057" s="91"/>
      <c r="P2057" s="91"/>
      <c r="Q2057" s="91"/>
      <c r="R2057" s="91"/>
      <c r="S2057" s="91"/>
      <c r="T2057" s="92"/>
      <c r="U2057" s="38"/>
      <c r="V2057" s="38"/>
      <c r="W2057" s="38"/>
      <c r="X2057" s="38"/>
      <c r="Y2057" s="38"/>
      <c r="Z2057" s="38"/>
      <c r="AA2057" s="38"/>
      <c r="AB2057" s="38"/>
      <c r="AC2057" s="38"/>
      <c r="AD2057" s="38"/>
      <c r="AE2057" s="38"/>
      <c r="AT2057" s="17" t="s">
        <v>169</v>
      </c>
      <c r="AU2057" s="17" t="s">
        <v>178</v>
      </c>
    </row>
    <row r="2058" s="2" customFormat="1" ht="66.75" customHeight="1">
      <c r="A2058" s="38"/>
      <c r="B2058" s="39"/>
      <c r="C2058" s="215" t="s">
        <v>3295</v>
      </c>
      <c r="D2058" s="215" t="s">
        <v>163</v>
      </c>
      <c r="E2058" s="216" t="s">
        <v>3296</v>
      </c>
      <c r="F2058" s="217" t="s">
        <v>3297</v>
      </c>
      <c r="G2058" s="218" t="s">
        <v>1754</v>
      </c>
      <c r="H2058" s="219">
        <v>2</v>
      </c>
      <c r="I2058" s="220"/>
      <c r="J2058" s="221">
        <f>ROUND(I2058*H2058,2)</f>
        <v>0</v>
      </c>
      <c r="K2058" s="222"/>
      <c r="L2058" s="44"/>
      <c r="M2058" s="223" t="s">
        <v>1</v>
      </c>
      <c r="N2058" s="224" t="s">
        <v>40</v>
      </c>
      <c r="O2058" s="91"/>
      <c r="P2058" s="225">
        <f>O2058*H2058</f>
        <v>0</v>
      </c>
      <c r="Q2058" s="225">
        <v>0</v>
      </c>
      <c r="R2058" s="225">
        <f>Q2058*H2058</f>
        <v>0</v>
      </c>
      <c r="S2058" s="225">
        <v>0</v>
      </c>
      <c r="T2058" s="226">
        <f>S2058*H2058</f>
        <v>0</v>
      </c>
      <c r="U2058" s="38"/>
      <c r="V2058" s="38"/>
      <c r="W2058" s="38"/>
      <c r="X2058" s="38"/>
      <c r="Y2058" s="38"/>
      <c r="Z2058" s="38"/>
      <c r="AA2058" s="38"/>
      <c r="AB2058" s="38"/>
      <c r="AC2058" s="38"/>
      <c r="AD2058" s="38"/>
      <c r="AE2058" s="38"/>
      <c r="AR2058" s="227" t="s">
        <v>256</v>
      </c>
      <c r="AT2058" s="227" t="s">
        <v>163</v>
      </c>
      <c r="AU2058" s="227" t="s">
        <v>178</v>
      </c>
      <c r="AY2058" s="17" t="s">
        <v>161</v>
      </c>
      <c r="BE2058" s="228">
        <f>IF(N2058="základní",J2058,0)</f>
        <v>0</v>
      </c>
      <c r="BF2058" s="228">
        <f>IF(N2058="snížená",J2058,0)</f>
        <v>0</v>
      </c>
      <c r="BG2058" s="228">
        <f>IF(N2058="zákl. přenesená",J2058,0)</f>
        <v>0</v>
      </c>
      <c r="BH2058" s="228">
        <f>IF(N2058="sníž. přenesená",J2058,0)</f>
        <v>0</v>
      </c>
      <c r="BI2058" s="228">
        <f>IF(N2058="nulová",J2058,0)</f>
        <v>0</v>
      </c>
      <c r="BJ2058" s="17" t="s">
        <v>83</v>
      </c>
      <c r="BK2058" s="228">
        <f>ROUND(I2058*H2058,2)</f>
        <v>0</v>
      </c>
      <c r="BL2058" s="17" t="s">
        <v>256</v>
      </c>
      <c r="BM2058" s="227" t="s">
        <v>3298</v>
      </c>
    </row>
    <row r="2059" s="2" customFormat="1">
      <c r="A2059" s="38"/>
      <c r="B2059" s="39"/>
      <c r="C2059" s="40"/>
      <c r="D2059" s="229" t="s">
        <v>169</v>
      </c>
      <c r="E2059" s="40"/>
      <c r="F2059" s="230" t="s">
        <v>3299</v>
      </c>
      <c r="G2059" s="40"/>
      <c r="H2059" s="40"/>
      <c r="I2059" s="231"/>
      <c r="J2059" s="40"/>
      <c r="K2059" s="40"/>
      <c r="L2059" s="44"/>
      <c r="M2059" s="232"/>
      <c r="N2059" s="233"/>
      <c r="O2059" s="91"/>
      <c r="P2059" s="91"/>
      <c r="Q2059" s="91"/>
      <c r="R2059" s="91"/>
      <c r="S2059" s="91"/>
      <c r="T2059" s="92"/>
      <c r="U2059" s="38"/>
      <c r="V2059" s="38"/>
      <c r="W2059" s="38"/>
      <c r="X2059" s="38"/>
      <c r="Y2059" s="38"/>
      <c r="Z2059" s="38"/>
      <c r="AA2059" s="38"/>
      <c r="AB2059" s="38"/>
      <c r="AC2059" s="38"/>
      <c r="AD2059" s="38"/>
      <c r="AE2059" s="38"/>
      <c r="AT2059" s="17" t="s">
        <v>169</v>
      </c>
      <c r="AU2059" s="17" t="s">
        <v>178</v>
      </c>
    </row>
    <row r="2060" s="2" customFormat="1" ht="24.15" customHeight="1">
      <c r="A2060" s="38"/>
      <c r="B2060" s="39"/>
      <c r="C2060" s="215" t="s">
        <v>3300</v>
      </c>
      <c r="D2060" s="215" t="s">
        <v>163</v>
      </c>
      <c r="E2060" s="216" t="s">
        <v>3301</v>
      </c>
      <c r="F2060" s="217" t="s">
        <v>3302</v>
      </c>
      <c r="G2060" s="218" t="s">
        <v>1754</v>
      </c>
      <c r="H2060" s="219">
        <v>3</v>
      </c>
      <c r="I2060" s="220"/>
      <c r="J2060" s="221">
        <f>ROUND(I2060*H2060,2)</f>
        <v>0</v>
      </c>
      <c r="K2060" s="222"/>
      <c r="L2060" s="44"/>
      <c r="M2060" s="223" t="s">
        <v>1</v>
      </c>
      <c r="N2060" s="224" t="s">
        <v>40</v>
      </c>
      <c r="O2060" s="91"/>
      <c r="P2060" s="225">
        <f>O2060*H2060</f>
        <v>0</v>
      </c>
      <c r="Q2060" s="225">
        <v>0</v>
      </c>
      <c r="R2060" s="225">
        <f>Q2060*H2060</f>
        <v>0</v>
      </c>
      <c r="S2060" s="225">
        <v>0</v>
      </c>
      <c r="T2060" s="226">
        <f>S2060*H2060</f>
        <v>0</v>
      </c>
      <c r="U2060" s="38"/>
      <c r="V2060" s="38"/>
      <c r="W2060" s="38"/>
      <c r="X2060" s="38"/>
      <c r="Y2060" s="38"/>
      <c r="Z2060" s="38"/>
      <c r="AA2060" s="38"/>
      <c r="AB2060" s="38"/>
      <c r="AC2060" s="38"/>
      <c r="AD2060" s="38"/>
      <c r="AE2060" s="38"/>
      <c r="AR2060" s="227" t="s">
        <v>256</v>
      </c>
      <c r="AT2060" s="227" t="s">
        <v>163</v>
      </c>
      <c r="AU2060" s="227" t="s">
        <v>178</v>
      </c>
      <c r="AY2060" s="17" t="s">
        <v>161</v>
      </c>
      <c r="BE2060" s="228">
        <f>IF(N2060="základní",J2060,0)</f>
        <v>0</v>
      </c>
      <c r="BF2060" s="228">
        <f>IF(N2060="snížená",J2060,0)</f>
        <v>0</v>
      </c>
      <c r="BG2060" s="228">
        <f>IF(N2060="zákl. přenesená",J2060,0)</f>
        <v>0</v>
      </c>
      <c r="BH2060" s="228">
        <f>IF(N2060="sníž. přenesená",J2060,0)</f>
        <v>0</v>
      </c>
      <c r="BI2060" s="228">
        <f>IF(N2060="nulová",J2060,0)</f>
        <v>0</v>
      </c>
      <c r="BJ2060" s="17" t="s">
        <v>83</v>
      </c>
      <c r="BK2060" s="228">
        <f>ROUND(I2060*H2060,2)</f>
        <v>0</v>
      </c>
      <c r="BL2060" s="17" t="s">
        <v>256</v>
      </c>
      <c r="BM2060" s="227" t="s">
        <v>3303</v>
      </c>
    </row>
    <row r="2061" s="2" customFormat="1">
      <c r="A2061" s="38"/>
      <c r="B2061" s="39"/>
      <c r="C2061" s="40"/>
      <c r="D2061" s="229" t="s">
        <v>169</v>
      </c>
      <c r="E2061" s="40"/>
      <c r="F2061" s="230" t="s">
        <v>3302</v>
      </c>
      <c r="G2061" s="40"/>
      <c r="H2061" s="40"/>
      <c r="I2061" s="231"/>
      <c r="J2061" s="40"/>
      <c r="K2061" s="40"/>
      <c r="L2061" s="44"/>
      <c r="M2061" s="232"/>
      <c r="N2061" s="233"/>
      <c r="O2061" s="91"/>
      <c r="P2061" s="91"/>
      <c r="Q2061" s="91"/>
      <c r="R2061" s="91"/>
      <c r="S2061" s="91"/>
      <c r="T2061" s="92"/>
      <c r="U2061" s="38"/>
      <c r="V2061" s="38"/>
      <c r="W2061" s="38"/>
      <c r="X2061" s="38"/>
      <c r="Y2061" s="38"/>
      <c r="Z2061" s="38"/>
      <c r="AA2061" s="38"/>
      <c r="AB2061" s="38"/>
      <c r="AC2061" s="38"/>
      <c r="AD2061" s="38"/>
      <c r="AE2061" s="38"/>
      <c r="AT2061" s="17" t="s">
        <v>169</v>
      </c>
      <c r="AU2061" s="17" t="s">
        <v>178</v>
      </c>
    </row>
    <row r="2062" s="2" customFormat="1" ht="24.15" customHeight="1">
      <c r="A2062" s="38"/>
      <c r="B2062" s="39"/>
      <c r="C2062" s="215" t="s">
        <v>3304</v>
      </c>
      <c r="D2062" s="215" t="s">
        <v>163</v>
      </c>
      <c r="E2062" s="216" t="s">
        <v>3305</v>
      </c>
      <c r="F2062" s="217" t="s">
        <v>3306</v>
      </c>
      <c r="G2062" s="218" t="s">
        <v>1754</v>
      </c>
      <c r="H2062" s="219">
        <v>1</v>
      </c>
      <c r="I2062" s="220"/>
      <c r="J2062" s="221">
        <f>ROUND(I2062*H2062,2)</f>
        <v>0</v>
      </c>
      <c r="K2062" s="222"/>
      <c r="L2062" s="44"/>
      <c r="M2062" s="223" t="s">
        <v>1</v>
      </c>
      <c r="N2062" s="224" t="s">
        <v>40</v>
      </c>
      <c r="O2062" s="91"/>
      <c r="P2062" s="225">
        <f>O2062*H2062</f>
        <v>0</v>
      </c>
      <c r="Q2062" s="225">
        <v>0</v>
      </c>
      <c r="R2062" s="225">
        <f>Q2062*H2062</f>
        <v>0</v>
      </c>
      <c r="S2062" s="225">
        <v>0</v>
      </c>
      <c r="T2062" s="226">
        <f>S2062*H2062</f>
        <v>0</v>
      </c>
      <c r="U2062" s="38"/>
      <c r="V2062" s="38"/>
      <c r="W2062" s="38"/>
      <c r="X2062" s="38"/>
      <c r="Y2062" s="38"/>
      <c r="Z2062" s="38"/>
      <c r="AA2062" s="38"/>
      <c r="AB2062" s="38"/>
      <c r="AC2062" s="38"/>
      <c r="AD2062" s="38"/>
      <c r="AE2062" s="38"/>
      <c r="AR2062" s="227" t="s">
        <v>256</v>
      </c>
      <c r="AT2062" s="227" t="s">
        <v>163</v>
      </c>
      <c r="AU2062" s="227" t="s">
        <v>178</v>
      </c>
      <c r="AY2062" s="17" t="s">
        <v>161</v>
      </c>
      <c r="BE2062" s="228">
        <f>IF(N2062="základní",J2062,0)</f>
        <v>0</v>
      </c>
      <c r="BF2062" s="228">
        <f>IF(N2062="snížená",J2062,0)</f>
        <v>0</v>
      </c>
      <c r="BG2062" s="228">
        <f>IF(N2062="zákl. přenesená",J2062,0)</f>
        <v>0</v>
      </c>
      <c r="BH2062" s="228">
        <f>IF(N2062="sníž. přenesená",J2062,0)</f>
        <v>0</v>
      </c>
      <c r="BI2062" s="228">
        <f>IF(N2062="nulová",J2062,0)</f>
        <v>0</v>
      </c>
      <c r="BJ2062" s="17" t="s">
        <v>83</v>
      </c>
      <c r="BK2062" s="228">
        <f>ROUND(I2062*H2062,2)</f>
        <v>0</v>
      </c>
      <c r="BL2062" s="17" t="s">
        <v>256</v>
      </c>
      <c r="BM2062" s="227" t="s">
        <v>3307</v>
      </c>
    </row>
    <row r="2063" s="2" customFormat="1">
      <c r="A2063" s="38"/>
      <c r="B2063" s="39"/>
      <c r="C2063" s="40"/>
      <c r="D2063" s="229" t="s">
        <v>169</v>
      </c>
      <c r="E2063" s="40"/>
      <c r="F2063" s="230" t="s">
        <v>3306</v>
      </c>
      <c r="G2063" s="40"/>
      <c r="H2063" s="40"/>
      <c r="I2063" s="231"/>
      <c r="J2063" s="40"/>
      <c r="K2063" s="40"/>
      <c r="L2063" s="44"/>
      <c r="M2063" s="232"/>
      <c r="N2063" s="233"/>
      <c r="O2063" s="91"/>
      <c r="P2063" s="91"/>
      <c r="Q2063" s="91"/>
      <c r="R2063" s="91"/>
      <c r="S2063" s="91"/>
      <c r="T2063" s="92"/>
      <c r="U2063" s="38"/>
      <c r="V2063" s="38"/>
      <c r="W2063" s="38"/>
      <c r="X2063" s="38"/>
      <c r="Y2063" s="38"/>
      <c r="Z2063" s="38"/>
      <c r="AA2063" s="38"/>
      <c r="AB2063" s="38"/>
      <c r="AC2063" s="38"/>
      <c r="AD2063" s="38"/>
      <c r="AE2063" s="38"/>
      <c r="AT2063" s="17" t="s">
        <v>169</v>
      </c>
      <c r="AU2063" s="17" t="s">
        <v>178</v>
      </c>
    </row>
    <row r="2064" s="2" customFormat="1" ht="24.15" customHeight="1">
      <c r="A2064" s="38"/>
      <c r="B2064" s="39"/>
      <c r="C2064" s="215" t="s">
        <v>3308</v>
      </c>
      <c r="D2064" s="215" t="s">
        <v>163</v>
      </c>
      <c r="E2064" s="216" t="s">
        <v>3309</v>
      </c>
      <c r="F2064" s="217" t="s">
        <v>3310</v>
      </c>
      <c r="G2064" s="218" t="s">
        <v>1754</v>
      </c>
      <c r="H2064" s="219">
        <v>2</v>
      </c>
      <c r="I2064" s="220"/>
      <c r="J2064" s="221">
        <f>ROUND(I2064*H2064,2)</f>
        <v>0</v>
      </c>
      <c r="K2064" s="222"/>
      <c r="L2064" s="44"/>
      <c r="M2064" s="223" t="s">
        <v>1</v>
      </c>
      <c r="N2064" s="224" t="s">
        <v>40</v>
      </c>
      <c r="O2064" s="91"/>
      <c r="P2064" s="225">
        <f>O2064*H2064</f>
        <v>0</v>
      </c>
      <c r="Q2064" s="225">
        <v>0</v>
      </c>
      <c r="R2064" s="225">
        <f>Q2064*H2064</f>
        <v>0</v>
      </c>
      <c r="S2064" s="225">
        <v>0</v>
      </c>
      <c r="T2064" s="226">
        <f>S2064*H2064</f>
        <v>0</v>
      </c>
      <c r="U2064" s="38"/>
      <c r="V2064" s="38"/>
      <c r="W2064" s="38"/>
      <c r="X2064" s="38"/>
      <c r="Y2064" s="38"/>
      <c r="Z2064" s="38"/>
      <c r="AA2064" s="38"/>
      <c r="AB2064" s="38"/>
      <c r="AC2064" s="38"/>
      <c r="AD2064" s="38"/>
      <c r="AE2064" s="38"/>
      <c r="AR2064" s="227" t="s">
        <v>256</v>
      </c>
      <c r="AT2064" s="227" t="s">
        <v>163</v>
      </c>
      <c r="AU2064" s="227" t="s">
        <v>178</v>
      </c>
      <c r="AY2064" s="17" t="s">
        <v>161</v>
      </c>
      <c r="BE2064" s="228">
        <f>IF(N2064="základní",J2064,0)</f>
        <v>0</v>
      </c>
      <c r="BF2064" s="228">
        <f>IF(N2064="snížená",J2064,0)</f>
        <v>0</v>
      </c>
      <c r="BG2064" s="228">
        <f>IF(N2064="zákl. přenesená",J2064,0)</f>
        <v>0</v>
      </c>
      <c r="BH2064" s="228">
        <f>IF(N2064="sníž. přenesená",J2064,0)</f>
        <v>0</v>
      </c>
      <c r="BI2064" s="228">
        <f>IF(N2064="nulová",J2064,0)</f>
        <v>0</v>
      </c>
      <c r="BJ2064" s="17" t="s">
        <v>83</v>
      </c>
      <c r="BK2064" s="228">
        <f>ROUND(I2064*H2064,2)</f>
        <v>0</v>
      </c>
      <c r="BL2064" s="17" t="s">
        <v>256</v>
      </c>
      <c r="BM2064" s="227" t="s">
        <v>3311</v>
      </c>
    </row>
    <row r="2065" s="2" customFormat="1">
      <c r="A2065" s="38"/>
      <c r="B2065" s="39"/>
      <c r="C2065" s="40"/>
      <c r="D2065" s="229" t="s">
        <v>169</v>
      </c>
      <c r="E2065" s="40"/>
      <c r="F2065" s="230" t="s">
        <v>3310</v>
      </c>
      <c r="G2065" s="40"/>
      <c r="H2065" s="40"/>
      <c r="I2065" s="231"/>
      <c r="J2065" s="40"/>
      <c r="K2065" s="40"/>
      <c r="L2065" s="44"/>
      <c r="M2065" s="232"/>
      <c r="N2065" s="233"/>
      <c r="O2065" s="91"/>
      <c r="P2065" s="91"/>
      <c r="Q2065" s="91"/>
      <c r="R2065" s="91"/>
      <c r="S2065" s="91"/>
      <c r="T2065" s="92"/>
      <c r="U2065" s="38"/>
      <c r="V2065" s="38"/>
      <c r="W2065" s="38"/>
      <c r="X2065" s="38"/>
      <c r="Y2065" s="38"/>
      <c r="Z2065" s="38"/>
      <c r="AA2065" s="38"/>
      <c r="AB2065" s="38"/>
      <c r="AC2065" s="38"/>
      <c r="AD2065" s="38"/>
      <c r="AE2065" s="38"/>
      <c r="AT2065" s="17" t="s">
        <v>169</v>
      </c>
      <c r="AU2065" s="17" t="s">
        <v>178</v>
      </c>
    </row>
    <row r="2066" s="2" customFormat="1" ht="44.25" customHeight="1">
      <c r="A2066" s="38"/>
      <c r="B2066" s="39"/>
      <c r="C2066" s="215" t="s">
        <v>3312</v>
      </c>
      <c r="D2066" s="215" t="s">
        <v>163</v>
      </c>
      <c r="E2066" s="216" t="s">
        <v>3313</v>
      </c>
      <c r="F2066" s="217" t="s">
        <v>3314</v>
      </c>
      <c r="G2066" s="218" t="s">
        <v>1754</v>
      </c>
      <c r="H2066" s="219">
        <v>1</v>
      </c>
      <c r="I2066" s="220"/>
      <c r="J2066" s="221">
        <f>ROUND(I2066*H2066,2)</f>
        <v>0</v>
      </c>
      <c r="K2066" s="222"/>
      <c r="L2066" s="44"/>
      <c r="M2066" s="223" t="s">
        <v>1</v>
      </c>
      <c r="N2066" s="224" t="s">
        <v>40</v>
      </c>
      <c r="O2066" s="91"/>
      <c r="P2066" s="225">
        <f>O2066*H2066</f>
        <v>0</v>
      </c>
      <c r="Q2066" s="225">
        <v>0</v>
      </c>
      <c r="R2066" s="225">
        <f>Q2066*H2066</f>
        <v>0</v>
      </c>
      <c r="S2066" s="225">
        <v>0</v>
      </c>
      <c r="T2066" s="226">
        <f>S2066*H2066</f>
        <v>0</v>
      </c>
      <c r="U2066" s="38"/>
      <c r="V2066" s="38"/>
      <c r="W2066" s="38"/>
      <c r="X2066" s="38"/>
      <c r="Y2066" s="38"/>
      <c r="Z2066" s="38"/>
      <c r="AA2066" s="38"/>
      <c r="AB2066" s="38"/>
      <c r="AC2066" s="38"/>
      <c r="AD2066" s="38"/>
      <c r="AE2066" s="38"/>
      <c r="AR2066" s="227" t="s">
        <v>256</v>
      </c>
      <c r="AT2066" s="227" t="s">
        <v>163</v>
      </c>
      <c r="AU2066" s="227" t="s">
        <v>178</v>
      </c>
      <c r="AY2066" s="17" t="s">
        <v>161</v>
      </c>
      <c r="BE2066" s="228">
        <f>IF(N2066="základní",J2066,0)</f>
        <v>0</v>
      </c>
      <c r="BF2066" s="228">
        <f>IF(N2066="snížená",J2066,0)</f>
        <v>0</v>
      </c>
      <c r="BG2066" s="228">
        <f>IF(N2066="zákl. přenesená",J2066,0)</f>
        <v>0</v>
      </c>
      <c r="BH2066" s="228">
        <f>IF(N2066="sníž. přenesená",J2066,0)</f>
        <v>0</v>
      </c>
      <c r="BI2066" s="228">
        <f>IF(N2066="nulová",J2066,0)</f>
        <v>0</v>
      </c>
      <c r="BJ2066" s="17" t="s">
        <v>83</v>
      </c>
      <c r="BK2066" s="228">
        <f>ROUND(I2066*H2066,2)</f>
        <v>0</v>
      </c>
      <c r="BL2066" s="17" t="s">
        <v>256</v>
      </c>
      <c r="BM2066" s="227" t="s">
        <v>3315</v>
      </c>
    </row>
    <row r="2067" s="2" customFormat="1">
      <c r="A2067" s="38"/>
      <c r="B2067" s="39"/>
      <c r="C2067" s="40"/>
      <c r="D2067" s="229" t="s">
        <v>169</v>
      </c>
      <c r="E2067" s="40"/>
      <c r="F2067" s="230" t="s">
        <v>3314</v>
      </c>
      <c r="G2067" s="40"/>
      <c r="H2067" s="40"/>
      <c r="I2067" s="231"/>
      <c r="J2067" s="40"/>
      <c r="K2067" s="40"/>
      <c r="L2067" s="44"/>
      <c r="M2067" s="232"/>
      <c r="N2067" s="233"/>
      <c r="O2067" s="91"/>
      <c r="P2067" s="91"/>
      <c r="Q2067" s="91"/>
      <c r="R2067" s="91"/>
      <c r="S2067" s="91"/>
      <c r="T2067" s="92"/>
      <c r="U2067" s="38"/>
      <c r="V2067" s="38"/>
      <c r="W2067" s="38"/>
      <c r="X2067" s="38"/>
      <c r="Y2067" s="38"/>
      <c r="Z2067" s="38"/>
      <c r="AA2067" s="38"/>
      <c r="AB2067" s="38"/>
      <c r="AC2067" s="38"/>
      <c r="AD2067" s="38"/>
      <c r="AE2067" s="38"/>
      <c r="AT2067" s="17" t="s">
        <v>169</v>
      </c>
      <c r="AU2067" s="17" t="s">
        <v>178</v>
      </c>
    </row>
    <row r="2068" s="2" customFormat="1" ht="16.5" customHeight="1">
      <c r="A2068" s="38"/>
      <c r="B2068" s="39"/>
      <c r="C2068" s="215" t="s">
        <v>3316</v>
      </c>
      <c r="D2068" s="215" t="s">
        <v>163</v>
      </c>
      <c r="E2068" s="216" t="s">
        <v>3317</v>
      </c>
      <c r="F2068" s="217" t="s">
        <v>3318</v>
      </c>
      <c r="G2068" s="218" t="s">
        <v>1754</v>
      </c>
      <c r="H2068" s="219">
        <v>1</v>
      </c>
      <c r="I2068" s="220"/>
      <c r="J2068" s="221">
        <f>ROUND(I2068*H2068,2)</f>
        <v>0</v>
      </c>
      <c r="K2068" s="222"/>
      <c r="L2068" s="44"/>
      <c r="M2068" s="223" t="s">
        <v>1</v>
      </c>
      <c r="N2068" s="224" t="s">
        <v>40</v>
      </c>
      <c r="O2068" s="91"/>
      <c r="P2068" s="225">
        <f>O2068*H2068</f>
        <v>0</v>
      </c>
      <c r="Q2068" s="225">
        <v>0</v>
      </c>
      <c r="R2068" s="225">
        <f>Q2068*H2068</f>
        <v>0</v>
      </c>
      <c r="S2068" s="225">
        <v>0</v>
      </c>
      <c r="T2068" s="226">
        <f>S2068*H2068</f>
        <v>0</v>
      </c>
      <c r="U2068" s="38"/>
      <c r="V2068" s="38"/>
      <c r="W2068" s="38"/>
      <c r="X2068" s="38"/>
      <c r="Y2068" s="38"/>
      <c r="Z2068" s="38"/>
      <c r="AA2068" s="38"/>
      <c r="AB2068" s="38"/>
      <c r="AC2068" s="38"/>
      <c r="AD2068" s="38"/>
      <c r="AE2068" s="38"/>
      <c r="AR2068" s="227" t="s">
        <v>256</v>
      </c>
      <c r="AT2068" s="227" t="s">
        <v>163</v>
      </c>
      <c r="AU2068" s="227" t="s">
        <v>178</v>
      </c>
      <c r="AY2068" s="17" t="s">
        <v>161</v>
      </c>
      <c r="BE2068" s="228">
        <f>IF(N2068="základní",J2068,0)</f>
        <v>0</v>
      </c>
      <c r="BF2068" s="228">
        <f>IF(N2068="snížená",J2068,0)</f>
        <v>0</v>
      </c>
      <c r="BG2068" s="228">
        <f>IF(N2068="zákl. přenesená",J2068,0)</f>
        <v>0</v>
      </c>
      <c r="BH2068" s="228">
        <f>IF(N2068="sníž. přenesená",J2068,0)</f>
        <v>0</v>
      </c>
      <c r="BI2068" s="228">
        <f>IF(N2068="nulová",J2068,0)</f>
        <v>0</v>
      </c>
      <c r="BJ2068" s="17" t="s">
        <v>83</v>
      </c>
      <c r="BK2068" s="228">
        <f>ROUND(I2068*H2068,2)</f>
        <v>0</v>
      </c>
      <c r="BL2068" s="17" t="s">
        <v>256</v>
      </c>
      <c r="BM2068" s="227" t="s">
        <v>3319</v>
      </c>
    </row>
    <row r="2069" s="2" customFormat="1">
      <c r="A2069" s="38"/>
      <c r="B2069" s="39"/>
      <c r="C2069" s="40"/>
      <c r="D2069" s="229" t="s">
        <v>169</v>
      </c>
      <c r="E2069" s="40"/>
      <c r="F2069" s="230" t="s">
        <v>3318</v>
      </c>
      <c r="G2069" s="40"/>
      <c r="H2069" s="40"/>
      <c r="I2069" s="231"/>
      <c r="J2069" s="40"/>
      <c r="K2069" s="40"/>
      <c r="L2069" s="44"/>
      <c r="M2069" s="232"/>
      <c r="N2069" s="233"/>
      <c r="O2069" s="91"/>
      <c r="P2069" s="91"/>
      <c r="Q2069" s="91"/>
      <c r="R2069" s="91"/>
      <c r="S2069" s="91"/>
      <c r="T2069" s="92"/>
      <c r="U2069" s="38"/>
      <c r="V2069" s="38"/>
      <c r="W2069" s="38"/>
      <c r="X2069" s="38"/>
      <c r="Y2069" s="38"/>
      <c r="Z2069" s="38"/>
      <c r="AA2069" s="38"/>
      <c r="AB2069" s="38"/>
      <c r="AC2069" s="38"/>
      <c r="AD2069" s="38"/>
      <c r="AE2069" s="38"/>
      <c r="AT2069" s="17" t="s">
        <v>169</v>
      </c>
      <c r="AU2069" s="17" t="s">
        <v>178</v>
      </c>
    </row>
    <row r="2070" s="2" customFormat="1" ht="16.5" customHeight="1">
      <c r="A2070" s="38"/>
      <c r="B2070" s="39"/>
      <c r="C2070" s="215" t="s">
        <v>3320</v>
      </c>
      <c r="D2070" s="215" t="s">
        <v>163</v>
      </c>
      <c r="E2070" s="216" t="s">
        <v>3321</v>
      </c>
      <c r="F2070" s="217" t="s">
        <v>3322</v>
      </c>
      <c r="G2070" s="218" t="s">
        <v>1754</v>
      </c>
      <c r="H2070" s="219">
        <v>3</v>
      </c>
      <c r="I2070" s="220"/>
      <c r="J2070" s="221">
        <f>ROUND(I2070*H2070,2)</f>
        <v>0</v>
      </c>
      <c r="K2070" s="222"/>
      <c r="L2070" s="44"/>
      <c r="M2070" s="223" t="s">
        <v>1</v>
      </c>
      <c r="N2070" s="224" t="s">
        <v>40</v>
      </c>
      <c r="O2070" s="91"/>
      <c r="P2070" s="225">
        <f>O2070*H2070</f>
        <v>0</v>
      </c>
      <c r="Q2070" s="225">
        <v>0</v>
      </c>
      <c r="R2070" s="225">
        <f>Q2070*H2070</f>
        <v>0</v>
      </c>
      <c r="S2070" s="225">
        <v>0</v>
      </c>
      <c r="T2070" s="226">
        <f>S2070*H2070</f>
        <v>0</v>
      </c>
      <c r="U2070" s="38"/>
      <c r="V2070" s="38"/>
      <c r="W2070" s="38"/>
      <c r="X2070" s="38"/>
      <c r="Y2070" s="38"/>
      <c r="Z2070" s="38"/>
      <c r="AA2070" s="38"/>
      <c r="AB2070" s="38"/>
      <c r="AC2070" s="38"/>
      <c r="AD2070" s="38"/>
      <c r="AE2070" s="38"/>
      <c r="AR2070" s="227" t="s">
        <v>256</v>
      </c>
      <c r="AT2070" s="227" t="s">
        <v>163</v>
      </c>
      <c r="AU2070" s="227" t="s">
        <v>178</v>
      </c>
      <c r="AY2070" s="17" t="s">
        <v>161</v>
      </c>
      <c r="BE2070" s="228">
        <f>IF(N2070="základní",J2070,0)</f>
        <v>0</v>
      </c>
      <c r="BF2070" s="228">
        <f>IF(N2070="snížená",J2070,0)</f>
        <v>0</v>
      </c>
      <c r="BG2070" s="228">
        <f>IF(N2070="zákl. přenesená",J2070,0)</f>
        <v>0</v>
      </c>
      <c r="BH2070" s="228">
        <f>IF(N2070="sníž. přenesená",J2070,0)</f>
        <v>0</v>
      </c>
      <c r="BI2070" s="228">
        <f>IF(N2070="nulová",J2070,0)</f>
        <v>0</v>
      </c>
      <c r="BJ2070" s="17" t="s">
        <v>83</v>
      </c>
      <c r="BK2070" s="228">
        <f>ROUND(I2070*H2070,2)</f>
        <v>0</v>
      </c>
      <c r="BL2070" s="17" t="s">
        <v>256</v>
      </c>
      <c r="BM2070" s="227" t="s">
        <v>3323</v>
      </c>
    </row>
    <row r="2071" s="2" customFormat="1">
      <c r="A2071" s="38"/>
      <c r="B2071" s="39"/>
      <c r="C2071" s="40"/>
      <c r="D2071" s="229" t="s">
        <v>169</v>
      </c>
      <c r="E2071" s="40"/>
      <c r="F2071" s="230" t="s">
        <v>3322</v>
      </c>
      <c r="G2071" s="40"/>
      <c r="H2071" s="40"/>
      <c r="I2071" s="231"/>
      <c r="J2071" s="40"/>
      <c r="K2071" s="40"/>
      <c r="L2071" s="44"/>
      <c r="M2071" s="232"/>
      <c r="N2071" s="233"/>
      <c r="O2071" s="91"/>
      <c r="P2071" s="91"/>
      <c r="Q2071" s="91"/>
      <c r="R2071" s="91"/>
      <c r="S2071" s="91"/>
      <c r="T2071" s="92"/>
      <c r="U2071" s="38"/>
      <c r="V2071" s="38"/>
      <c r="W2071" s="38"/>
      <c r="X2071" s="38"/>
      <c r="Y2071" s="38"/>
      <c r="Z2071" s="38"/>
      <c r="AA2071" s="38"/>
      <c r="AB2071" s="38"/>
      <c r="AC2071" s="38"/>
      <c r="AD2071" s="38"/>
      <c r="AE2071" s="38"/>
      <c r="AT2071" s="17" t="s">
        <v>169</v>
      </c>
      <c r="AU2071" s="17" t="s">
        <v>178</v>
      </c>
    </row>
    <row r="2072" s="2" customFormat="1" ht="16.5" customHeight="1">
      <c r="A2072" s="38"/>
      <c r="B2072" s="39"/>
      <c r="C2072" s="215" t="s">
        <v>3324</v>
      </c>
      <c r="D2072" s="215" t="s">
        <v>163</v>
      </c>
      <c r="E2072" s="216" t="s">
        <v>3325</v>
      </c>
      <c r="F2072" s="217" t="s">
        <v>3326</v>
      </c>
      <c r="G2072" s="218" t="s">
        <v>1754</v>
      </c>
      <c r="H2072" s="219">
        <v>1</v>
      </c>
      <c r="I2072" s="220"/>
      <c r="J2072" s="221">
        <f>ROUND(I2072*H2072,2)</f>
        <v>0</v>
      </c>
      <c r="K2072" s="222"/>
      <c r="L2072" s="44"/>
      <c r="M2072" s="223" t="s">
        <v>1</v>
      </c>
      <c r="N2072" s="224" t="s">
        <v>40</v>
      </c>
      <c r="O2072" s="91"/>
      <c r="P2072" s="225">
        <f>O2072*H2072</f>
        <v>0</v>
      </c>
      <c r="Q2072" s="225">
        <v>0</v>
      </c>
      <c r="R2072" s="225">
        <f>Q2072*H2072</f>
        <v>0</v>
      </c>
      <c r="S2072" s="225">
        <v>0</v>
      </c>
      <c r="T2072" s="226">
        <f>S2072*H2072</f>
        <v>0</v>
      </c>
      <c r="U2072" s="38"/>
      <c r="V2072" s="38"/>
      <c r="W2072" s="38"/>
      <c r="X2072" s="38"/>
      <c r="Y2072" s="38"/>
      <c r="Z2072" s="38"/>
      <c r="AA2072" s="38"/>
      <c r="AB2072" s="38"/>
      <c r="AC2072" s="38"/>
      <c r="AD2072" s="38"/>
      <c r="AE2072" s="38"/>
      <c r="AR2072" s="227" t="s">
        <v>256</v>
      </c>
      <c r="AT2072" s="227" t="s">
        <v>163</v>
      </c>
      <c r="AU2072" s="227" t="s">
        <v>178</v>
      </c>
      <c r="AY2072" s="17" t="s">
        <v>161</v>
      </c>
      <c r="BE2072" s="228">
        <f>IF(N2072="základní",J2072,0)</f>
        <v>0</v>
      </c>
      <c r="BF2072" s="228">
        <f>IF(N2072="snížená",J2072,0)</f>
        <v>0</v>
      </c>
      <c r="BG2072" s="228">
        <f>IF(N2072="zákl. přenesená",J2072,0)</f>
        <v>0</v>
      </c>
      <c r="BH2072" s="228">
        <f>IF(N2072="sníž. přenesená",J2072,0)</f>
        <v>0</v>
      </c>
      <c r="BI2072" s="228">
        <f>IF(N2072="nulová",J2072,0)</f>
        <v>0</v>
      </c>
      <c r="BJ2072" s="17" t="s">
        <v>83</v>
      </c>
      <c r="BK2072" s="228">
        <f>ROUND(I2072*H2072,2)</f>
        <v>0</v>
      </c>
      <c r="BL2072" s="17" t="s">
        <v>256</v>
      </c>
      <c r="BM2072" s="227" t="s">
        <v>3327</v>
      </c>
    </row>
    <row r="2073" s="2" customFormat="1">
      <c r="A2073" s="38"/>
      <c r="B2073" s="39"/>
      <c r="C2073" s="40"/>
      <c r="D2073" s="229" t="s">
        <v>169</v>
      </c>
      <c r="E2073" s="40"/>
      <c r="F2073" s="230" t="s">
        <v>3326</v>
      </c>
      <c r="G2073" s="40"/>
      <c r="H2073" s="40"/>
      <c r="I2073" s="231"/>
      <c r="J2073" s="40"/>
      <c r="K2073" s="40"/>
      <c r="L2073" s="44"/>
      <c r="M2073" s="232"/>
      <c r="N2073" s="233"/>
      <c r="O2073" s="91"/>
      <c r="P2073" s="91"/>
      <c r="Q2073" s="91"/>
      <c r="R2073" s="91"/>
      <c r="S2073" s="91"/>
      <c r="T2073" s="92"/>
      <c r="U2073" s="38"/>
      <c r="V2073" s="38"/>
      <c r="W2073" s="38"/>
      <c r="X2073" s="38"/>
      <c r="Y2073" s="38"/>
      <c r="Z2073" s="38"/>
      <c r="AA2073" s="38"/>
      <c r="AB2073" s="38"/>
      <c r="AC2073" s="38"/>
      <c r="AD2073" s="38"/>
      <c r="AE2073" s="38"/>
      <c r="AT2073" s="17" t="s">
        <v>169</v>
      </c>
      <c r="AU2073" s="17" t="s">
        <v>178</v>
      </c>
    </row>
    <row r="2074" s="2" customFormat="1" ht="66.75" customHeight="1">
      <c r="A2074" s="38"/>
      <c r="B2074" s="39"/>
      <c r="C2074" s="215" t="s">
        <v>3328</v>
      </c>
      <c r="D2074" s="215" t="s">
        <v>163</v>
      </c>
      <c r="E2074" s="216" t="s">
        <v>3329</v>
      </c>
      <c r="F2074" s="217" t="s">
        <v>3330</v>
      </c>
      <c r="G2074" s="218" t="s">
        <v>1754</v>
      </c>
      <c r="H2074" s="219">
        <v>2</v>
      </c>
      <c r="I2074" s="220"/>
      <c r="J2074" s="221">
        <f>ROUND(I2074*H2074,2)</f>
        <v>0</v>
      </c>
      <c r="K2074" s="222"/>
      <c r="L2074" s="44"/>
      <c r="M2074" s="223" t="s">
        <v>1</v>
      </c>
      <c r="N2074" s="224" t="s">
        <v>40</v>
      </c>
      <c r="O2074" s="91"/>
      <c r="P2074" s="225">
        <f>O2074*H2074</f>
        <v>0</v>
      </c>
      <c r="Q2074" s="225">
        <v>0</v>
      </c>
      <c r="R2074" s="225">
        <f>Q2074*H2074</f>
        <v>0</v>
      </c>
      <c r="S2074" s="225">
        <v>0</v>
      </c>
      <c r="T2074" s="226">
        <f>S2074*H2074</f>
        <v>0</v>
      </c>
      <c r="U2074" s="38"/>
      <c r="V2074" s="38"/>
      <c r="W2074" s="38"/>
      <c r="X2074" s="38"/>
      <c r="Y2074" s="38"/>
      <c r="Z2074" s="38"/>
      <c r="AA2074" s="38"/>
      <c r="AB2074" s="38"/>
      <c r="AC2074" s="38"/>
      <c r="AD2074" s="38"/>
      <c r="AE2074" s="38"/>
      <c r="AR2074" s="227" t="s">
        <v>256</v>
      </c>
      <c r="AT2074" s="227" t="s">
        <v>163</v>
      </c>
      <c r="AU2074" s="227" t="s">
        <v>178</v>
      </c>
      <c r="AY2074" s="17" t="s">
        <v>161</v>
      </c>
      <c r="BE2074" s="228">
        <f>IF(N2074="základní",J2074,0)</f>
        <v>0</v>
      </c>
      <c r="BF2074" s="228">
        <f>IF(N2074="snížená",J2074,0)</f>
        <v>0</v>
      </c>
      <c r="BG2074" s="228">
        <f>IF(N2074="zákl. přenesená",J2074,0)</f>
        <v>0</v>
      </c>
      <c r="BH2074" s="228">
        <f>IF(N2074="sníž. přenesená",J2074,0)</f>
        <v>0</v>
      </c>
      <c r="BI2074" s="228">
        <f>IF(N2074="nulová",J2074,0)</f>
        <v>0</v>
      </c>
      <c r="BJ2074" s="17" t="s">
        <v>83</v>
      </c>
      <c r="BK2074" s="228">
        <f>ROUND(I2074*H2074,2)</f>
        <v>0</v>
      </c>
      <c r="BL2074" s="17" t="s">
        <v>256</v>
      </c>
      <c r="BM2074" s="227" t="s">
        <v>3331</v>
      </c>
    </row>
    <row r="2075" s="2" customFormat="1">
      <c r="A2075" s="38"/>
      <c r="B2075" s="39"/>
      <c r="C2075" s="40"/>
      <c r="D2075" s="229" t="s">
        <v>169</v>
      </c>
      <c r="E2075" s="40"/>
      <c r="F2075" s="230" t="s">
        <v>3330</v>
      </c>
      <c r="G2075" s="40"/>
      <c r="H2075" s="40"/>
      <c r="I2075" s="231"/>
      <c r="J2075" s="40"/>
      <c r="K2075" s="40"/>
      <c r="L2075" s="44"/>
      <c r="M2075" s="232"/>
      <c r="N2075" s="233"/>
      <c r="O2075" s="91"/>
      <c r="P2075" s="91"/>
      <c r="Q2075" s="91"/>
      <c r="R2075" s="91"/>
      <c r="S2075" s="91"/>
      <c r="T2075" s="92"/>
      <c r="U2075" s="38"/>
      <c r="V2075" s="38"/>
      <c r="W2075" s="38"/>
      <c r="X2075" s="38"/>
      <c r="Y2075" s="38"/>
      <c r="Z2075" s="38"/>
      <c r="AA2075" s="38"/>
      <c r="AB2075" s="38"/>
      <c r="AC2075" s="38"/>
      <c r="AD2075" s="38"/>
      <c r="AE2075" s="38"/>
      <c r="AT2075" s="17" t="s">
        <v>169</v>
      </c>
      <c r="AU2075" s="17" t="s">
        <v>178</v>
      </c>
    </row>
    <row r="2076" s="2" customFormat="1" ht="66.75" customHeight="1">
      <c r="A2076" s="38"/>
      <c r="B2076" s="39"/>
      <c r="C2076" s="215" t="s">
        <v>3332</v>
      </c>
      <c r="D2076" s="215" t="s">
        <v>163</v>
      </c>
      <c r="E2076" s="216" t="s">
        <v>3333</v>
      </c>
      <c r="F2076" s="217" t="s">
        <v>3334</v>
      </c>
      <c r="G2076" s="218" t="s">
        <v>1754</v>
      </c>
      <c r="H2076" s="219">
        <v>2</v>
      </c>
      <c r="I2076" s="220"/>
      <c r="J2076" s="221">
        <f>ROUND(I2076*H2076,2)</f>
        <v>0</v>
      </c>
      <c r="K2076" s="222"/>
      <c r="L2076" s="44"/>
      <c r="M2076" s="223" t="s">
        <v>1</v>
      </c>
      <c r="N2076" s="224" t="s">
        <v>40</v>
      </c>
      <c r="O2076" s="91"/>
      <c r="P2076" s="225">
        <f>O2076*H2076</f>
        <v>0</v>
      </c>
      <c r="Q2076" s="225">
        <v>0</v>
      </c>
      <c r="R2076" s="225">
        <f>Q2076*H2076</f>
        <v>0</v>
      </c>
      <c r="S2076" s="225">
        <v>0</v>
      </c>
      <c r="T2076" s="226">
        <f>S2076*H2076</f>
        <v>0</v>
      </c>
      <c r="U2076" s="38"/>
      <c r="V2076" s="38"/>
      <c r="W2076" s="38"/>
      <c r="X2076" s="38"/>
      <c r="Y2076" s="38"/>
      <c r="Z2076" s="38"/>
      <c r="AA2076" s="38"/>
      <c r="AB2076" s="38"/>
      <c r="AC2076" s="38"/>
      <c r="AD2076" s="38"/>
      <c r="AE2076" s="38"/>
      <c r="AR2076" s="227" t="s">
        <v>256</v>
      </c>
      <c r="AT2076" s="227" t="s">
        <v>163</v>
      </c>
      <c r="AU2076" s="227" t="s">
        <v>178</v>
      </c>
      <c r="AY2076" s="17" t="s">
        <v>161</v>
      </c>
      <c r="BE2076" s="228">
        <f>IF(N2076="základní",J2076,0)</f>
        <v>0</v>
      </c>
      <c r="BF2076" s="228">
        <f>IF(N2076="snížená",J2076,0)</f>
        <v>0</v>
      </c>
      <c r="BG2076" s="228">
        <f>IF(N2076="zákl. přenesená",J2076,0)</f>
        <v>0</v>
      </c>
      <c r="BH2076" s="228">
        <f>IF(N2076="sníž. přenesená",J2076,0)</f>
        <v>0</v>
      </c>
      <c r="BI2076" s="228">
        <f>IF(N2076="nulová",J2076,0)</f>
        <v>0</v>
      </c>
      <c r="BJ2076" s="17" t="s">
        <v>83</v>
      </c>
      <c r="BK2076" s="228">
        <f>ROUND(I2076*H2076,2)</f>
        <v>0</v>
      </c>
      <c r="BL2076" s="17" t="s">
        <v>256</v>
      </c>
      <c r="BM2076" s="227" t="s">
        <v>3335</v>
      </c>
    </row>
    <row r="2077" s="2" customFormat="1">
      <c r="A2077" s="38"/>
      <c r="B2077" s="39"/>
      <c r="C2077" s="40"/>
      <c r="D2077" s="229" t="s">
        <v>169</v>
      </c>
      <c r="E2077" s="40"/>
      <c r="F2077" s="230" t="s">
        <v>3334</v>
      </c>
      <c r="G2077" s="40"/>
      <c r="H2077" s="40"/>
      <c r="I2077" s="231"/>
      <c r="J2077" s="40"/>
      <c r="K2077" s="40"/>
      <c r="L2077" s="44"/>
      <c r="M2077" s="232"/>
      <c r="N2077" s="233"/>
      <c r="O2077" s="91"/>
      <c r="P2077" s="91"/>
      <c r="Q2077" s="91"/>
      <c r="R2077" s="91"/>
      <c r="S2077" s="91"/>
      <c r="T2077" s="92"/>
      <c r="U2077" s="38"/>
      <c r="V2077" s="38"/>
      <c r="W2077" s="38"/>
      <c r="X2077" s="38"/>
      <c r="Y2077" s="38"/>
      <c r="Z2077" s="38"/>
      <c r="AA2077" s="38"/>
      <c r="AB2077" s="38"/>
      <c r="AC2077" s="38"/>
      <c r="AD2077" s="38"/>
      <c r="AE2077" s="38"/>
      <c r="AT2077" s="17" t="s">
        <v>169</v>
      </c>
      <c r="AU2077" s="17" t="s">
        <v>178</v>
      </c>
    </row>
    <row r="2078" s="2" customFormat="1" ht="66.75" customHeight="1">
      <c r="A2078" s="38"/>
      <c r="B2078" s="39"/>
      <c r="C2078" s="215" t="s">
        <v>3336</v>
      </c>
      <c r="D2078" s="215" t="s">
        <v>163</v>
      </c>
      <c r="E2078" s="216" t="s">
        <v>3337</v>
      </c>
      <c r="F2078" s="217" t="s">
        <v>3338</v>
      </c>
      <c r="G2078" s="218" t="s">
        <v>1754</v>
      </c>
      <c r="H2078" s="219">
        <v>6</v>
      </c>
      <c r="I2078" s="220"/>
      <c r="J2078" s="221">
        <f>ROUND(I2078*H2078,2)</f>
        <v>0</v>
      </c>
      <c r="K2078" s="222"/>
      <c r="L2078" s="44"/>
      <c r="M2078" s="223" t="s">
        <v>1</v>
      </c>
      <c r="N2078" s="224" t="s">
        <v>40</v>
      </c>
      <c r="O2078" s="91"/>
      <c r="P2078" s="225">
        <f>O2078*H2078</f>
        <v>0</v>
      </c>
      <c r="Q2078" s="225">
        <v>0</v>
      </c>
      <c r="R2078" s="225">
        <f>Q2078*H2078</f>
        <v>0</v>
      </c>
      <c r="S2078" s="225">
        <v>0</v>
      </c>
      <c r="T2078" s="226">
        <f>S2078*H2078</f>
        <v>0</v>
      </c>
      <c r="U2078" s="38"/>
      <c r="V2078" s="38"/>
      <c r="W2078" s="38"/>
      <c r="X2078" s="38"/>
      <c r="Y2078" s="38"/>
      <c r="Z2078" s="38"/>
      <c r="AA2078" s="38"/>
      <c r="AB2078" s="38"/>
      <c r="AC2078" s="38"/>
      <c r="AD2078" s="38"/>
      <c r="AE2078" s="38"/>
      <c r="AR2078" s="227" t="s">
        <v>256</v>
      </c>
      <c r="AT2078" s="227" t="s">
        <v>163</v>
      </c>
      <c r="AU2078" s="227" t="s">
        <v>178</v>
      </c>
      <c r="AY2078" s="17" t="s">
        <v>161</v>
      </c>
      <c r="BE2078" s="228">
        <f>IF(N2078="základní",J2078,0)</f>
        <v>0</v>
      </c>
      <c r="BF2078" s="228">
        <f>IF(N2078="snížená",J2078,0)</f>
        <v>0</v>
      </c>
      <c r="BG2078" s="228">
        <f>IF(N2078="zákl. přenesená",J2078,0)</f>
        <v>0</v>
      </c>
      <c r="BH2078" s="228">
        <f>IF(N2078="sníž. přenesená",J2078,0)</f>
        <v>0</v>
      </c>
      <c r="BI2078" s="228">
        <f>IF(N2078="nulová",J2078,0)</f>
        <v>0</v>
      </c>
      <c r="BJ2078" s="17" t="s">
        <v>83</v>
      </c>
      <c r="BK2078" s="228">
        <f>ROUND(I2078*H2078,2)</f>
        <v>0</v>
      </c>
      <c r="BL2078" s="17" t="s">
        <v>256</v>
      </c>
      <c r="BM2078" s="227" t="s">
        <v>3339</v>
      </c>
    </row>
    <row r="2079" s="2" customFormat="1">
      <c r="A2079" s="38"/>
      <c r="B2079" s="39"/>
      <c r="C2079" s="40"/>
      <c r="D2079" s="229" t="s">
        <v>169</v>
      </c>
      <c r="E2079" s="40"/>
      <c r="F2079" s="230" t="s">
        <v>3338</v>
      </c>
      <c r="G2079" s="40"/>
      <c r="H2079" s="40"/>
      <c r="I2079" s="231"/>
      <c r="J2079" s="40"/>
      <c r="K2079" s="40"/>
      <c r="L2079" s="44"/>
      <c r="M2079" s="232"/>
      <c r="N2079" s="233"/>
      <c r="O2079" s="91"/>
      <c r="P2079" s="91"/>
      <c r="Q2079" s="91"/>
      <c r="R2079" s="91"/>
      <c r="S2079" s="91"/>
      <c r="T2079" s="92"/>
      <c r="U2079" s="38"/>
      <c r="V2079" s="38"/>
      <c r="W2079" s="38"/>
      <c r="X2079" s="38"/>
      <c r="Y2079" s="38"/>
      <c r="Z2079" s="38"/>
      <c r="AA2079" s="38"/>
      <c r="AB2079" s="38"/>
      <c r="AC2079" s="38"/>
      <c r="AD2079" s="38"/>
      <c r="AE2079" s="38"/>
      <c r="AT2079" s="17" t="s">
        <v>169</v>
      </c>
      <c r="AU2079" s="17" t="s">
        <v>178</v>
      </c>
    </row>
    <row r="2080" s="2" customFormat="1" ht="66.75" customHeight="1">
      <c r="A2080" s="38"/>
      <c r="B2080" s="39"/>
      <c r="C2080" s="215" t="s">
        <v>3340</v>
      </c>
      <c r="D2080" s="215" t="s">
        <v>163</v>
      </c>
      <c r="E2080" s="216" t="s">
        <v>3341</v>
      </c>
      <c r="F2080" s="217" t="s">
        <v>3342</v>
      </c>
      <c r="G2080" s="218" t="s">
        <v>1754</v>
      </c>
      <c r="H2080" s="219">
        <v>4</v>
      </c>
      <c r="I2080" s="220"/>
      <c r="J2080" s="221">
        <f>ROUND(I2080*H2080,2)</f>
        <v>0</v>
      </c>
      <c r="K2080" s="222"/>
      <c r="L2080" s="44"/>
      <c r="M2080" s="223" t="s">
        <v>1</v>
      </c>
      <c r="N2080" s="224" t="s">
        <v>40</v>
      </c>
      <c r="O2080" s="91"/>
      <c r="P2080" s="225">
        <f>O2080*H2080</f>
        <v>0</v>
      </c>
      <c r="Q2080" s="225">
        <v>0</v>
      </c>
      <c r="R2080" s="225">
        <f>Q2080*H2080</f>
        <v>0</v>
      </c>
      <c r="S2080" s="225">
        <v>0</v>
      </c>
      <c r="T2080" s="226">
        <f>S2080*H2080</f>
        <v>0</v>
      </c>
      <c r="U2080" s="38"/>
      <c r="V2080" s="38"/>
      <c r="W2080" s="38"/>
      <c r="X2080" s="38"/>
      <c r="Y2080" s="38"/>
      <c r="Z2080" s="38"/>
      <c r="AA2080" s="38"/>
      <c r="AB2080" s="38"/>
      <c r="AC2080" s="38"/>
      <c r="AD2080" s="38"/>
      <c r="AE2080" s="38"/>
      <c r="AR2080" s="227" t="s">
        <v>256</v>
      </c>
      <c r="AT2080" s="227" t="s">
        <v>163</v>
      </c>
      <c r="AU2080" s="227" t="s">
        <v>178</v>
      </c>
      <c r="AY2080" s="17" t="s">
        <v>161</v>
      </c>
      <c r="BE2080" s="228">
        <f>IF(N2080="základní",J2080,0)</f>
        <v>0</v>
      </c>
      <c r="BF2080" s="228">
        <f>IF(N2080="snížená",J2080,0)</f>
        <v>0</v>
      </c>
      <c r="BG2080" s="228">
        <f>IF(N2080="zákl. přenesená",J2080,0)</f>
        <v>0</v>
      </c>
      <c r="BH2080" s="228">
        <f>IF(N2080="sníž. přenesená",J2080,0)</f>
        <v>0</v>
      </c>
      <c r="BI2080" s="228">
        <f>IF(N2080="nulová",J2080,0)</f>
        <v>0</v>
      </c>
      <c r="BJ2080" s="17" t="s">
        <v>83</v>
      </c>
      <c r="BK2080" s="228">
        <f>ROUND(I2080*H2080,2)</f>
        <v>0</v>
      </c>
      <c r="BL2080" s="17" t="s">
        <v>256</v>
      </c>
      <c r="BM2080" s="227" t="s">
        <v>3343</v>
      </c>
    </row>
    <row r="2081" s="2" customFormat="1">
      <c r="A2081" s="38"/>
      <c r="B2081" s="39"/>
      <c r="C2081" s="40"/>
      <c r="D2081" s="229" t="s">
        <v>169</v>
      </c>
      <c r="E2081" s="40"/>
      <c r="F2081" s="230" t="s">
        <v>3342</v>
      </c>
      <c r="G2081" s="40"/>
      <c r="H2081" s="40"/>
      <c r="I2081" s="231"/>
      <c r="J2081" s="40"/>
      <c r="K2081" s="40"/>
      <c r="L2081" s="44"/>
      <c r="M2081" s="232"/>
      <c r="N2081" s="233"/>
      <c r="O2081" s="91"/>
      <c r="P2081" s="91"/>
      <c r="Q2081" s="91"/>
      <c r="R2081" s="91"/>
      <c r="S2081" s="91"/>
      <c r="T2081" s="92"/>
      <c r="U2081" s="38"/>
      <c r="V2081" s="38"/>
      <c r="W2081" s="38"/>
      <c r="X2081" s="38"/>
      <c r="Y2081" s="38"/>
      <c r="Z2081" s="38"/>
      <c r="AA2081" s="38"/>
      <c r="AB2081" s="38"/>
      <c r="AC2081" s="38"/>
      <c r="AD2081" s="38"/>
      <c r="AE2081" s="38"/>
      <c r="AT2081" s="17" t="s">
        <v>169</v>
      </c>
      <c r="AU2081" s="17" t="s">
        <v>178</v>
      </c>
    </row>
    <row r="2082" s="2" customFormat="1" ht="66.75" customHeight="1">
      <c r="A2082" s="38"/>
      <c r="B2082" s="39"/>
      <c r="C2082" s="215" t="s">
        <v>3344</v>
      </c>
      <c r="D2082" s="215" t="s">
        <v>163</v>
      </c>
      <c r="E2082" s="216" t="s">
        <v>3345</v>
      </c>
      <c r="F2082" s="217" t="s">
        <v>3346</v>
      </c>
      <c r="G2082" s="218" t="s">
        <v>1754</v>
      </c>
      <c r="H2082" s="219">
        <v>1</v>
      </c>
      <c r="I2082" s="220"/>
      <c r="J2082" s="221">
        <f>ROUND(I2082*H2082,2)</f>
        <v>0</v>
      </c>
      <c r="K2082" s="222"/>
      <c r="L2082" s="44"/>
      <c r="M2082" s="223" t="s">
        <v>1</v>
      </c>
      <c r="N2082" s="224" t="s">
        <v>40</v>
      </c>
      <c r="O2082" s="91"/>
      <c r="P2082" s="225">
        <f>O2082*H2082</f>
        <v>0</v>
      </c>
      <c r="Q2082" s="225">
        <v>0</v>
      </c>
      <c r="R2082" s="225">
        <f>Q2082*H2082</f>
        <v>0</v>
      </c>
      <c r="S2082" s="225">
        <v>0</v>
      </c>
      <c r="T2082" s="226">
        <f>S2082*H2082</f>
        <v>0</v>
      </c>
      <c r="U2082" s="38"/>
      <c r="V2082" s="38"/>
      <c r="W2082" s="38"/>
      <c r="X2082" s="38"/>
      <c r="Y2082" s="38"/>
      <c r="Z2082" s="38"/>
      <c r="AA2082" s="38"/>
      <c r="AB2082" s="38"/>
      <c r="AC2082" s="38"/>
      <c r="AD2082" s="38"/>
      <c r="AE2082" s="38"/>
      <c r="AR2082" s="227" t="s">
        <v>256</v>
      </c>
      <c r="AT2082" s="227" t="s">
        <v>163</v>
      </c>
      <c r="AU2082" s="227" t="s">
        <v>178</v>
      </c>
      <c r="AY2082" s="17" t="s">
        <v>161</v>
      </c>
      <c r="BE2082" s="228">
        <f>IF(N2082="základní",J2082,0)</f>
        <v>0</v>
      </c>
      <c r="BF2082" s="228">
        <f>IF(N2082="snížená",J2082,0)</f>
        <v>0</v>
      </c>
      <c r="BG2082" s="228">
        <f>IF(N2082="zákl. přenesená",J2082,0)</f>
        <v>0</v>
      </c>
      <c r="BH2082" s="228">
        <f>IF(N2082="sníž. přenesená",J2082,0)</f>
        <v>0</v>
      </c>
      <c r="BI2082" s="228">
        <f>IF(N2082="nulová",J2082,0)</f>
        <v>0</v>
      </c>
      <c r="BJ2082" s="17" t="s">
        <v>83</v>
      </c>
      <c r="BK2082" s="228">
        <f>ROUND(I2082*H2082,2)</f>
        <v>0</v>
      </c>
      <c r="BL2082" s="17" t="s">
        <v>256</v>
      </c>
      <c r="BM2082" s="227" t="s">
        <v>3347</v>
      </c>
    </row>
    <row r="2083" s="2" customFormat="1">
      <c r="A2083" s="38"/>
      <c r="B2083" s="39"/>
      <c r="C2083" s="40"/>
      <c r="D2083" s="229" t="s">
        <v>169</v>
      </c>
      <c r="E2083" s="40"/>
      <c r="F2083" s="230" t="s">
        <v>3348</v>
      </c>
      <c r="G2083" s="40"/>
      <c r="H2083" s="40"/>
      <c r="I2083" s="231"/>
      <c r="J2083" s="40"/>
      <c r="K2083" s="40"/>
      <c r="L2083" s="44"/>
      <c r="M2083" s="232"/>
      <c r="N2083" s="233"/>
      <c r="O2083" s="91"/>
      <c r="P2083" s="91"/>
      <c r="Q2083" s="91"/>
      <c r="R2083" s="91"/>
      <c r="S2083" s="91"/>
      <c r="T2083" s="92"/>
      <c r="U2083" s="38"/>
      <c r="V2083" s="38"/>
      <c r="W2083" s="38"/>
      <c r="X2083" s="38"/>
      <c r="Y2083" s="38"/>
      <c r="Z2083" s="38"/>
      <c r="AA2083" s="38"/>
      <c r="AB2083" s="38"/>
      <c r="AC2083" s="38"/>
      <c r="AD2083" s="38"/>
      <c r="AE2083" s="38"/>
      <c r="AT2083" s="17" t="s">
        <v>169</v>
      </c>
      <c r="AU2083" s="17" t="s">
        <v>178</v>
      </c>
    </row>
    <row r="2084" s="2" customFormat="1" ht="66.75" customHeight="1">
      <c r="A2084" s="38"/>
      <c r="B2084" s="39"/>
      <c r="C2084" s="215" t="s">
        <v>3349</v>
      </c>
      <c r="D2084" s="215" t="s">
        <v>163</v>
      </c>
      <c r="E2084" s="216" t="s">
        <v>3350</v>
      </c>
      <c r="F2084" s="217" t="s">
        <v>3351</v>
      </c>
      <c r="G2084" s="218" t="s">
        <v>1754</v>
      </c>
      <c r="H2084" s="219">
        <v>5</v>
      </c>
      <c r="I2084" s="220"/>
      <c r="J2084" s="221">
        <f>ROUND(I2084*H2084,2)</f>
        <v>0</v>
      </c>
      <c r="K2084" s="222"/>
      <c r="L2084" s="44"/>
      <c r="M2084" s="223" t="s">
        <v>1</v>
      </c>
      <c r="N2084" s="224" t="s">
        <v>40</v>
      </c>
      <c r="O2084" s="91"/>
      <c r="P2084" s="225">
        <f>O2084*H2084</f>
        <v>0</v>
      </c>
      <c r="Q2084" s="225">
        <v>0</v>
      </c>
      <c r="R2084" s="225">
        <f>Q2084*H2084</f>
        <v>0</v>
      </c>
      <c r="S2084" s="225">
        <v>0</v>
      </c>
      <c r="T2084" s="226">
        <f>S2084*H2084</f>
        <v>0</v>
      </c>
      <c r="U2084" s="38"/>
      <c r="V2084" s="38"/>
      <c r="W2084" s="38"/>
      <c r="X2084" s="38"/>
      <c r="Y2084" s="38"/>
      <c r="Z2084" s="38"/>
      <c r="AA2084" s="38"/>
      <c r="AB2084" s="38"/>
      <c r="AC2084" s="38"/>
      <c r="AD2084" s="38"/>
      <c r="AE2084" s="38"/>
      <c r="AR2084" s="227" t="s">
        <v>256</v>
      </c>
      <c r="AT2084" s="227" t="s">
        <v>163</v>
      </c>
      <c r="AU2084" s="227" t="s">
        <v>178</v>
      </c>
      <c r="AY2084" s="17" t="s">
        <v>161</v>
      </c>
      <c r="BE2084" s="228">
        <f>IF(N2084="základní",J2084,0)</f>
        <v>0</v>
      </c>
      <c r="BF2084" s="228">
        <f>IF(N2084="snížená",J2084,0)</f>
        <v>0</v>
      </c>
      <c r="BG2084" s="228">
        <f>IF(N2084="zákl. přenesená",J2084,0)</f>
        <v>0</v>
      </c>
      <c r="BH2084" s="228">
        <f>IF(N2084="sníž. přenesená",J2084,0)</f>
        <v>0</v>
      </c>
      <c r="BI2084" s="228">
        <f>IF(N2084="nulová",J2084,0)</f>
        <v>0</v>
      </c>
      <c r="BJ2084" s="17" t="s">
        <v>83</v>
      </c>
      <c r="BK2084" s="228">
        <f>ROUND(I2084*H2084,2)</f>
        <v>0</v>
      </c>
      <c r="BL2084" s="17" t="s">
        <v>256</v>
      </c>
      <c r="BM2084" s="227" t="s">
        <v>3352</v>
      </c>
    </row>
    <row r="2085" s="2" customFormat="1">
      <c r="A2085" s="38"/>
      <c r="B2085" s="39"/>
      <c r="C2085" s="40"/>
      <c r="D2085" s="229" t="s">
        <v>169</v>
      </c>
      <c r="E2085" s="40"/>
      <c r="F2085" s="230" t="s">
        <v>3353</v>
      </c>
      <c r="G2085" s="40"/>
      <c r="H2085" s="40"/>
      <c r="I2085" s="231"/>
      <c r="J2085" s="40"/>
      <c r="K2085" s="40"/>
      <c r="L2085" s="44"/>
      <c r="M2085" s="232"/>
      <c r="N2085" s="233"/>
      <c r="O2085" s="91"/>
      <c r="P2085" s="91"/>
      <c r="Q2085" s="91"/>
      <c r="R2085" s="91"/>
      <c r="S2085" s="91"/>
      <c r="T2085" s="92"/>
      <c r="U2085" s="38"/>
      <c r="V2085" s="38"/>
      <c r="W2085" s="38"/>
      <c r="X2085" s="38"/>
      <c r="Y2085" s="38"/>
      <c r="Z2085" s="38"/>
      <c r="AA2085" s="38"/>
      <c r="AB2085" s="38"/>
      <c r="AC2085" s="38"/>
      <c r="AD2085" s="38"/>
      <c r="AE2085" s="38"/>
      <c r="AT2085" s="17" t="s">
        <v>169</v>
      </c>
      <c r="AU2085" s="17" t="s">
        <v>178</v>
      </c>
    </row>
    <row r="2086" s="2" customFormat="1" ht="66.75" customHeight="1">
      <c r="A2086" s="38"/>
      <c r="B2086" s="39"/>
      <c r="C2086" s="215" t="s">
        <v>3354</v>
      </c>
      <c r="D2086" s="215" t="s">
        <v>163</v>
      </c>
      <c r="E2086" s="216" t="s">
        <v>3355</v>
      </c>
      <c r="F2086" s="217" t="s">
        <v>3356</v>
      </c>
      <c r="G2086" s="218" t="s">
        <v>1754</v>
      </c>
      <c r="H2086" s="219">
        <v>11</v>
      </c>
      <c r="I2086" s="220"/>
      <c r="J2086" s="221">
        <f>ROUND(I2086*H2086,2)</f>
        <v>0</v>
      </c>
      <c r="K2086" s="222"/>
      <c r="L2086" s="44"/>
      <c r="M2086" s="223" t="s">
        <v>1</v>
      </c>
      <c r="N2086" s="224" t="s">
        <v>40</v>
      </c>
      <c r="O2086" s="91"/>
      <c r="P2086" s="225">
        <f>O2086*H2086</f>
        <v>0</v>
      </c>
      <c r="Q2086" s="225">
        <v>0</v>
      </c>
      <c r="R2086" s="225">
        <f>Q2086*H2086</f>
        <v>0</v>
      </c>
      <c r="S2086" s="225">
        <v>0</v>
      </c>
      <c r="T2086" s="226">
        <f>S2086*H2086</f>
        <v>0</v>
      </c>
      <c r="U2086" s="38"/>
      <c r="V2086" s="38"/>
      <c r="W2086" s="38"/>
      <c r="X2086" s="38"/>
      <c r="Y2086" s="38"/>
      <c r="Z2086" s="38"/>
      <c r="AA2086" s="38"/>
      <c r="AB2086" s="38"/>
      <c r="AC2086" s="38"/>
      <c r="AD2086" s="38"/>
      <c r="AE2086" s="38"/>
      <c r="AR2086" s="227" t="s">
        <v>256</v>
      </c>
      <c r="AT2086" s="227" t="s">
        <v>163</v>
      </c>
      <c r="AU2086" s="227" t="s">
        <v>178</v>
      </c>
      <c r="AY2086" s="17" t="s">
        <v>161</v>
      </c>
      <c r="BE2086" s="228">
        <f>IF(N2086="základní",J2086,0)</f>
        <v>0</v>
      </c>
      <c r="BF2086" s="228">
        <f>IF(N2086="snížená",J2086,0)</f>
        <v>0</v>
      </c>
      <c r="BG2086" s="228">
        <f>IF(N2086="zákl. přenesená",J2086,0)</f>
        <v>0</v>
      </c>
      <c r="BH2086" s="228">
        <f>IF(N2086="sníž. přenesená",J2086,0)</f>
        <v>0</v>
      </c>
      <c r="BI2086" s="228">
        <f>IF(N2086="nulová",J2086,0)</f>
        <v>0</v>
      </c>
      <c r="BJ2086" s="17" t="s">
        <v>83</v>
      </c>
      <c r="BK2086" s="228">
        <f>ROUND(I2086*H2086,2)</f>
        <v>0</v>
      </c>
      <c r="BL2086" s="17" t="s">
        <v>256</v>
      </c>
      <c r="BM2086" s="227" t="s">
        <v>3357</v>
      </c>
    </row>
    <row r="2087" s="2" customFormat="1">
      <c r="A2087" s="38"/>
      <c r="B2087" s="39"/>
      <c r="C2087" s="40"/>
      <c r="D2087" s="229" t="s">
        <v>169</v>
      </c>
      <c r="E2087" s="40"/>
      <c r="F2087" s="230" t="s">
        <v>3358</v>
      </c>
      <c r="G2087" s="40"/>
      <c r="H2087" s="40"/>
      <c r="I2087" s="231"/>
      <c r="J2087" s="40"/>
      <c r="K2087" s="40"/>
      <c r="L2087" s="44"/>
      <c r="M2087" s="232"/>
      <c r="N2087" s="233"/>
      <c r="O2087" s="91"/>
      <c r="P2087" s="91"/>
      <c r="Q2087" s="91"/>
      <c r="R2087" s="91"/>
      <c r="S2087" s="91"/>
      <c r="T2087" s="92"/>
      <c r="U2087" s="38"/>
      <c r="V2087" s="38"/>
      <c r="W2087" s="38"/>
      <c r="X2087" s="38"/>
      <c r="Y2087" s="38"/>
      <c r="Z2087" s="38"/>
      <c r="AA2087" s="38"/>
      <c r="AB2087" s="38"/>
      <c r="AC2087" s="38"/>
      <c r="AD2087" s="38"/>
      <c r="AE2087" s="38"/>
      <c r="AT2087" s="17" t="s">
        <v>169</v>
      </c>
      <c r="AU2087" s="17" t="s">
        <v>178</v>
      </c>
    </row>
    <row r="2088" s="2" customFormat="1" ht="66.75" customHeight="1">
      <c r="A2088" s="38"/>
      <c r="B2088" s="39"/>
      <c r="C2088" s="215" t="s">
        <v>3359</v>
      </c>
      <c r="D2088" s="215" t="s">
        <v>163</v>
      </c>
      <c r="E2088" s="216" t="s">
        <v>3360</v>
      </c>
      <c r="F2088" s="217" t="s">
        <v>3361</v>
      </c>
      <c r="G2088" s="218" t="s">
        <v>1754</v>
      </c>
      <c r="H2088" s="219">
        <v>2</v>
      </c>
      <c r="I2088" s="220"/>
      <c r="J2088" s="221">
        <f>ROUND(I2088*H2088,2)</f>
        <v>0</v>
      </c>
      <c r="K2088" s="222"/>
      <c r="L2088" s="44"/>
      <c r="M2088" s="223" t="s">
        <v>1</v>
      </c>
      <c r="N2088" s="224" t="s">
        <v>40</v>
      </c>
      <c r="O2088" s="91"/>
      <c r="P2088" s="225">
        <f>O2088*H2088</f>
        <v>0</v>
      </c>
      <c r="Q2088" s="225">
        <v>0</v>
      </c>
      <c r="R2088" s="225">
        <f>Q2088*H2088</f>
        <v>0</v>
      </c>
      <c r="S2088" s="225">
        <v>0</v>
      </c>
      <c r="T2088" s="226">
        <f>S2088*H2088</f>
        <v>0</v>
      </c>
      <c r="U2088" s="38"/>
      <c r="V2088" s="38"/>
      <c r="W2088" s="38"/>
      <c r="X2088" s="38"/>
      <c r="Y2088" s="38"/>
      <c r="Z2088" s="38"/>
      <c r="AA2088" s="38"/>
      <c r="AB2088" s="38"/>
      <c r="AC2088" s="38"/>
      <c r="AD2088" s="38"/>
      <c r="AE2088" s="38"/>
      <c r="AR2088" s="227" t="s">
        <v>256</v>
      </c>
      <c r="AT2088" s="227" t="s">
        <v>163</v>
      </c>
      <c r="AU2088" s="227" t="s">
        <v>178</v>
      </c>
      <c r="AY2088" s="17" t="s">
        <v>161</v>
      </c>
      <c r="BE2088" s="228">
        <f>IF(N2088="základní",J2088,0)</f>
        <v>0</v>
      </c>
      <c r="BF2088" s="228">
        <f>IF(N2088="snížená",J2088,0)</f>
        <v>0</v>
      </c>
      <c r="BG2088" s="228">
        <f>IF(N2088="zákl. přenesená",J2088,0)</f>
        <v>0</v>
      </c>
      <c r="BH2088" s="228">
        <f>IF(N2088="sníž. přenesená",J2088,0)</f>
        <v>0</v>
      </c>
      <c r="BI2088" s="228">
        <f>IF(N2088="nulová",J2088,0)</f>
        <v>0</v>
      </c>
      <c r="BJ2088" s="17" t="s">
        <v>83</v>
      </c>
      <c r="BK2088" s="228">
        <f>ROUND(I2088*H2088,2)</f>
        <v>0</v>
      </c>
      <c r="BL2088" s="17" t="s">
        <v>256</v>
      </c>
      <c r="BM2088" s="227" t="s">
        <v>3362</v>
      </c>
    </row>
    <row r="2089" s="2" customFormat="1">
      <c r="A2089" s="38"/>
      <c r="B2089" s="39"/>
      <c r="C2089" s="40"/>
      <c r="D2089" s="229" t="s">
        <v>169</v>
      </c>
      <c r="E2089" s="40"/>
      <c r="F2089" s="230" t="s">
        <v>3363</v>
      </c>
      <c r="G2089" s="40"/>
      <c r="H2089" s="40"/>
      <c r="I2089" s="231"/>
      <c r="J2089" s="40"/>
      <c r="K2089" s="40"/>
      <c r="L2089" s="44"/>
      <c r="M2089" s="232"/>
      <c r="N2089" s="233"/>
      <c r="O2089" s="91"/>
      <c r="P2089" s="91"/>
      <c r="Q2089" s="91"/>
      <c r="R2089" s="91"/>
      <c r="S2089" s="91"/>
      <c r="T2089" s="92"/>
      <c r="U2089" s="38"/>
      <c r="V2089" s="38"/>
      <c r="W2089" s="38"/>
      <c r="X2089" s="38"/>
      <c r="Y2089" s="38"/>
      <c r="Z2089" s="38"/>
      <c r="AA2089" s="38"/>
      <c r="AB2089" s="38"/>
      <c r="AC2089" s="38"/>
      <c r="AD2089" s="38"/>
      <c r="AE2089" s="38"/>
      <c r="AT2089" s="17" t="s">
        <v>169</v>
      </c>
      <c r="AU2089" s="17" t="s">
        <v>178</v>
      </c>
    </row>
    <row r="2090" s="2" customFormat="1" ht="76.35" customHeight="1">
      <c r="A2090" s="38"/>
      <c r="B2090" s="39"/>
      <c r="C2090" s="215" t="s">
        <v>3364</v>
      </c>
      <c r="D2090" s="215" t="s">
        <v>163</v>
      </c>
      <c r="E2090" s="216" t="s">
        <v>3365</v>
      </c>
      <c r="F2090" s="217" t="s">
        <v>3366</v>
      </c>
      <c r="G2090" s="218" t="s">
        <v>1754</v>
      </c>
      <c r="H2090" s="219">
        <v>2</v>
      </c>
      <c r="I2090" s="220"/>
      <c r="J2090" s="221">
        <f>ROUND(I2090*H2090,2)</f>
        <v>0</v>
      </c>
      <c r="K2090" s="222"/>
      <c r="L2090" s="44"/>
      <c r="M2090" s="223" t="s">
        <v>1</v>
      </c>
      <c r="N2090" s="224" t="s">
        <v>40</v>
      </c>
      <c r="O2090" s="91"/>
      <c r="P2090" s="225">
        <f>O2090*H2090</f>
        <v>0</v>
      </c>
      <c r="Q2090" s="225">
        <v>0</v>
      </c>
      <c r="R2090" s="225">
        <f>Q2090*H2090</f>
        <v>0</v>
      </c>
      <c r="S2090" s="225">
        <v>0</v>
      </c>
      <c r="T2090" s="226">
        <f>S2090*H2090</f>
        <v>0</v>
      </c>
      <c r="U2090" s="38"/>
      <c r="V2090" s="38"/>
      <c r="W2090" s="38"/>
      <c r="X2090" s="38"/>
      <c r="Y2090" s="38"/>
      <c r="Z2090" s="38"/>
      <c r="AA2090" s="38"/>
      <c r="AB2090" s="38"/>
      <c r="AC2090" s="38"/>
      <c r="AD2090" s="38"/>
      <c r="AE2090" s="38"/>
      <c r="AR2090" s="227" t="s">
        <v>256</v>
      </c>
      <c r="AT2090" s="227" t="s">
        <v>163</v>
      </c>
      <c r="AU2090" s="227" t="s">
        <v>178</v>
      </c>
      <c r="AY2090" s="17" t="s">
        <v>161</v>
      </c>
      <c r="BE2090" s="228">
        <f>IF(N2090="základní",J2090,0)</f>
        <v>0</v>
      </c>
      <c r="BF2090" s="228">
        <f>IF(N2090="snížená",J2090,0)</f>
        <v>0</v>
      </c>
      <c r="BG2090" s="228">
        <f>IF(N2090="zákl. přenesená",J2090,0)</f>
        <v>0</v>
      </c>
      <c r="BH2090" s="228">
        <f>IF(N2090="sníž. přenesená",J2090,0)</f>
        <v>0</v>
      </c>
      <c r="BI2090" s="228">
        <f>IF(N2090="nulová",J2090,0)</f>
        <v>0</v>
      </c>
      <c r="BJ2090" s="17" t="s">
        <v>83</v>
      </c>
      <c r="BK2090" s="228">
        <f>ROUND(I2090*H2090,2)</f>
        <v>0</v>
      </c>
      <c r="BL2090" s="17" t="s">
        <v>256</v>
      </c>
      <c r="BM2090" s="227" t="s">
        <v>3367</v>
      </c>
    </row>
    <row r="2091" s="2" customFormat="1">
      <c r="A2091" s="38"/>
      <c r="B2091" s="39"/>
      <c r="C2091" s="40"/>
      <c r="D2091" s="229" t="s">
        <v>169</v>
      </c>
      <c r="E2091" s="40"/>
      <c r="F2091" s="230" t="s">
        <v>3368</v>
      </c>
      <c r="G2091" s="40"/>
      <c r="H2091" s="40"/>
      <c r="I2091" s="231"/>
      <c r="J2091" s="40"/>
      <c r="K2091" s="40"/>
      <c r="L2091" s="44"/>
      <c r="M2091" s="232"/>
      <c r="N2091" s="233"/>
      <c r="O2091" s="91"/>
      <c r="P2091" s="91"/>
      <c r="Q2091" s="91"/>
      <c r="R2091" s="91"/>
      <c r="S2091" s="91"/>
      <c r="T2091" s="92"/>
      <c r="U2091" s="38"/>
      <c r="V2091" s="38"/>
      <c r="W2091" s="38"/>
      <c r="X2091" s="38"/>
      <c r="Y2091" s="38"/>
      <c r="Z2091" s="38"/>
      <c r="AA2091" s="38"/>
      <c r="AB2091" s="38"/>
      <c r="AC2091" s="38"/>
      <c r="AD2091" s="38"/>
      <c r="AE2091" s="38"/>
      <c r="AT2091" s="17" t="s">
        <v>169</v>
      </c>
      <c r="AU2091" s="17" t="s">
        <v>178</v>
      </c>
    </row>
    <row r="2092" s="2" customFormat="1" ht="33" customHeight="1">
      <c r="A2092" s="38"/>
      <c r="B2092" s="39"/>
      <c r="C2092" s="215" t="s">
        <v>3369</v>
      </c>
      <c r="D2092" s="215" t="s">
        <v>163</v>
      </c>
      <c r="E2092" s="216" t="s">
        <v>3370</v>
      </c>
      <c r="F2092" s="217" t="s">
        <v>3371</v>
      </c>
      <c r="G2092" s="218" t="s">
        <v>451</v>
      </c>
      <c r="H2092" s="219">
        <v>22</v>
      </c>
      <c r="I2092" s="220"/>
      <c r="J2092" s="221">
        <f>ROUND(I2092*H2092,2)</f>
        <v>0</v>
      </c>
      <c r="K2092" s="222"/>
      <c r="L2092" s="44"/>
      <c r="M2092" s="223" t="s">
        <v>1</v>
      </c>
      <c r="N2092" s="224" t="s">
        <v>40</v>
      </c>
      <c r="O2092" s="91"/>
      <c r="P2092" s="225">
        <f>O2092*H2092</f>
        <v>0</v>
      </c>
      <c r="Q2092" s="225">
        <v>0</v>
      </c>
      <c r="R2092" s="225">
        <f>Q2092*H2092</f>
        <v>0</v>
      </c>
      <c r="S2092" s="225">
        <v>0</v>
      </c>
      <c r="T2092" s="226">
        <f>S2092*H2092</f>
        <v>0</v>
      </c>
      <c r="U2092" s="38"/>
      <c r="V2092" s="38"/>
      <c r="W2092" s="38"/>
      <c r="X2092" s="38"/>
      <c r="Y2092" s="38"/>
      <c r="Z2092" s="38"/>
      <c r="AA2092" s="38"/>
      <c r="AB2092" s="38"/>
      <c r="AC2092" s="38"/>
      <c r="AD2092" s="38"/>
      <c r="AE2092" s="38"/>
      <c r="AR2092" s="227" t="s">
        <v>256</v>
      </c>
      <c r="AT2092" s="227" t="s">
        <v>163</v>
      </c>
      <c r="AU2092" s="227" t="s">
        <v>178</v>
      </c>
      <c r="AY2092" s="17" t="s">
        <v>161</v>
      </c>
      <c r="BE2092" s="228">
        <f>IF(N2092="základní",J2092,0)</f>
        <v>0</v>
      </c>
      <c r="BF2092" s="228">
        <f>IF(N2092="snížená",J2092,0)</f>
        <v>0</v>
      </c>
      <c r="BG2092" s="228">
        <f>IF(N2092="zákl. přenesená",J2092,0)</f>
        <v>0</v>
      </c>
      <c r="BH2092" s="228">
        <f>IF(N2092="sníž. přenesená",J2092,0)</f>
        <v>0</v>
      </c>
      <c r="BI2092" s="228">
        <f>IF(N2092="nulová",J2092,0)</f>
        <v>0</v>
      </c>
      <c r="BJ2092" s="17" t="s">
        <v>83</v>
      </c>
      <c r="BK2092" s="228">
        <f>ROUND(I2092*H2092,2)</f>
        <v>0</v>
      </c>
      <c r="BL2092" s="17" t="s">
        <v>256</v>
      </c>
      <c r="BM2092" s="227" t="s">
        <v>3372</v>
      </c>
    </row>
    <row r="2093" s="2" customFormat="1">
      <c r="A2093" s="38"/>
      <c r="B2093" s="39"/>
      <c r="C2093" s="40"/>
      <c r="D2093" s="229" t="s">
        <v>169</v>
      </c>
      <c r="E2093" s="40"/>
      <c r="F2093" s="230" t="s">
        <v>3371</v>
      </c>
      <c r="G2093" s="40"/>
      <c r="H2093" s="40"/>
      <c r="I2093" s="231"/>
      <c r="J2093" s="40"/>
      <c r="K2093" s="40"/>
      <c r="L2093" s="44"/>
      <c r="M2093" s="232"/>
      <c r="N2093" s="233"/>
      <c r="O2093" s="91"/>
      <c r="P2093" s="91"/>
      <c r="Q2093" s="91"/>
      <c r="R2093" s="91"/>
      <c r="S2093" s="91"/>
      <c r="T2093" s="92"/>
      <c r="U2093" s="38"/>
      <c r="V2093" s="38"/>
      <c r="W2093" s="38"/>
      <c r="X2093" s="38"/>
      <c r="Y2093" s="38"/>
      <c r="Z2093" s="38"/>
      <c r="AA2093" s="38"/>
      <c r="AB2093" s="38"/>
      <c r="AC2093" s="38"/>
      <c r="AD2093" s="38"/>
      <c r="AE2093" s="38"/>
      <c r="AT2093" s="17" t="s">
        <v>169</v>
      </c>
      <c r="AU2093" s="17" t="s">
        <v>178</v>
      </c>
    </row>
    <row r="2094" s="2" customFormat="1" ht="33" customHeight="1">
      <c r="A2094" s="38"/>
      <c r="B2094" s="39"/>
      <c r="C2094" s="215" t="s">
        <v>3373</v>
      </c>
      <c r="D2094" s="215" t="s">
        <v>163</v>
      </c>
      <c r="E2094" s="216" t="s">
        <v>3374</v>
      </c>
      <c r="F2094" s="217" t="s">
        <v>3375</v>
      </c>
      <c r="G2094" s="218" t="s">
        <v>451</v>
      </c>
      <c r="H2094" s="219">
        <v>8</v>
      </c>
      <c r="I2094" s="220"/>
      <c r="J2094" s="221">
        <f>ROUND(I2094*H2094,2)</f>
        <v>0</v>
      </c>
      <c r="K2094" s="222"/>
      <c r="L2094" s="44"/>
      <c r="M2094" s="223" t="s">
        <v>1</v>
      </c>
      <c r="N2094" s="224" t="s">
        <v>40</v>
      </c>
      <c r="O2094" s="91"/>
      <c r="P2094" s="225">
        <f>O2094*H2094</f>
        <v>0</v>
      </c>
      <c r="Q2094" s="225">
        <v>0</v>
      </c>
      <c r="R2094" s="225">
        <f>Q2094*H2094</f>
        <v>0</v>
      </c>
      <c r="S2094" s="225">
        <v>0</v>
      </c>
      <c r="T2094" s="226">
        <f>S2094*H2094</f>
        <v>0</v>
      </c>
      <c r="U2094" s="38"/>
      <c r="V2094" s="38"/>
      <c r="W2094" s="38"/>
      <c r="X2094" s="38"/>
      <c r="Y2094" s="38"/>
      <c r="Z2094" s="38"/>
      <c r="AA2094" s="38"/>
      <c r="AB2094" s="38"/>
      <c r="AC2094" s="38"/>
      <c r="AD2094" s="38"/>
      <c r="AE2094" s="38"/>
      <c r="AR2094" s="227" t="s">
        <v>256</v>
      </c>
      <c r="AT2094" s="227" t="s">
        <v>163</v>
      </c>
      <c r="AU2094" s="227" t="s">
        <v>178</v>
      </c>
      <c r="AY2094" s="17" t="s">
        <v>161</v>
      </c>
      <c r="BE2094" s="228">
        <f>IF(N2094="základní",J2094,0)</f>
        <v>0</v>
      </c>
      <c r="BF2094" s="228">
        <f>IF(N2094="snížená",J2094,0)</f>
        <v>0</v>
      </c>
      <c r="BG2094" s="228">
        <f>IF(N2094="zákl. přenesená",J2094,0)</f>
        <v>0</v>
      </c>
      <c r="BH2094" s="228">
        <f>IF(N2094="sníž. přenesená",J2094,0)</f>
        <v>0</v>
      </c>
      <c r="BI2094" s="228">
        <f>IF(N2094="nulová",J2094,0)</f>
        <v>0</v>
      </c>
      <c r="BJ2094" s="17" t="s">
        <v>83</v>
      </c>
      <c r="BK2094" s="228">
        <f>ROUND(I2094*H2094,2)</f>
        <v>0</v>
      </c>
      <c r="BL2094" s="17" t="s">
        <v>256</v>
      </c>
      <c r="BM2094" s="227" t="s">
        <v>3376</v>
      </c>
    </row>
    <row r="2095" s="2" customFormat="1">
      <c r="A2095" s="38"/>
      <c r="B2095" s="39"/>
      <c r="C2095" s="40"/>
      <c r="D2095" s="229" t="s">
        <v>169</v>
      </c>
      <c r="E2095" s="40"/>
      <c r="F2095" s="230" t="s">
        <v>3375</v>
      </c>
      <c r="G2095" s="40"/>
      <c r="H2095" s="40"/>
      <c r="I2095" s="231"/>
      <c r="J2095" s="40"/>
      <c r="K2095" s="40"/>
      <c r="L2095" s="44"/>
      <c r="M2095" s="232"/>
      <c r="N2095" s="233"/>
      <c r="O2095" s="91"/>
      <c r="P2095" s="91"/>
      <c r="Q2095" s="91"/>
      <c r="R2095" s="91"/>
      <c r="S2095" s="91"/>
      <c r="T2095" s="92"/>
      <c r="U2095" s="38"/>
      <c r="V2095" s="38"/>
      <c r="W2095" s="38"/>
      <c r="X2095" s="38"/>
      <c r="Y2095" s="38"/>
      <c r="Z2095" s="38"/>
      <c r="AA2095" s="38"/>
      <c r="AB2095" s="38"/>
      <c r="AC2095" s="38"/>
      <c r="AD2095" s="38"/>
      <c r="AE2095" s="38"/>
      <c r="AT2095" s="17" t="s">
        <v>169</v>
      </c>
      <c r="AU2095" s="17" t="s">
        <v>178</v>
      </c>
    </row>
    <row r="2096" s="2" customFormat="1" ht="33" customHeight="1">
      <c r="A2096" s="38"/>
      <c r="B2096" s="39"/>
      <c r="C2096" s="215" t="s">
        <v>3377</v>
      </c>
      <c r="D2096" s="215" t="s">
        <v>163</v>
      </c>
      <c r="E2096" s="216" t="s">
        <v>3378</v>
      </c>
      <c r="F2096" s="217" t="s">
        <v>3379</v>
      </c>
      <c r="G2096" s="218" t="s">
        <v>451</v>
      </c>
      <c r="H2096" s="219">
        <v>50</v>
      </c>
      <c r="I2096" s="220"/>
      <c r="J2096" s="221">
        <f>ROUND(I2096*H2096,2)</f>
        <v>0</v>
      </c>
      <c r="K2096" s="222"/>
      <c r="L2096" s="44"/>
      <c r="M2096" s="223" t="s">
        <v>1</v>
      </c>
      <c r="N2096" s="224" t="s">
        <v>40</v>
      </c>
      <c r="O2096" s="91"/>
      <c r="P2096" s="225">
        <f>O2096*H2096</f>
        <v>0</v>
      </c>
      <c r="Q2096" s="225">
        <v>0</v>
      </c>
      <c r="R2096" s="225">
        <f>Q2096*H2096</f>
        <v>0</v>
      </c>
      <c r="S2096" s="225">
        <v>0</v>
      </c>
      <c r="T2096" s="226">
        <f>S2096*H2096</f>
        <v>0</v>
      </c>
      <c r="U2096" s="38"/>
      <c r="V2096" s="38"/>
      <c r="W2096" s="38"/>
      <c r="X2096" s="38"/>
      <c r="Y2096" s="38"/>
      <c r="Z2096" s="38"/>
      <c r="AA2096" s="38"/>
      <c r="AB2096" s="38"/>
      <c r="AC2096" s="38"/>
      <c r="AD2096" s="38"/>
      <c r="AE2096" s="38"/>
      <c r="AR2096" s="227" t="s">
        <v>256</v>
      </c>
      <c r="AT2096" s="227" t="s">
        <v>163</v>
      </c>
      <c r="AU2096" s="227" t="s">
        <v>178</v>
      </c>
      <c r="AY2096" s="17" t="s">
        <v>161</v>
      </c>
      <c r="BE2096" s="228">
        <f>IF(N2096="základní",J2096,0)</f>
        <v>0</v>
      </c>
      <c r="BF2096" s="228">
        <f>IF(N2096="snížená",J2096,0)</f>
        <v>0</v>
      </c>
      <c r="BG2096" s="228">
        <f>IF(N2096="zákl. přenesená",J2096,0)</f>
        <v>0</v>
      </c>
      <c r="BH2096" s="228">
        <f>IF(N2096="sníž. přenesená",J2096,0)</f>
        <v>0</v>
      </c>
      <c r="BI2096" s="228">
        <f>IF(N2096="nulová",J2096,0)</f>
        <v>0</v>
      </c>
      <c r="BJ2096" s="17" t="s">
        <v>83</v>
      </c>
      <c r="BK2096" s="228">
        <f>ROUND(I2096*H2096,2)</f>
        <v>0</v>
      </c>
      <c r="BL2096" s="17" t="s">
        <v>256</v>
      </c>
      <c r="BM2096" s="227" t="s">
        <v>3380</v>
      </c>
    </row>
    <row r="2097" s="2" customFormat="1">
      <c r="A2097" s="38"/>
      <c r="B2097" s="39"/>
      <c r="C2097" s="40"/>
      <c r="D2097" s="229" t="s">
        <v>169</v>
      </c>
      <c r="E2097" s="40"/>
      <c r="F2097" s="230" t="s">
        <v>3379</v>
      </c>
      <c r="G2097" s="40"/>
      <c r="H2097" s="40"/>
      <c r="I2097" s="231"/>
      <c r="J2097" s="40"/>
      <c r="K2097" s="40"/>
      <c r="L2097" s="44"/>
      <c r="M2097" s="232"/>
      <c r="N2097" s="233"/>
      <c r="O2097" s="91"/>
      <c r="P2097" s="91"/>
      <c r="Q2097" s="91"/>
      <c r="R2097" s="91"/>
      <c r="S2097" s="91"/>
      <c r="T2097" s="92"/>
      <c r="U2097" s="38"/>
      <c r="V2097" s="38"/>
      <c r="W2097" s="38"/>
      <c r="X2097" s="38"/>
      <c r="Y2097" s="38"/>
      <c r="Z2097" s="38"/>
      <c r="AA2097" s="38"/>
      <c r="AB2097" s="38"/>
      <c r="AC2097" s="38"/>
      <c r="AD2097" s="38"/>
      <c r="AE2097" s="38"/>
      <c r="AT2097" s="17" t="s">
        <v>169</v>
      </c>
      <c r="AU2097" s="17" t="s">
        <v>178</v>
      </c>
    </row>
    <row r="2098" s="2" customFormat="1" ht="33" customHeight="1">
      <c r="A2098" s="38"/>
      <c r="B2098" s="39"/>
      <c r="C2098" s="215" t="s">
        <v>3381</v>
      </c>
      <c r="D2098" s="215" t="s">
        <v>163</v>
      </c>
      <c r="E2098" s="216" t="s">
        <v>3382</v>
      </c>
      <c r="F2098" s="217" t="s">
        <v>3383</v>
      </c>
      <c r="G2098" s="218" t="s">
        <v>451</v>
      </c>
      <c r="H2098" s="219">
        <v>15</v>
      </c>
      <c r="I2098" s="220"/>
      <c r="J2098" s="221">
        <f>ROUND(I2098*H2098,2)</f>
        <v>0</v>
      </c>
      <c r="K2098" s="222"/>
      <c r="L2098" s="44"/>
      <c r="M2098" s="223" t="s">
        <v>1</v>
      </c>
      <c r="N2098" s="224" t="s">
        <v>40</v>
      </c>
      <c r="O2098" s="91"/>
      <c r="P2098" s="225">
        <f>O2098*H2098</f>
        <v>0</v>
      </c>
      <c r="Q2098" s="225">
        <v>0</v>
      </c>
      <c r="R2098" s="225">
        <f>Q2098*H2098</f>
        <v>0</v>
      </c>
      <c r="S2098" s="225">
        <v>0</v>
      </c>
      <c r="T2098" s="226">
        <f>S2098*H2098</f>
        <v>0</v>
      </c>
      <c r="U2098" s="38"/>
      <c r="V2098" s="38"/>
      <c r="W2098" s="38"/>
      <c r="X2098" s="38"/>
      <c r="Y2098" s="38"/>
      <c r="Z2098" s="38"/>
      <c r="AA2098" s="38"/>
      <c r="AB2098" s="38"/>
      <c r="AC2098" s="38"/>
      <c r="AD2098" s="38"/>
      <c r="AE2098" s="38"/>
      <c r="AR2098" s="227" t="s">
        <v>256</v>
      </c>
      <c r="AT2098" s="227" t="s">
        <v>163</v>
      </c>
      <c r="AU2098" s="227" t="s">
        <v>178</v>
      </c>
      <c r="AY2098" s="17" t="s">
        <v>161</v>
      </c>
      <c r="BE2098" s="228">
        <f>IF(N2098="základní",J2098,0)</f>
        <v>0</v>
      </c>
      <c r="BF2098" s="228">
        <f>IF(N2098="snížená",J2098,0)</f>
        <v>0</v>
      </c>
      <c r="BG2098" s="228">
        <f>IF(N2098="zákl. přenesená",J2098,0)</f>
        <v>0</v>
      </c>
      <c r="BH2098" s="228">
        <f>IF(N2098="sníž. přenesená",J2098,0)</f>
        <v>0</v>
      </c>
      <c r="BI2098" s="228">
        <f>IF(N2098="nulová",J2098,0)</f>
        <v>0</v>
      </c>
      <c r="BJ2098" s="17" t="s">
        <v>83</v>
      </c>
      <c r="BK2098" s="228">
        <f>ROUND(I2098*H2098,2)</f>
        <v>0</v>
      </c>
      <c r="BL2098" s="17" t="s">
        <v>256</v>
      </c>
      <c r="BM2098" s="227" t="s">
        <v>3384</v>
      </c>
    </row>
    <row r="2099" s="2" customFormat="1">
      <c r="A2099" s="38"/>
      <c r="B2099" s="39"/>
      <c r="C2099" s="40"/>
      <c r="D2099" s="229" t="s">
        <v>169</v>
      </c>
      <c r="E2099" s="40"/>
      <c r="F2099" s="230" t="s">
        <v>3383</v>
      </c>
      <c r="G2099" s="40"/>
      <c r="H2099" s="40"/>
      <c r="I2099" s="231"/>
      <c r="J2099" s="40"/>
      <c r="K2099" s="40"/>
      <c r="L2099" s="44"/>
      <c r="M2099" s="232"/>
      <c r="N2099" s="233"/>
      <c r="O2099" s="91"/>
      <c r="P2099" s="91"/>
      <c r="Q2099" s="91"/>
      <c r="R2099" s="91"/>
      <c r="S2099" s="91"/>
      <c r="T2099" s="92"/>
      <c r="U2099" s="38"/>
      <c r="V2099" s="38"/>
      <c r="W2099" s="38"/>
      <c r="X2099" s="38"/>
      <c r="Y2099" s="38"/>
      <c r="Z2099" s="38"/>
      <c r="AA2099" s="38"/>
      <c r="AB2099" s="38"/>
      <c r="AC2099" s="38"/>
      <c r="AD2099" s="38"/>
      <c r="AE2099" s="38"/>
      <c r="AT2099" s="17" t="s">
        <v>169</v>
      </c>
      <c r="AU2099" s="17" t="s">
        <v>178</v>
      </c>
    </row>
    <row r="2100" s="2" customFormat="1" ht="33" customHeight="1">
      <c r="A2100" s="38"/>
      <c r="B2100" s="39"/>
      <c r="C2100" s="215" t="s">
        <v>3385</v>
      </c>
      <c r="D2100" s="215" t="s">
        <v>163</v>
      </c>
      <c r="E2100" s="216" t="s">
        <v>3386</v>
      </c>
      <c r="F2100" s="217" t="s">
        <v>3387</v>
      </c>
      <c r="G2100" s="218" t="s">
        <v>451</v>
      </c>
      <c r="H2100" s="219">
        <v>9</v>
      </c>
      <c r="I2100" s="220"/>
      <c r="J2100" s="221">
        <f>ROUND(I2100*H2100,2)</f>
        <v>0</v>
      </c>
      <c r="K2100" s="222"/>
      <c r="L2100" s="44"/>
      <c r="M2100" s="223" t="s">
        <v>1</v>
      </c>
      <c r="N2100" s="224" t="s">
        <v>40</v>
      </c>
      <c r="O2100" s="91"/>
      <c r="P2100" s="225">
        <f>O2100*H2100</f>
        <v>0</v>
      </c>
      <c r="Q2100" s="225">
        <v>0</v>
      </c>
      <c r="R2100" s="225">
        <f>Q2100*H2100</f>
        <v>0</v>
      </c>
      <c r="S2100" s="225">
        <v>0</v>
      </c>
      <c r="T2100" s="226">
        <f>S2100*H2100</f>
        <v>0</v>
      </c>
      <c r="U2100" s="38"/>
      <c r="V2100" s="38"/>
      <c r="W2100" s="38"/>
      <c r="X2100" s="38"/>
      <c r="Y2100" s="38"/>
      <c r="Z2100" s="38"/>
      <c r="AA2100" s="38"/>
      <c r="AB2100" s="38"/>
      <c r="AC2100" s="38"/>
      <c r="AD2100" s="38"/>
      <c r="AE2100" s="38"/>
      <c r="AR2100" s="227" t="s">
        <v>256</v>
      </c>
      <c r="AT2100" s="227" t="s">
        <v>163</v>
      </c>
      <c r="AU2100" s="227" t="s">
        <v>178</v>
      </c>
      <c r="AY2100" s="17" t="s">
        <v>161</v>
      </c>
      <c r="BE2100" s="228">
        <f>IF(N2100="základní",J2100,0)</f>
        <v>0</v>
      </c>
      <c r="BF2100" s="228">
        <f>IF(N2100="snížená",J2100,0)</f>
        <v>0</v>
      </c>
      <c r="BG2100" s="228">
        <f>IF(N2100="zákl. přenesená",J2100,0)</f>
        <v>0</v>
      </c>
      <c r="BH2100" s="228">
        <f>IF(N2100="sníž. přenesená",J2100,0)</f>
        <v>0</v>
      </c>
      <c r="BI2100" s="228">
        <f>IF(N2100="nulová",J2100,0)</f>
        <v>0</v>
      </c>
      <c r="BJ2100" s="17" t="s">
        <v>83</v>
      </c>
      <c r="BK2100" s="228">
        <f>ROUND(I2100*H2100,2)</f>
        <v>0</v>
      </c>
      <c r="BL2100" s="17" t="s">
        <v>256</v>
      </c>
      <c r="BM2100" s="227" t="s">
        <v>3388</v>
      </c>
    </row>
    <row r="2101" s="2" customFormat="1">
      <c r="A2101" s="38"/>
      <c r="B2101" s="39"/>
      <c r="C2101" s="40"/>
      <c r="D2101" s="229" t="s">
        <v>169</v>
      </c>
      <c r="E2101" s="40"/>
      <c r="F2101" s="230" t="s">
        <v>3387</v>
      </c>
      <c r="G2101" s="40"/>
      <c r="H2101" s="40"/>
      <c r="I2101" s="231"/>
      <c r="J2101" s="40"/>
      <c r="K2101" s="40"/>
      <c r="L2101" s="44"/>
      <c r="M2101" s="232"/>
      <c r="N2101" s="233"/>
      <c r="O2101" s="91"/>
      <c r="P2101" s="91"/>
      <c r="Q2101" s="91"/>
      <c r="R2101" s="91"/>
      <c r="S2101" s="91"/>
      <c r="T2101" s="92"/>
      <c r="U2101" s="38"/>
      <c r="V2101" s="38"/>
      <c r="W2101" s="38"/>
      <c r="X2101" s="38"/>
      <c r="Y2101" s="38"/>
      <c r="Z2101" s="38"/>
      <c r="AA2101" s="38"/>
      <c r="AB2101" s="38"/>
      <c r="AC2101" s="38"/>
      <c r="AD2101" s="38"/>
      <c r="AE2101" s="38"/>
      <c r="AT2101" s="17" t="s">
        <v>169</v>
      </c>
      <c r="AU2101" s="17" t="s">
        <v>178</v>
      </c>
    </row>
    <row r="2102" s="2" customFormat="1" ht="49.05" customHeight="1">
      <c r="A2102" s="38"/>
      <c r="B2102" s="39"/>
      <c r="C2102" s="215" t="s">
        <v>3389</v>
      </c>
      <c r="D2102" s="215" t="s">
        <v>163</v>
      </c>
      <c r="E2102" s="216" t="s">
        <v>3390</v>
      </c>
      <c r="F2102" s="217" t="s">
        <v>3391</v>
      </c>
      <c r="G2102" s="218" t="s">
        <v>206</v>
      </c>
      <c r="H2102" s="219">
        <v>14</v>
      </c>
      <c r="I2102" s="220"/>
      <c r="J2102" s="221">
        <f>ROUND(I2102*H2102,2)</f>
        <v>0</v>
      </c>
      <c r="K2102" s="222"/>
      <c r="L2102" s="44"/>
      <c r="M2102" s="223" t="s">
        <v>1</v>
      </c>
      <c r="N2102" s="224" t="s">
        <v>40</v>
      </c>
      <c r="O2102" s="91"/>
      <c r="P2102" s="225">
        <f>O2102*H2102</f>
        <v>0</v>
      </c>
      <c r="Q2102" s="225">
        <v>0</v>
      </c>
      <c r="R2102" s="225">
        <f>Q2102*H2102</f>
        <v>0</v>
      </c>
      <c r="S2102" s="225">
        <v>0</v>
      </c>
      <c r="T2102" s="226">
        <f>S2102*H2102</f>
        <v>0</v>
      </c>
      <c r="U2102" s="38"/>
      <c r="V2102" s="38"/>
      <c r="W2102" s="38"/>
      <c r="X2102" s="38"/>
      <c r="Y2102" s="38"/>
      <c r="Z2102" s="38"/>
      <c r="AA2102" s="38"/>
      <c r="AB2102" s="38"/>
      <c r="AC2102" s="38"/>
      <c r="AD2102" s="38"/>
      <c r="AE2102" s="38"/>
      <c r="AR2102" s="227" t="s">
        <v>256</v>
      </c>
      <c r="AT2102" s="227" t="s">
        <v>163</v>
      </c>
      <c r="AU2102" s="227" t="s">
        <v>178</v>
      </c>
      <c r="AY2102" s="17" t="s">
        <v>161</v>
      </c>
      <c r="BE2102" s="228">
        <f>IF(N2102="základní",J2102,0)</f>
        <v>0</v>
      </c>
      <c r="BF2102" s="228">
        <f>IF(N2102="snížená",J2102,0)</f>
        <v>0</v>
      </c>
      <c r="BG2102" s="228">
        <f>IF(N2102="zákl. přenesená",J2102,0)</f>
        <v>0</v>
      </c>
      <c r="BH2102" s="228">
        <f>IF(N2102="sníž. přenesená",J2102,0)</f>
        <v>0</v>
      </c>
      <c r="BI2102" s="228">
        <f>IF(N2102="nulová",J2102,0)</f>
        <v>0</v>
      </c>
      <c r="BJ2102" s="17" t="s">
        <v>83</v>
      </c>
      <c r="BK2102" s="228">
        <f>ROUND(I2102*H2102,2)</f>
        <v>0</v>
      </c>
      <c r="BL2102" s="17" t="s">
        <v>256</v>
      </c>
      <c r="BM2102" s="227" t="s">
        <v>3392</v>
      </c>
    </row>
    <row r="2103" s="2" customFormat="1">
      <c r="A2103" s="38"/>
      <c r="B2103" s="39"/>
      <c r="C2103" s="40"/>
      <c r="D2103" s="229" t="s">
        <v>169</v>
      </c>
      <c r="E2103" s="40"/>
      <c r="F2103" s="230" t="s">
        <v>3391</v>
      </c>
      <c r="G2103" s="40"/>
      <c r="H2103" s="40"/>
      <c r="I2103" s="231"/>
      <c r="J2103" s="40"/>
      <c r="K2103" s="40"/>
      <c r="L2103" s="44"/>
      <c r="M2103" s="232"/>
      <c r="N2103" s="233"/>
      <c r="O2103" s="91"/>
      <c r="P2103" s="91"/>
      <c r="Q2103" s="91"/>
      <c r="R2103" s="91"/>
      <c r="S2103" s="91"/>
      <c r="T2103" s="92"/>
      <c r="U2103" s="38"/>
      <c r="V2103" s="38"/>
      <c r="W2103" s="38"/>
      <c r="X2103" s="38"/>
      <c r="Y2103" s="38"/>
      <c r="Z2103" s="38"/>
      <c r="AA2103" s="38"/>
      <c r="AB2103" s="38"/>
      <c r="AC2103" s="38"/>
      <c r="AD2103" s="38"/>
      <c r="AE2103" s="38"/>
      <c r="AT2103" s="17" t="s">
        <v>169</v>
      </c>
      <c r="AU2103" s="17" t="s">
        <v>178</v>
      </c>
    </row>
    <row r="2104" s="2" customFormat="1" ht="49.05" customHeight="1">
      <c r="A2104" s="38"/>
      <c r="B2104" s="39"/>
      <c r="C2104" s="215" t="s">
        <v>3393</v>
      </c>
      <c r="D2104" s="215" t="s">
        <v>163</v>
      </c>
      <c r="E2104" s="216" t="s">
        <v>3394</v>
      </c>
      <c r="F2104" s="217" t="s">
        <v>3395</v>
      </c>
      <c r="G2104" s="218" t="s">
        <v>206</v>
      </c>
      <c r="H2104" s="219">
        <v>23</v>
      </c>
      <c r="I2104" s="220"/>
      <c r="J2104" s="221">
        <f>ROUND(I2104*H2104,2)</f>
        <v>0</v>
      </c>
      <c r="K2104" s="222"/>
      <c r="L2104" s="44"/>
      <c r="M2104" s="223" t="s">
        <v>1</v>
      </c>
      <c r="N2104" s="224" t="s">
        <v>40</v>
      </c>
      <c r="O2104" s="91"/>
      <c r="P2104" s="225">
        <f>O2104*H2104</f>
        <v>0</v>
      </c>
      <c r="Q2104" s="225">
        <v>0</v>
      </c>
      <c r="R2104" s="225">
        <f>Q2104*H2104</f>
        <v>0</v>
      </c>
      <c r="S2104" s="225">
        <v>0</v>
      </c>
      <c r="T2104" s="226">
        <f>S2104*H2104</f>
        <v>0</v>
      </c>
      <c r="U2104" s="38"/>
      <c r="V2104" s="38"/>
      <c r="W2104" s="38"/>
      <c r="X2104" s="38"/>
      <c r="Y2104" s="38"/>
      <c r="Z2104" s="38"/>
      <c r="AA2104" s="38"/>
      <c r="AB2104" s="38"/>
      <c r="AC2104" s="38"/>
      <c r="AD2104" s="38"/>
      <c r="AE2104" s="38"/>
      <c r="AR2104" s="227" t="s">
        <v>256</v>
      </c>
      <c r="AT2104" s="227" t="s">
        <v>163</v>
      </c>
      <c r="AU2104" s="227" t="s">
        <v>178</v>
      </c>
      <c r="AY2104" s="17" t="s">
        <v>161</v>
      </c>
      <c r="BE2104" s="228">
        <f>IF(N2104="základní",J2104,0)</f>
        <v>0</v>
      </c>
      <c r="BF2104" s="228">
        <f>IF(N2104="snížená",J2104,0)</f>
        <v>0</v>
      </c>
      <c r="BG2104" s="228">
        <f>IF(N2104="zákl. přenesená",J2104,0)</f>
        <v>0</v>
      </c>
      <c r="BH2104" s="228">
        <f>IF(N2104="sníž. přenesená",J2104,0)</f>
        <v>0</v>
      </c>
      <c r="BI2104" s="228">
        <f>IF(N2104="nulová",J2104,0)</f>
        <v>0</v>
      </c>
      <c r="BJ2104" s="17" t="s">
        <v>83</v>
      </c>
      <c r="BK2104" s="228">
        <f>ROUND(I2104*H2104,2)</f>
        <v>0</v>
      </c>
      <c r="BL2104" s="17" t="s">
        <v>256</v>
      </c>
      <c r="BM2104" s="227" t="s">
        <v>3396</v>
      </c>
    </row>
    <row r="2105" s="2" customFormat="1">
      <c r="A2105" s="38"/>
      <c r="B2105" s="39"/>
      <c r="C2105" s="40"/>
      <c r="D2105" s="229" t="s">
        <v>169</v>
      </c>
      <c r="E2105" s="40"/>
      <c r="F2105" s="230" t="s">
        <v>3395</v>
      </c>
      <c r="G2105" s="40"/>
      <c r="H2105" s="40"/>
      <c r="I2105" s="231"/>
      <c r="J2105" s="40"/>
      <c r="K2105" s="40"/>
      <c r="L2105" s="44"/>
      <c r="M2105" s="232"/>
      <c r="N2105" s="233"/>
      <c r="O2105" s="91"/>
      <c r="P2105" s="91"/>
      <c r="Q2105" s="91"/>
      <c r="R2105" s="91"/>
      <c r="S2105" s="91"/>
      <c r="T2105" s="92"/>
      <c r="U2105" s="38"/>
      <c r="V2105" s="38"/>
      <c r="W2105" s="38"/>
      <c r="X2105" s="38"/>
      <c r="Y2105" s="38"/>
      <c r="Z2105" s="38"/>
      <c r="AA2105" s="38"/>
      <c r="AB2105" s="38"/>
      <c r="AC2105" s="38"/>
      <c r="AD2105" s="38"/>
      <c r="AE2105" s="38"/>
      <c r="AT2105" s="17" t="s">
        <v>169</v>
      </c>
      <c r="AU2105" s="17" t="s">
        <v>178</v>
      </c>
    </row>
    <row r="2106" s="2" customFormat="1" ht="66.75" customHeight="1">
      <c r="A2106" s="38"/>
      <c r="B2106" s="39"/>
      <c r="C2106" s="215" t="s">
        <v>3397</v>
      </c>
      <c r="D2106" s="215" t="s">
        <v>163</v>
      </c>
      <c r="E2106" s="216" t="s">
        <v>3398</v>
      </c>
      <c r="F2106" s="217" t="s">
        <v>3275</v>
      </c>
      <c r="G2106" s="218" t="s">
        <v>206</v>
      </c>
      <c r="H2106" s="219">
        <v>10</v>
      </c>
      <c r="I2106" s="220"/>
      <c r="J2106" s="221">
        <f>ROUND(I2106*H2106,2)</f>
        <v>0</v>
      </c>
      <c r="K2106" s="222"/>
      <c r="L2106" s="44"/>
      <c r="M2106" s="223" t="s">
        <v>1</v>
      </c>
      <c r="N2106" s="224" t="s">
        <v>40</v>
      </c>
      <c r="O2106" s="91"/>
      <c r="P2106" s="225">
        <f>O2106*H2106</f>
        <v>0</v>
      </c>
      <c r="Q2106" s="225">
        <v>0</v>
      </c>
      <c r="R2106" s="225">
        <f>Q2106*H2106</f>
        <v>0</v>
      </c>
      <c r="S2106" s="225">
        <v>0</v>
      </c>
      <c r="T2106" s="226">
        <f>S2106*H2106</f>
        <v>0</v>
      </c>
      <c r="U2106" s="38"/>
      <c r="V2106" s="38"/>
      <c r="W2106" s="38"/>
      <c r="X2106" s="38"/>
      <c r="Y2106" s="38"/>
      <c r="Z2106" s="38"/>
      <c r="AA2106" s="38"/>
      <c r="AB2106" s="38"/>
      <c r="AC2106" s="38"/>
      <c r="AD2106" s="38"/>
      <c r="AE2106" s="38"/>
      <c r="AR2106" s="227" t="s">
        <v>256</v>
      </c>
      <c r="AT2106" s="227" t="s">
        <v>163</v>
      </c>
      <c r="AU2106" s="227" t="s">
        <v>178</v>
      </c>
      <c r="AY2106" s="17" t="s">
        <v>161</v>
      </c>
      <c r="BE2106" s="228">
        <f>IF(N2106="základní",J2106,0)</f>
        <v>0</v>
      </c>
      <c r="BF2106" s="228">
        <f>IF(N2106="snížená",J2106,0)</f>
        <v>0</v>
      </c>
      <c r="BG2106" s="228">
        <f>IF(N2106="zákl. přenesená",J2106,0)</f>
        <v>0</v>
      </c>
      <c r="BH2106" s="228">
        <f>IF(N2106="sníž. přenesená",J2106,0)</f>
        <v>0</v>
      </c>
      <c r="BI2106" s="228">
        <f>IF(N2106="nulová",J2106,0)</f>
        <v>0</v>
      </c>
      <c r="BJ2106" s="17" t="s">
        <v>83</v>
      </c>
      <c r="BK2106" s="228">
        <f>ROUND(I2106*H2106,2)</f>
        <v>0</v>
      </c>
      <c r="BL2106" s="17" t="s">
        <v>256</v>
      </c>
      <c r="BM2106" s="227" t="s">
        <v>3399</v>
      </c>
    </row>
    <row r="2107" s="2" customFormat="1">
      <c r="A2107" s="38"/>
      <c r="B2107" s="39"/>
      <c r="C2107" s="40"/>
      <c r="D2107" s="229" t="s">
        <v>169</v>
      </c>
      <c r="E2107" s="40"/>
      <c r="F2107" s="230" t="s">
        <v>3275</v>
      </c>
      <c r="G2107" s="40"/>
      <c r="H2107" s="40"/>
      <c r="I2107" s="231"/>
      <c r="J2107" s="40"/>
      <c r="K2107" s="40"/>
      <c r="L2107" s="44"/>
      <c r="M2107" s="232"/>
      <c r="N2107" s="233"/>
      <c r="O2107" s="91"/>
      <c r="P2107" s="91"/>
      <c r="Q2107" s="91"/>
      <c r="R2107" s="91"/>
      <c r="S2107" s="91"/>
      <c r="T2107" s="92"/>
      <c r="U2107" s="38"/>
      <c r="V2107" s="38"/>
      <c r="W2107" s="38"/>
      <c r="X2107" s="38"/>
      <c r="Y2107" s="38"/>
      <c r="Z2107" s="38"/>
      <c r="AA2107" s="38"/>
      <c r="AB2107" s="38"/>
      <c r="AC2107" s="38"/>
      <c r="AD2107" s="38"/>
      <c r="AE2107" s="38"/>
      <c r="AT2107" s="17" t="s">
        <v>169</v>
      </c>
      <c r="AU2107" s="17" t="s">
        <v>178</v>
      </c>
    </row>
    <row r="2108" s="2" customFormat="1" ht="44.25" customHeight="1">
      <c r="A2108" s="38"/>
      <c r="B2108" s="39"/>
      <c r="C2108" s="215" t="s">
        <v>3400</v>
      </c>
      <c r="D2108" s="215" t="s">
        <v>163</v>
      </c>
      <c r="E2108" s="216" t="s">
        <v>3401</v>
      </c>
      <c r="F2108" s="217" t="s">
        <v>3402</v>
      </c>
      <c r="G2108" s="218" t="s">
        <v>451</v>
      </c>
      <c r="H2108" s="219">
        <v>13</v>
      </c>
      <c r="I2108" s="220"/>
      <c r="J2108" s="221">
        <f>ROUND(I2108*H2108,2)</f>
        <v>0</v>
      </c>
      <c r="K2108" s="222"/>
      <c r="L2108" s="44"/>
      <c r="M2108" s="223" t="s">
        <v>1</v>
      </c>
      <c r="N2108" s="224" t="s">
        <v>40</v>
      </c>
      <c r="O2108" s="91"/>
      <c r="P2108" s="225">
        <f>O2108*H2108</f>
        <v>0</v>
      </c>
      <c r="Q2108" s="225">
        <v>0</v>
      </c>
      <c r="R2108" s="225">
        <f>Q2108*H2108</f>
        <v>0</v>
      </c>
      <c r="S2108" s="225">
        <v>0</v>
      </c>
      <c r="T2108" s="226">
        <f>S2108*H2108</f>
        <v>0</v>
      </c>
      <c r="U2108" s="38"/>
      <c r="V2108" s="38"/>
      <c r="W2108" s="38"/>
      <c r="X2108" s="38"/>
      <c r="Y2108" s="38"/>
      <c r="Z2108" s="38"/>
      <c r="AA2108" s="38"/>
      <c r="AB2108" s="38"/>
      <c r="AC2108" s="38"/>
      <c r="AD2108" s="38"/>
      <c r="AE2108" s="38"/>
      <c r="AR2108" s="227" t="s">
        <v>256</v>
      </c>
      <c r="AT2108" s="227" t="s">
        <v>163</v>
      </c>
      <c r="AU2108" s="227" t="s">
        <v>178</v>
      </c>
      <c r="AY2108" s="17" t="s">
        <v>161</v>
      </c>
      <c r="BE2108" s="228">
        <f>IF(N2108="základní",J2108,0)</f>
        <v>0</v>
      </c>
      <c r="BF2108" s="228">
        <f>IF(N2108="snížená",J2108,0)</f>
        <v>0</v>
      </c>
      <c r="BG2108" s="228">
        <f>IF(N2108="zákl. přenesená",J2108,0)</f>
        <v>0</v>
      </c>
      <c r="BH2108" s="228">
        <f>IF(N2108="sníž. přenesená",J2108,0)</f>
        <v>0</v>
      </c>
      <c r="BI2108" s="228">
        <f>IF(N2108="nulová",J2108,0)</f>
        <v>0</v>
      </c>
      <c r="BJ2108" s="17" t="s">
        <v>83</v>
      </c>
      <c r="BK2108" s="228">
        <f>ROUND(I2108*H2108,2)</f>
        <v>0</v>
      </c>
      <c r="BL2108" s="17" t="s">
        <v>256</v>
      </c>
      <c r="BM2108" s="227" t="s">
        <v>3403</v>
      </c>
    </row>
    <row r="2109" s="2" customFormat="1">
      <c r="A2109" s="38"/>
      <c r="B2109" s="39"/>
      <c r="C2109" s="40"/>
      <c r="D2109" s="229" t="s">
        <v>169</v>
      </c>
      <c r="E2109" s="40"/>
      <c r="F2109" s="230" t="s">
        <v>3402</v>
      </c>
      <c r="G2109" s="40"/>
      <c r="H2109" s="40"/>
      <c r="I2109" s="231"/>
      <c r="J2109" s="40"/>
      <c r="K2109" s="40"/>
      <c r="L2109" s="44"/>
      <c r="M2109" s="232"/>
      <c r="N2109" s="233"/>
      <c r="O2109" s="91"/>
      <c r="P2109" s="91"/>
      <c r="Q2109" s="91"/>
      <c r="R2109" s="91"/>
      <c r="S2109" s="91"/>
      <c r="T2109" s="92"/>
      <c r="U2109" s="38"/>
      <c r="V2109" s="38"/>
      <c r="W2109" s="38"/>
      <c r="X2109" s="38"/>
      <c r="Y2109" s="38"/>
      <c r="Z2109" s="38"/>
      <c r="AA2109" s="38"/>
      <c r="AB2109" s="38"/>
      <c r="AC2109" s="38"/>
      <c r="AD2109" s="38"/>
      <c r="AE2109" s="38"/>
      <c r="AT2109" s="17" t="s">
        <v>169</v>
      </c>
      <c r="AU2109" s="17" t="s">
        <v>178</v>
      </c>
    </row>
    <row r="2110" s="2" customFormat="1" ht="44.25" customHeight="1">
      <c r="A2110" s="38"/>
      <c r="B2110" s="39"/>
      <c r="C2110" s="215" t="s">
        <v>3404</v>
      </c>
      <c r="D2110" s="215" t="s">
        <v>163</v>
      </c>
      <c r="E2110" s="216" t="s">
        <v>3405</v>
      </c>
      <c r="F2110" s="217" t="s">
        <v>3406</v>
      </c>
      <c r="G2110" s="218" t="s">
        <v>451</v>
      </c>
      <c r="H2110" s="219">
        <v>31</v>
      </c>
      <c r="I2110" s="220"/>
      <c r="J2110" s="221">
        <f>ROUND(I2110*H2110,2)</f>
        <v>0</v>
      </c>
      <c r="K2110" s="222"/>
      <c r="L2110" s="44"/>
      <c r="M2110" s="223" t="s">
        <v>1</v>
      </c>
      <c r="N2110" s="224" t="s">
        <v>40</v>
      </c>
      <c r="O2110" s="91"/>
      <c r="P2110" s="225">
        <f>O2110*H2110</f>
        <v>0</v>
      </c>
      <c r="Q2110" s="225">
        <v>0</v>
      </c>
      <c r="R2110" s="225">
        <f>Q2110*H2110</f>
        <v>0</v>
      </c>
      <c r="S2110" s="225">
        <v>0</v>
      </c>
      <c r="T2110" s="226">
        <f>S2110*H2110</f>
        <v>0</v>
      </c>
      <c r="U2110" s="38"/>
      <c r="V2110" s="38"/>
      <c r="W2110" s="38"/>
      <c r="X2110" s="38"/>
      <c r="Y2110" s="38"/>
      <c r="Z2110" s="38"/>
      <c r="AA2110" s="38"/>
      <c r="AB2110" s="38"/>
      <c r="AC2110" s="38"/>
      <c r="AD2110" s="38"/>
      <c r="AE2110" s="38"/>
      <c r="AR2110" s="227" t="s">
        <v>256</v>
      </c>
      <c r="AT2110" s="227" t="s">
        <v>163</v>
      </c>
      <c r="AU2110" s="227" t="s">
        <v>178</v>
      </c>
      <c r="AY2110" s="17" t="s">
        <v>161</v>
      </c>
      <c r="BE2110" s="228">
        <f>IF(N2110="základní",J2110,0)</f>
        <v>0</v>
      </c>
      <c r="BF2110" s="228">
        <f>IF(N2110="snížená",J2110,0)</f>
        <v>0</v>
      </c>
      <c r="BG2110" s="228">
        <f>IF(N2110="zákl. přenesená",J2110,0)</f>
        <v>0</v>
      </c>
      <c r="BH2110" s="228">
        <f>IF(N2110="sníž. přenesená",J2110,0)</f>
        <v>0</v>
      </c>
      <c r="BI2110" s="228">
        <f>IF(N2110="nulová",J2110,0)</f>
        <v>0</v>
      </c>
      <c r="BJ2110" s="17" t="s">
        <v>83</v>
      </c>
      <c r="BK2110" s="228">
        <f>ROUND(I2110*H2110,2)</f>
        <v>0</v>
      </c>
      <c r="BL2110" s="17" t="s">
        <v>256</v>
      </c>
      <c r="BM2110" s="227" t="s">
        <v>3407</v>
      </c>
    </row>
    <row r="2111" s="2" customFormat="1">
      <c r="A2111" s="38"/>
      <c r="B2111" s="39"/>
      <c r="C2111" s="40"/>
      <c r="D2111" s="229" t="s">
        <v>169</v>
      </c>
      <c r="E2111" s="40"/>
      <c r="F2111" s="230" t="s">
        <v>3406</v>
      </c>
      <c r="G2111" s="40"/>
      <c r="H2111" s="40"/>
      <c r="I2111" s="231"/>
      <c r="J2111" s="40"/>
      <c r="K2111" s="40"/>
      <c r="L2111" s="44"/>
      <c r="M2111" s="232"/>
      <c r="N2111" s="233"/>
      <c r="O2111" s="91"/>
      <c r="P2111" s="91"/>
      <c r="Q2111" s="91"/>
      <c r="R2111" s="91"/>
      <c r="S2111" s="91"/>
      <c r="T2111" s="92"/>
      <c r="U2111" s="38"/>
      <c r="V2111" s="38"/>
      <c r="W2111" s="38"/>
      <c r="X2111" s="38"/>
      <c r="Y2111" s="38"/>
      <c r="Z2111" s="38"/>
      <c r="AA2111" s="38"/>
      <c r="AB2111" s="38"/>
      <c r="AC2111" s="38"/>
      <c r="AD2111" s="38"/>
      <c r="AE2111" s="38"/>
      <c r="AT2111" s="17" t="s">
        <v>169</v>
      </c>
      <c r="AU2111" s="17" t="s">
        <v>178</v>
      </c>
    </row>
    <row r="2112" s="2" customFormat="1" ht="44.25" customHeight="1">
      <c r="A2112" s="38"/>
      <c r="B2112" s="39"/>
      <c r="C2112" s="215" t="s">
        <v>3408</v>
      </c>
      <c r="D2112" s="215" t="s">
        <v>163</v>
      </c>
      <c r="E2112" s="216" t="s">
        <v>3409</v>
      </c>
      <c r="F2112" s="217" t="s">
        <v>3410</v>
      </c>
      <c r="G2112" s="218" t="s">
        <v>451</v>
      </c>
      <c r="H2112" s="219">
        <v>11</v>
      </c>
      <c r="I2112" s="220"/>
      <c r="J2112" s="221">
        <f>ROUND(I2112*H2112,2)</f>
        <v>0</v>
      </c>
      <c r="K2112" s="222"/>
      <c r="L2112" s="44"/>
      <c r="M2112" s="223" t="s">
        <v>1</v>
      </c>
      <c r="N2112" s="224" t="s">
        <v>40</v>
      </c>
      <c r="O2112" s="91"/>
      <c r="P2112" s="225">
        <f>O2112*H2112</f>
        <v>0</v>
      </c>
      <c r="Q2112" s="225">
        <v>0</v>
      </c>
      <c r="R2112" s="225">
        <f>Q2112*H2112</f>
        <v>0</v>
      </c>
      <c r="S2112" s="225">
        <v>0</v>
      </c>
      <c r="T2112" s="226">
        <f>S2112*H2112</f>
        <v>0</v>
      </c>
      <c r="U2112" s="38"/>
      <c r="V2112" s="38"/>
      <c r="W2112" s="38"/>
      <c r="X2112" s="38"/>
      <c r="Y2112" s="38"/>
      <c r="Z2112" s="38"/>
      <c r="AA2112" s="38"/>
      <c r="AB2112" s="38"/>
      <c r="AC2112" s="38"/>
      <c r="AD2112" s="38"/>
      <c r="AE2112" s="38"/>
      <c r="AR2112" s="227" t="s">
        <v>256</v>
      </c>
      <c r="AT2112" s="227" t="s">
        <v>163</v>
      </c>
      <c r="AU2112" s="227" t="s">
        <v>178</v>
      </c>
      <c r="AY2112" s="17" t="s">
        <v>161</v>
      </c>
      <c r="BE2112" s="228">
        <f>IF(N2112="základní",J2112,0)</f>
        <v>0</v>
      </c>
      <c r="BF2112" s="228">
        <f>IF(N2112="snížená",J2112,0)</f>
        <v>0</v>
      </c>
      <c r="BG2112" s="228">
        <f>IF(N2112="zákl. přenesená",J2112,0)</f>
        <v>0</v>
      </c>
      <c r="BH2112" s="228">
        <f>IF(N2112="sníž. přenesená",J2112,0)</f>
        <v>0</v>
      </c>
      <c r="BI2112" s="228">
        <f>IF(N2112="nulová",J2112,0)</f>
        <v>0</v>
      </c>
      <c r="BJ2112" s="17" t="s">
        <v>83</v>
      </c>
      <c r="BK2112" s="228">
        <f>ROUND(I2112*H2112,2)</f>
        <v>0</v>
      </c>
      <c r="BL2112" s="17" t="s">
        <v>256</v>
      </c>
      <c r="BM2112" s="227" t="s">
        <v>3411</v>
      </c>
    </row>
    <row r="2113" s="2" customFormat="1">
      <c r="A2113" s="38"/>
      <c r="B2113" s="39"/>
      <c r="C2113" s="40"/>
      <c r="D2113" s="229" t="s">
        <v>169</v>
      </c>
      <c r="E2113" s="40"/>
      <c r="F2113" s="230" t="s">
        <v>3410</v>
      </c>
      <c r="G2113" s="40"/>
      <c r="H2113" s="40"/>
      <c r="I2113" s="231"/>
      <c r="J2113" s="40"/>
      <c r="K2113" s="40"/>
      <c r="L2113" s="44"/>
      <c r="M2113" s="232"/>
      <c r="N2113" s="233"/>
      <c r="O2113" s="91"/>
      <c r="P2113" s="91"/>
      <c r="Q2113" s="91"/>
      <c r="R2113" s="91"/>
      <c r="S2113" s="91"/>
      <c r="T2113" s="92"/>
      <c r="U2113" s="38"/>
      <c r="V2113" s="38"/>
      <c r="W2113" s="38"/>
      <c r="X2113" s="38"/>
      <c r="Y2113" s="38"/>
      <c r="Z2113" s="38"/>
      <c r="AA2113" s="38"/>
      <c r="AB2113" s="38"/>
      <c r="AC2113" s="38"/>
      <c r="AD2113" s="38"/>
      <c r="AE2113" s="38"/>
      <c r="AT2113" s="17" t="s">
        <v>169</v>
      </c>
      <c r="AU2113" s="17" t="s">
        <v>178</v>
      </c>
    </row>
    <row r="2114" s="2" customFormat="1" ht="44.25" customHeight="1">
      <c r="A2114" s="38"/>
      <c r="B2114" s="39"/>
      <c r="C2114" s="215" t="s">
        <v>3412</v>
      </c>
      <c r="D2114" s="215" t="s">
        <v>163</v>
      </c>
      <c r="E2114" s="216" t="s">
        <v>3413</v>
      </c>
      <c r="F2114" s="217" t="s">
        <v>3414</v>
      </c>
      <c r="G2114" s="218" t="s">
        <v>1754</v>
      </c>
      <c r="H2114" s="219">
        <v>2</v>
      </c>
      <c r="I2114" s="220"/>
      <c r="J2114" s="221">
        <f>ROUND(I2114*H2114,2)</f>
        <v>0</v>
      </c>
      <c r="K2114" s="222"/>
      <c r="L2114" s="44"/>
      <c r="M2114" s="223" t="s">
        <v>1</v>
      </c>
      <c r="N2114" s="224" t="s">
        <v>40</v>
      </c>
      <c r="O2114" s="91"/>
      <c r="P2114" s="225">
        <f>O2114*H2114</f>
        <v>0</v>
      </c>
      <c r="Q2114" s="225">
        <v>0</v>
      </c>
      <c r="R2114" s="225">
        <f>Q2114*H2114</f>
        <v>0</v>
      </c>
      <c r="S2114" s="225">
        <v>0</v>
      </c>
      <c r="T2114" s="226">
        <f>S2114*H2114</f>
        <v>0</v>
      </c>
      <c r="U2114" s="38"/>
      <c r="V2114" s="38"/>
      <c r="W2114" s="38"/>
      <c r="X2114" s="38"/>
      <c r="Y2114" s="38"/>
      <c r="Z2114" s="38"/>
      <c r="AA2114" s="38"/>
      <c r="AB2114" s="38"/>
      <c r="AC2114" s="38"/>
      <c r="AD2114" s="38"/>
      <c r="AE2114" s="38"/>
      <c r="AR2114" s="227" t="s">
        <v>256</v>
      </c>
      <c r="AT2114" s="227" t="s">
        <v>163</v>
      </c>
      <c r="AU2114" s="227" t="s">
        <v>178</v>
      </c>
      <c r="AY2114" s="17" t="s">
        <v>161</v>
      </c>
      <c r="BE2114" s="228">
        <f>IF(N2114="základní",J2114,0)</f>
        <v>0</v>
      </c>
      <c r="BF2114" s="228">
        <f>IF(N2114="snížená",J2114,0)</f>
        <v>0</v>
      </c>
      <c r="BG2114" s="228">
        <f>IF(N2114="zákl. přenesená",J2114,0)</f>
        <v>0</v>
      </c>
      <c r="BH2114" s="228">
        <f>IF(N2114="sníž. přenesená",J2114,0)</f>
        <v>0</v>
      </c>
      <c r="BI2114" s="228">
        <f>IF(N2114="nulová",J2114,0)</f>
        <v>0</v>
      </c>
      <c r="BJ2114" s="17" t="s">
        <v>83</v>
      </c>
      <c r="BK2114" s="228">
        <f>ROUND(I2114*H2114,2)</f>
        <v>0</v>
      </c>
      <c r="BL2114" s="17" t="s">
        <v>256</v>
      </c>
      <c r="BM2114" s="227" t="s">
        <v>3415</v>
      </c>
    </row>
    <row r="2115" s="2" customFormat="1">
      <c r="A2115" s="38"/>
      <c r="B2115" s="39"/>
      <c r="C2115" s="40"/>
      <c r="D2115" s="229" t="s">
        <v>169</v>
      </c>
      <c r="E2115" s="40"/>
      <c r="F2115" s="230" t="s">
        <v>3414</v>
      </c>
      <c r="G2115" s="40"/>
      <c r="H2115" s="40"/>
      <c r="I2115" s="231"/>
      <c r="J2115" s="40"/>
      <c r="K2115" s="40"/>
      <c r="L2115" s="44"/>
      <c r="M2115" s="232"/>
      <c r="N2115" s="233"/>
      <c r="O2115" s="91"/>
      <c r="P2115" s="91"/>
      <c r="Q2115" s="91"/>
      <c r="R2115" s="91"/>
      <c r="S2115" s="91"/>
      <c r="T2115" s="92"/>
      <c r="U2115" s="38"/>
      <c r="V2115" s="38"/>
      <c r="W2115" s="38"/>
      <c r="X2115" s="38"/>
      <c r="Y2115" s="38"/>
      <c r="Z2115" s="38"/>
      <c r="AA2115" s="38"/>
      <c r="AB2115" s="38"/>
      <c r="AC2115" s="38"/>
      <c r="AD2115" s="38"/>
      <c r="AE2115" s="38"/>
      <c r="AT2115" s="17" t="s">
        <v>169</v>
      </c>
      <c r="AU2115" s="17" t="s">
        <v>178</v>
      </c>
    </row>
    <row r="2116" s="2" customFormat="1" ht="44.25" customHeight="1">
      <c r="A2116" s="38"/>
      <c r="B2116" s="39"/>
      <c r="C2116" s="215" t="s">
        <v>3416</v>
      </c>
      <c r="D2116" s="215" t="s">
        <v>163</v>
      </c>
      <c r="E2116" s="216" t="s">
        <v>3417</v>
      </c>
      <c r="F2116" s="217" t="s">
        <v>3418</v>
      </c>
      <c r="G2116" s="218" t="s">
        <v>1754</v>
      </c>
      <c r="H2116" s="219">
        <v>2</v>
      </c>
      <c r="I2116" s="220"/>
      <c r="J2116" s="221">
        <f>ROUND(I2116*H2116,2)</f>
        <v>0</v>
      </c>
      <c r="K2116" s="222"/>
      <c r="L2116" s="44"/>
      <c r="M2116" s="223" t="s">
        <v>1</v>
      </c>
      <c r="N2116" s="224" t="s">
        <v>40</v>
      </c>
      <c r="O2116" s="91"/>
      <c r="P2116" s="225">
        <f>O2116*H2116</f>
        <v>0</v>
      </c>
      <c r="Q2116" s="225">
        <v>0</v>
      </c>
      <c r="R2116" s="225">
        <f>Q2116*H2116</f>
        <v>0</v>
      </c>
      <c r="S2116" s="225">
        <v>0</v>
      </c>
      <c r="T2116" s="226">
        <f>S2116*H2116</f>
        <v>0</v>
      </c>
      <c r="U2116" s="38"/>
      <c r="V2116" s="38"/>
      <c r="W2116" s="38"/>
      <c r="X2116" s="38"/>
      <c r="Y2116" s="38"/>
      <c r="Z2116" s="38"/>
      <c r="AA2116" s="38"/>
      <c r="AB2116" s="38"/>
      <c r="AC2116" s="38"/>
      <c r="AD2116" s="38"/>
      <c r="AE2116" s="38"/>
      <c r="AR2116" s="227" t="s">
        <v>256</v>
      </c>
      <c r="AT2116" s="227" t="s">
        <v>163</v>
      </c>
      <c r="AU2116" s="227" t="s">
        <v>178</v>
      </c>
      <c r="AY2116" s="17" t="s">
        <v>161</v>
      </c>
      <c r="BE2116" s="228">
        <f>IF(N2116="základní",J2116,0)</f>
        <v>0</v>
      </c>
      <c r="BF2116" s="228">
        <f>IF(N2116="snížená",J2116,0)</f>
        <v>0</v>
      </c>
      <c r="BG2116" s="228">
        <f>IF(N2116="zákl. přenesená",J2116,0)</f>
        <v>0</v>
      </c>
      <c r="BH2116" s="228">
        <f>IF(N2116="sníž. přenesená",J2116,0)</f>
        <v>0</v>
      </c>
      <c r="BI2116" s="228">
        <f>IF(N2116="nulová",J2116,0)</f>
        <v>0</v>
      </c>
      <c r="BJ2116" s="17" t="s">
        <v>83</v>
      </c>
      <c r="BK2116" s="228">
        <f>ROUND(I2116*H2116,2)</f>
        <v>0</v>
      </c>
      <c r="BL2116" s="17" t="s">
        <v>256</v>
      </c>
      <c r="BM2116" s="227" t="s">
        <v>3419</v>
      </c>
    </row>
    <row r="2117" s="2" customFormat="1">
      <c r="A2117" s="38"/>
      <c r="B2117" s="39"/>
      <c r="C2117" s="40"/>
      <c r="D2117" s="229" t="s">
        <v>169</v>
      </c>
      <c r="E2117" s="40"/>
      <c r="F2117" s="230" t="s">
        <v>3418</v>
      </c>
      <c r="G2117" s="40"/>
      <c r="H2117" s="40"/>
      <c r="I2117" s="231"/>
      <c r="J2117" s="40"/>
      <c r="K2117" s="40"/>
      <c r="L2117" s="44"/>
      <c r="M2117" s="232"/>
      <c r="N2117" s="233"/>
      <c r="O2117" s="91"/>
      <c r="P2117" s="91"/>
      <c r="Q2117" s="91"/>
      <c r="R2117" s="91"/>
      <c r="S2117" s="91"/>
      <c r="T2117" s="92"/>
      <c r="U2117" s="38"/>
      <c r="V2117" s="38"/>
      <c r="W2117" s="38"/>
      <c r="X2117" s="38"/>
      <c r="Y2117" s="38"/>
      <c r="Z2117" s="38"/>
      <c r="AA2117" s="38"/>
      <c r="AB2117" s="38"/>
      <c r="AC2117" s="38"/>
      <c r="AD2117" s="38"/>
      <c r="AE2117" s="38"/>
      <c r="AT2117" s="17" t="s">
        <v>169</v>
      </c>
      <c r="AU2117" s="17" t="s">
        <v>178</v>
      </c>
    </row>
    <row r="2118" s="2" customFormat="1" ht="44.25" customHeight="1">
      <c r="A2118" s="38"/>
      <c r="B2118" s="39"/>
      <c r="C2118" s="215" t="s">
        <v>3420</v>
      </c>
      <c r="D2118" s="215" t="s">
        <v>163</v>
      </c>
      <c r="E2118" s="216" t="s">
        <v>3421</v>
      </c>
      <c r="F2118" s="217" t="s">
        <v>3422</v>
      </c>
      <c r="G2118" s="218" t="s">
        <v>1754</v>
      </c>
      <c r="H2118" s="219">
        <v>3</v>
      </c>
      <c r="I2118" s="220"/>
      <c r="J2118" s="221">
        <f>ROUND(I2118*H2118,2)</f>
        <v>0</v>
      </c>
      <c r="K2118" s="222"/>
      <c r="L2118" s="44"/>
      <c r="M2118" s="223" t="s">
        <v>1</v>
      </c>
      <c r="N2118" s="224" t="s">
        <v>40</v>
      </c>
      <c r="O2118" s="91"/>
      <c r="P2118" s="225">
        <f>O2118*H2118</f>
        <v>0</v>
      </c>
      <c r="Q2118" s="225">
        <v>0</v>
      </c>
      <c r="R2118" s="225">
        <f>Q2118*H2118</f>
        <v>0</v>
      </c>
      <c r="S2118" s="225">
        <v>0</v>
      </c>
      <c r="T2118" s="226">
        <f>S2118*H2118</f>
        <v>0</v>
      </c>
      <c r="U2118" s="38"/>
      <c r="V2118" s="38"/>
      <c r="W2118" s="38"/>
      <c r="X2118" s="38"/>
      <c r="Y2118" s="38"/>
      <c r="Z2118" s="38"/>
      <c r="AA2118" s="38"/>
      <c r="AB2118" s="38"/>
      <c r="AC2118" s="38"/>
      <c r="AD2118" s="38"/>
      <c r="AE2118" s="38"/>
      <c r="AR2118" s="227" t="s">
        <v>256</v>
      </c>
      <c r="AT2118" s="227" t="s">
        <v>163</v>
      </c>
      <c r="AU2118" s="227" t="s">
        <v>178</v>
      </c>
      <c r="AY2118" s="17" t="s">
        <v>161</v>
      </c>
      <c r="BE2118" s="228">
        <f>IF(N2118="základní",J2118,0)</f>
        <v>0</v>
      </c>
      <c r="BF2118" s="228">
        <f>IF(N2118="snížená",J2118,0)</f>
        <v>0</v>
      </c>
      <c r="BG2118" s="228">
        <f>IF(N2118="zákl. přenesená",J2118,0)</f>
        <v>0</v>
      </c>
      <c r="BH2118" s="228">
        <f>IF(N2118="sníž. přenesená",J2118,0)</f>
        <v>0</v>
      </c>
      <c r="BI2118" s="228">
        <f>IF(N2118="nulová",J2118,0)</f>
        <v>0</v>
      </c>
      <c r="BJ2118" s="17" t="s">
        <v>83</v>
      </c>
      <c r="BK2118" s="228">
        <f>ROUND(I2118*H2118,2)</f>
        <v>0</v>
      </c>
      <c r="BL2118" s="17" t="s">
        <v>256</v>
      </c>
      <c r="BM2118" s="227" t="s">
        <v>3423</v>
      </c>
    </row>
    <row r="2119" s="2" customFormat="1">
      <c r="A2119" s="38"/>
      <c r="B2119" s="39"/>
      <c r="C2119" s="40"/>
      <c r="D2119" s="229" t="s">
        <v>169</v>
      </c>
      <c r="E2119" s="40"/>
      <c r="F2119" s="230" t="s">
        <v>3422</v>
      </c>
      <c r="G2119" s="40"/>
      <c r="H2119" s="40"/>
      <c r="I2119" s="231"/>
      <c r="J2119" s="40"/>
      <c r="K2119" s="40"/>
      <c r="L2119" s="44"/>
      <c r="M2119" s="232"/>
      <c r="N2119" s="233"/>
      <c r="O2119" s="91"/>
      <c r="P2119" s="91"/>
      <c r="Q2119" s="91"/>
      <c r="R2119" s="91"/>
      <c r="S2119" s="91"/>
      <c r="T2119" s="92"/>
      <c r="U2119" s="38"/>
      <c r="V2119" s="38"/>
      <c r="W2119" s="38"/>
      <c r="X2119" s="38"/>
      <c r="Y2119" s="38"/>
      <c r="Z2119" s="38"/>
      <c r="AA2119" s="38"/>
      <c r="AB2119" s="38"/>
      <c r="AC2119" s="38"/>
      <c r="AD2119" s="38"/>
      <c r="AE2119" s="38"/>
      <c r="AT2119" s="17" t="s">
        <v>169</v>
      </c>
      <c r="AU2119" s="17" t="s">
        <v>178</v>
      </c>
    </row>
    <row r="2120" s="12" customFormat="1" ht="20.88" customHeight="1">
      <c r="A2120" s="12"/>
      <c r="B2120" s="199"/>
      <c r="C2120" s="200"/>
      <c r="D2120" s="201" t="s">
        <v>74</v>
      </c>
      <c r="E2120" s="213" t="s">
        <v>3424</v>
      </c>
      <c r="F2120" s="213" t="s">
        <v>3425</v>
      </c>
      <c r="G2120" s="200"/>
      <c r="H2120" s="200"/>
      <c r="I2120" s="203"/>
      <c r="J2120" s="214">
        <f>BK2120</f>
        <v>0</v>
      </c>
      <c r="K2120" s="200"/>
      <c r="L2120" s="205"/>
      <c r="M2120" s="206"/>
      <c r="N2120" s="207"/>
      <c r="O2120" s="207"/>
      <c r="P2120" s="208">
        <f>SUM(P2121:P2126)</f>
        <v>0</v>
      </c>
      <c r="Q2120" s="207"/>
      <c r="R2120" s="208">
        <f>SUM(R2121:R2126)</f>
        <v>0</v>
      </c>
      <c r="S2120" s="207"/>
      <c r="T2120" s="209">
        <f>SUM(T2121:T2126)</f>
        <v>0</v>
      </c>
      <c r="U2120" s="12"/>
      <c r="V2120" s="12"/>
      <c r="W2120" s="12"/>
      <c r="X2120" s="12"/>
      <c r="Y2120" s="12"/>
      <c r="Z2120" s="12"/>
      <c r="AA2120" s="12"/>
      <c r="AB2120" s="12"/>
      <c r="AC2120" s="12"/>
      <c r="AD2120" s="12"/>
      <c r="AE2120" s="12"/>
      <c r="AR2120" s="210" t="s">
        <v>85</v>
      </c>
      <c r="AT2120" s="211" t="s">
        <v>74</v>
      </c>
      <c r="AU2120" s="211" t="s">
        <v>85</v>
      </c>
      <c r="AY2120" s="210" t="s">
        <v>161</v>
      </c>
      <c r="BK2120" s="212">
        <f>SUM(BK2121:BK2126)</f>
        <v>0</v>
      </c>
    </row>
    <row r="2121" s="2" customFormat="1" ht="16.5" customHeight="1">
      <c r="A2121" s="38"/>
      <c r="B2121" s="39"/>
      <c r="C2121" s="215" t="s">
        <v>3426</v>
      </c>
      <c r="D2121" s="215" t="s">
        <v>163</v>
      </c>
      <c r="E2121" s="216" t="s">
        <v>3427</v>
      </c>
      <c r="F2121" s="217" t="s">
        <v>3428</v>
      </c>
      <c r="G2121" s="218" t="s">
        <v>1754</v>
      </c>
      <c r="H2121" s="219">
        <v>8</v>
      </c>
      <c r="I2121" s="220"/>
      <c r="J2121" s="221">
        <f>ROUND(I2121*H2121,2)</f>
        <v>0</v>
      </c>
      <c r="K2121" s="222"/>
      <c r="L2121" s="44"/>
      <c r="M2121" s="223" t="s">
        <v>1</v>
      </c>
      <c r="N2121" s="224" t="s">
        <v>40</v>
      </c>
      <c r="O2121" s="91"/>
      <c r="P2121" s="225">
        <f>O2121*H2121</f>
        <v>0</v>
      </c>
      <c r="Q2121" s="225">
        <v>0</v>
      </c>
      <c r="R2121" s="225">
        <f>Q2121*H2121</f>
        <v>0</v>
      </c>
      <c r="S2121" s="225">
        <v>0</v>
      </c>
      <c r="T2121" s="226">
        <f>S2121*H2121</f>
        <v>0</v>
      </c>
      <c r="U2121" s="38"/>
      <c r="V2121" s="38"/>
      <c r="W2121" s="38"/>
      <c r="X2121" s="38"/>
      <c r="Y2121" s="38"/>
      <c r="Z2121" s="38"/>
      <c r="AA2121" s="38"/>
      <c r="AB2121" s="38"/>
      <c r="AC2121" s="38"/>
      <c r="AD2121" s="38"/>
      <c r="AE2121" s="38"/>
      <c r="AR2121" s="227" t="s">
        <v>256</v>
      </c>
      <c r="AT2121" s="227" t="s">
        <v>163</v>
      </c>
      <c r="AU2121" s="227" t="s">
        <v>178</v>
      </c>
      <c r="AY2121" s="17" t="s">
        <v>161</v>
      </c>
      <c r="BE2121" s="228">
        <f>IF(N2121="základní",J2121,0)</f>
        <v>0</v>
      </c>
      <c r="BF2121" s="228">
        <f>IF(N2121="snížená",J2121,0)</f>
        <v>0</v>
      </c>
      <c r="BG2121" s="228">
        <f>IF(N2121="zákl. přenesená",J2121,0)</f>
        <v>0</v>
      </c>
      <c r="BH2121" s="228">
        <f>IF(N2121="sníž. přenesená",J2121,0)</f>
        <v>0</v>
      </c>
      <c r="BI2121" s="228">
        <f>IF(N2121="nulová",J2121,0)</f>
        <v>0</v>
      </c>
      <c r="BJ2121" s="17" t="s">
        <v>83</v>
      </c>
      <c r="BK2121" s="228">
        <f>ROUND(I2121*H2121,2)</f>
        <v>0</v>
      </c>
      <c r="BL2121" s="17" t="s">
        <v>256</v>
      </c>
      <c r="BM2121" s="227" t="s">
        <v>3429</v>
      </c>
    </row>
    <row r="2122" s="2" customFormat="1">
      <c r="A2122" s="38"/>
      <c r="B2122" s="39"/>
      <c r="C2122" s="40"/>
      <c r="D2122" s="229" t="s">
        <v>169</v>
      </c>
      <c r="E2122" s="40"/>
      <c r="F2122" s="230" t="s">
        <v>3428</v>
      </c>
      <c r="G2122" s="40"/>
      <c r="H2122" s="40"/>
      <c r="I2122" s="231"/>
      <c r="J2122" s="40"/>
      <c r="K2122" s="40"/>
      <c r="L2122" s="44"/>
      <c r="M2122" s="232"/>
      <c r="N2122" s="233"/>
      <c r="O2122" s="91"/>
      <c r="P2122" s="91"/>
      <c r="Q2122" s="91"/>
      <c r="R2122" s="91"/>
      <c r="S2122" s="91"/>
      <c r="T2122" s="92"/>
      <c r="U2122" s="38"/>
      <c r="V2122" s="38"/>
      <c r="W2122" s="38"/>
      <c r="X2122" s="38"/>
      <c r="Y2122" s="38"/>
      <c r="Z2122" s="38"/>
      <c r="AA2122" s="38"/>
      <c r="AB2122" s="38"/>
      <c r="AC2122" s="38"/>
      <c r="AD2122" s="38"/>
      <c r="AE2122" s="38"/>
      <c r="AT2122" s="17" t="s">
        <v>169</v>
      </c>
      <c r="AU2122" s="17" t="s">
        <v>178</v>
      </c>
    </row>
    <row r="2123" s="2" customFormat="1" ht="24.15" customHeight="1">
      <c r="A2123" s="38"/>
      <c r="B2123" s="39"/>
      <c r="C2123" s="215" t="s">
        <v>3430</v>
      </c>
      <c r="D2123" s="215" t="s">
        <v>163</v>
      </c>
      <c r="E2123" s="216" t="s">
        <v>3431</v>
      </c>
      <c r="F2123" s="217" t="s">
        <v>3432</v>
      </c>
      <c r="G2123" s="218" t="s">
        <v>1765</v>
      </c>
      <c r="H2123" s="219">
        <v>1</v>
      </c>
      <c r="I2123" s="220"/>
      <c r="J2123" s="221">
        <f>ROUND(I2123*H2123,2)</f>
        <v>0</v>
      </c>
      <c r="K2123" s="222"/>
      <c r="L2123" s="44"/>
      <c r="M2123" s="223" t="s">
        <v>1</v>
      </c>
      <c r="N2123" s="224" t="s">
        <v>40</v>
      </c>
      <c r="O2123" s="91"/>
      <c r="P2123" s="225">
        <f>O2123*H2123</f>
        <v>0</v>
      </c>
      <c r="Q2123" s="225">
        <v>0</v>
      </c>
      <c r="R2123" s="225">
        <f>Q2123*H2123</f>
        <v>0</v>
      </c>
      <c r="S2123" s="225">
        <v>0</v>
      </c>
      <c r="T2123" s="226">
        <f>S2123*H2123</f>
        <v>0</v>
      </c>
      <c r="U2123" s="38"/>
      <c r="V2123" s="38"/>
      <c r="W2123" s="38"/>
      <c r="X2123" s="38"/>
      <c r="Y2123" s="38"/>
      <c r="Z2123" s="38"/>
      <c r="AA2123" s="38"/>
      <c r="AB2123" s="38"/>
      <c r="AC2123" s="38"/>
      <c r="AD2123" s="38"/>
      <c r="AE2123" s="38"/>
      <c r="AR2123" s="227" t="s">
        <v>256</v>
      </c>
      <c r="AT2123" s="227" t="s">
        <v>163</v>
      </c>
      <c r="AU2123" s="227" t="s">
        <v>178</v>
      </c>
      <c r="AY2123" s="17" t="s">
        <v>161</v>
      </c>
      <c r="BE2123" s="228">
        <f>IF(N2123="základní",J2123,0)</f>
        <v>0</v>
      </c>
      <c r="BF2123" s="228">
        <f>IF(N2123="snížená",J2123,0)</f>
        <v>0</v>
      </c>
      <c r="BG2123" s="228">
        <f>IF(N2123="zákl. přenesená",J2123,0)</f>
        <v>0</v>
      </c>
      <c r="BH2123" s="228">
        <f>IF(N2123="sníž. přenesená",J2123,0)</f>
        <v>0</v>
      </c>
      <c r="BI2123" s="228">
        <f>IF(N2123="nulová",J2123,0)</f>
        <v>0</v>
      </c>
      <c r="BJ2123" s="17" t="s">
        <v>83</v>
      </c>
      <c r="BK2123" s="228">
        <f>ROUND(I2123*H2123,2)</f>
        <v>0</v>
      </c>
      <c r="BL2123" s="17" t="s">
        <v>256</v>
      </c>
      <c r="BM2123" s="227" t="s">
        <v>3433</v>
      </c>
    </row>
    <row r="2124" s="2" customFormat="1">
      <c r="A2124" s="38"/>
      <c r="B2124" s="39"/>
      <c r="C2124" s="40"/>
      <c r="D2124" s="229" t="s">
        <v>169</v>
      </c>
      <c r="E2124" s="40"/>
      <c r="F2124" s="230" t="s">
        <v>3432</v>
      </c>
      <c r="G2124" s="40"/>
      <c r="H2124" s="40"/>
      <c r="I2124" s="231"/>
      <c r="J2124" s="40"/>
      <c r="K2124" s="40"/>
      <c r="L2124" s="44"/>
      <c r="M2124" s="232"/>
      <c r="N2124" s="233"/>
      <c r="O2124" s="91"/>
      <c r="P2124" s="91"/>
      <c r="Q2124" s="91"/>
      <c r="R2124" s="91"/>
      <c r="S2124" s="91"/>
      <c r="T2124" s="92"/>
      <c r="U2124" s="38"/>
      <c r="V2124" s="38"/>
      <c r="W2124" s="38"/>
      <c r="X2124" s="38"/>
      <c r="Y2124" s="38"/>
      <c r="Z2124" s="38"/>
      <c r="AA2124" s="38"/>
      <c r="AB2124" s="38"/>
      <c r="AC2124" s="38"/>
      <c r="AD2124" s="38"/>
      <c r="AE2124" s="38"/>
      <c r="AT2124" s="17" t="s">
        <v>169</v>
      </c>
      <c r="AU2124" s="17" t="s">
        <v>178</v>
      </c>
    </row>
    <row r="2125" s="2" customFormat="1" ht="16.5" customHeight="1">
      <c r="A2125" s="38"/>
      <c r="B2125" s="39"/>
      <c r="C2125" s="215" t="s">
        <v>3434</v>
      </c>
      <c r="D2125" s="215" t="s">
        <v>163</v>
      </c>
      <c r="E2125" s="216" t="s">
        <v>3435</v>
      </c>
      <c r="F2125" s="217" t="s">
        <v>3436</v>
      </c>
      <c r="G2125" s="218" t="s">
        <v>2427</v>
      </c>
      <c r="H2125" s="219">
        <v>48</v>
      </c>
      <c r="I2125" s="220"/>
      <c r="J2125" s="221">
        <f>ROUND(I2125*H2125,2)</f>
        <v>0</v>
      </c>
      <c r="K2125" s="222"/>
      <c r="L2125" s="44"/>
      <c r="M2125" s="223" t="s">
        <v>1</v>
      </c>
      <c r="N2125" s="224" t="s">
        <v>40</v>
      </c>
      <c r="O2125" s="91"/>
      <c r="P2125" s="225">
        <f>O2125*H2125</f>
        <v>0</v>
      </c>
      <c r="Q2125" s="225">
        <v>0</v>
      </c>
      <c r="R2125" s="225">
        <f>Q2125*H2125</f>
        <v>0</v>
      </c>
      <c r="S2125" s="225">
        <v>0</v>
      </c>
      <c r="T2125" s="226">
        <f>S2125*H2125</f>
        <v>0</v>
      </c>
      <c r="U2125" s="38"/>
      <c r="V2125" s="38"/>
      <c r="W2125" s="38"/>
      <c r="X2125" s="38"/>
      <c r="Y2125" s="38"/>
      <c r="Z2125" s="38"/>
      <c r="AA2125" s="38"/>
      <c r="AB2125" s="38"/>
      <c r="AC2125" s="38"/>
      <c r="AD2125" s="38"/>
      <c r="AE2125" s="38"/>
      <c r="AR2125" s="227" t="s">
        <v>256</v>
      </c>
      <c r="AT2125" s="227" t="s">
        <v>163</v>
      </c>
      <c r="AU2125" s="227" t="s">
        <v>178</v>
      </c>
      <c r="AY2125" s="17" t="s">
        <v>161</v>
      </c>
      <c r="BE2125" s="228">
        <f>IF(N2125="základní",J2125,0)</f>
        <v>0</v>
      </c>
      <c r="BF2125" s="228">
        <f>IF(N2125="snížená",J2125,0)</f>
        <v>0</v>
      </c>
      <c r="BG2125" s="228">
        <f>IF(N2125="zákl. přenesená",J2125,0)</f>
        <v>0</v>
      </c>
      <c r="BH2125" s="228">
        <f>IF(N2125="sníž. přenesená",J2125,0)</f>
        <v>0</v>
      </c>
      <c r="BI2125" s="228">
        <f>IF(N2125="nulová",J2125,0)</f>
        <v>0</v>
      </c>
      <c r="BJ2125" s="17" t="s">
        <v>83</v>
      </c>
      <c r="BK2125" s="228">
        <f>ROUND(I2125*H2125,2)</f>
        <v>0</v>
      </c>
      <c r="BL2125" s="17" t="s">
        <v>256</v>
      </c>
      <c r="BM2125" s="227" t="s">
        <v>3437</v>
      </c>
    </row>
    <row r="2126" s="2" customFormat="1">
      <c r="A2126" s="38"/>
      <c r="B2126" s="39"/>
      <c r="C2126" s="40"/>
      <c r="D2126" s="229" t="s">
        <v>169</v>
      </c>
      <c r="E2126" s="40"/>
      <c r="F2126" s="230" t="s">
        <v>3436</v>
      </c>
      <c r="G2126" s="40"/>
      <c r="H2126" s="40"/>
      <c r="I2126" s="231"/>
      <c r="J2126" s="40"/>
      <c r="K2126" s="40"/>
      <c r="L2126" s="44"/>
      <c r="M2126" s="232"/>
      <c r="N2126" s="233"/>
      <c r="O2126" s="91"/>
      <c r="P2126" s="91"/>
      <c r="Q2126" s="91"/>
      <c r="R2126" s="91"/>
      <c r="S2126" s="91"/>
      <c r="T2126" s="92"/>
      <c r="U2126" s="38"/>
      <c r="V2126" s="38"/>
      <c r="W2126" s="38"/>
      <c r="X2126" s="38"/>
      <c r="Y2126" s="38"/>
      <c r="Z2126" s="38"/>
      <c r="AA2126" s="38"/>
      <c r="AB2126" s="38"/>
      <c r="AC2126" s="38"/>
      <c r="AD2126" s="38"/>
      <c r="AE2126" s="38"/>
      <c r="AT2126" s="17" t="s">
        <v>169</v>
      </c>
      <c r="AU2126" s="17" t="s">
        <v>178</v>
      </c>
    </row>
    <row r="2127" s="12" customFormat="1" ht="22.8" customHeight="1">
      <c r="A2127" s="12"/>
      <c r="B2127" s="199"/>
      <c r="C2127" s="200"/>
      <c r="D2127" s="201" t="s">
        <v>74</v>
      </c>
      <c r="E2127" s="213" t="s">
        <v>3438</v>
      </c>
      <c r="F2127" s="213" t="s">
        <v>3439</v>
      </c>
      <c r="G2127" s="200"/>
      <c r="H2127" s="200"/>
      <c r="I2127" s="203"/>
      <c r="J2127" s="214">
        <f>BK2127</f>
        <v>0</v>
      </c>
      <c r="K2127" s="200"/>
      <c r="L2127" s="205"/>
      <c r="M2127" s="206"/>
      <c r="N2127" s="207"/>
      <c r="O2127" s="207"/>
      <c r="P2127" s="208">
        <f>SUM(P2128:P2187)</f>
        <v>0</v>
      </c>
      <c r="Q2127" s="207"/>
      <c r="R2127" s="208">
        <f>SUM(R2128:R2187)</f>
        <v>3.5177884400000003</v>
      </c>
      <c r="S2127" s="207"/>
      <c r="T2127" s="209">
        <f>SUM(T2128:T2187)</f>
        <v>27.45242</v>
      </c>
      <c r="U2127" s="12"/>
      <c r="V2127" s="12"/>
      <c r="W2127" s="12"/>
      <c r="X2127" s="12"/>
      <c r="Y2127" s="12"/>
      <c r="Z2127" s="12"/>
      <c r="AA2127" s="12"/>
      <c r="AB2127" s="12"/>
      <c r="AC2127" s="12"/>
      <c r="AD2127" s="12"/>
      <c r="AE2127" s="12"/>
      <c r="AR2127" s="210" t="s">
        <v>85</v>
      </c>
      <c r="AT2127" s="211" t="s">
        <v>74</v>
      </c>
      <c r="AU2127" s="211" t="s">
        <v>83</v>
      </c>
      <c r="AY2127" s="210" t="s">
        <v>161</v>
      </c>
      <c r="BK2127" s="212">
        <f>SUM(BK2128:BK2187)</f>
        <v>0</v>
      </c>
    </row>
    <row r="2128" s="2" customFormat="1" ht="16.5" customHeight="1">
      <c r="A2128" s="38"/>
      <c r="B2128" s="39"/>
      <c r="C2128" s="215" t="s">
        <v>3440</v>
      </c>
      <c r="D2128" s="215" t="s">
        <v>163</v>
      </c>
      <c r="E2128" s="216" t="s">
        <v>3441</v>
      </c>
      <c r="F2128" s="217" t="s">
        <v>3442</v>
      </c>
      <c r="G2128" s="218" t="s">
        <v>166</v>
      </c>
      <c r="H2128" s="219">
        <v>1</v>
      </c>
      <c r="I2128" s="220"/>
      <c r="J2128" s="221">
        <f>ROUND(I2128*H2128,2)</f>
        <v>0</v>
      </c>
      <c r="K2128" s="222"/>
      <c r="L2128" s="44"/>
      <c r="M2128" s="223" t="s">
        <v>1</v>
      </c>
      <c r="N2128" s="224" t="s">
        <v>40</v>
      </c>
      <c r="O2128" s="91"/>
      <c r="P2128" s="225">
        <f>O2128*H2128</f>
        <v>0</v>
      </c>
      <c r="Q2128" s="225">
        <v>0</v>
      </c>
      <c r="R2128" s="225">
        <f>Q2128*H2128</f>
        <v>0</v>
      </c>
      <c r="S2128" s="225">
        <v>0</v>
      </c>
      <c r="T2128" s="226">
        <f>S2128*H2128</f>
        <v>0</v>
      </c>
      <c r="U2128" s="38"/>
      <c r="V2128" s="38"/>
      <c r="W2128" s="38"/>
      <c r="X2128" s="38"/>
      <c r="Y2128" s="38"/>
      <c r="Z2128" s="38"/>
      <c r="AA2128" s="38"/>
      <c r="AB2128" s="38"/>
      <c r="AC2128" s="38"/>
      <c r="AD2128" s="38"/>
      <c r="AE2128" s="38"/>
      <c r="AR2128" s="227" t="s">
        <v>256</v>
      </c>
      <c r="AT2128" s="227" t="s">
        <v>163</v>
      </c>
      <c r="AU2128" s="227" t="s">
        <v>85</v>
      </c>
      <c r="AY2128" s="17" t="s">
        <v>161</v>
      </c>
      <c r="BE2128" s="228">
        <f>IF(N2128="základní",J2128,0)</f>
        <v>0</v>
      </c>
      <c r="BF2128" s="228">
        <f>IF(N2128="snížená",J2128,0)</f>
        <v>0</v>
      </c>
      <c r="BG2128" s="228">
        <f>IF(N2128="zákl. přenesená",J2128,0)</f>
        <v>0</v>
      </c>
      <c r="BH2128" s="228">
        <f>IF(N2128="sníž. přenesená",J2128,0)</f>
        <v>0</v>
      </c>
      <c r="BI2128" s="228">
        <f>IF(N2128="nulová",J2128,0)</f>
        <v>0</v>
      </c>
      <c r="BJ2128" s="17" t="s">
        <v>83</v>
      </c>
      <c r="BK2128" s="228">
        <f>ROUND(I2128*H2128,2)</f>
        <v>0</v>
      </c>
      <c r="BL2128" s="17" t="s">
        <v>256</v>
      </c>
      <c r="BM2128" s="227" t="s">
        <v>3443</v>
      </c>
    </row>
    <row r="2129" s="2" customFormat="1" ht="37.8" customHeight="1">
      <c r="A2129" s="38"/>
      <c r="B2129" s="39"/>
      <c r="C2129" s="215" t="s">
        <v>3444</v>
      </c>
      <c r="D2129" s="215" t="s">
        <v>163</v>
      </c>
      <c r="E2129" s="216" t="s">
        <v>3445</v>
      </c>
      <c r="F2129" s="217" t="s">
        <v>3446</v>
      </c>
      <c r="G2129" s="218" t="s">
        <v>206</v>
      </c>
      <c r="H2129" s="219">
        <v>20</v>
      </c>
      <c r="I2129" s="220"/>
      <c r="J2129" s="221">
        <f>ROUND(I2129*H2129,2)</f>
        <v>0</v>
      </c>
      <c r="K2129" s="222"/>
      <c r="L2129" s="44"/>
      <c r="M2129" s="223" t="s">
        <v>1</v>
      </c>
      <c r="N2129" s="224" t="s">
        <v>40</v>
      </c>
      <c r="O2129" s="91"/>
      <c r="P2129" s="225">
        <f>O2129*H2129</f>
        <v>0</v>
      </c>
      <c r="Q2129" s="225">
        <v>0</v>
      </c>
      <c r="R2129" s="225">
        <f>Q2129*H2129</f>
        <v>0</v>
      </c>
      <c r="S2129" s="225">
        <v>0</v>
      </c>
      <c r="T2129" s="226">
        <f>S2129*H2129</f>
        <v>0</v>
      </c>
      <c r="U2129" s="38"/>
      <c r="V2129" s="38"/>
      <c r="W2129" s="38"/>
      <c r="X2129" s="38"/>
      <c r="Y2129" s="38"/>
      <c r="Z2129" s="38"/>
      <c r="AA2129" s="38"/>
      <c r="AB2129" s="38"/>
      <c r="AC2129" s="38"/>
      <c r="AD2129" s="38"/>
      <c r="AE2129" s="38"/>
      <c r="AR2129" s="227" t="s">
        <v>256</v>
      </c>
      <c r="AT2129" s="227" t="s">
        <v>163</v>
      </c>
      <c r="AU2129" s="227" t="s">
        <v>85</v>
      </c>
      <c r="AY2129" s="17" t="s">
        <v>161</v>
      </c>
      <c r="BE2129" s="228">
        <f>IF(N2129="základní",J2129,0)</f>
        <v>0</v>
      </c>
      <c r="BF2129" s="228">
        <f>IF(N2129="snížená",J2129,0)</f>
        <v>0</v>
      </c>
      <c r="BG2129" s="228">
        <f>IF(N2129="zákl. přenesená",J2129,0)</f>
        <v>0</v>
      </c>
      <c r="BH2129" s="228">
        <f>IF(N2129="sníž. přenesená",J2129,0)</f>
        <v>0</v>
      </c>
      <c r="BI2129" s="228">
        <f>IF(N2129="nulová",J2129,0)</f>
        <v>0</v>
      </c>
      <c r="BJ2129" s="17" t="s">
        <v>83</v>
      </c>
      <c r="BK2129" s="228">
        <f>ROUND(I2129*H2129,2)</f>
        <v>0</v>
      </c>
      <c r="BL2129" s="17" t="s">
        <v>256</v>
      </c>
      <c r="BM2129" s="227" t="s">
        <v>3447</v>
      </c>
    </row>
    <row r="2130" s="13" customFormat="1">
      <c r="A2130" s="13"/>
      <c r="B2130" s="234"/>
      <c r="C2130" s="235"/>
      <c r="D2130" s="229" t="s">
        <v>171</v>
      </c>
      <c r="E2130" s="236" t="s">
        <v>1</v>
      </c>
      <c r="F2130" s="237" t="s">
        <v>834</v>
      </c>
      <c r="G2130" s="235"/>
      <c r="H2130" s="238">
        <v>20</v>
      </c>
      <c r="I2130" s="239"/>
      <c r="J2130" s="235"/>
      <c r="K2130" s="235"/>
      <c r="L2130" s="240"/>
      <c r="M2130" s="241"/>
      <c r="N2130" s="242"/>
      <c r="O2130" s="242"/>
      <c r="P2130" s="242"/>
      <c r="Q2130" s="242"/>
      <c r="R2130" s="242"/>
      <c r="S2130" s="242"/>
      <c r="T2130" s="243"/>
      <c r="U2130" s="13"/>
      <c r="V2130" s="13"/>
      <c r="W2130" s="13"/>
      <c r="X2130" s="13"/>
      <c r="Y2130" s="13"/>
      <c r="Z2130" s="13"/>
      <c r="AA2130" s="13"/>
      <c r="AB2130" s="13"/>
      <c r="AC2130" s="13"/>
      <c r="AD2130" s="13"/>
      <c r="AE2130" s="13"/>
      <c r="AT2130" s="244" t="s">
        <v>171</v>
      </c>
      <c r="AU2130" s="244" t="s">
        <v>85</v>
      </c>
      <c r="AV2130" s="13" t="s">
        <v>85</v>
      </c>
      <c r="AW2130" s="13" t="s">
        <v>32</v>
      </c>
      <c r="AX2130" s="13" t="s">
        <v>75</v>
      </c>
      <c r="AY2130" s="244" t="s">
        <v>161</v>
      </c>
    </row>
    <row r="2131" s="2" customFormat="1" ht="37.8" customHeight="1">
      <c r="A2131" s="38"/>
      <c r="B2131" s="39"/>
      <c r="C2131" s="215" t="s">
        <v>3448</v>
      </c>
      <c r="D2131" s="215" t="s">
        <v>163</v>
      </c>
      <c r="E2131" s="216" t="s">
        <v>3449</v>
      </c>
      <c r="F2131" s="217" t="s">
        <v>3450</v>
      </c>
      <c r="G2131" s="218" t="s">
        <v>451</v>
      </c>
      <c r="H2131" s="219">
        <v>20</v>
      </c>
      <c r="I2131" s="220"/>
      <c r="J2131" s="221">
        <f>ROUND(I2131*H2131,2)</f>
        <v>0</v>
      </c>
      <c r="K2131" s="222"/>
      <c r="L2131" s="44"/>
      <c r="M2131" s="223" t="s">
        <v>1</v>
      </c>
      <c r="N2131" s="224" t="s">
        <v>40</v>
      </c>
      <c r="O2131" s="91"/>
      <c r="P2131" s="225">
        <f>O2131*H2131</f>
        <v>0</v>
      </c>
      <c r="Q2131" s="225">
        <v>0</v>
      </c>
      <c r="R2131" s="225">
        <f>Q2131*H2131</f>
        <v>0</v>
      </c>
      <c r="S2131" s="225">
        <v>0</v>
      </c>
      <c r="T2131" s="226">
        <f>S2131*H2131</f>
        <v>0</v>
      </c>
      <c r="U2131" s="38"/>
      <c r="V2131" s="38"/>
      <c r="W2131" s="38"/>
      <c r="X2131" s="38"/>
      <c r="Y2131" s="38"/>
      <c r="Z2131" s="38"/>
      <c r="AA2131" s="38"/>
      <c r="AB2131" s="38"/>
      <c r="AC2131" s="38"/>
      <c r="AD2131" s="38"/>
      <c r="AE2131" s="38"/>
      <c r="AR2131" s="227" t="s">
        <v>256</v>
      </c>
      <c r="AT2131" s="227" t="s">
        <v>163</v>
      </c>
      <c r="AU2131" s="227" t="s">
        <v>85</v>
      </c>
      <c r="AY2131" s="17" t="s">
        <v>161</v>
      </c>
      <c r="BE2131" s="228">
        <f>IF(N2131="základní",J2131,0)</f>
        <v>0</v>
      </c>
      <c r="BF2131" s="228">
        <f>IF(N2131="snížená",J2131,0)</f>
        <v>0</v>
      </c>
      <c r="BG2131" s="228">
        <f>IF(N2131="zákl. přenesená",J2131,0)</f>
        <v>0</v>
      </c>
      <c r="BH2131" s="228">
        <f>IF(N2131="sníž. přenesená",J2131,0)</f>
        <v>0</v>
      </c>
      <c r="BI2131" s="228">
        <f>IF(N2131="nulová",J2131,0)</f>
        <v>0</v>
      </c>
      <c r="BJ2131" s="17" t="s">
        <v>83</v>
      </c>
      <c r="BK2131" s="228">
        <f>ROUND(I2131*H2131,2)</f>
        <v>0</v>
      </c>
      <c r="BL2131" s="17" t="s">
        <v>256</v>
      </c>
      <c r="BM2131" s="227" t="s">
        <v>3451</v>
      </c>
    </row>
    <row r="2132" s="13" customFormat="1">
      <c r="A2132" s="13"/>
      <c r="B2132" s="234"/>
      <c r="C2132" s="235"/>
      <c r="D2132" s="229" t="s">
        <v>171</v>
      </c>
      <c r="E2132" s="236" t="s">
        <v>1</v>
      </c>
      <c r="F2132" s="237" t="s">
        <v>3452</v>
      </c>
      <c r="G2132" s="235"/>
      <c r="H2132" s="238">
        <v>20</v>
      </c>
      <c r="I2132" s="239"/>
      <c r="J2132" s="235"/>
      <c r="K2132" s="235"/>
      <c r="L2132" s="240"/>
      <c r="M2132" s="241"/>
      <c r="N2132" s="242"/>
      <c r="O2132" s="242"/>
      <c r="P2132" s="242"/>
      <c r="Q2132" s="242"/>
      <c r="R2132" s="242"/>
      <c r="S2132" s="242"/>
      <c r="T2132" s="243"/>
      <c r="U2132" s="13"/>
      <c r="V2132" s="13"/>
      <c r="W2132" s="13"/>
      <c r="X2132" s="13"/>
      <c r="Y2132" s="13"/>
      <c r="Z2132" s="13"/>
      <c r="AA2132" s="13"/>
      <c r="AB2132" s="13"/>
      <c r="AC2132" s="13"/>
      <c r="AD2132" s="13"/>
      <c r="AE2132" s="13"/>
      <c r="AT2132" s="244" t="s">
        <v>171</v>
      </c>
      <c r="AU2132" s="244" t="s">
        <v>85</v>
      </c>
      <c r="AV2132" s="13" t="s">
        <v>85</v>
      </c>
      <c r="AW2132" s="13" t="s">
        <v>32</v>
      </c>
      <c r="AX2132" s="13" t="s">
        <v>75</v>
      </c>
      <c r="AY2132" s="244" t="s">
        <v>161</v>
      </c>
    </row>
    <row r="2133" s="2" customFormat="1" ht="16.5" customHeight="1">
      <c r="A2133" s="38"/>
      <c r="B2133" s="39"/>
      <c r="C2133" s="215" t="s">
        <v>3453</v>
      </c>
      <c r="D2133" s="215" t="s">
        <v>163</v>
      </c>
      <c r="E2133" s="216" t="s">
        <v>3454</v>
      </c>
      <c r="F2133" s="217" t="s">
        <v>3455</v>
      </c>
      <c r="G2133" s="218" t="s">
        <v>166</v>
      </c>
      <c r="H2133" s="219">
        <v>2.613</v>
      </c>
      <c r="I2133" s="220"/>
      <c r="J2133" s="221">
        <f>ROUND(I2133*H2133,2)</f>
        <v>0</v>
      </c>
      <c r="K2133" s="222"/>
      <c r="L2133" s="44"/>
      <c r="M2133" s="223" t="s">
        <v>1</v>
      </c>
      <c r="N2133" s="224" t="s">
        <v>40</v>
      </c>
      <c r="O2133" s="91"/>
      <c r="P2133" s="225">
        <f>O2133*H2133</f>
        <v>0</v>
      </c>
      <c r="Q2133" s="225">
        <v>0</v>
      </c>
      <c r="R2133" s="225">
        <f>Q2133*H2133</f>
        <v>0</v>
      </c>
      <c r="S2133" s="225">
        <v>0</v>
      </c>
      <c r="T2133" s="226">
        <f>S2133*H2133</f>
        <v>0</v>
      </c>
      <c r="U2133" s="38"/>
      <c r="V2133" s="38"/>
      <c r="W2133" s="38"/>
      <c r="X2133" s="38"/>
      <c r="Y2133" s="38"/>
      <c r="Z2133" s="38"/>
      <c r="AA2133" s="38"/>
      <c r="AB2133" s="38"/>
      <c r="AC2133" s="38"/>
      <c r="AD2133" s="38"/>
      <c r="AE2133" s="38"/>
      <c r="AR2133" s="227" t="s">
        <v>256</v>
      </c>
      <c r="AT2133" s="227" t="s">
        <v>163</v>
      </c>
      <c r="AU2133" s="227" t="s">
        <v>85</v>
      </c>
      <c r="AY2133" s="17" t="s">
        <v>161</v>
      </c>
      <c r="BE2133" s="228">
        <f>IF(N2133="základní",J2133,0)</f>
        <v>0</v>
      </c>
      <c r="BF2133" s="228">
        <f>IF(N2133="snížená",J2133,0)</f>
        <v>0</v>
      </c>
      <c r="BG2133" s="228">
        <f>IF(N2133="zákl. přenesená",J2133,0)</f>
        <v>0</v>
      </c>
      <c r="BH2133" s="228">
        <f>IF(N2133="sníž. přenesená",J2133,0)</f>
        <v>0</v>
      </c>
      <c r="BI2133" s="228">
        <f>IF(N2133="nulová",J2133,0)</f>
        <v>0</v>
      </c>
      <c r="BJ2133" s="17" t="s">
        <v>83</v>
      </c>
      <c r="BK2133" s="228">
        <f>ROUND(I2133*H2133,2)</f>
        <v>0</v>
      </c>
      <c r="BL2133" s="17" t="s">
        <v>256</v>
      </c>
      <c r="BM2133" s="227" t="s">
        <v>3456</v>
      </c>
    </row>
    <row r="2134" s="2" customFormat="1">
      <c r="A2134" s="38"/>
      <c r="B2134" s="39"/>
      <c r="C2134" s="40"/>
      <c r="D2134" s="229" t="s">
        <v>169</v>
      </c>
      <c r="E2134" s="40"/>
      <c r="F2134" s="230" t="s">
        <v>3457</v>
      </c>
      <c r="G2134" s="40"/>
      <c r="H2134" s="40"/>
      <c r="I2134" s="231"/>
      <c r="J2134" s="40"/>
      <c r="K2134" s="40"/>
      <c r="L2134" s="44"/>
      <c r="M2134" s="232"/>
      <c r="N2134" s="233"/>
      <c r="O2134" s="91"/>
      <c r="P2134" s="91"/>
      <c r="Q2134" s="91"/>
      <c r="R2134" s="91"/>
      <c r="S2134" s="91"/>
      <c r="T2134" s="92"/>
      <c r="U2134" s="38"/>
      <c r="V2134" s="38"/>
      <c r="W2134" s="38"/>
      <c r="X2134" s="38"/>
      <c r="Y2134" s="38"/>
      <c r="Z2134" s="38"/>
      <c r="AA2134" s="38"/>
      <c r="AB2134" s="38"/>
      <c r="AC2134" s="38"/>
      <c r="AD2134" s="38"/>
      <c r="AE2134" s="38"/>
      <c r="AT2134" s="17" t="s">
        <v>169</v>
      </c>
      <c r="AU2134" s="17" t="s">
        <v>85</v>
      </c>
    </row>
    <row r="2135" s="13" customFormat="1">
      <c r="A2135" s="13"/>
      <c r="B2135" s="234"/>
      <c r="C2135" s="235"/>
      <c r="D2135" s="229" t="s">
        <v>171</v>
      </c>
      <c r="E2135" s="236" t="s">
        <v>1</v>
      </c>
      <c r="F2135" s="237" t="s">
        <v>3458</v>
      </c>
      <c r="G2135" s="235"/>
      <c r="H2135" s="238">
        <v>2.613</v>
      </c>
      <c r="I2135" s="239"/>
      <c r="J2135" s="235"/>
      <c r="K2135" s="235"/>
      <c r="L2135" s="240"/>
      <c r="M2135" s="241"/>
      <c r="N2135" s="242"/>
      <c r="O2135" s="242"/>
      <c r="P2135" s="242"/>
      <c r="Q2135" s="242"/>
      <c r="R2135" s="242"/>
      <c r="S2135" s="242"/>
      <c r="T2135" s="243"/>
      <c r="U2135" s="13"/>
      <c r="V2135" s="13"/>
      <c r="W2135" s="13"/>
      <c r="X2135" s="13"/>
      <c r="Y2135" s="13"/>
      <c r="Z2135" s="13"/>
      <c r="AA2135" s="13"/>
      <c r="AB2135" s="13"/>
      <c r="AC2135" s="13"/>
      <c r="AD2135" s="13"/>
      <c r="AE2135" s="13"/>
      <c r="AT2135" s="244" t="s">
        <v>171</v>
      </c>
      <c r="AU2135" s="244" t="s">
        <v>85</v>
      </c>
      <c r="AV2135" s="13" t="s">
        <v>85</v>
      </c>
      <c r="AW2135" s="13" t="s">
        <v>32</v>
      </c>
      <c r="AX2135" s="13" t="s">
        <v>83</v>
      </c>
      <c r="AY2135" s="244" t="s">
        <v>161</v>
      </c>
    </row>
    <row r="2136" s="2" customFormat="1" ht="33" customHeight="1">
      <c r="A2136" s="38"/>
      <c r="B2136" s="39"/>
      <c r="C2136" s="215" t="s">
        <v>3459</v>
      </c>
      <c r="D2136" s="215" t="s">
        <v>163</v>
      </c>
      <c r="E2136" s="216" t="s">
        <v>3460</v>
      </c>
      <c r="F2136" s="217" t="s">
        <v>3461</v>
      </c>
      <c r="G2136" s="218" t="s">
        <v>166</v>
      </c>
      <c r="H2136" s="219">
        <v>6.3159999999999998</v>
      </c>
      <c r="I2136" s="220"/>
      <c r="J2136" s="221">
        <f>ROUND(I2136*H2136,2)</f>
        <v>0</v>
      </c>
      <c r="K2136" s="222"/>
      <c r="L2136" s="44"/>
      <c r="M2136" s="223" t="s">
        <v>1</v>
      </c>
      <c r="N2136" s="224" t="s">
        <v>40</v>
      </c>
      <c r="O2136" s="91"/>
      <c r="P2136" s="225">
        <f>O2136*H2136</f>
        <v>0</v>
      </c>
      <c r="Q2136" s="225">
        <v>0.00189</v>
      </c>
      <c r="R2136" s="225">
        <f>Q2136*H2136</f>
        <v>0.01193724</v>
      </c>
      <c r="S2136" s="225">
        <v>0</v>
      </c>
      <c r="T2136" s="226">
        <f>S2136*H2136</f>
        <v>0</v>
      </c>
      <c r="U2136" s="38"/>
      <c r="V2136" s="38"/>
      <c r="W2136" s="38"/>
      <c r="X2136" s="38"/>
      <c r="Y2136" s="38"/>
      <c r="Z2136" s="38"/>
      <c r="AA2136" s="38"/>
      <c r="AB2136" s="38"/>
      <c r="AC2136" s="38"/>
      <c r="AD2136" s="38"/>
      <c r="AE2136" s="38"/>
      <c r="AR2136" s="227" t="s">
        <v>256</v>
      </c>
      <c r="AT2136" s="227" t="s">
        <v>163</v>
      </c>
      <c r="AU2136" s="227" t="s">
        <v>85</v>
      </c>
      <c r="AY2136" s="17" t="s">
        <v>161</v>
      </c>
      <c r="BE2136" s="228">
        <f>IF(N2136="základní",J2136,0)</f>
        <v>0</v>
      </c>
      <c r="BF2136" s="228">
        <f>IF(N2136="snížená",J2136,0)</f>
        <v>0</v>
      </c>
      <c r="BG2136" s="228">
        <f>IF(N2136="zákl. přenesená",J2136,0)</f>
        <v>0</v>
      </c>
      <c r="BH2136" s="228">
        <f>IF(N2136="sníž. přenesená",J2136,0)</f>
        <v>0</v>
      </c>
      <c r="BI2136" s="228">
        <f>IF(N2136="nulová",J2136,0)</f>
        <v>0</v>
      </c>
      <c r="BJ2136" s="17" t="s">
        <v>83</v>
      </c>
      <c r="BK2136" s="228">
        <f>ROUND(I2136*H2136,2)</f>
        <v>0</v>
      </c>
      <c r="BL2136" s="17" t="s">
        <v>256</v>
      </c>
      <c r="BM2136" s="227" t="s">
        <v>3462</v>
      </c>
    </row>
    <row r="2137" s="2" customFormat="1">
      <c r="A2137" s="38"/>
      <c r="B2137" s="39"/>
      <c r="C2137" s="40"/>
      <c r="D2137" s="229" t="s">
        <v>169</v>
      </c>
      <c r="E2137" s="40"/>
      <c r="F2137" s="230" t="s">
        <v>3463</v>
      </c>
      <c r="G2137" s="40"/>
      <c r="H2137" s="40"/>
      <c r="I2137" s="231"/>
      <c r="J2137" s="40"/>
      <c r="K2137" s="40"/>
      <c r="L2137" s="44"/>
      <c r="M2137" s="232"/>
      <c r="N2137" s="233"/>
      <c r="O2137" s="91"/>
      <c r="P2137" s="91"/>
      <c r="Q2137" s="91"/>
      <c r="R2137" s="91"/>
      <c r="S2137" s="91"/>
      <c r="T2137" s="92"/>
      <c r="U2137" s="38"/>
      <c r="V2137" s="38"/>
      <c r="W2137" s="38"/>
      <c r="X2137" s="38"/>
      <c r="Y2137" s="38"/>
      <c r="Z2137" s="38"/>
      <c r="AA2137" s="38"/>
      <c r="AB2137" s="38"/>
      <c r="AC2137" s="38"/>
      <c r="AD2137" s="38"/>
      <c r="AE2137" s="38"/>
      <c r="AT2137" s="17" t="s">
        <v>169</v>
      </c>
      <c r="AU2137" s="17" t="s">
        <v>85</v>
      </c>
    </row>
    <row r="2138" s="13" customFormat="1">
      <c r="A2138" s="13"/>
      <c r="B2138" s="234"/>
      <c r="C2138" s="235"/>
      <c r="D2138" s="229" t="s">
        <v>171</v>
      </c>
      <c r="E2138" s="236" t="s">
        <v>1</v>
      </c>
      <c r="F2138" s="237" t="s">
        <v>3464</v>
      </c>
      <c r="G2138" s="235"/>
      <c r="H2138" s="238">
        <v>6.3159999999999998</v>
      </c>
      <c r="I2138" s="239"/>
      <c r="J2138" s="235"/>
      <c r="K2138" s="235"/>
      <c r="L2138" s="240"/>
      <c r="M2138" s="241"/>
      <c r="N2138" s="242"/>
      <c r="O2138" s="242"/>
      <c r="P2138" s="242"/>
      <c r="Q2138" s="242"/>
      <c r="R2138" s="242"/>
      <c r="S2138" s="242"/>
      <c r="T2138" s="243"/>
      <c r="U2138" s="13"/>
      <c r="V2138" s="13"/>
      <c r="W2138" s="13"/>
      <c r="X2138" s="13"/>
      <c r="Y2138" s="13"/>
      <c r="Z2138" s="13"/>
      <c r="AA2138" s="13"/>
      <c r="AB2138" s="13"/>
      <c r="AC2138" s="13"/>
      <c r="AD2138" s="13"/>
      <c r="AE2138" s="13"/>
      <c r="AT2138" s="244" t="s">
        <v>171</v>
      </c>
      <c r="AU2138" s="244" t="s">
        <v>85</v>
      </c>
      <c r="AV2138" s="13" t="s">
        <v>85</v>
      </c>
      <c r="AW2138" s="13" t="s">
        <v>32</v>
      </c>
      <c r="AX2138" s="13" t="s">
        <v>83</v>
      </c>
      <c r="AY2138" s="244" t="s">
        <v>161</v>
      </c>
    </row>
    <row r="2139" s="2" customFormat="1" ht="21.75" customHeight="1">
      <c r="A2139" s="38"/>
      <c r="B2139" s="39"/>
      <c r="C2139" s="215" t="s">
        <v>3465</v>
      </c>
      <c r="D2139" s="215" t="s">
        <v>163</v>
      </c>
      <c r="E2139" s="216" t="s">
        <v>3466</v>
      </c>
      <c r="F2139" s="217" t="s">
        <v>3467</v>
      </c>
      <c r="G2139" s="218" t="s">
        <v>376</v>
      </c>
      <c r="H2139" s="219">
        <v>90.799999999999997</v>
      </c>
      <c r="I2139" s="220"/>
      <c r="J2139" s="221">
        <f>ROUND(I2139*H2139,2)</f>
        <v>0</v>
      </c>
      <c r="K2139" s="222"/>
      <c r="L2139" s="44"/>
      <c r="M2139" s="223" t="s">
        <v>1</v>
      </c>
      <c r="N2139" s="224" t="s">
        <v>40</v>
      </c>
      <c r="O2139" s="91"/>
      <c r="P2139" s="225">
        <f>O2139*H2139</f>
        <v>0</v>
      </c>
      <c r="Q2139" s="225">
        <v>0.0026700000000000001</v>
      </c>
      <c r="R2139" s="225">
        <f>Q2139*H2139</f>
        <v>0.24243599999999999</v>
      </c>
      <c r="S2139" s="225">
        <v>0</v>
      </c>
      <c r="T2139" s="226">
        <f>S2139*H2139</f>
        <v>0</v>
      </c>
      <c r="U2139" s="38"/>
      <c r="V2139" s="38"/>
      <c r="W2139" s="38"/>
      <c r="X2139" s="38"/>
      <c r="Y2139" s="38"/>
      <c r="Z2139" s="38"/>
      <c r="AA2139" s="38"/>
      <c r="AB2139" s="38"/>
      <c r="AC2139" s="38"/>
      <c r="AD2139" s="38"/>
      <c r="AE2139" s="38"/>
      <c r="AR2139" s="227" t="s">
        <v>256</v>
      </c>
      <c r="AT2139" s="227" t="s">
        <v>163</v>
      </c>
      <c r="AU2139" s="227" t="s">
        <v>85</v>
      </c>
      <c r="AY2139" s="17" t="s">
        <v>161</v>
      </c>
      <c r="BE2139" s="228">
        <f>IF(N2139="základní",J2139,0)</f>
        <v>0</v>
      </c>
      <c r="BF2139" s="228">
        <f>IF(N2139="snížená",J2139,0)</f>
        <v>0</v>
      </c>
      <c r="BG2139" s="228">
        <f>IF(N2139="zákl. přenesená",J2139,0)</f>
        <v>0</v>
      </c>
      <c r="BH2139" s="228">
        <f>IF(N2139="sníž. přenesená",J2139,0)</f>
        <v>0</v>
      </c>
      <c r="BI2139" s="228">
        <f>IF(N2139="nulová",J2139,0)</f>
        <v>0</v>
      </c>
      <c r="BJ2139" s="17" t="s">
        <v>83</v>
      </c>
      <c r="BK2139" s="228">
        <f>ROUND(I2139*H2139,2)</f>
        <v>0</v>
      </c>
      <c r="BL2139" s="17" t="s">
        <v>256</v>
      </c>
      <c r="BM2139" s="227" t="s">
        <v>3468</v>
      </c>
    </row>
    <row r="2140" s="2" customFormat="1">
      <c r="A2140" s="38"/>
      <c r="B2140" s="39"/>
      <c r="C2140" s="40"/>
      <c r="D2140" s="229" t="s">
        <v>169</v>
      </c>
      <c r="E2140" s="40"/>
      <c r="F2140" s="230" t="s">
        <v>3469</v>
      </c>
      <c r="G2140" s="40"/>
      <c r="H2140" s="40"/>
      <c r="I2140" s="231"/>
      <c r="J2140" s="40"/>
      <c r="K2140" s="40"/>
      <c r="L2140" s="44"/>
      <c r="M2140" s="232"/>
      <c r="N2140" s="233"/>
      <c r="O2140" s="91"/>
      <c r="P2140" s="91"/>
      <c r="Q2140" s="91"/>
      <c r="R2140" s="91"/>
      <c r="S2140" s="91"/>
      <c r="T2140" s="92"/>
      <c r="U2140" s="38"/>
      <c r="V2140" s="38"/>
      <c r="W2140" s="38"/>
      <c r="X2140" s="38"/>
      <c r="Y2140" s="38"/>
      <c r="Z2140" s="38"/>
      <c r="AA2140" s="38"/>
      <c r="AB2140" s="38"/>
      <c r="AC2140" s="38"/>
      <c r="AD2140" s="38"/>
      <c r="AE2140" s="38"/>
      <c r="AT2140" s="17" t="s">
        <v>169</v>
      </c>
      <c r="AU2140" s="17" t="s">
        <v>85</v>
      </c>
    </row>
    <row r="2141" s="13" customFormat="1">
      <c r="A2141" s="13"/>
      <c r="B2141" s="234"/>
      <c r="C2141" s="235"/>
      <c r="D2141" s="229" t="s">
        <v>171</v>
      </c>
      <c r="E2141" s="236" t="s">
        <v>1</v>
      </c>
      <c r="F2141" s="237" t="s">
        <v>3470</v>
      </c>
      <c r="G2141" s="235"/>
      <c r="H2141" s="238">
        <v>90.799999999999997</v>
      </c>
      <c r="I2141" s="239"/>
      <c r="J2141" s="235"/>
      <c r="K2141" s="235"/>
      <c r="L2141" s="240"/>
      <c r="M2141" s="241"/>
      <c r="N2141" s="242"/>
      <c r="O2141" s="242"/>
      <c r="P2141" s="242"/>
      <c r="Q2141" s="242"/>
      <c r="R2141" s="242"/>
      <c r="S2141" s="242"/>
      <c r="T2141" s="243"/>
      <c r="U2141" s="13"/>
      <c r="V2141" s="13"/>
      <c r="W2141" s="13"/>
      <c r="X2141" s="13"/>
      <c r="Y2141" s="13"/>
      <c r="Z2141" s="13"/>
      <c r="AA2141" s="13"/>
      <c r="AB2141" s="13"/>
      <c r="AC2141" s="13"/>
      <c r="AD2141" s="13"/>
      <c r="AE2141" s="13"/>
      <c r="AT2141" s="244" t="s">
        <v>171</v>
      </c>
      <c r="AU2141" s="244" t="s">
        <v>85</v>
      </c>
      <c r="AV2141" s="13" t="s">
        <v>85</v>
      </c>
      <c r="AW2141" s="13" t="s">
        <v>32</v>
      </c>
      <c r="AX2141" s="13" t="s">
        <v>83</v>
      </c>
      <c r="AY2141" s="244" t="s">
        <v>161</v>
      </c>
    </row>
    <row r="2142" s="2" customFormat="1" ht="21.75" customHeight="1">
      <c r="A2142" s="38"/>
      <c r="B2142" s="39"/>
      <c r="C2142" s="256" t="s">
        <v>3471</v>
      </c>
      <c r="D2142" s="256" t="s">
        <v>639</v>
      </c>
      <c r="E2142" s="257" t="s">
        <v>3472</v>
      </c>
      <c r="F2142" s="258" t="s">
        <v>3473</v>
      </c>
      <c r="G2142" s="259" t="s">
        <v>240</v>
      </c>
      <c r="H2142" s="260">
        <v>0.043999999999999997</v>
      </c>
      <c r="I2142" s="261"/>
      <c r="J2142" s="262">
        <f>ROUND(I2142*H2142,2)</f>
        <v>0</v>
      </c>
      <c r="K2142" s="263"/>
      <c r="L2142" s="264"/>
      <c r="M2142" s="265" t="s">
        <v>1</v>
      </c>
      <c r="N2142" s="266" t="s">
        <v>40</v>
      </c>
      <c r="O2142" s="91"/>
      <c r="P2142" s="225">
        <f>O2142*H2142</f>
        <v>0</v>
      </c>
      <c r="Q2142" s="225">
        <v>1</v>
      </c>
      <c r="R2142" s="225">
        <f>Q2142*H2142</f>
        <v>0.043999999999999997</v>
      </c>
      <c r="S2142" s="225">
        <v>0</v>
      </c>
      <c r="T2142" s="226">
        <f>S2142*H2142</f>
        <v>0</v>
      </c>
      <c r="U2142" s="38"/>
      <c r="V2142" s="38"/>
      <c r="W2142" s="38"/>
      <c r="X2142" s="38"/>
      <c r="Y2142" s="38"/>
      <c r="Z2142" s="38"/>
      <c r="AA2142" s="38"/>
      <c r="AB2142" s="38"/>
      <c r="AC2142" s="38"/>
      <c r="AD2142" s="38"/>
      <c r="AE2142" s="38"/>
      <c r="AR2142" s="227" t="s">
        <v>356</v>
      </c>
      <c r="AT2142" s="227" t="s">
        <v>639</v>
      </c>
      <c r="AU2142" s="227" t="s">
        <v>85</v>
      </c>
      <c r="AY2142" s="17" t="s">
        <v>161</v>
      </c>
      <c r="BE2142" s="228">
        <f>IF(N2142="základní",J2142,0)</f>
        <v>0</v>
      </c>
      <c r="BF2142" s="228">
        <f>IF(N2142="snížená",J2142,0)</f>
        <v>0</v>
      </c>
      <c r="BG2142" s="228">
        <f>IF(N2142="zákl. přenesená",J2142,0)</f>
        <v>0</v>
      </c>
      <c r="BH2142" s="228">
        <f>IF(N2142="sníž. přenesená",J2142,0)</f>
        <v>0</v>
      </c>
      <c r="BI2142" s="228">
        <f>IF(N2142="nulová",J2142,0)</f>
        <v>0</v>
      </c>
      <c r="BJ2142" s="17" t="s">
        <v>83</v>
      </c>
      <c r="BK2142" s="228">
        <f>ROUND(I2142*H2142,2)</f>
        <v>0</v>
      </c>
      <c r="BL2142" s="17" t="s">
        <v>256</v>
      </c>
      <c r="BM2142" s="227" t="s">
        <v>3474</v>
      </c>
    </row>
    <row r="2143" s="2" customFormat="1">
      <c r="A2143" s="38"/>
      <c r="B2143" s="39"/>
      <c r="C2143" s="40"/>
      <c r="D2143" s="229" t="s">
        <v>169</v>
      </c>
      <c r="E2143" s="40"/>
      <c r="F2143" s="230" t="s">
        <v>3473</v>
      </c>
      <c r="G2143" s="40"/>
      <c r="H2143" s="40"/>
      <c r="I2143" s="231"/>
      <c r="J2143" s="40"/>
      <c r="K2143" s="40"/>
      <c r="L2143" s="44"/>
      <c r="M2143" s="232"/>
      <c r="N2143" s="233"/>
      <c r="O2143" s="91"/>
      <c r="P2143" s="91"/>
      <c r="Q2143" s="91"/>
      <c r="R2143" s="91"/>
      <c r="S2143" s="91"/>
      <c r="T2143" s="92"/>
      <c r="U2143" s="38"/>
      <c r="V2143" s="38"/>
      <c r="W2143" s="38"/>
      <c r="X2143" s="38"/>
      <c r="Y2143" s="38"/>
      <c r="Z2143" s="38"/>
      <c r="AA2143" s="38"/>
      <c r="AB2143" s="38"/>
      <c r="AC2143" s="38"/>
      <c r="AD2143" s="38"/>
      <c r="AE2143" s="38"/>
      <c r="AT2143" s="17" t="s">
        <v>169</v>
      </c>
      <c r="AU2143" s="17" t="s">
        <v>85</v>
      </c>
    </row>
    <row r="2144" s="13" customFormat="1">
      <c r="A2144" s="13"/>
      <c r="B2144" s="234"/>
      <c r="C2144" s="235"/>
      <c r="D2144" s="229" t="s">
        <v>171</v>
      </c>
      <c r="E2144" s="236" t="s">
        <v>1</v>
      </c>
      <c r="F2144" s="237" t="s">
        <v>3475</v>
      </c>
      <c r="G2144" s="235"/>
      <c r="H2144" s="238">
        <v>0.043999999999999997</v>
      </c>
      <c r="I2144" s="239"/>
      <c r="J2144" s="235"/>
      <c r="K2144" s="235"/>
      <c r="L2144" s="240"/>
      <c r="M2144" s="241"/>
      <c r="N2144" s="242"/>
      <c r="O2144" s="242"/>
      <c r="P2144" s="242"/>
      <c r="Q2144" s="242"/>
      <c r="R2144" s="242"/>
      <c r="S2144" s="242"/>
      <c r="T2144" s="243"/>
      <c r="U2144" s="13"/>
      <c r="V2144" s="13"/>
      <c r="W2144" s="13"/>
      <c r="X2144" s="13"/>
      <c r="Y2144" s="13"/>
      <c r="Z2144" s="13"/>
      <c r="AA2144" s="13"/>
      <c r="AB2144" s="13"/>
      <c r="AC2144" s="13"/>
      <c r="AD2144" s="13"/>
      <c r="AE2144" s="13"/>
      <c r="AT2144" s="244" t="s">
        <v>171</v>
      </c>
      <c r="AU2144" s="244" t="s">
        <v>85</v>
      </c>
      <c r="AV2144" s="13" t="s">
        <v>85</v>
      </c>
      <c r="AW2144" s="13" t="s">
        <v>32</v>
      </c>
      <c r="AX2144" s="13" t="s">
        <v>83</v>
      </c>
      <c r="AY2144" s="244" t="s">
        <v>161</v>
      </c>
    </row>
    <row r="2145" s="2" customFormat="1" ht="24.15" customHeight="1">
      <c r="A2145" s="38"/>
      <c r="B2145" s="39"/>
      <c r="C2145" s="215" t="s">
        <v>3476</v>
      </c>
      <c r="D2145" s="215" t="s">
        <v>163</v>
      </c>
      <c r="E2145" s="216" t="s">
        <v>3477</v>
      </c>
      <c r="F2145" s="217" t="s">
        <v>3478</v>
      </c>
      <c r="G2145" s="218" t="s">
        <v>451</v>
      </c>
      <c r="H2145" s="219">
        <v>136.19999999999999</v>
      </c>
      <c r="I2145" s="220"/>
      <c r="J2145" s="221">
        <f>ROUND(I2145*H2145,2)</f>
        <v>0</v>
      </c>
      <c r="K2145" s="222"/>
      <c r="L2145" s="44"/>
      <c r="M2145" s="223" t="s">
        <v>1</v>
      </c>
      <c r="N2145" s="224" t="s">
        <v>40</v>
      </c>
      <c r="O2145" s="91"/>
      <c r="P2145" s="225">
        <f>O2145*H2145</f>
        <v>0</v>
      </c>
      <c r="Q2145" s="225">
        <v>0</v>
      </c>
      <c r="R2145" s="225">
        <f>Q2145*H2145</f>
        <v>0</v>
      </c>
      <c r="S2145" s="225">
        <v>0</v>
      </c>
      <c r="T2145" s="226">
        <f>S2145*H2145</f>
        <v>0</v>
      </c>
      <c r="U2145" s="38"/>
      <c r="V2145" s="38"/>
      <c r="W2145" s="38"/>
      <c r="X2145" s="38"/>
      <c r="Y2145" s="38"/>
      <c r="Z2145" s="38"/>
      <c r="AA2145" s="38"/>
      <c r="AB2145" s="38"/>
      <c r="AC2145" s="38"/>
      <c r="AD2145" s="38"/>
      <c r="AE2145" s="38"/>
      <c r="AR2145" s="227" t="s">
        <v>256</v>
      </c>
      <c r="AT2145" s="227" t="s">
        <v>163</v>
      </c>
      <c r="AU2145" s="227" t="s">
        <v>85</v>
      </c>
      <c r="AY2145" s="17" t="s">
        <v>161</v>
      </c>
      <c r="BE2145" s="228">
        <f>IF(N2145="základní",J2145,0)</f>
        <v>0</v>
      </c>
      <c r="BF2145" s="228">
        <f>IF(N2145="snížená",J2145,0)</f>
        <v>0</v>
      </c>
      <c r="BG2145" s="228">
        <f>IF(N2145="zákl. přenesená",J2145,0)</f>
        <v>0</v>
      </c>
      <c r="BH2145" s="228">
        <f>IF(N2145="sníž. přenesená",J2145,0)</f>
        <v>0</v>
      </c>
      <c r="BI2145" s="228">
        <f>IF(N2145="nulová",J2145,0)</f>
        <v>0</v>
      </c>
      <c r="BJ2145" s="17" t="s">
        <v>83</v>
      </c>
      <c r="BK2145" s="228">
        <f>ROUND(I2145*H2145,2)</f>
        <v>0</v>
      </c>
      <c r="BL2145" s="17" t="s">
        <v>256</v>
      </c>
      <c r="BM2145" s="227" t="s">
        <v>3479</v>
      </c>
    </row>
    <row r="2146" s="2" customFormat="1">
      <c r="A2146" s="38"/>
      <c r="B2146" s="39"/>
      <c r="C2146" s="40"/>
      <c r="D2146" s="229" t="s">
        <v>169</v>
      </c>
      <c r="E2146" s="40"/>
      <c r="F2146" s="230" t="s">
        <v>3480</v>
      </c>
      <c r="G2146" s="40"/>
      <c r="H2146" s="40"/>
      <c r="I2146" s="231"/>
      <c r="J2146" s="40"/>
      <c r="K2146" s="40"/>
      <c r="L2146" s="44"/>
      <c r="M2146" s="232"/>
      <c r="N2146" s="233"/>
      <c r="O2146" s="91"/>
      <c r="P2146" s="91"/>
      <c r="Q2146" s="91"/>
      <c r="R2146" s="91"/>
      <c r="S2146" s="91"/>
      <c r="T2146" s="92"/>
      <c r="U2146" s="38"/>
      <c r="V2146" s="38"/>
      <c r="W2146" s="38"/>
      <c r="X2146" s="38"/>
      <c r="Y2146" s="38"/>
      <c r="Z2146" s="38"/>
      <c r="AA2146" s="38"/>
      <c r="AB2146" s="38"/>
      <c r="AC2146" s="38"/>
      <c r="AD2146" s="38"/>
      <c r="AE2146" s="38"/>
      <c r="AT2146" s="17" t="s">
        <v>169</v>
      </c>
      <c r="AU2146" s="17" t="s">
        <v>85</v>
      </c>
    </row>
    <row r="2147" s="13" customFormat="1">
      <c r="A2147" s="13"/>
      <c r="B2147" s="234"/>
      <c r="C2147" s="235"/>
      <c r="D2147" s="229" t="s">
        <v>171</v>
      </c>
      <c r="E2147" s="236" t="s">
        <v>1</v>
      </c>
      <c r="F2147" s="237" t="s">
        <v>3481</v>
      </c>
      <c r="G2147" s="235"/>
      <c r="H2147" s="238">
        <v>136.19999999999999</v>
      </c>
      <c r="I2147" s="239"/>
      <c r="J2147" s="235"/>
      <c r="K2147" s="235"/>
      <c r="L2147" s="240"/>
      <c r="M2147" s="241"/>
      <c r="N2147" s="242"/>
      <c r="O2147" s="242"/>
      <c r="P2147" s="242"/>
      <c r="Q2147" s="242"/>
      <c r="R2147" s="242"/>
      <c r="S2147" s="242"/>
      <c r="T2147" s="243"/>
      <c r="U2147" s="13"/>
      <c r="V2147" s="13"/>
      <c r="W2147" s="13"/>
      <c r="X2147" s="13"/>
      <c r="Y2147" s="13"/>
      <c r="Z2147" s="13"/>
      <c r="AA2147" s="13"/>
      <c r="AB2147" s="13"/>
      <c r="AC2147" s="13"/>
      <c r="AD2147" s="13"/>
      <c r="AE2147" s="13"/>
      <c r="AT2147" s="244" t="s">
        <v>171</v>
      </c>
      <c r="AU2147" s="244" t="s">
        <v>85</v>
      </c>
      <c r="AV2147" s="13" t="s">
        <v>85</v>
      </c>
      <c r="AW2147" s="13" t="s">
        <v>32</v>
      </c>
      <c r="AX2147" s="13" t="s">
        <v>83</v>
      </c>
      <c r="AY2147" s="244" t="s">
        <v>161</v>
      </c>
    </row>
    <row r="2148" s="2" customFormat="1" ht="21.75" customHeight="1">
      <c r="A2148" s="38"/>
      <c r="B2148" s="39"/>
      <c r="C2148" s="256" t="s">
        <v>3482</v>
      </c>
      <c r="D2148" s="256" t="s">
        <v>639</v>
      </c>
      <c r="E2148" s="257" t="s">
        <v>3483</v>
      </c>
      <c r="F2148" s="258" t="s">
        <v>3484</v>
      </c>
      <c r="G2148" s="259" t="s">
        <v>166</v>
      </c>
      <c r="H2148" s="260">
        <v>1.4390000000000001</v>
      </c>
      <c r="I2148" s="261"/>
      <c r="J2148" s="262">
        <f>ROUND(I2148*H2148,2)</f>
        <v>0</v>
      </c>
      <c r="K2148" s="263"/>
      <c r="L2148" s="264"/>
      <c r="M2148" s="265" t="s">
        <v>1</v>
      </c>
      <c r="N2148" s="266" t="s">
        <v>40</v>
      </c>
      <c r="O2148" s="91"/>
      <c r="P2148" s="225">
        <f>O2148*H2148</f>
        <v>0</v>
      </c>
      <c r="Q2148" s="225">
        <v>0.55000000000000004</v>
      </c>
      <c r="R2148" s="225">
        <f>Q2148*H2148</f>
        <v>0.7914500000000001</v>
      </c>
      <c r="S2148" s="225">
        <v>0</v>
      </c>
      <c r="T2148" s="226">
        <f>S2148*H2148</f>
        <v>0</v>
      </c>
      <c r="U2148" s="38"/>
      <c r="V2148" s="38"/>
      <c r="W2148" s="38"/>
      <c r="X2148" s="38"/>
      <c r="Y2148" s="38"/>
      <c r="Z2148" s="38"/>
      <c r="AA2148" s="38"/>
      <c r="AB2148" s="38"/>
      <c r="AC2148" s="38"/>
      <c r="AD2148" s="38"/>
      <c r="AE2148" s="38"/>
      <c r="AR2148" s="227" t="s">
        <v>356</v>
      </c>
      <c r="AT2148" s="227" t="s">
        <v>639</v>
      </c>
      <c r="AU2148" s="227" t="s">
        <v>85</v>
      </c>
      <c r="AY2148" s="17" t="s">
        <v>161</v>
      </c>
      <c r="BE2148" s="228">
        <f>IF(N2148="základní",J2148,0)</f>
        <v>0</v>
      </c>
      <c r="BF2148" s="228">
        <f>IF(N2148="snížená",J2148,0)</f>
        <v>0</v>
      </c>
      <c r="BG2148" s="228">
        <f>IF(N2148="zákl. přenesená",J2148,0)</f>
        <v>0</v>
      </c>
      <c r="BH2148" s="228">
        <f>IF(N2148="sníž. přenesená",J2148,0)</f>
        <v>0</v>
      </c>
      <c r="BI2148" s="228">
        <f>IF(N2148="nulová",J2148,0)</f>
        <v>0</v>
      </c>
      <c r="BJ2148" s="17" t="s">
        <v>83</v>
      </c>
      <c r="BK2148" s="228">
        <f>ROUND(I2148*H2148,2)</f>
        <v>0</v>
      </c>
      <c r="BL2148" s="17" t="s">
        <v>256</v>
      </c>
      <c r="BM2148" s="227" t="s">
        <v>3485</v>
      </c>
    </row>
    <row r="2149" s="2" customFormat="1">
      <c r="A2149" s="38"/>
      <c r="B2149" s="39"/>
      <c r="C2149" s="40"/>
      <c r="D2149" s="229" t="s">
        <v>169</v>
      </c>
      <c r="E2149" s="40"/>
      <c r="F2149" s="230" t="s">
        <v>3484</v>
      </c>
      <c r="G2149" s="40"/>
      <c r="H2149" s="40"/>
      <c r="I2149" s="231"/>
      <c r="J2149" s="40"/>
      <c r="K2149" s="40"/>
      <c r="L2149" s="44"/>
      <c r="M2149" s="232"/>
      <c r="N2149" s="233"/>
      <c r="O2149" s="91"/>
      <c r="P2149" s="91"/>
      <c r="Q2149" s="91"/>
      <c r="R2149" s="91"/>
      <c r="S2149" s="91"/>
      <c r="T2149" s="92"/>
      <c r="U2149" s="38"/>
      <c r="V2149" s="38"/>
      <c r="W2149" s="38"/>
      <c r="X2149" s="38"/>
      <c r="Y2149" s="38"/>
      <c r="Z2149" s="38"/>
      <c r="AA2149" s="38"/>
      <c r="AB2149" s="38"/>
      <c r="AC2149" s="38"/>
      <c r="AD2149" s="38"/>
      <c r="AE2149" s="38"/>
      <c r="AT2149" s="17" t="s">
        <v>169</v>
      </c>
      <c r="AU2149" s="17" t="s">
        <v>85</v>
      </c>
    </row>
    <row r="2150" s="13" customFormat="1">
      <c r="A2150" s="13"/>
      <c r="B2150" s="234"/>
      <c r="C2150" s="235"/>
      <c r="D2150" s="229" t="s">
        <v>171</v>
      </c>
      <c r="E2150" s="236" t="s">
        <v>1</v>
      </c>
      <c r="F2150" s="237" t="s">
        <v>3486</v>
      </c>
      <c r="G2150" s="235"/>
      <c r="H2150" s="238">
        <v>1.3080000000000001</v>
      </c>
      <c r="I2150" s="239"/>
      <c r="J2150" s="235"/>
      <c r="K2150" s="235"/>
      <c r="L2150" s="240"/>
      <c r="M2150" s="241"/>
      <c r="N2150" s="242"/>
      <c r="O2150" s="242"/>
      <c r="P2150" s="242"/>
      <c r="Q2150" s="242"/>
      <c r="R2150" s="242"/>
      <c r="S2150" s="242"/>
      <c r="T2150" s="243"/>
      <c r="U2150" s="13"/>
      <c r="V2150" s="13"/>
      <c r="W2150" s="13"/>
      <c r="X2150" s="13"/>
      <c r="Y2150" s="13"/>
      <c r="Z2150" s="13"/>
      <c r="AA2150" s="13"/>
      <c r="AB2150" s="13"/>
      <c r="AC2150" s="13"/>
      <c r="AD2150" s="13"/>
      <c r="AE2150" s="13"/>
      <c r="AT2150" s="244" t="s">
        <v>171</v>
      </c>
      <c r="AU2150" s="244" t="s">
        <v>85</v>
      </c>
      <c r="AV2150" s="13" t="s">
        <v>85</v>
      </c>
      <c r="AW2150" s="13" t="s">
        <v>32</v>
      </c>
      <c r="AX2150" s="13" t="s">
        <v>83</v>
      </c>
      <c r="AY2150" s="244" t="s">
        <v>161</v>
      </c>
    </row>
    <row r="2151" s="13" customFormat="1">
      <c r="A2151" s="13"/>
      <c r="B2151" s="234"/>
      <c r="C2151" s="235"/>
      <c r="D2151" s="229" t="s">
        <v>171</v>
      </c>
      <c r="E2151" s="235"/>
      <c r="F2151" s="237" t="s">
        <v>3487</v>
      </c>
      <c r="G2151" s="235"/>
      <c r="H2151" s="238">
        <v>1.4390000000000001</v>
      </c>
      <c r="I2151" s="239"/>
      <c r="J2151" s="235"/>
      <c r="K2151" s="235"/>
      <c r="L2151" s="240"/>
      <c r="M2151" s="241"/>
      <c r="N2151" s="242"/>
      <c r="O2151" s="242"/>
      <c r="P2151" s="242"/>
      <c r="Q2151" s="242"/>
      <c r="R2151" s="242"/>
      <c r="S2151" s="242"/>
      <c r="T2151" s="243"/>
      <c r="U2151" s="13"/>
      <c r="V2151" s="13"/>
      <c r="W2151" s="13"/>
      <c r="X2151" s="13"/>
      <c r="Y2151" s="13"/>
      <c r="Z2151" s="13"/>
      <c r="AA2151" s="13"/>
      <c r="AB2151" s="13"/>
      <c r="AC2151" s="13"/>
      <c r="AD2151" s="13"/>
      <c r="AE2151" s="13"/>
      <c r="AT2151" s="244" t="s">
        <v>171</v>
      </c>
      <c r="AU2151" s="244" t="s">
        <v>85</v>
      </c>
      <c r="AV2151" s="13" t="s">
        <v>85</v>
      </c>
      <c r="AW2151" s="13" t="s">
        <v>4</v>
      </c>
      <c r="AX2151" s="13" t="s">
        <v>83</v>
      </c>
      <c r="AY2151" s="244" t="s">
        <v>161</v>
      </c>
    </row>
    <row r="2152" s="2" customFormat="1" ht="24.15" customHeight="1">
      <c r="A2152" s="38"/>
      <c r="B2152" s="39"/>
      <c r="C2152" s="215" t="s">
        <v>3488</v>
      </c>
      <c r="D2152" s="215" t="s">
        <v>163</v>
      </c>
      <c r="E2152" s="216" t="s">
        <v>3489</v>
      </c>
      <c r="F2152" s="217" t="s">
        <v>3490</v>
      </c>
      <c r="G2152" s="218" t="s">
        <v>206</v>
      </c>
      <c r="H2152" s="219">
        <v>114</v>
      </c>
      <c r="I2152" s="220"/>
      <c r="J2152" s="221">
        <f>ROUND(I2152*H2152,2)</f>
        <v>0</v>
      </c>
      <c r="K2152" s="222"/>
      <c r="L2152" s="44"/>
      <c r="M2152" s="223" t="s">
        <v>1</v>
      </c>
      <c r="N2152" s="224" t="s">
        <v>40</v>
      </c>
      <c r="O2152" s="91"/>
      <c r="P2152" s="225">
        <f>O2152*H2152</f>
        <v>0</v>
      </c>
      <c r="Q2152" s="225">
        <v>0</v>
      </c>
      <c r="R2152" s="225">
        <f>Q2152*H2152</f>
        <v>0</v>
      </c>
      <c r="S2152" s="225">
        <v>0</v>
      </c>
      <c r="T2152" s="226">
        <f>S2152*H2152</f>
        <v>0</v>
      </c>
      <c r="U2152" s="38"/>
      <c r="V2152" s="38"/>
      <c r="W2152" s="38"/>
      <c r="X2152" s="38"/>
      <c r="Y2152" s="38"/>
      <c r="Z2152" s="38"/>
      <c r="AA2152" s="38"/>
      <c r="AB2152" s="38"/>
      <c r="AC2152" s="38"/>
      <c r="AD2152" s="38"/>
      <c r="AE2152" s="38"/>
      <c r="AR2152" s="227" t="s">
        <v>256</v>
      </c>
      <c r="AT2152" s="227" t="s">
        <v>163</v>
      </c>
      <c r="AU2152" s="227" t="s">
        <v>85</v>
      </c>
      <c r="AY2152" s="17" t="s">
        <v>161</v>
      </c>
      <c r="BE2152" s="228">
        <f>IF(N2152="základní",J2152,0)</f>
        <v>0</v>
      </c>
      <c r="BF2152" s="228">
        <f>IF(N2152="snížená",J2152,0)</f>
        <v>0</v>
      </c>
      <c r="BG2152" s="228">
        <f>IF(N2152="zákl. přenesená",J2152,0)</f>
        <v>0</v>
      </c>
      <c r="BH2152" s="228">
        <f>IF(N2152="sníž. přenesená",J2152,0)</f>
        <v>0</v>
      </c>
      <c r="BI2152" s="228">
        <f>IF(N2152="nulová",J2152,0)</f>
        <v>0</v>
      </c>
      <c r="BJ2152" s="17" t="s">
        <v>83</v>
      </c>
      <c r="BK2152" s="228">
        <f>ROUND(I2152*H2152,2)</f>
        <v>0</v>
      </c>
      <c r="BL2152" s="17" t="s">
        <v>256</v>
      </c>
      <c r="BM2152" s="227" t="s">
        <v>3491</v>
      </c>
    </row>
    <row r="2153" s="2" customFormat="1">
      <c r="A2153" s="38"/>
      <c r="B2153" s="39"/>
      <c r="C2153" s="40"/>
      <c r="D2153" s="229" t="s">
        <v>169</v>
      </c>
      <c r="E2153" s="40"/>
      <c r="F2153" s="230" t="s">
        <v>3492</v>
      </c>
      <c r="G2153" s="40"/>
      <c r="H2153" s="40"/>
      <c r="I2153" s="231"/>
      <c r="J2153" s="40"/>
      <c r="K2153" s="40"/>
      <c r="L2153" s="44"/>
      <c r="M2153" s="232"/>
      <c r="N2153" s="233"/>
      <c r="O2153" s="91"/>
      <c r="P2153" s="91"/>
      <c r="Q2153" s="91"/>
      <c r="R2153" s="91"/>
      <c r="S2153" s="91"/>
      <c r="T2153" s="92"/>
      <c r="U2153" s="38"/>
      <c r="V2153" s="38"/>
      <c r="W2153" s="38"/>
      <c r="X2153" s="38"/>
      <c r="Y2153" s="38"/>
      <c r="Z2153" s="38"/>
      <c r="AA2153" s="38"/>
      <c r="AB2153" s="38"/>
      <c r="AC2153" s="38"/>
      <c r="AD2153" s="38"/>
      <c r="AE2153" s="38"/>
      <c r="AT2153" s="17" t="s">
        <v>169</v>
      </c>
      <c r="AU2153" s="17" t="s">
        <v>85</v>
      </c>
    </row>
    <row r="2154" s="13" customFormat="1">
      <c r="A2154" s="13"/>
      <c r="B2154" s="234"/>
      <c r="C2154" s="235"/>
      <c r="D2154" s="229" t="s">
        <v>171</v>
      </c>
      <c r="E2154" s="236" t="s">
        <v>1</v>
      </c>
      <c r="F2154" s="237" t="s">
        <v>3493</v>
      </c>
      <c r="G2154" s="235"/>
      <c r="H2154" s="238">
        <v>114</v>
      </c>
      <c r="I2154" s="239"/>
      <c r="J2154" s="235"/>
      <c r="K2154" s="235"/>
      <c r="L2154" s="240"/>
      <c r="M2154" s="241"/>
      <c r="N2154" s="242"/>
      <c r="O2154" s="242"/>
      <c r="P2154" s="242"/>
      <c r="Q2154" s="242"/>
      <c r="R2154" s="242"/>
      <c r="S2154" s="242"/>
      <c r="T2154" s="243"/>
      <c r="U2154" s="13"/>
      <c r="V2154" s="13"/>
      <c r="W2154" s="13"/>
      <c r="X2154" s="13"/>
      <c r="Y2154" s="13"/>
      <c r="Z2154" s="13"/>
      <c r="AA2154" s="13"/>
      <c r="AB2154" s="13"/>
      <c r="AC2154" s="13"/>
      <c r="AD2154" s="13"/>
      <c r="AE2154" s="13"/>
      <c r="AT2154" s="244" t="s">
        <v>171</v>
      </c>
      <c r="AU2154" s="244" t="s">
        <v>85</v>
      </c>
      <c r="AV2154" s="13" t="s">
        <v>85</v>
      </c>
      <c r="AW2154" s="13" t="s">
        <v>32</v>
      </c>
      <c r="AX2154" s="13" t="s">
        <v>83</v>
      </c>
      <c r="AY2154" s="244" t="s">
        <v>161</v>
      </c>
    </row>
    <row r="2155" s="2" customFormat="1" ht="16.5" customHeight="1">
      <c r="A2155" s="38"/>
      <c r="B2155" s="39"/>
      <c r="C2155" s="256" t="s">
        <v>3494</v>
      </c>
      <c r="D2155" s="256" t="s">
        <v>639</v>
      </c>
      <c r="E2155" s="257" t="s">
        <v>3495</v>
      </c>
      <c r="F2155" s="258" t="s">
        <v>3496</v>
      </c>
      <c r="G2155" s="259" t="s">
        <v>166</v>
      </c>
      <c r="H2155" s="260">
        <v>1.0029999999999999</v>
      </c>
      <c r="I2155" s="261"/>
      <c r="J2155" s="262">
        <f>ROUND(I2155*H2155,2)</f>
        <v>0</v>
      </c>
      <c r="K2155" s="263"/>
      <c r="L2155" s="264"/>
      <c r="M2155" s="265" t="s">
        <v>1</v>
      </c>
      <c r="N2155" s="266" t="s">
        <v>40</v>
      </c>
      <c r="O2155" s="91"/>
      <c r="P2155" s="225">
        <f>O2155*H2155</f>
        <v>0</v>
      </c>
      <c r="Q2155" s="225">
        <v>0.55000000000000004</v>
      </c>
      <c r="R2155" s="225">
        <f>Q2155*H2155</f>
        <v>0.55164999999999997</v>
      </c>
      <c r="S2155" s="225">
        <v>0</v>
      </c>
      <c r="T2155" s="226">
        <f>S2155*H2155</f>
        <v>0</v>
      </c>
      <c r="U2155" s="38"/>
      <c r="V2155" s="38"/>
      <c r="W2155" s="38"/>
      <c r="X2155" s="38"/>
      <c r="Y2155" s="38"/>
      <c r="Z2155" s="38"/>
      <c r="AA2155" s="38"/>
      <c r="AB2155" s="38"/>
      <c r="AC2155" s="38"/>
      <c r="AD2155" s="38"/>
      <c r="AE2155" s="38"/>
      <c r="AR2155" s="227" t="s">
        <v>356</v>
      </c>
      <c r="AT2155" s="227" t="s">
        <v>639</v>
      </c>
      <c r="AU2155" s="227" t="s">
        <v>85</v>
      </c>
      <c r="AY2155" s="17" t="s">
        <v>161</v>
      </c>
      <c r="BE2155" s="228">
        <f>IF(N2155="základní",J2155,0)</f>
        <v>0</v>
      </c>
      <c r="BF2155" s="228">
        <f>IF(N2155="snížená",J2155,0)</f>
        <v>0</v>
      </c>
      <c r="BG2155" s="228">
        <f>IF(N2155="zákl. přenesená",J2155,0)</f>
        <v>0</v>
      </c>
      <c r="BH2155" s="228">
        <f>IF(N2155="sníž. přenesená",J2155,0)</f>
        <v>0</v>
      </c>
      <c r="BI2155" s="228">
        <f>IF(N2155="nulová",J2155,0)</f>
        <v>0</v>
      </c>
      <c r="BJ2155" s="17" t="s">
        <v>83</v>
      </c>
      <c r="BK2155" s="228">
        <f>ROUND(I2155*H2155,2)</f>
        <v>0</v>
      </c>
      <c r="BL2155" s="17" t="s">
        <v>256</v>
      </c>
      <c r="BM2155" s="227" t="s">
        <v>3497</v>
      </c>
    </row>
    <row r="2156" s="2" customFormat="1">
      <c r="A2156" s="38"/>
      <c r="B2156" s="39"/>
      <c r="C2156" s="40"/>
      <c r="D2156" s="229" t="s">
        <v>169</v>
      </c>
      <c r="E2156" s="40"/>
      <c r="F2156" s="230" t="s">
        <v>3496</v>
      </c>
      <c r="G2156" s="40"/>
      <c r="H2156" s="40"/>
      <c r="I2156" s="231"/>
      <c r="J2156" s="40"/>
      <c r="K2156" s="40"/>
      <c r="L2156" s="44"/>
      <c r="M2156" s="232"/>
      <c r="N2156" s="233"/>
      <c r="O2156" s="91"/>
      <c r="P2156" s="91"/>
      <c r="Q2156" s="91"/>
      <c r="R2156" s="91"/>
      <c r="S2156" s="91"/>
      <c r="T2156" s="92"/>
      <c r="U2156" s="38"/>
      <c r="V2156" s="38"/>
      <c r="W2156" s="38"/>
      <c r="X2156" s="38"/>
      <c r="Y2156" s="38"/>
      <c r="Z2156" s="38"/>
      <c r="AA2156" s="38"/>
      <c r="AB2156" s="38"/>
      <c r="AC2156" s="38"/>
      <c r="AD2156" s="38"/>
      <c r="AE2156" s="38"/>
      <c r="AT2156" s="17" t="s">
        <v>169</v>
      </c>
      <c r="AU2156" s="17" t="s">
        <v>85</v>
      </c>
    </row>
    <row r="2157" s="13" customFormat="1">
      <c r="A2157" s="13"/>
      <c r="B2157" s="234"/>
      <c r="C2157" s="235"/>
      <c r="D2157" s="229" t="s">
        <v>171</v>
      </c>
      <c r="E2157" s="236" t="s">
        <v>1</v>
      </c>
      <c r="F2157" s="237" t="s">
        <v>3498</v>
      </c>
      <c r="G2157" s="235"/>
      <c r="H2157" s="238">
        <v>0.91200000000000003</v>
      </c>
      <c r="I2157" s="239"/>
      <c r="J2157" s="235"/>
      <c r="K2157" s="235"/>
      <c r="L2157" s="240"/>
      <c r="M2157" s="241"/>
      <c r="N2157" s="242"/>
      <c r="O2157" s="242"/>
      <c r="P2157" s="242"/>
      <c r="Q2157" s="242"/>
      <c r="R2157" s="242"/>
      <c r="S2157" s="242"/>
      <c r="T2157" s="243"/>
      <c r="U2157" s="13"/>
      <c r="V2157" s="13"/>
      <c r="W2157" s="13"/>
      <c r="X2157" s="13"/>
      <c r="Y2157" s="13"/>
      <c r="Z2157" s="13"/>
      <c r="AA2157" s="13"/>
      <c r="AB2157" s="13"/>
      <c r="AC2157" s="13"/>
      <c r="AD2157" s="13"/>
      <c r="AE2157" s="13"/>
      <c r="AT2157" s="244" t="s">
        <v>171</v>
      </c>
      <c r="AU2157" s="244" t="s">
        <v>85</v>
      </c>
      <c r="AV2157" s="13" t="s">
        <v>85</v>
      </c>
      <c r="AW2157" s="13" t="s">
        <v>32</v>
      </c>
      <c r="AX2157" s="13" t="s">
        <v>83</v>
      </c>
      <c r="AY2157" s="244" t="s">
        <v>161</v>
      </c>
    </row>
    <row r="2158" s="13" customFormat="1">
      <c r="A2158" s="13"/>
      <c r="B2158" s="234"/>
      <c r="C2158" s="235"/>
      <c r="D2158" s="229" t="s">
        <v>171</v>
      </c>
      <c r="E2158" s="235"/>
      <c r="F2158" s="237" t="s">
        <v>3499</v>
      </c>
      <c r="G2158" s="235"/>
      <c r="H2158" s="238">
        <v>1.0029999999999999</v>
      </c>
      <c r="I2158" s="239"/>
      <c r="J2158" s="235"/>
      <c r="K2158" s="235"/>
      <c r="L2158" s="240"/>
      <c r="M2158" s="241"/>
      <c r="N2158" s="242"/>
      <c r="O2158" s="242"/>
      <c r="P2158" s="242"/>
      <c r="Q2158" s="242"/>
      <c r="R2158" s="242"/>
      <c r="S2158" s="242"/>
      <c r="T2158" s="243"/>
      <c r="U2158" s="13"/>
      <c r="V2158" s="13"/>
      <c r="W2158" s="13"/>
      <c r="X2158" s="13"/>
      <c r="Y2158" s="13"/>
      <c r="Z2158" s="13"/>
      <c r="AA2158" s="13"/>
      <c r="AB2158" s="13"/>
      <c r="AC2158" s="13"/>
      <c r="AD2158" s="13"/>
      <c r="AE2158" s="13"/>
      <c r="AT2158" s="244" t="s">
        <v>171</v>
      </c>
      <c r="AU2158" s="244" t="s">
        <v>85</v>
      </c>
      <c r="AV2158" s="13" t="s">
        <v>85</v>
      </c>
      <c r="AW2158" s="13" t="s">
        <v>4</v>
      </c>
      <c r="AX2158" s="13" t="s">
        <v>83</v>
      </c>
      <c r="AY2158" s="244" t="s">
        <v>161</v>
      </c>
    </row>
    <row r="2159" s="2" customFormat="1" ht="33" customHeight="1">
      <c r="A2159" s="38"/>
      <c r="B2159" s="39"/>
      <c r="C2159" s="215" t="s">
        <v>3500</v>
      </c>
      <c r="D2159" s="215" t="s">
        <v>163</v>
      </c>
      <c r="E2159" s="216" t="s">
        <v>3501</v>
      </c>
      <c r="F2159" s="217" t="s">
        <v>3502</v>
      </c>
      <c r="G2159" s="218" t="s">
        <v>451</v>
      </c>
      <c r="H2159" s="219">
        <v>88</v>
      </c>
      <c r="I2159" s="220"/>
      <c r="J2159" s="221">
        <f>ROUND(I2159*H2159,2)</f>
        <v>0</v>
      </c>
      <c r="K2159" s="222"/>
      <c r="L2159" s="44"/>
      <c r="M2159" s="223" t="s">
        <v>1</v>
      </c>
      <c r="N2159" s="224" t="s">
        <v>40</v>
      </c>
      <c r="O2159" s="91"/>
      <c r="P2159" s="225">
        <f>O2159*H2159</f>
        <v>0</v>
      </c>
      <c r="Q2159" s="225">
        <v>0</v>
      </c>
      <c r="R2159" s="225">
        <f>Q2159*H2159</f>
        <v>0</v>
      </c>
      <c r="S2159" s="225">
        <v>0.29999999999999999</v>
      </c>
      <c r="T2159" s="226">
        <f>S2159*H2159</f>
        <v>26.399999999999999</v>
      </c>
      <c r="U2159" s="38"/>
      <c r="V2159" s="38"/>
      <c r="W2159" s="38"/>
      <c r="X2159" s="38"/>
      <c r="Y2159" s="38"/>
      <c r="Z2159" s="38"/>
      <c r="AA2159" s="38"/>
      <c r="AB2159" s="38"/>
      <c r="AC2159" s="38"/>
      <c r="AD2159" s="38"/>
      <c r="AE2159" s="38"/>
      <c r="AR2159" s="227" t="s">
        <v>256</v>
      </c>
      <c r="AT2159" s="227" t="s">
        <v>163</v>
      </c>
      <c r="AU2159" s="227" t="s">
        <v>85</v>
      </c>
      <c r="AY2159" s="17" t="s">
        <v>161</v>
      </c>
      <c r="BE2159" s="228">
        <f>IF(N2159="základní",J2159,0)</f>
        <v>0</v>
      </c>
      <c r="BF2159" s="228">
        <f>IF(N2159="snížená",J2159,0)</f>
        <v>0</v>
      </c>
      <c r="BG2159" s="228">
        <f>IF(N2159="zákl. přenesená",J2159,0)</f>
        <v>0</v>
      </c>
      <c r="BH2159" s="228">
        <f>IF(N2159="sníž. přenesená",J2159,0)</f>
        <v>0</v>
      </c>
      <c r="BI2159" s="228">
        <f>IF(N2159="nulová",J2159,0)</f>
        <v>0</v>
      </c>
      <c r="BJ2159" s="17" t="s">
        <v>83</v>
      </c>
      <c r="BK2159" s="228">
        <f>ROUND(I2159*H2159,2)</f>
        <v>0</v>
      </c>
      <c r="BL2159" s="17" t="s">
        <v>256</v>
      </c>
      <c r="BM2159" s="227" t="s">
        <v>3503</v>
      </c>
    </row>
    <row r="2160" s="2" customFormat="1">
      <c r="A2160" s="38"/>
      <c r="B2160" s="39"/>
      <c r="C2160" s="40"/>
      <c r="D2160" s="229" t="s">
        <v>169</v>
      </c>
      <c r="E2160" s="40"/>
      <c r="F2160" s="230" t="s">
        <v>3504</v>
      </c>
      <c r="G2160" s="40"/>
      <c r="H2160" s="40"/>
      <c r="I2160" s="231"/>
      <c r="J2160" s="40"/>
      <c r="K2160" s="40"/>
      <c r="L2160" s="44"/>
      <c r="M2160" s="232"/>
      <c r="N2160" s="233"/>
      <c r="O2160" s="91"/>
      <c r="P2160" s="91"/>
      <c r="Q2160" s="91"/>
      <c r="R2160" s="91"/>
      <c r="S2160" s="91"/>
      <c r="T2160" s="92"/>
      <c r="U2160" s="38"/>
      <c r="V2160" s="38"/>
      <c r="W2160" s="38"/>
      <c r="X2160" s="38"/>
      <c r="Y2160" s="38"/>
      <c r="Z2160" s="38"/>
      <c r="AA2160" s="38"/>
      <c r="AB2160" s="38"/>
      <c r="AC2160" s="38"/>
      <c r="AD2160" s="38"/>
      <c r="AE2160" s="38"/>
      <c r="AT2160" s="17" t="s">
        <v>169</v>
      </c>
      <c r="AU2160" s="17" t="s">
        <v>85</v>
      </c>
    </row>
    <row r="2161" s="13" customFormat="1">
      <c r="A2161" s="13"/>
      <c r="B2161" s="234"/>
      <c r="C2161" s="235"/>
      <c r="D2161" s="229" t="s">
        <v>171</v>
      </c>
      <c r="E2161" s="236" t="s">
        <v>1</v>
      </c>
      <c r="F2161" s="237" t="s">
        <v>3505</v>
      </c>
      <c r="G2161" s="235"/>
      <c r="H2161" s="238">
        <v>88</v>
      </c>
      <c r="I2161" s="239"/>
      <c r="J2161" s="235"/>
      <c r="K2161" s="235"/>
      <c r="L2161" s="240"/>
      <c r="M2161" s="241"/>
      <c r="N2161" s="242"/>
      <c r="O2161" s="242"/>
      <c r="P2161" s="242"/>
      <c r="Q2161" s="242"/>
      <c r="R2161" s="242"/>
      <c r="S2161" s="242"/>
      <c r="T2161" s="243"/>
      <c r="U2161" s="13"/>
      <c r="V2161" s="13"/>
      <c r="W2161" s="13"/>
      <c r="X2161" s="13"/>
      <c r="Y2161" s="13"/>
      <c r="Z2161" s="13"/>
      <c r="AA2161" s="13"/>
      <c r="AB2161" s="13"/>
      <c r="AC2161" s="13"/>
      <c r="AD2161" s="13"/>
      <c r="AE2161" s="13"/>
      <c r="AT2161" s="244" t="s">
        <v>171</v>
      </c>
      <c r="AU2161" s="244" t="s">
        <v>85</v>
      </c>
      <c r="AV2161" s="13" t="s">
        <v>85</v>
      </c>
      <c r="AW2161" s="13" t="s">
        <v>32</v>
      </c>
      <c r="AX2161" s="13" t="s">
        <v>83</v>
      </c>
      <c r="AY2161" s="244" t="s">
        <v>161</v>
      </c>
    </row>
    <row r="2162" s="2" customFormat="1" ht="21.75" customHeight="1">
      <c r="A2162" s="38"/>
      <c r="B2162" s="39"/>
      <c r="C2162" s="215" t="s">
        <v>3506</v>
      </c>
      <c r="D2162" s="215" t="s">
        <v>163</v>
      </c>
      <c r="E2162" s="216" t="s">
        <v>3507</v>
      </c>
      <c r="F2162" s="217" t="s">
        <v>3508</v>
      </c>
      <c r="G2162" s="218" t="s">
        <v>1754</v>
      </c>
      <c r="H2162" s="219">
        <v>10</v>
      </c>
      <c r="I2162" s="220"/>
      <c r="J2162" s="221">
        <f>ROUND(I2162*H2162,2)</f>
        <v>0</v>
      </c>
      <c r="K2162" s="222"/>
      <c r="L2162" s="44"/>
      <c r="M2162" s="223" t="s">
        <v>1</v>
      </c>
      <c r="N2162" s="224" t="s">
        <v>40</v>
      </c>
      <c r="O2162" s="91"/>
      <c r="P2162" s="225">
        <f>O2162*H2162</f>
        <v>0</v>
      </c>
      <c r="Q2162" s="225">
        <v>0</v>
      </c>
      <c r="R2162" s="225">
        <f>Q2162*H2162</f>
        <v>0</v>
      </c>
      <c r="S2162" s="225">
        <v>0.0044000000000000003</v>
      </c>
      <c r="T2162" s="226">
        <f>S2162*H2162</f>
        <v>0.044000000000000004</v>
      </c>
      <c r="U2162" s="38"/>
      <c r="V2162" s="38"/>
      <c r="W2162" s="38"/>
      <c r="X2162" s="38"/>
      <c r="Y2162" s="38"/>
      <c r="Z2162" s="38"/>
      <c r="AA2162" s="38"/>
      <c r="AB2162" s="38"/>
      <c r="AC2162" s="38"/>
      <c r="AD2162" s="38"/>
      <c r="AE2162" s="38"/>
      <c r="AR2162" s="227" t="s">
        <v>256</v>
      </c>
      <c r="AT2162" s="227" t="s">
        <v>163</v>
      </c>
      <c r="AU2162" s="227" t="s">
        <v>85</v>
      </c>
      <c r="AY2162" s="17" t="s">
        <v>161</v>
      </c>
      <c r="BE2162" s="228">
        <f>IF(N2162="základní",J2162,0)</f>
        <v>0</v>
      </c>
      <c r="BF2162" s="228">
        <f>IF(N2162="snížená",J2162,0)</f>
        <v>0</v>
      </c>
      <c r="BG2162" s="228">
        <f>IF(N2162="zákl. přenesená",J2162,0)</f>
        <v>0</v>
      </c>
      <c r="BH2162" s="228">
        <f>IF(N2162="sníž. přenesená",J2162,0)</f>
        <v>0</v>
      </c>
      <c r="BI2162" s="228">
        <f>IF(N2162="nulová",J2162,0)</f>
        <v>0</v>
      </c>
      <c r="BJ2162" s="17" t="s">
        <v>83</v>
      </c>
      <c r="BK2162" s="228">
        <f>ROUND(I2162*H2162,2)</f>
        <v>0</v>
      </c>
      <c r="BL2162" s="17" t="s">
        <v>256</v>
      </c>
      <c r="BM2162" s="227" t="s">
        <v>3509</v>
      </c>
    </row>
    <row r="2163" s="13" customFormat="1">
      <c r="A2163" s="13"/>
      <c r="B2163" s="234"/>
      <c r="C2163" s="235"/>
      <c r="D2163" s="229" t="s">
        <v>171</v>
      </c>
      <c r="E2163" s="236" t="s">
        <v>1</v>
      </c>
      <c r="F2163" s="237" t="s">
        <v>3510</v>
      </c>
      <c r="G2163" s="235"/>
      <c r="H2163" s="238">
        <v>1</v>
      </c>
      <c r="I2163" s="239"/>
      <c r="J2163" s="235"/>
      <c r="K2163" s="235"/>
      <c r="L2163" s="240"/>
      <c r="M2163" s="241"/>
      <c r="N2163" s="242"/>
      <c r="O2163" s="242"/>
      <c r="P2163" s="242"/>
      <c r="Q2163" s="242"/>
      <c r="R2163" s="242"/>
      <c r="S2163" s="242"/>
      <c r="T2163" s="243"/>
      <c r="U2163" s="13"/>
      <c r="V2163" s="13"/>
      <c r="W2163" s="13"/>
      <c r="X2163" s="13"/>
      <c r="Y2163" s="13"/>
      <c r="Z2163" s="13"/>
      <c r="AA2163" s="13"/>
      <c r="AB2163" s="13"/>
      <c r="AC2163" s="13"/>
      <c r="AD2163" s="13"/>
      <c r="AE2163" s="13"/>
      <c r="AT2163" s="244" t="s">
        <v>171</v>
      </c>
      <c r="AU2163" s="244" t="s">
        <v>85</v>
      </c>
      <c r="AV2163" s="13" t="s">
        <v>85</v>
      </c>
      <c r="AW2163" s="13" t="s">
        <v>32</v>
      </c>
      <c r="AX2163" s="13" t="s">
        <v>75</v>
      </c>
      <c r="AY2163" s="244" t="s">
        <v>161</v>
      </c>
    </row>
    <row r="2164" s="13" customFormat="1">
      <c r="A2164" s="13"/>
      <c r="B2164" s="234"/>
      <c r="C2164" s="235"/>
      <c r="D2164" s="229" t="s">
        <v>171</v>
      </c>
      <c r="E2164" s="236" t="s">
        <v>1</v>
      </c>
      <c r="F2164" s="237" t="s">
        <v>3511</v>
      </c>
      <c r="G2164" s="235"/>
      <c r="H2164" s="238">
        <v>2</v>
      </c>
      <c r="I2164" s="239"/>
      <c r="J2164" s="235"/>
      <c r="K2164" s="235"/>
      <c r="L2164" s="240"/>
      <c r="M2164" s="241"/>
      <c r="N2164" s="242"/>
      <c r="O2164" s="242"/>
      <c r="P2164" s="242"/>
      <c r="Q2164" s="242"/>
      <c r="R2164" s="242"/>
      <c r="S2164" s="242"/>
      <c r="T2164" s="243"/>
      <c r="U2164" s="13"/>
      <c r="V2164" s="13"/>
      <c r="W2164" s="13"/>
      <c r="X2164" s="13"/>
      <c r="Y2164" s="13"/>
      <c r="Z2164" s="13"/>
      <c r="AA2164" s="13"/>
      <c r="AB2164" s="13"/>
      <c r="AC2164" s="13"/>
      <c r="AD2164" s="13"/>
      <c r="AE2164" s="13"/>
      <c r="AT2164" s="244" t="s">
        <v>171</v>
      </c>
      <c r="AU2164" s="244" t="s">
        <v>85</v>
      </c>
      <c r="AV2164" s="13" t="s">
        <v>85</v>
      </c>
      <c r="AW2164" s="13" t="s">
        <v>32</v>
      </c>
      <c r="AX2164" s="13" t="s">
        <v>75</v>
      </c>
      <c r="AY2164" s="244" t="s">
        <v>161</v>
      </c>
    </row>
    <row r="2165" s="13" customFormat="1">
      <c r="A2165" s="13"/>
      <c r="B2165" s="234"/>
      <c r="C2165" s="235"/>
      <c r="D2165" s="229" t="s">
        <v>171</v>
      </c>
      <c r="E2165" s="236" t="s">
        <v>1</v>
      </c>
      <c r="F2165" s="237" t="s">
        <v>3512</v>
      </c>
      <c r="G2165" s="235"/>
      <c r="H2165" s="238">
        <v>7</v>
      </c>
      <c r="I2165" s="239"/>
      <c r="J2165" s="235"/>
      <c r="K2165" s="235"/>
      <c r="L2165" s="240"/>
      <c r="M2165" s="241"/>
      <c r="N2165" s="242"/>
      <c r="O2165" s="242"/>
      <c r="P2165" s="242"/>
      <c r="Q2165" s="242"/>
      <c r="R2165" s="242"/>
      <c r="S2165" s="242"/>
      <c r="T2165" s="243"/>
      <c r="U2165" s="13"/>
      <c r="V2165" s="13"/>
      <c r="W2165" s="13"/>
      <c r="X2165" s="13"/>
      <c r="Y2165" s="13"/>
      <c r="Z2165" s="13"/>
      <c r="AA2165" s="13"/>
      <c r="AB2165" s="13"/>
      <c r="AC2165" s="13"/>
      <c r="AD2165" s="13"/>
      <c r="AE2165" s="13"/>
      <c r="AT2165" s="244" t="s">
        <v>171</v>
      </c>
      <c r="AU2165" s="244" t="s">
        <v>85</v>
      </c>
      <c r="AV2165" s="13" t="s">
        <v>85</v>
      </c>
      <c r="AW2165" s="13" t="s">
        <v>32</v>
      </c>
      <c r="AX2165" s="13" t="s">
        <v>75</v>
      </c>
      <c r="AY2165" s="244" t="s">
        <v>161</v>
      </c>
    </row>
    <row r="2166" s="14" customFormat="1">
      <c r="A2166" s="14"/>
      <c r="B2166" s="245"/>
      <c r="C2166" s="246"/>
      <c r="D2166" s="229" t="s">
        <v>171</v>
      </c>
      <c r="E2166" s="247" t="s">
        <v>1</v>
      </c>
      <c r="F2166" s="248" t="s">
        <v>185</v>
      </c>
      <c r="G2166" s="246"/>
      <c r="H2166" s="249">
        <v>10</v>
      </c>
      <c r="I2166" s="250"/>
      <c r="J2166" s="246"/>
      <c r="K2166" s="246"/>
      <c r="L2166" s="251"/>
      <c r="M2166" s="252"/>
      <c r="N2166" s="253"/>
      <c r="O2166" s="253"/>
      <c r="P2166" s="253"/>
      <c r="Q2166" s="253"/>
      <c r="R2166" s="253"/>
      <c r="S2166" s="253"/>
      <c r="T2166" s="254"/>
      <c r="U2166" s="14"/>
      <c r="V2166" s="14"/>
      <c r="W2166" s="14"/>
      <c r="X2166" s="14"/>
      <c r="Y2166" s="14"/>
      <c r="Z2166" s="14"/>
      <c r="AA2166" s="14"/>
      <c r="AB2166" s="14"/>
      <c r="AC2166" s="14"/>
      <c r="AD2166" s="14"/>
      <c r="AE2166" s="14"/>
      <c r="AT2166" s="255" t="s">
        <v>171</v>
      </c>
      <c r="AU2166" s="255" t="s">
        <v>85</v>
      </c>
      <c r="AV2166" s="14" t="s">
        <v>167</v>
      </c>
      <c r="AW2166" s="14" t="s">
        <v>32</v>
      </c>
      <c r="AX2166" s="14" t="s">
        <v>83</v>
      </c>
      <c r="AY2166" s="255" t="s">
        <v>161</v>
      </c>
    </row>
    <row r="2167" s="2" customFormat="1" ht="24.15" customHeight="1">
      <c r="A2167" s="38"/>
      <c r="B2167" s="39"/>
      <c r="C2167" s="215" t="s">
        <v>3513</v>
      </c>
      <c r="D2167" s="215" t="s">
        <v>163</v>
      </c>
      <c r="E2167" s="216" t="s">
        <v>3514</v>
      </c>
      <c r="F2167" s="217" t="s">
        <v>3515</v>
      </c>
      <c r="G2167" s="218" t="s">
        <v>206</v>
      </c>
      <c r="H2167" s="219">
        <v>18.559999999999999</v>
      </c>
      <c r="I2167" s="220"/>
      <c r="J2167" s="221">
        <f>ROUND(I2167*H2167,2)</f>
        <v>0</v>
      </c>
      <c r="K2167" s="222"/>
      <c r="L2167" s="44"/>
      <c r="M2167" s="223" t="s">
        <v>1</v>
      </c>
      <c r="N2167" s="224" t="s">
        <v>40</v>
      </c>
      <c r="O2167" s="91"/>
      <c r="P2167" s="225">
        <f>O2167*H2167</f>
        <v>0</v>
      </c>
      <c r="Q2167" s="225">
        <v>0.02367</v>
      </c>
      <c r="R2167" s="225">
        <f>Q2167*H2167</f>
        <v>0.43931519999999996</v>
      </c>
      <c r="S2167" s="225">
        <v>0</v>
      </c>
      <c r="T2167" s="226">
        <f>S2167*H2167</f>
        <v>0</v>
      </c>
      <c r="U2167" s="38"/>
      <c r="V2167" s="38"/>
      <c r="W2167" s="38"/>
      <c r="X2167" s="38"/>
      <c r="Y2167" s="38"/>
      <c r="Z2167" s="38"/>
      <c r="AA2167" s="38"/>
      <c r="AB2167" s="38"/>
      <c r="AC2167" s="38"/>
      <c r="AD2167" s="38"/>
      <c r="AE2167" s="38"/>
      <c r="AR2167" s="227" t="s">
        <v>256</v>
      </c>
      <c r="AT2167" s="227" t="s">
        <v>163</v>
      </c>
      <c r="AU2167" s="227" t="s">
        <v>85</v>
      </c>
      <c r="AY2167" s="17" t="s">
        <v>161</v>
      </c>
      <c r="BE2167" s="228">
        <f>IF(N2167="základní",J2167,0)</f>
        <v>0</v>
      </c>
      <c r="BF2167" s="228">
        <f>IF(N2167="snížená",J2167,0)</f>
        <v>0</v>
      </c>
      <c r="BG2167" s="228">
        <f>IF(N2167="zákl. přenesená",J2167,0)</f>
        <v>0</v>
      </c>
      <c r="BH2167" s="228">
        <f>IF(N2167="sníž. přenesená",J2167,0)</f>
        <v>0</v>
      </c>
      <c r="BI2167" s="228">
        <f>IF(N2167="nulová",J2167,0)</f>
        <v>0</v>
      </c>
      <c r="BJ2167" s="17" t="s">
        <v>83</v>
      </c>
      <c r="BK2167" s="228">
        <f>ROUND(I2167*H2167,2)</f>
        <v>0</v>
      </c>
      <c r="BL2167" s="17" t="s">
        <v>256</v>
      </c>
      <c r="BM2167" s="227" t="s">
        <v>3516</v>
      </c>
    </row>
    <row r="2168" s="2" customFormat="1">
      <c r="A2168" s="38"/>
      <c r="B2168" s="39"/>
      <c r="C2168" s="40"/>
      <c r="D2168" s="229" t="s">
        <v>169</v>
      </c>
      <c r="E2168" s="40"/>
      <c r="F2168" s="230" t="s">
        <v>3517</v>
      </c>
      <c r="G2168" s="40"/>
      <c r="H2168" s="40"/>
      <c r="I2168" s="231"/>
      <c r="J2168" s="40"/>
      <c r="K2168" s="40"/>
      <c r="L2168" s="44"/>
      <c r="M2168" s="232"/>
      <c r="N2168" s="233"/>
      <c r="O2168" s="91"/>
      <c r="P2168" s="91"/>
      <c r="Q2168" s="91"/>
      <c r="R2168" s="91"/>
      <c r="S2168" s="91"/>
      <c r="T2168" s="92"/>
      <c r="U2168" s="38"/>
      <c r="V2168" s="38"/>
      <c r="W2168" s="38"/>
      <c r="X2168" s="38"/>
      <c r="Y2168" s="38"/>
      <c r="Z2168" s="38"/>
      <c r="AA2168" s="38"/>
      <c r="AB2168" s="38"/>
      <c r="AC2168" s="38"/>
      <c r="AD2168" s="38"/>
      <c r="AE2168" s="38"/>
      <c r="AT2168" s="17" t="s">
        <v>169</v>
      </c>
      <c r="AU2168" s="17" t="s">
        <v>85</v>
      </c>
    </row>
    <row r="2169" s="13" customFormat="1">
      <c r="A2169" s="13"/>
      <c r="B2169" s="234"/>
      <c r="C2169" s="235"/>
      <c r="D2169" s="229" t="s">
        <v>171</v>
      </c>
      <c r="E2169" s="236" t="s">
        <v>1</v>
      </c>
      <c r="F2169" s="237" t="s">
        <v>3518</v>
      </c>
      <c r="G2169" s="235"/>
      <c r="H2169" s="238">
        <v>18.559999999999999</v>
      </c>
      <c r="I2169" s="239"/>
      <c r="J2169" s="235"/>
      <c r="K2169" s="235"/>
      <c r="L2169" s="240"/>
      <c r="M2169" s="241"/>
      <c r="N2169" s="242"/>
      <c r="O2169" s="242"/>
      <c r="P2169" s="242"/>
      <c r="Q2169" s="242"/>
      <c r="R2169" s="242"/>
      <c r="S2169" s="242"/>
      <c r="T2169" s="243"/>
      <c r="U2169" s="13"/>
      <c r="V2169" s="13"/>
      <c r="W2169" s="13"/>
      <c r="X2169" s="13"/>
      <c r="Y2169" s="13"/>
      <c r="Z2169" s="13"/>
      <c r="AA2169" s="13"/>
      <c r="AB2169" s="13"/>
      <c r="AC2169" s="13"/>
      <c r="AD2169" s="13"/>
      <c r="AE2169" s="13"/>
      <c r="AT2169" s="244" t="s">
        <v>171</v>
      </c>
      <c r="AU2169" s="244" t="s">
        <v>85</v>
      </c>
      <c r="AV2169" s="13" t="s">
        <v>85</v>
      </c>
      <c r="AW2169" s="13" t="s">
        <v>32</v>
      </c>
      <c r="AX2169" s="13" t="s">
        <v>83</v>
      </c>
      <c r="AY2169" s="244" t="s">
        <v>161</v>
      </c>
    </row>
    <row r="2170" s="2" customFormat="1" ht="24.15" customHeight="1">
      <c r="A2170" s="38"/>
      <c r="B2170" s="39"/>
      <c r="C2170" s="215" t="s">
        <v>3519</v>
      </c>
      <c r="D2170" s="215" t="s">
        <v>163</v>
      </c>
      <c r="E2170" s="216" t="s">
        <v>3520</v>
      </c>
      <c r="F2170" s="217" t="s">
        <v>3521</v>
      </c>
      <c r="G2170" s="218" t="s">
        <v>206</v>
      </c>
      <c r="H2170" s="219">
        <v>8.3200000000000003</v>
      </c>
      <c r="I2170" s="220"/>
      <c r="J2170" s="221">
        <f>ROUND(I2170*H2170,2)</f>
        <v>0</v>
      </c>
      <c r="K2170" s="222"/>
      <c r="L2170" s="44"/>
      <c r="M2170" s="223" t="s">
        <v>1</v>
      </c>
      <c r="N2170" s="224" t="s">
        <v>40</v>
      </c>
      <c r="O2170" s="91"/>
      <c r="P2170" s="225">
        <f>O2170*H2170</f>
        <v>0</v>
      </c>
      <c r="Q2170" s="225">
        <v>0</v>
      </c>
      <c r="R2170" s="225">
        <f>Q2170*H2170</f>
        <v>0</v>
      </c>
      <c r="S2170" s="225">
        <v>0.016</v>
      </c>
      <c r="T2170" s="226">
        <f>S2170*H2170</f>
        <v>0.13312000000000002</v>
      </c>
      <c r="U2170" s="38"/>
      <c r="V2170" s="38"/>
      <c r="W2170" s="38"/>
      <c r="X2170" s="38"/>
      <c r="Y2170" s="38"/>
      <c r="Z2170" s="38"/>
      <c r="AA2170" s="38"/>
      <c r="AB2170" s="38"/>
      <c r="AC2170" s="38"/>
      <c r="AD2170" s="38"/>
      <c r="AE2170" s="38"/>
      <c r="AR2170" s="227" t="s">
        <v>256</v>
      </c>
      <c r="AT2170" s="227" t="s">
        <v>163</v>
      </c>
      <c r="AU2170" s="227" t="s">
        <v>85</v>
      </c>
      <c r="AY2170" s="17" t="s">
        <v>161</v>
      </c>
      <c r="BE2170" s="228">
        <f>IF(N2170="základní",J2170,0)</f>
        <v>0</v>
      </c>
      <c r="BF2170" s="228">
        <f>IF(N2170="snížená",J2170,0)</f>
        <v>0</v>
      </c>
      <c r="BG2170" s="228">
        <f>IF(N2170="zákl. přenesená",J2170,0)</f>
        <v>0</v>
      </c>
      <c r="BH2170" s="228">
        <f>IF(N2170="sníž. přenesená",J2170,0)</f>
        <v>0</v>
      </c>
      <c r="BI2170" s="228">
        <f>IF(N2170="nulová",J2170,0)</f>
        <v>0</v>
      </c>
      <c r="BJ2170" s="17" t="s">
        <v>83</v>
      </c>
      <c r="BK2170" s="228">
        <f>ROUND(I2170*H2170,2)</f>
        <v>0</v>
      </c>
      <c r="BL2170" s="17" t="s">
        <v>256</v>
      </c>
      <c r="BM2170" s="227" t="s">
        <v>3522</v>
      </c>
    </row>
    <row r="2171" s="2" customFormat="1">
      <c r="A2171" s="38"/>
      <c r="B2171" s="39"/>
      <c r="C2171" s="40"/>
      <c r="D2171" s="229" t="s">
        <v>169</v>
      </c>
      <c r="E2171" s="40"/>
      <c r="F2171" s="230" t="s">
        <v>3523</v>
      </c>
      <c r="G2171" s="40"/>
      <c r="H2171" s="40"/>
      <c r="I2171" s="231"/>
      <c r="J2171" s="40"/>
      <c r="K2171" s="40"/>
      <c r="L2171" s="44"/>
      <c r="M2171" s="232"/>
      <c r="N2171" s="233"/>
      <c r="O2171" s="91"/>
      <c r="P2171" s="91"/>
      <c r="Q2171" s="91"/>
      <c r="R2171" s="91"/>
      <c r="S2171" s="91"/>
      <c r="T2171" s="92"/>
      <c r="U2171" s="38"/>
      <c r="V2171" s="38"/>
      <c r="W2171" s="38"/>
      <c r="X2171" s="38"/>
      <c r="Y2171" s="38"/>
      <c r="Z2171" s="38"/>
      <c r="AA2171" s="38"/>
      <c r="AB2171" s="38"/>
      <c r="AC2171" s="38"/>
      <c r="AD2171" s="38"/>
      <c r="AE2171" s="38"/>
      <c r="AT2171" s="17" t="s">
        <v>169</v>
      </c>
      <c r="AU2171" s="17" t="s">
        <v>85</v>
      </c>
    </row>
    <row r="2172" s="13" customFormat="1">
      <c r="A2172" s="13"/>
      <c r="B2172" s="234"/>
      <c r="C2172" s="235"/>
      <c r="D2172" s="229" t="s">
        <v>171</v>
      </c>
      <c r="E2172" s="236" t="s">
        <v>1</v>
      </c>
      <c r="F2172" s="237" t="s">
        <v>3524</v>
      </c>
      <c r="G2172" s="235"/>
      <c r="H2172" s="238">
        <v>8.3200000000000003</v>
      </c>
      <c r="I2172" s="239"/>
      <c r="J2172" s="235"/>
      <c r="K2172" s="235"/>
      <c r="L2172" s="240"/>
      <c r="M2172" s="241"/>
      <c r="N2172" s="242"/>
      <c r="O2172" s="242"/>
      <c r="P2172" s="242"/>
      <c r="Q2172" s="242"/>
      <c r="R2172" s="242"/>
      <c r="S2172" s="242"/>
      <c r="T2172" s="243"/>
      <c r="U2172" s="13"/>
      <c r="V2172" s="13"/>
      <c r="W2172" s="13"/>
      <c r="X2172" s="13"/>
      <c r="Y2172" s="13"/>
      <c r="Z2172" s="13"/>
      <c r="AA2172" s="13"/>
      <c r="AB2172" s="13"/>
      <c r="AC2172" s="13"/>
      <c r="AD2172" s="13"/>
      <c r="AE2172" s="13"/>
      <c r="AT2172" s="244" t="s">
        <v>171</v>
      </c>
      <c r="AU2172" s="244" t="s">
        <v>85</v>
      </c>
      <c r="AV2172" s="13" t="s">
        <v>85</v>
      </c>
      <c r="AW2172" s="13" t="s">
        <v>32</v>
      </c>
      <c r="AX2172" s="13" t="s">
        <v>83</v>
      </c>
      <c r="AY2172" s="244" t="s">
        <v>161</v>
      </c>
    </row>
    <row r="2173" s="2" customFormat="1" ht="16.5" customHeight="1">
      <c r="A2173" s="38"/>
      <c r="B2173" s="39"/>
      <c r="C2173" s="215" t="s">
        <v>3525</v>
      </c>
      <c r="D2173" s="215" t="s">
        <v>163</v>
      </c>
      <c r="E2173" s="216" t="s">
        <v>3526</v>
      </c>
      <c r="F2173" s="217" t="s">
        <v>3527</v>
      </c>
      <c r="G2173" s="218" t="s">
        <v>206</v>
      </c>
      <c r="H2173" s="219">
        <v>87.099999999999994</v>
      </c>
      <c r="I2173" s="220"/>
      <c r="J2173" s="221">
        <f>ROUND(I2173*H2173,2)</f>
        <v>0</v>
      </c>
      <c r="K2173" s="222"/>
      <c r="L2173" s="44"/>
      <c r="M2173" s="223" t="s">
        <v>1</v>
      </c>
      <c r="N2173" s="224" t="s">
        <v>40</v>
      </c>
      <c r="O2173" s="91"/>
      <c r="P2173" s="225">
        <f>O2173*H2173</f>
        <v>0</v>
      </c>
      <c r="Q2173" s="225">
        <v>0</v>
      </c>
      <c r="R2173" s="225">
        <f>Q2173*H2173</f>
        <v>0</v>
      </c>
      <c r="S2173" s="225">
        <v>0</v>
      </c>
      <c r="T2173" s="226">
        <f>S2173*H2173</f>
        <v>0</v>
      </c>
      <c r="U2173" s="38"/>
      <c r="V2173" s="38"/>
      <c r="W2173" s="38"/>
      <c r="X2173" s="38"/>
      <c r="Y2173" s="38"/>
      <c r="Z2173" s="38"/>
      <c r="AA2173" s="38"/>
      <c r="AB2173" s="38"/>
      <c r="AC2173" s="38"/>
      <c r="AD2173" s="38"/>
      <c r="AE2173" s="38"/>
      <c r="AR2173" s="227" t="s">
        <v>256</v>
      </c>
      <c r="AT2173" s="227" t="s">
        <v>163</v>
      </c>
      <c r="AU2173" s="227" t="s">
        <v>85</v>
      </c>
      <c r="AY2173" s="17" t="s">
        <v>161</v>
      </c>
      <c r="BE2173" s="228">
        <f>IF(N2173="základní",J2173,0)</f>
        <v>0</v>
      </c>
      <c r="BF2173" s="228">
        <f>IF(N2173="snížená",J2173,0)</f>
        <v>0</v>
      </c>
      <c r="BG2173" s="228">
        <f>IF(N2173="zákl. přenesená",J2173,0)</f>
        <v>0</v>
      </c>
      <c r="BH2173" s="228">
        <f>IF(N2173="sníž. přenesená",J2173,0)</f>
        <v>0</v>
      </c>
      <c r="BI2173" s="228">
        <f>IF(N2173="nulová",J2173,0)</f>
        <v>0</v>
      </c>
      <c r="BJ2173" s="17" t="s">
        <v>83</v>
      </c>
      <c r="BK2173" s="228">
        <f>ROUND(I2173*H2173,2)</f>
        <v>0</v>
      </c>
      <c r="BL2173" s="17" t="s">
        <v>256</v>
      </c>
      <c r="BM2173" s="227" t="s">
        <v>3528</v>
      </c>
    </row>
    <row r="2174" s="2" customFormat="1">
      <c r="A2174" s="38"/>
      <c r="B2174" s="39"/>
      <c r="C2174" s="40"/>
      <c r="D2174" s="229" t="s">
        <v>169</v>
      </c>
      <c r="E2174" s="40"/>
      <c r="F2174" s="230" t="s">
        <v>3529</v>
      </c>
      <c r="G2174" s="40"/>
      <c r="H2174" s="40"/>
      <c r="I2174" s="231"/>
      <c r="J2174" s="40"/>
      <c r="K2174" s="40"/>
      <c r="L2174" s="44"/>
      <c r="M2174" s="232"/>
      <c r="N2174" s="233"/>
      <c r="O2174" s="91"/>
      <c r="P2174" s="91"/>
      <c r="Q2174" s="91"/>
      <c r="R2174" s="91"/>
      <c r="S2174" s="91"/>
      <c r="T2174" s="92"/>
      <c r="U2174" s="38"/>
      <c r="V2174" s="38"/>
      <c r="W2174" s="38"/>
      <c r="X2174" s="38"/>
      <c r="Y2174" s="38"/>
      <c r="Z2174" s="38"/>
      <c r="AA2174" s="38"/>
      <c r="AB2174" s="38"/>
      <c r="AC2174" s="38"/>
      <c r="AD2174" s="38"/>
      <c r="AE2174" s="38"/>
      <c r="AT2174" s="17" t="s">
        <v>169</v>
      </c>
      <c r="AU2174" s="17" t="s">
        <v>85</v>
      </c>
    </row>
    <row r="2175" s="13" customFormat="1">
      <c r="A2175" s="13"/>
      <c r="B2175" s="234"/>
      <c r="C2175" s="235"/>
      <c r="D2175" s="229" t="s">
        <v>171</v>
      </c>
      <c r="E2175" s="236" t="s">
        <v>1</v>
      </c>
      <c r="F2175" s="237" t="s">
        <v>3530</v>
      </c>
      <c r="G2175" s="235"/>
      <c r="H2175" s="238">
        <v>87.099999999999994</v>
      </c>
      <c r="I2175" s="239"/>
      <c r="J2175" s="235"/>
      <c r="K2175" s="235"/>
      <c r="L2175" s="240"/>
      <c r="M2175" s="241"/>
      <c r="N2175" s="242"/>
      <c r="O2175" s="242"/>
      <c r="P2175" s="242"/>
      <c r="Q2175" s="242"/>
      <c r="R2175" s="242"/>
      <c r="S2175" s="242"/>
      <c r="T2175" s="243"/>
      <c r="U2175" s="13"/>
      <c r="V2175" s="13"/>
      <c r="W2175" s="13"/>
      <c r="X2175" s="13"/>
      <c r="Y2175" s="13"/>
      <c r="Z2175" s="13"/>
      <c r="AA2175" s="13"/>
      <c r="AB2175" s="13"/>
      <c r="AC2175" s="13"/>
      <c r="AD2175" s="13"/>
      <c r="AE2175" s="13"/>
      <c r="AT2175" s="244" t="s">
        <v>171</v>
      </c>
      <c r="AU2175" s="244" t="s">
        <v>85</v>
      </c>
      <c r="AV2175" s="13" t="s">
        <v>85</v>
      </c>
      <c r="AW2175" s="13" t="s">
        <v>32</v>
      </c>
      <c r="AX2175" s="13" t="s">
        <v>83</v>
      </c>
      <c r="AY2175" s="244" t="s">
        <v>161</v>
      </c>
    </row>
    <row r="2176" s="2" customFormat="1" ht="16.5" customHeight="1">
      <c r="A2176" s="38"/>
      <c r="B2176" s="39"/>
      <c r="C2176" s="256" t="s">
        <v>3531</v>
      </c>
      <c r="D2176" s="256" t="s">
        <v>639</v>
      </c>
      <c r="E2176" s="257" t="s">
        <v>3532</v>
      </c>
      <c r="F2176" s="258" t="s">
        <v>3533</v>
      </c>
      <c r="G2176" s="259" t="s">
        <v>166</v>
      </c>
      <c r="H2176" s="260">
        <v>2.8740000000000001</v>
      </c>
      <c r="I2176" s="261"/>
      <c r="J2176" s="262">
        <f>ROUND(I2176*H2176,2)</f>
        <v>0</v>
      </c>
      <c r="K2176" s="263"/>
      <c r="L2176" s="264"/>
      <c r="M2176" s="265" t="s">
        <v>1</v>
      </c>
      <c r="N2176" s="266" t="s">
        <v>40</v>
      </c>
      <c r="O2176" s="91"/>
      <c r="P2176" s="225">
        <f>O2176*H2176</f>
        <v>0</v>
      </c>
      <c r="Q2176" s="225">
        <v>0.5</v>
      </c>
      <c r="R2176" s="225">
        <f>Q2176*H2176</f>
        <v>1.4370000000000001</v>
      </c>
      <c r="S2176" s="225">
        <v>0</v>
      </c>
      <c r="T2176" s="226">
        <f>S2176*H2176</f>
        <v>0</v>
      </c>
      <c r="U2176" s="38"/>
      <c r="V2176" s="38"/>
      <c r="W2176" s="38"/>
      <c r="X2176" s="38"/>
      <c r="Y2176" s="38"/>
      <c r="Z2176" s="38"/>
      <c r="AA2176" s="38"/>
      <c r="AB2176" s="38"/>
      <c r="AC2176" s="38"/>
      <c r="AD2176" s="38"/>
      <c r="AE2176" s="38"/>
      <c r="AR2176" s="227" t="s">
        <v>642</v>
      </c>
      <c r="AT2176" s="227" t="s">
        <v>639</v>
      </c>
      <c r="AU2176" s="227" t="s">
        <v>85</v>
      </c>
      <c r="AY2176" s="17" t="s">
        <v>161</v>
      </c>
      <c r="BE2176" s="228">
        <f>IF(N2176="základní",J2176,0)</f>
        <v>0</v>
      </c>
      <c r="BF2176" s="228">
        <f>IF(N2176="snížená",J2176,0)</f>
        <v>0</v>
      </c>
      <c r="BG2176" s="228">
        <f>IF(N2176="zákl. přenesená",J2176,0)</f>
        <v>0</v>
      </c>
      <c r="BH2176" s="228">
        <f>IF(N2176="sníž. přenesená",J2176,0)</f>
        <v>0</v>
      </c>
      <c r="BI2176" s="228">
        <f>IF(N2176="nulová",J2176,0)</f>
        <v>0</v>
      </c>
      <c r="BJ2176" s="17" t="s">
        <v>83</v>
      </c>
      <c r="BK2176" s="228">
        <f>ROUND(I2176*H2176,2)</f>
        <v>0</v>
      </c>
      <c r="BL2176" s="17" t="s">
        <v>642</v>
      </c>
      <c r="BM2176" s="227" t="s">
        <v>3534</v>
      </c>
    </row>
    <row r="2177" s="2" customFormat="1">
      <c r="A2177" s="38"/>
      <c r="B2177" s="39"/>
      <c r="C2177" s="40"/>
      <c r="D2177" s="229" t="s">
        <v>169</v>
      </c>
      <c r="E2177" s="40"/>
      <c r="F2177" s="230" t="s">
        <v>3533</v>
      </c>
      <c r="G2177" s="40"/>
      <c r="H2177" s="40"/>
      <c r="I2177" s="231"/>
      <c r="J2177" s="40"/>
      <c r="K2177" s="40"/>
      <c r="L2177" s="44"/>
      <c r="M2177" s="232"/>
      <c r="N2177" s="233"/>
      <c r="O2177" s="91"/>
      <c r="P2177" s="91"/>
      <c r="Q2177" s="91"/>
      <c r="R2177" s="91"/>
      <c r="S2177" s="91"/>
      <c r="T2177" s="92"/>
      <c r="U2177" s="38"/>
      <c r="V2177" s="38"/>
      <c r="W2177" s="38"/>
      <c r="X2177" s="38"/>
      <c r="Y2177" s="38"/>
      <c r="Z2177" s="38"/>
      <c r="AA2177" s="38"/>
      <c r="AB2177" s="38"/>
      <c r="AC2177" s="38"/>
      <c r="AD2177" s="38"/>
      <c r="AE2177" s="38"/>
      <c r="AT2177" s="17" t="s">
        <v>169</v>
      </c>
      <c r="AU2177" s="17" t="s">
        <v>85</v>
      </c>
    </row>
    <row r="2178" s="13" customFormat="1">
      <c r="A2178" s="13"/>
      <c r="B2178" s="234"/>
      <c r="C2178" s="235"/>
      <c r="D2178" s="229" t="s">
        <v>171</v>
      </c>
      <c r="E2178" s="236" t="s">
        <v>1</v>
      </c>
      <c r="F2178" s="237" t="s">
        <v>3458</v>
      </c>
      <c r="G2178" s="235"/>
      <c r="H2178" s="238">
        <v>2.613</v>
      </c>
      <c r="I2178" s="239"/>
      <c r="J2178" s="235"/>
      <c r="K2178" s="235"/>
      <c r="L2178" s="240"/>
      <c r="M2178" s="241"/>
      <c r="N2178" s="242"/>
      <c r="O2178" s="242"/>
      <c r="P2178" s="242"/>
      <c r="Q2178" s="242"/>
      <c r="R2178" s="242"/>
      <c r="S2178" s="242"/>
      <c r="T2178" s="243"/>
      <c r="U2178" s="13"/>
      <c r="V2178" s="13"/>
      <c r="W2178" s="13"/>
      <c r="X2178" s="13"/>
      <c r="Y2178" s="13"/>
      <c r="Z2178" s="13"/>
      <c r="AA2178" s="13"/>
      <c r="AB2178" s="13"/>
      <c r="AC2178" s="13"/>
      <c r="AD2178" s="13"/>
      <c r="AE2178" s="13"/>
      <c r="AT2178" s="244" t="s">
        <v>171</v>
      </c>
      <c r="AU2178" s="244" t="s">
        <v>85</v>
      </c>
      <c r="AV2178" s="13" t="s">
        <v>85</v>
      </c>
      <c r="AW2178" s="13" t="s">
        <v>32</v>
      </c>
      <c r="AX2178" s="13" t="s">
        <v>83</v>
      </c>
      <c r="AY2178" s="244" t="s">
        <v>161</v>
      </c>
    </row>
    <row r="2179" s="13" customFormat="1">
      <c r="A2179" s="13"/>
      <c r="B2179" s="234"/>
      <c r="C2179" s="235"/>
      <c r="D2179" s="229" t="s">
        <v>171</v>
      </c>
      <c r="E2179" s="235"/>
      <c r="F2179" s="237" t="s">
        <v>3535</v>
      </c>
      <c r="G2179" s="235"/>
      <c r="H2179" s="238">
        <v>2.8740000000000001</v>
      </c>
      <c r="I2179" s="239"/>
      <c r="J2179" s="235"/>
      <c r="K2179" s="235"/>
      <c r="L2179" s="240"/>
      <c r="M2179" s="241"/>
      <c r="N2179" s="242"/>
      <c r="O2179" s="242"/>
      <c r="P2179" s="242"/>
      <c r="Q2179" s="242"/>
      <c r="R2179" s="242"/>
      <c r="S2179" s="242"/>
      <c r="T2179" s="243"/>
      <c r="U2179" s="13"/>
      <c r="V2179" s="13"/>
      <c r="W2179" s="13"/>
      <c r="X2179" s="13"/>
      <c r="Y2179" s="13"/>
      <c r="Z2179" s="13"/>
      <c r="AA2179" s="13"/>
      <c r="AB2179" s="13"/>
      <c r="AC2179" s="13"/>
      <c r="AD2179" s="13"/>
      <c r="AE2179" s="13"/>
      <c r="AT2179" s="244" t="s">
        <v>171</v>
      </c>
      <c r="AU2179" s="244" t="s">
        <v>85</v>
      </c>
      <c r="AV2179" s="13" t="s">
        <v>85</v>
      </c>
      <c r="AW2179" s="13" t="s">
        <v>4</v>
      </c>
      <c r="AX2179" s="13" t="s">
        <v>83</v>
      </c>
      <c r="AY2179" s="244" t="s">
        <v>161</v>
      </c>
    </row>
    <row r="2180" s="2" customFormat="1" ht="24.15" customHeight="1">
      <c r="A2180" s="38"/>
      <c r="B2180" s="39"/>
      <c r="C2180" s="215" t="s">
        <v>3536</v>
      </c>
      <c r="D2180" s="215" t="s">
        <v>163</v>
      </c>
      <c r="E2180" s="216" t="s">
        <v>3537</v>
      </c>
      <c r="F2180" s="217" t="s">
        <v>3538</v>
      </c>
      <c r="G2180" s="218" t="s">
        <v>451</v>
      </c>
      <c r="H2180" s="219">
        <v>21.699999999999999</v>
      </c>
      <c r="I2180" s="220"/>
      <c r="J2180" s="221">
        <f>ROUND(I2180*H2180,2)</f>
        <v>0</v>
      </c>
      <c r="K2180" s="222"/>
      <c r="L2180" s="44"/>
      <c r="M2180" s="223" t="s">
        <v>1</v>
      </c>
      <c r="N2180" s="224" t="s">
        <v>40</v>
      </c>
      <c r="O2180" s="91"/>
      <c r="P2180" s="225">
        <f>O2180*H2180</f>
        <v>0</v>
      </c>
      <c r="Q2180" s="225">
        <v>0</v>
      </c>
      <c r="R2180" s="225">
        <f>Q2180*H2180</f>
        <v>0</v>
      </c>
      <c r="S2180" s="225">
        <v>0.025000000000000001</v>
      </c>
      <c r="T2180" s="226">
        <f>S2180*H2180</f>
        <v>0.54249999999999998</v>
      </c>
      <c r="U2180" s="38"/>
      <c r="V2180" s="38"/>
      <c r="W2180" s="38"/>
      <c r="X2180" s="38"/>
      <c r="Y2180" s="38"/>
      <c r="Z2180" s="38"/>
      <c r="AA2180" s="38"/>
      <c r="AB2180" s="38"/>
      <c r="AC2180" s="38"/>
      <c r="AD2180" s="38"/>
      <c r="AE2180" s="38"/>
      <c r="AR2180" s="227" t="s">
        <v>256</v>
      </c>
      <c r="AT2180" s="227" t="s">
        <v>163</v>
      </c>
      <c r="AU2180" s="227" t="s">
        <v>85</v>
      </c>
      <c r="AY2180" s="17" t="s">
        <v>161</v>
      </c>
      <c r="BE2180" s="228">
        <f>IF(N2180="základní",J2180,0)</f>
        <v>0</v>
      </c>
      <c r="BF2180" s="228">
        <f>IF(N2180="snížená",J2180,0)</f>
        <v>0</v>
      </c>
      <c r="BG2180" s="228">
        <f>IF(N2180="zákl. přenesená",J2180,0)</f>
        <v>0</v>
      </c>
      <c r="BH2180" s="228">
        <f>IF(N2180="sníž. přenesená",J2180,0)</f>
        <v>0</v>
      </c>
      <c r="BI2180" s="228">
        <f>IF(N2180="nulová",J2180,0)</f>
        <v>0</v>
      </c>
      <c r="BJ2180" s="17" t="s">
        <v>83</v>
      </c>
      <c r="BK2180" s="228">
        <f>ROUND(I2180*H2180,2)</f>
        <v>0</v>
      </c>
      <c r="BL2180" s="17" t="s">
        <v>256</v>
      </c>
      <c r="BM2180" s="227" t="s">
        <v>3539</v>
      </c>
    </row>
    <row r="2181" s="2" customFormat="1">
      <c r="A2181" s="38"/>
      <c r="B2181" s="39"/>
      <c r="C2181" s="40"/>
      <c r="D2181" s="229" t="s">
        <v>169</v>
      </c>
      <c r="E2181" s="40"/>
      <c r="F2181" s="230" t="s">
        <v>3540</v>
      </c>
      <c r="G2181" s="40"/>
      <c r="H2181" s="40"/>
      <c r="I2181" s="231"/>
      <c r="J2181" s="40"/>
      <c r="K2181" s="40"/>
      <c r="L2181" s="44"/>
      <c r="M2181" s="232"/>
      <c r="N2181" s="233"/>
      <c r="O2181" s="91"/>
      <c r="P2181" s="91"/>
      <c r="Q2181" s="91"/>
      <c r="R2181" s="91"/>
      <c r="S2181" s="91"/>
      <c r="T2181" s="92"/>
      <c r="U2181" s="38"/>
      <c r="V2181" s="38"/>
      <c r="W2181" s="38"/>
      <c r="X2181" s="38"/>
      <c r="Y2181" s="38"/>
      <c r="Z2181" s="38"/>
      <c r="AA2181" s="38"/>
      <c r="AB2181" s="38"/>
      <c r="AC2181" s="38"/>
      <c r="AD2181" s="38"/>
      <c r="AE2181" s="38"/>
      <c r="AT2181" s="17" t="s">
        <v>169</v>
      </c>
      <c r="AU2181" s="17" t="s">
        <v>85</v>
      </c>
    </row>
    <row r="2182" s="13" customFormat="1">
      <c r="A2182" s="13"/>
      <c r="B2182" s="234"/>
      <c r="C2182" s="235"/>
      <c r="D2182" s="229" t="s">
        <v>171</v>
      </c>
      <c r="E2182" s="236" t="s">
        <v>1</v>
      </c>
      <c r="F2182" s="237" t="s">
        <v>3541</v>
      </c>
      <c r="G2182" s="235"/>
      <c r="H2182" s="238">
        <v>21.699999999999999</v>
      </c>
      <c r="I2182" s="239"/>
      <c r="J2182" s="235"/>
      <c r="K2182" s="235"/>
      <c r="L2182" s="240"/>
      <c r="M2182" s="241"/>
      <c r="N2182" s="242"/>
      <c r="O2182" s="242"/>
      <c r="P2182" s="242"/>
      <c r="Q2182" s="242"/>
      <c r="R2182" s="242"/>
      <c r="S2182" s="242"/>
      <c r="T2182" s="243"/>
      <c r="U2182" s="13"/>
      <c r="V2182" s="13"/>
      <c r="W2182" s="13"/>
      <c r="X2182" s="13"/>
      <c r="Y2182" s="13"/>
      <c r="Z2182" s="13"/>
      <c r="AA2182" s="13"/>
      <c r="AB2182" s="13"/>
      <c r="AC2182" s="13"/>
      <c r="AD2182" s="13"/>
      <c r="AE2182" s="13"/>
      <c r="AT2182" s="244" t="s">
        <v>171</v>
      </c>
      <c r="AU2182" s="244" t="s">
        <v>85</v>
      </c>
      <c r="AV2182" s="13" t="s">
        <v>85</v>
      </c>
      <c r="AW2182" s="13" t="s">
        <v>32</v>
      </c>
      <c r="AX2182" s="13" t="s">
        <v>83</v>
      </c>
      <c r="AY2182" s="244" t="s">
        <v>161</v>
      </c>
    </row>
    <row r="2183" s="2" customFormat="1" ht="24.15" customHeight="1">
      <c r="A2183" s="38"/>
      <c r="B2183" s="39"/>
      <c r="C2183" s="215" t="s">
        <v>3542</v>
      </c>
      <c r="D2183" s="215" t="s">
        <v>163</v>
      </c>
      <c r="E2183" s="216" t="s">
        <v>3543</v>
      </c>
      <c r="F2183" s="217" t="s">
        <v>3544</v>
      </c>
      <c r="G2183" s="218" t="s">
        <v>206</v>
      </c>
      <c r="H2183" s="219">
        <v>8.3200000000000003</v>
      </c>
      <c r="I2183" s="220"/>
      <c r="J2183" s="221">
        <f>ROUND(I2183*H2183,2)</f>
        <v>0</v>
      </c>
      <c r="K2183" s="222"/>
      <c r="L2183" s="44"/>
      <c r="M2183" s="223" t="s">
        <v>1</v>
      </c>
      <c r="N2183" s="224" t="s">
        <v>40</v>
      </c>
      <c r="O2183" s="91"/>
      <c r="P2183" s="225">
        <f>O2183*H2183</f>
        <v>0</v>
      </c>
      <c r="Q2183" s="225">
        <v>0</v>
      </c>
      <c r="R2183" s="225">
        <f>Q2183*H2183</f>
        <v>0</v>
      </c>
      <c r="S2183" s="225">
        <v>0.040000000000000001</v>
      </c>
      <c r="T2183" s="226">
        <f>S2183*H2183</f>
        <v>0.33280000000000004</v>
      </c>
      <c r="U2183" s="38"/>
      <c r="V2183" s="38"/>
      <c r="W2183" s="38"/>
      <c r="X2183" s="38"/>
      <c r="Y2183" s="38"/>
      <c r="Z2183" s="38"/>
      <c r="AA2183" s="38"/>
      <c r="AB2183" s="38"/>
      <c r="AC2183" s="38"/>
      <c r="AD2183" s="38"/>
      <c r="AE2183" s="38"/>
      <c r="AR2183" s="227" t="s">
        <v>256</v>
      </c>
      <c r="AT2183" s="227" t="s">
        <v>163</v>
      </c>
      <c r="AU2183" s="227" t="s">
        <v>85</v>
      </c>
      <c r="AY2183" s="17" t="s">
        <v>161</v>
      </c>
      <c r="BE2183" s="228">
        <f>IF(N2183="základní",J2183,0)</f>
        <v>0</v>
      </c>
      <c r="BF2183" s="228">
        <f>IF(N2183="snížená",J2183,0)</f>
        <v>0</v>
      </c>
      <c r="BG2183" s="228">
        <f>IF(N2183="zákl. přenesená",J2183,0)</f>
        <v>0</v>
      </c>
      <c r="BH2183" s="228">
        <f>IF(N2183="sníž. přenesená",J2183,0)</f>
        <v>0</v>
      </c>
      <c r="BI2183" s="228">
        <f>IF(N2183="nulová",J2183,0)</f>
        <v>0</v>
      </c>
      <c r="BJ2183" s="17" t="s">
        <v>83</v>
      </c>
      <c r="BK2183" s="228">
        <f>ROUND(I2183*H2183,2)</f>
        <v>0</v>
      </c>
      <c r="BL2183" s="17" t="s">
        <v>256</v>
      </c>
      <c r="BM2183" s="227" t="s">
        <v>3545</v>
      </c>
    </row>
    <row r="2184" s="2" customFormat="1">
      <c r="A2184" s="38"/>
      <c r="B2184" s="39"/>
      <c r="C2184" s="40"/>
      <c r="D2184" s="229" t="s">
        <v>169</v>
      </c>
      <c r="E2184" s="40"/>
      <c r="F2184" s="230" t="s">
        <v>3546</v>
      </c>
      <c r="G2184" s="40"/>
      <c r="H2184" s="40"/>
      <c r="I2184" s="231"/>
      <c r="J2184" s="40"/>
      <c r="K2184" s="40"/>
      <c r="L2184" s="44"/>
      <c r="M2184" s="232"/>
      <c r="N2184" s="233"/>
      <c r="O2184" s="91"/>
      <c r="P2184" s="91"/>
      <c r="Q2184" s="91"/>
      <c r="R2184" s="91"/>
      <c r="S2184" s="91"/>
      <c r="T2184" s="92"/>
      <c r="U2184" s="38"/>
      <c r="V2184" s="38"/>
      <c r="W2184" s="38"/>
      <c r="X2184" s="38"/>
      <c r="Y2184" s="38"/>
      <c r="Z2184" s="38"/>
      <c r="AA2184" s="38"/>
      <c r="AB2184" s="38"/>
      <c r="AC2184" s="38"/>
      <c r="AD2184" s="38"/>
      <c r="AE2184" s="38"/>
      <c r="AT2184" s="17" t="s">
        <v>169</v>
      </c>
      <c r="AU2184" s="17" t="s">
        <v>85</v>
      </c>
    </row>
    <row r="2185" s="13" customFormat="1">
      <c r="A2185" s="13"/>
      <c r="B2185" s="234"/>
      <c r="C2185" s="235"/>
      <c r="D2185" s="229" t="s">
        <v>171</v>
      </c>
      <c r="E2185" s="236" t="s">
        <v>1</v>
      </c>
      <c r="F2185" s="237" t="s">
        <v>3524</v>
      </c>
      <c r="G2185" s="235"/>
      <c r="H2185" s="238">
        <v>8.3200000000000003</v>
      </c>
      <c r="I2185" s="239"/>
      <c r="J2185" s="235"/>
      <c r="K2185" s="235"/>
      <c r="L2185" s="240"/>
      <c r="M2185" s="241"/>
      <c r="N2185" s="242"/>
      <c r="O2185" s="242"/>
      <c r="P2185" s="242"/>
      <c r="Q2185" s="242"/>
      <c r="R2185" s="242"/>
      <c r="S2185" s="242"/>
      <c r="T2185" s="243"/>
      <c r="U2185" s="13"/>
      <c r="V2185" s="13"/>
      <c r="W2185" s="13"/>
      <c r="X2185" s="13"/>
      <c r="Y2185" s="13"/>
      <c r="Z2185" s="13"/>
      <c r="AA2185" s="13"/>
      <c r="AB2185" s="13"/>
      <c r="AC2185" s="13"/>
      <c r="AD2185" s="13"/>
      <c r="AE2185" s="13"/>
      <c r="AT2185" s="244" t="s">
        <v>171</v>
      </c>
      <c r="AU2185" s="244" t="s">
        <v>85</v>
      </c>
      <c r="AV2185" s="13" t="s">
        <v>85</v>
      </c>
      <c r="AW2185" s="13" t="s">
        <v>32</v>
      </c>
      <c r="AX2185" s="13" t="s">
        <v>83</v>
      </c>
      <c r="AY2185" s="244" t="s">
        <v>161</v>
      </c>
    </row>
    <row r="2186" s="2" customFormat="1" ht="24.15" customHeight="1">
      <c r="A2186" s="38"/>
      <c r="B2186" s="39"/>
      <c r="C2186" s="215" t="s">
        <v>3547</v>
      </c>
      <c r="D2186" s="215" t="s">
        <v>163</v>
      </c>
      <c r="E2186" s="216" t="s">
        <v>3548</v>
      </c>
      <c r="F2186" s="217" t="s">
        <v>3549</v>
      </c>
      <c r="G2186" s="218" t="s">
        <v>240</v>
      </c>
      <c r="H2186" s="219">
        <v>2.081</v>
      </c>
      <c r="I2186" s="220"/>
      <c r="J2186" s="221">
        <f>ROUND(I2186*H2186,2)</f>
        <v>0</v>
      </c>
      <c r="K2186" s="222"/>
      <c r="L2186" s="44"/>
      <c r="M2186" s="223" t="s">
        <v>1</v>
      </c>
      <c r="N2186" s="224" t="s">
        <v>40</v>
      </c>
      <c r="O2186" s="91"/>
      <c r="P2186" s="225">
        <f>O2186*H2186</f>
        <v>0</v>
      </c>
      <c r="Q2186" s="225">
        <v>0</v>
      </c>
      <c r="R2186" s="225">
        <f>Q2186*H2186</f>
        <v>0</v>
      </c>
      <c r="S2186" s="225">
        <v>0</v>
      </c>
      <c r="T2186" s="226">
        <f>S2186*H2186</f>
        <v>0</v>
      </c>
      <c r="U2186" s="38"/>
      <c r="V2186" s="38"/>
      <c r="W2186" s="38"/>
      <c r="X2186" s="38"/>
      <c r="Y2186" s="38"/>
      <c r="Z2186" s="38"/>
      <c r="AA2186" s="38"/>
      <c r="AB2186" s="38"/>
      <c r="AC2186" s="38"/>
      <c r="AD2186" s="38"/>
      <c r="AE2186" s="38"/>
      <c r="AR2186" s="227" t="s">
        <v>256</v>
      </c>
      <c r="AT2186" s="227" t="s">
        <v>163</v>
      </c>
      <c r="AU2186" s="227" t="s">
        <v>85</v>
      </c>
      <c r="AY2186" s="17" t="s">
        <v>161</v>
      </c>
      <c r="BE2186" s="228">
        <f>IF(N2186="základní",J2186,0)</f>
        <v>0</v>
      </c>
      <c r="BF2186" s="228">
        <f>IF(N2186="snížená",J2186,0)</f>
        <v>0</v>
      </c>
      <c r="BG2186" s="228">
        <f>IF(N2186="zákl. přenesená",J2186,0)</f>
        <v>0</v>
      </c>
      <c r="BH2186" s="228">
        <f>IF(N2186="sníž. přenesená",J2186,0)</f>
        <v>0</v>
      </c>
      <c r="BI2186" s="228">
        <f>IF(N2186="nulová",J2186,0)</f>
        <v>0</v>
      </c>
      <c r="BJ2186" s="17" t="s">
        <v>83</v>
      </c>
      <c r="BK2186" s="228">
        <f>ROUND(I2186*H2186,2)</f>
        <v>0</v>
      </c>
      <c r="BL2186" s="17" t="s">
        <v>256</v>
      </c>
      <c r="BM2186" s="227" t="s">
        <v>3550</v>
      </c>
    </row>
    <row r="2187" s="2" customFormat="1">
      <c r="A2187" s="38"/>
      <c r="B2187" s="39"/>
      <c r="C2187" s="40"/>
      <c r="D2187" s="229" t="s">
        <v>169</v>
      </c>
      <c r="E2187" s="40"/>
      <c r="F2187" s="230" t="s">
        <v>3551</v>
      </c>
      <c r="G2187" s="40"/>
      <c r="H2187" s="40"/>
      <c r="I2187" s="231"/>
      <c r="J2187" s="40"/>
      <c r="K2187" s="40"/>
      <c r="L2187" s="44"/>
      <c r="M2187" s="232"/>
      <c r="N2187" s="233"/>
      <c r="O2187" s="91"/>
      <c r="P2187" s="91"/>
      <c r="Q2187" s="91"/>
      <c r="R2187" s="91"/>
      <c r="S2187" s="91"/>
      <c r="T2187" s="92"/>
      <c r="U2187" s="38"/>
      <c r="V2187" s="38"/>
      <c r="W2187" s="38"/>
      <c r="X2187" s="38"/>
      <c r="Y2187" s="38"/>
      <c r="Z2187" s="38"/>
      <c r="AA2187" s="38"/>
      <c r="AB2187" s="38"/>
      <c r="AC2187" s="38"/>
      <c r="AD2187" s="38"/>
      <c r="AE2187" s="38"/>
      <c r="AT2187" s="17" t="s">
        <v>169</v>
      </c>
      <c r="AU2187" s="17" t="s">
        <v>85</v>
      </c>
    </row>
    <row r="2188" s="12" customFormat="1" ht="22.8" customHeight="1">
      <c r="A2188" s="12"/>
      <c r="B2188" s="199"/>
      <c r="C2188" s="200"/>
      <c r="D2188" s="201" t="s">
        <v>74</v>
      </c>
      <c r="E2188" s="213" t="s">
        <v>3552</v>
      </c>
      <c r="F2188" s="213" t="s">
        <v>3553</v>
      </c>
      <c r="G2188" s="200"/>
      <c r="H2188" s="200"/>
      <c r="I2188" s="203"/>
      <c r="J2188" s="214">
        <f>BK2188</f>
        <v>0</v>
      </c>
      <c r="K2188" s="200"/>
      <c r="L2188" s="205"/>
      <c r="M2188" s="206"/>
      <c r="N2188" s="207"/>
      <c r="O2188" s="207"/>
      <c r="P2188" s="208">
        <f>SUM(P2189:P2263)</f>
        <v>0</v>
      </c>
      <c r="Q2188" s="207"/>
      <c r="R2188" s="208">
        <f>SUM(R2189:R2263)</f>
        <v>33.252088600000008</v>
      </c>
      <c r="S2188" s="207"/>
      <c r="T2188" s="209">
        <f>SUM(T2189:T2263)</f>
        <v>0</v>
      </c>
      <c r="U2188" s="12"/>
      <c r="V2188" s="12"/>
      <c r="W2188" s="12"/>
      <c r="X2188" s="12"/>
      <c r="Y2188" s="12"/>
      <c r="Z2188" s="12"/>
      <c r="AA2188" s="12"/>
      <c r="AB2188" s="12"/>
      <c r="AC2188" s="12"/>
      <c r="AD2188" s="12"/>
      <c r="AE2188" s="12"/>
      <c r="AR2188" s="210" t="s">
        <v>85</v>
      </c>
      <c r="AT2188" s="211" t="s">
        <v>74</v>
      </c>
      <c r="AU2188" s="211" t="s">
        <v>83</v>
      </c>
      <c r="AY2188" s="210" t="s">
        <v>161</v>
      </c>
      <c r="BK2188" s="212">
        <f>SUM(BK2189:BK2263)</f>
        <v>0</v>
      </c>
    </row>
    <row r="2189" s="2" customFormat="1" ht="24.15" customHeight="1">
      <c r="A2189" s="38"/>
      <c r="B2189" s="39"/>
      <c r="C2189" s="215" t="s">
        <v>3554</v>
      </c>
      <c r="D2189" s="215" t="s">
        <v>163</v>
      </c>
      <c r="E2189" s="216" t="s">
        <v>3555</v>
      </c>
      <c r="F2189" s="217" t="s">
        <v>3556</v>
      </c>
      <c r="G2189" s="218" t="s">
        <v>1754</v>
      </c>
      <c r="H2189" s="219">
        <v>1</v>
      </c>
      <c r="I2189" s="220"/>
      <c r="J2189" s="221">
        <f>ROUND(I2189*H2189,2)</f>
        <v>0</v>
      </c>
      <c r="K2189" s="222"/>
      <c r="L2189" s="44"/>
      <c r="M2189" s="223" t="s">
        <v>1</v>
      </c>
      <c r="N2189" s="224" t="s">
        <v>40</v>
      </c>
      <c r="O2189" s="91"/>
      <c r="P2189" s="225">
        <f>O2189*H2189</f>
        <v>0</v>
      </c>
      <c r="Q2189" s="225">
        <v>0</v>
      </c>
      <c r="R2189" s="225">
        <f>Q2189*H2189</f>
        <v>0</v>
      </c>
      <c r="S2189" s="225">
        <v>0</v>
      </c>
      <c r="T2189" s="226">
        <f>S2189*H2189</f>
        <v>0</v>
      </c>
      <c r="U2189" s="38"/>
      <c r="V2189" s="38"/>
      <c r="W2189" s="38"/>
      <c r="X2189" s="38"/>
      <c r="Y2189" s="38"/>
      <c r="Z2189" s="38"/>
      <c r="AA2189" s="38"/>
      <c r="AB2189" s="38"/>
      <c r="AC2189" s="38"/>
      <c r="AD2189" s="38"/>
      <c r="AE2189" s="38"/>
      <c r="AR2189" s="227" t="s">
        <v>256</v>
      </c>
      <c r="AT2189" s="227" t="s">
        <v>163</v>
      </c>
      <c r="AU2189" s="227" t="s">
        <v>85</v>
      </c>
      <c r="AY2189" s="17" t="s">
        <v>161</v>
      </c>
      <c r="BE2189" s="228">
        <f>IF(N2189="základní",J2189,0)</f>
        <v>0</v>
      </c>
      <c r="BF2189" s="228">
        <f>IF(N2189="snížená",J2189,0)</f>
        <v>0</v>
      </c>
      <c r="BG2189" s="228">
        <f>IF(N2189="zákl. přenesená",J2189,0)</f>
        <v>0</v>
      </c>
      <c r="BH2189" s="228">
        <f>IF(N2189="sníž. přenesená",J2189,0)</f>
        <v>0</v>
      </c>
      <c r="BI2189" s="228">
        <f>IF(N2189="nulová",J2189,0)</f>
        <v>0</v>
      </c>
      <c r="BJ2189" s="17" t="s">
        <v>83</v>
      </c>
      <c r="BK2189" s="228">
        <f>ROUND(I2189*H2189,2)</f>
        <v>0</v>
      </c>
      <c r="BL2189" s="17" t="s">
        <v>256</v>
      </c>
      <c r="BM2189" s="227" t="s">
        <v>3557</v>
      </c>
    </row>
    <row r="2190" s="2" customFormat="1" ht="24.15" customHeight="1">
      <c r="A2190" s="38"/>
      <c r="B2190" s="39"/>
      <c r="C2190" s="215" t="s">
        <v>3558</v>
      </c>
      <c r="D2190" s="215" t="s">
        <v>163</v>
      </c>
      <c r="E2190" s="216" t="s">
        <v>3559</v>
      </c>
      <c r="F2190" s="217" t="s">
        <v>3560</v>
      </c>
      <c r="G2190" s="218" t="s">
        <v>206</v>
      </c>
      <c r="H2190" s="219">
        <v>92.400000000000006</v>
      </c>
      <c r="I2190" s="220"/>
      <c r="J2190" s="221">
        <f>ROUND(I2190*H2190,2)</f>
        <v>0</v>
      </c>
      <c r="K2190" s="222"/>
      <c r="L2190" s="44"/>
      <c r="M2190" s="223" t="s">
        <v>1</v>
      </c>
      <c r="N2190" s="224" t="s">
        <v>40</v>
      </c>
      <c r="O2190" s="91"/>
      <c r="P2190" s="225">
        <f>O2190*H2190</f>
        <v>0</v>
      </c>
      <c r="Q2190" s="225">
        <v>0.051110000000000003</v>
      </c>
      <c r="R2190" s="225">
        <f>Q2190*H2190</f>
        <v>4.7225640000000002</v>
      </c>
      <c r="S2190" s="225">
        <v>0</v>
      </c>
      <c r="T2190" s="226">
        <f>S2190*H2190</f>
        <v>0</v>
      </c>
      <c r="U2190" s="38"/>
      <c r="V2190" s="38"/>
      <c r="W2190" s="38"/>
      <c r="X2190" s="38"/>
      <c r="Y2190" s="38"/>
      <c r="Z2190" s="38"/>
      <c r="AA2190" s="38"/>
      <c r="AB2190" s="38"/>
      <c r="AC2190" s="38"/>
      <c r="AD2190" s="38"/>
      <c r="AE2190" s="38"/>
      <c r="AR2190" s="227" t="s">
        <v>256</v>
      </c>
      <c r="AT2190" s="227" t="s">
        <v>163</v>
      </c>
      <c r="AU2190" s="227" t="s">
        <v>85</v>
      </c>
      <c r="AY2190" s="17" t="s">
        <v>161</v>
      </c>
      <c r="BE2190" s="228">
        <f>IF(N2190="základní",J2190,0)</f>
        <v>0</v>
      </c>
      <c r="BF2190" s="228">
        <f>IF(N2190="snížená",J2190,0)</f>
        <v>0</v>
      </c>
      <c r="BG2190" s="228">
        <f>IF(N2190="zákl. přenesená",J2190,0)</f>
        <v>0</v>
      </c>
      <c r="BH2190" s="228">
        <f>IF(N2190="sníž. přenesená",J2190,0)</f>
        <v>0</v>
      </c>
      <c r="BI2190" s="228">
        <f>IF(N2190="nulová",J2190,0)</f>
        <v>0</v>
      </c>
      <c r="BJ2190" s="17" t="s">
        <v>83</v>
      </c>
      <c r="BK2190" s="228">
        <f>ROUND(I2190*H2190,2)</f>
        <v>0</v>
      </c>
      <c r="BL2190" s="17" t="s">
        <v>256</v>
      </c>
      <c r="BM2190" s="227" t="s">
        <v>3561</v>
      </c>
    </row>
    <row r="2191" s="2" customFormat="1">
      <c r="A2191" s="38"/>
      <c r="B2191" s="39"/>
      <c r="C2191" s="40"/>
      <c r="D2191" s="229" t="s">
        <v>169</v>
      </c>
      <c r="E2191" s="40"/>
      <c r="F2191" s="230" t="s">
        <v>3562</v>
      </c>
      <c r="G2191" s="40"/>
      <c r="H2191" s="40"/>
      <c r="I2191" s="231"/>
      <c r="J2191" s="40"/>
      <c r="K2191" s="40"/>
      <c r="L2191" s="44"/>
      <c r="M2191" s="232"/>
      <c r="N2191" s="233"/>
      <c r="O2191" s="91"/>
      <c r="P2191" s="91"/>
      <c r="Q2191" s="91"/>
      <c r="R2191" s="91"/>
      <c r="S2191" s="91"/>
      <c r="T2191" s="92"/>
      <c r="U2191" s="38"/>
      <c r="V2191" s="38"/>
      <c r="W2191" s="38"/>
      <c r="X2191" s="38"/>
      <c r="Y2191" s="38"/>
      <c r="Z2191" s="38"/>
      <c r="AA2191" s="38"/>
      <c r="AB2191" s="38"/>
      <c r="AC2191" s="38"/>
      <c r="AD2191" s="38"/>
      <c r="AE2191" s="38"/>
      <c r="AT2191" s="17" t="s">
        <v>169</v>
      </c>
      <c r="AU2191" s="17" t="s">
        <v>85</v>
      </c>
    </row>
    <row r="2192" s="13" customFormat="1">
      <c r="A2192" s="13"/>
      <c r="B2192" s="234"/>
      <c r="C2192" s="235"/>
      <c r="D2192" s="229" t="s">
        <v>171</v>
      </c>
      <c r="E2192" s="236" t="s">
        <v>1</v>
      </c>
      <c r="F2192" s="237" t="s">
        <v>3563</v>
      </c>
      <c r="G2192" s="235"/>
      <c r="H2192" s="238">
        <v>92.400000000000006</v>
      </c>
      <c r="I2192" s="239"/>
      <c r="J2192" s="235"/>
      <c r="K2192" s="235"/>
      <c r="L2192" s="240"/>
      <c r="M2192" s="241"/>
      <c r="N2192" s="242"/>
      <c r="O2192" s="242"/>
      <c r="P2192" s="242"/>
      <c r="Q2192" s="242"/>
      <c r="R2192" s="242"/>
      <c r="S2192" s="242"/>
      <c r="T2192" s="243"/>
      <c r="U2192" s="13"/>
      <c r="V2192" s="13"/>
      <c r="W2192" s="13"/>
      <c r="X2192" s="13"/>
      <c r="Y2192" s="13"/>
      <c r="Z2192" s="13"/>
      <c r="AA2192" s="13"/>
      <c r="AB2192" s="13"/>
      <c r="AC2192" s="13"/>
      <c r="AD2192" s="13"/>
      <c r="AE2192" s="13"/>
      <c r="AT2192" s="244" t="s">
        <v>171</v>
      </c>
      <c r="AU2192" s="244" t="s">
        <v>85</v>
      </c>
      <c r="AV2192" s="13" t="s">
        <v>85</v>
      </c>
      <c r="AW2192" s="13" t="s">
        <v>32</v>
      </c>
      <c r="AX2192" s="13" t="s">
        <v>83</v>
      </c>
      <c r="AY2192" s="244" t="s">
        <v>161</v>
      </c>
    </row>
    <row r="2193" s="2" customFormat="1" ht="37.8" customHeight="1">
      <c r="A2193" s="38"/>
      <c r="B2193" s="39"/>
      <c r="C2193" s="215" t="s">
        <v>3564</v>
      </c>
      <c r="D2193" s="215" t="s">
        <v>163</v>
      </c>
      <c r="E2193" s="216" t="s">
        <v>3565</v>
      </c>
      <c r="F2193" s="217" t="s">
        <v>3566</v>
      </c>
      <c r="G2193" s="218" t="s">
        <v>206</v>
      </c>
      <c r="H2193" s="219">
        <v>5.7000000000000002</v>
      </c>
      <c r="I2193" s="220"/>
      <c r="J2193" s="221">
        <f>ROUND(I2193*H2193,2)</f>
        <v>0</v>
      </c>
      <c r="K2193" s="222"/>
      <c r="L2193" s="44"/>
      <c r="M2193" s="223" t="s">
        <v>1</v>
      </c>
      <c r="N2193" s="224" t="s">
        <v>40</v>
      </c>
      <c r="O2193" s="91"/>
      <c r="P2193" s="225">
        <f>O2193*H2193</f>
        <v>0</v>
      </c>
      <c r="Q2193" s="225">
        <v>0.050939999999999999</v>
      </c>
      <c r="R2193" s="225">
        <f>Q2193*H2193</f>
        <v>0.290358</v>
      </c>
      <c r="S2193" s="225">
        <v>0</v>
      </c>
      <c r="T2193" s="226">
        <f>S2193*H2193</f>
        <v>0</v>
      </c>
      <c r="U2193" s="38"/>
      <c r="V2193" s="38"/>
      <c r="W2193" s="38"/>
      <c r="X2193" s="38"/>
      <c r="Y2193" s="38"/>
      <c r="Z2193" s="38"/>
      <c r="AA2193" s="38"/>
      <c r="AB2193" s="38"/>
      <c r="AC2193" s="38"/>
      <c r="AD2193" s="38"/>
      <c r="AE2193" s="38"/>
      <c r="AR2193" s="227" t="s">
        <v>256</v>
      </c>
      <c r="AT2193" s="227" t="s">
        <v>163</v>
      </c>
      <c r="AU2193" s="227" t="s">
        <v>85</v>
      </c>
      <c r="AY2193" s="17" t="s">
        <v>161</v>
      </c>
      <c r="BE2193" s="228">
        <f>IF(N2193="základní",J2193,0)</f>
        <v>0</v>
      </c>
      <c r="BF2193" s="228">
        <f>IF(N2193="snížená",J2193,0)</f>
        <v>0</v>
      </c>
      <c r="BG2193" s="228">
        <f>IF(N2193="zákl. přenesená",J2193,0)</f>
        <v>0</v>
      </c>
      <c r="BH2193" s="228">
        <f>IF(N2193="sníž. přenesená",J2193,0)</f>
        <v>0</v>
      </c>
      <c r="BI2193" s="228">
        <f>IF(N2193="nulová",J2193,0)</f>
        <v>0</v>
      </c>
      <c r="BJ2193" s="17" t="s">
        <v>83</v>
      </c>
      <c r="BK2193" s="228">
        <f>ROUND(I2193*H2193,2)</f>
        <v>0</v>
      </c>
      <c r="BL2193" s="17" t="s">
        <v>256</v>
      </c>
      <c r="BM2193" s="227" t="s">
        <v>3567</v>
      </c>
    </row>
    <row r="2194" s="2" customFormat="1">
      <c r="A2194" s="38"/>
      <c r="B2194" s="39"/>
      <c r="C2194" s="40"/>
      <c r="D2194" s="229" t="s">
        <v>169</v>
      </c>
      <c r="E2194" s="40"/>
      <c r="F2194" s="230" t="s">
        <v>3568</v>
      </c>
      <c r="G2194" s="40"/>
      <c r="H2194" s="40"/>
      <c r="I2194" s="231"/>
      <c r="J2194" s="40"/>
      <c r="K2194" s="40"/>
      <c r="L2194" s="44"/>
      <c r="M2194" s="232"/>
      <c r="N2194" s="233"/>
      <c r="O2194" s="91"/>
      <c r="P2194" s="91"/>
      <c r="Q2194" s="91"/>
      <c r="R2194" s="91"/>
      <c r="S2194" s="91"/>
      <c r="T2194" s="92"/>
      <c r="U2194" s="38"/>
      <c r="V2194" s="38"/>
      <c r="W2194" s="38"/>
      <c r="X2194" s="38"/>
      <c r="Y2194" s="38"/>
      <c r="Z2194" s="38"/>
      <c r="AA2194" s="38"/>
      <c r="AB2194" s="38"/>
      <c r="AC2194" s="38"/>
      <c r="AD2194" s="38"/>
      <c r="AE2194" s="38"/>
      <c r="AT2194" s="17" t="s">
        <v>169</v>
      </c>
      <c r="AU2194" s="17" t="s">
        <v>85</v>
      </c>
    </row>
    <row r="2195" s="13" customFormat="1">
      <c r="A2195" s="13"/>
      <c r="B2195" s="234"/>
      <c r="C2195" s="235"/>
      <c r="D2195" s="229" t="s">
        <v>171</v>
      </c>
      <c r="E2195" s="236" t="s">
        <v>1</v>
      </c>
      <c r="F2195" s="237" t="s">
        <v>3569</v>
      </c>
      <c r="G2195" s="235"/>
      <c r="H2195" s="238">
        <v>5.7000000000000002</v>
      </c>
      <c r="I2195" s="239"/>
      <c r="J2195" s="235"/>
      <c r="K2195" s="235"/>
      <c r="L2195" s="240"/>
      <c r="M2195" s="241"/>
      <c r="N2195" s="242"/>
      <c r="O2195" s="242"/>
      <c r="P2195" s="242"/>
      <c r="Q2195" s="242"/>
      <c r="R2195" s="242"/>
      <c r="S2195" s="242"/>
      <c r="T2195" s="243"/>
      <c r="U2195" s="13"/>
      <c r="V2195" s="13"/>
      <c r="W2195" s="13"/>
      <c r="X2195" s="13"/>
      <c r="Y2195" s="13"/>
      <c r="Z2195" s="13"/>
      <c r="AA2195" s="13"/>
      <c r="AB2195" s="13"/>
      <c r="AC2195" s="13"/>
      <c r="AD2195" s="13"/>
      <c r="AE2195" s="13"/>
      <c r="AT2195" s="244" t="s">
        <v>171</v>
      </c>
      <c r="AU2195" s="244" t="s">
        <v>85</v>
      </c>
      <c r="AV2195" s="13" t="s">
        <v>85</v>
      </c>
      <c r="AW2195" s="13" t="s">
        <v>32</v>
      </c>
      <c r="AX2195" s="13" t="s">
        <v>83</v>
      </c>
      <c r="AY2195" s="244" t="s">
        <v>161</v>
      </c>
    </row>
    <row r="2196" s="2" customFormat="1" ht="37.8" customHeight="1">
      <c r="A2196" s="38"/>
      <c r="B2196" s="39"/>
      <c r="C2196" s="215" t="s">
        <v>3570</v>
      </c>
      <c r="D2196" s="215" t="s">
        <v>163</v>
      </c>
      <c r="E2196" s="216" t="s">
        <v>3571</v>
      </c>
      <c r="F2196" s="217" t="s">
        <v>3572</v>
      </c>
      <c r="G2196" s="218" t="s">
        <v>206</v>
      </c>
      <c r="H2196" s="219">
        <v>97.400000000000006</v>
      </c>
      <c r="I2196" s="220"/>
      <c r="J2196" s="221">
        <f>ROUND(I2196*H2196,2)</f>
        <v>0</v>
      </c>
      <c r="K2196" s="222"/>
      <c r="L2196" s="44"/>
      <c r="M2196" s="223" t="s">
        <v>1</v>
      </c>
      <c r="N2196" s="224" t="s">
        <v>40</v>
      </c>
      <c r="O2196" s="91"/>
      <c r="P2196" s="225">
        <f>O2196*H2196</f>
        <v>0</v>
      </c>
      <c r="Q2196" s="225">
        <v>0.052290000000000003</v>
      </c>
      <c r="R2196" s="225">
        <f>Q2196*H2196</f>
        <v>5.0930460000000002</v>
      </c>
      <c r="S2196" s="225">
        <v>0</v>
      </c>
      <c r="T2196" s="226">
        <f>S2196*H2196</f>
        <v>0</v>
      </c>
      <c r="U2196" s="38"/>
      <c r="V2196" s="38"/>
      <c r="W2196" s="38"/>
      <c r="X2196" s="38"/>
      <c r="Y2196" s="38"/>
      <c r="Z2196" s="38"/>
      <c r="AA2196" s="38"/>
      <c r="AB2196" s="38"/>
      <c r="AC2196" s="38"/>
      <c r="AD2196" s="38"/>
      <c r="AE2196" s="38"/>
      <c r="AR2196" s="227" t="s">
        <v>256</v>
      </c>
      <c r="AT2196" s="227" t="s">
        <v>163</v>
      </c>
      <c r="AU2196" s="227" t="s">
        <v>85</v>
      </c>
      <c r="AY2196" s="17" t="s">
        <v>161</v>
      </c>
      <c r="BE2196" s="228">
        <f>IF(N2196="základní",J2196,0)</f>
        <v>0</v>
      </c>
      <c r="BF2196" s="228">
        <f>IF(N2196="snížená",J2196,0)</f>
        <v>0</v>
      </c>
      <c r="BG2196" s="228">
        <f>IF(N2196="zákl. přenesená",J2196,0)</f>
        <v>0</v>
      </c>
      <c r="BH2196" s="228">
        <f>IF(N2196="sníž. přenesená",J2196,0)</f>
        <v>0</v>
      </c>
      <c r="BI2196" s="228">
        <f>IF(N2196="nulová",J2196,0)</f>
        <v>0</v>
      </c>
      <c r="BJ2196" s="17" t="s">
        <v>83</v>
      </c>
      <c r="BK2196" s="228">
        <f>ROUND(I2196*H2196,2)</f>
        <v>0</v>
      </c>
      <c r="BL2196" s="17" t="s">
        <v>256</v>
      </c>
      <c r="BM2196" s="227" t="s">
        <v>3573</v>
      </c>
    </row>
    <row r="2197" s="2" customFormat="1">
      <c r="A2197" s="38"/>
      <c r="B2197" s="39"/>
      <c r="C2197" s="40"/>
      <c r="D2197" s="229" t="s">
        <v>169</v>
      </c>
      <c r="E2197" s="40"/>
      <c r="F2197" s="230" t="s">
        <v>3574</v>
      </c>
      <c r="G2197" s="40"/>
      <c r="H2197" s="40"/>
      <c r="I2197" s="231"/>
      <c r="J2197" s="40"/>
      <c r="K2197" s="40"/>
      <c r="L2197" s="44"/>
      <c r="M2197" s="232"/>
      <c r="N2197" s="233"/>
      <c r="O2197" s="91"/>
      <c r="P2197" s="91"/>
      <c r="Q2197" s="91"/>
      <c r="R2197" s="91"/>
      <c r="S2197" s="91"/>
      <c r="T2197" s="92"/>
      <c r="U2197" s="38"/>
      <c r="V2197" s="38"/>
      <c r="W2197" s="38"/>
      <c r="X2197" s="38"/>
      <c r="Y2197" s="38"/>
      <c r="Z2197" s="38"/>
      <c r="AA2197" s="38"/>
      <c r="AB2197" s="38"/>
      <c r="AC2197" s="38"/>
      <c r="AD2197" s="38"/>
      <c r="AE2197" s="38"/>
      <c r="AT2197" s="17" t="s">
        <v>169</v>
      </c>
      <c r="AU2197" s="17" t="s">
        <v>85</v>
      </c>
    </row>
    <row r="2198" s="13" customFormat="1">
      <c r="A2198" s="13"/>
      <c r="B2198" s="234"/>
      <c r="C2198" s="235"/>
      <c r="D2198" s="229" t="s">
        <v>171</v>
      </c>
      <c r="E2198" s="236" t="s">
        <v>1</v>
      </c>
      <c r="F2198" s="237" t="s">
        <v>3575</v>
      </c>
      <c r="G2198" s="235"/>
      <c r="H2198" s="238">
        <v>87</v>
      </c>
      <c r="I2198" s="239"/>
      <c r="J2198" s="235"/>
      <c r="K2198" s="235"/>
      <c r="L2198" s="240"/>
      <c r="M2198" s="241"/>
      <c r="N2198" s="242"/>
      <c r="O2198" s="242"/>
      <c r="P2198" s="242"/>
      <c r="Q2198" s="242"/>
      <c r="R2198" s="242"/>
      <c r="S2198" s="242"/>
      <c r="T2198" s="243"/>
      <c r="U2198" s="13"/>
      <c r="V2198" s="13"/>
      <c r="W2198" s="13"/>
      <c r="X2198" s="13"/>
      <c r="Y2198" s="13"/>
      <c r="Z2198" s="13"/>
      <c r="AA2198" s="13"/>
      <c r="AB2198" s="13"/>
      <c r="AC2198" s="13"/>
      <c r="AD2198" s="13"/>
      <c r="AE2198" s="13"/>
      <c r="AT2198" s="244" t="s">
        <v>171</v>
      </c>
      <c r="AU2198" s="244" t="s">
        <v>85</v>
      </c>
      <c r="AV2198" s="13" t="s">
        <v>85</v>
      </c>
      <c r="AW2198" s="13" t="s">
        <v>32</v>
      </c>
      <c r="AX2198" s="13" t="s">
        <v>75</v>
      </c>
      <c r="AY2198" s="244" t="s">
        <v>161</v>
      </c>
    </row>
    <row r="2199" s="13" customFormat="1">
      <c r="A2199" s="13"/>
      <c r="B2199" s="234"/>
      <c r="C2199" s="235"/>
      <c r="D2199" s="229" t="s">
        <v>171</v>
      </c>
      <c r="E2199" s="236" t="s">
        <v>1</v>
      </c>
      <c r="F2199" s="237" t="s">
        <v>3576</v>
      </c>
      <c r="G2199" s="235"/>
      <c r="H2199" s="238">
        <v>10.4</v>
      </c>
      <c r="I2199" s="239"/>
      <c r="J2199" s="235"/>
      <c r="K2199" s="235"/>
      <c r="L2199" s="240"/>
      <c r="M2199" s="241"/>
      <c r="N2199" s="242"/>
      <c r="O2199" s="242"/>
      <c r="P2199" s="242"/>
      <c r="Q2199" s="242"/>
      <c r="R2199" s="242"/>
      <c r="S2199" s="242"/>
      <c r="T2199" s="243"/>
      <c r="U2199" s="13"/>
      <c r="V2199" s="13"/>
      <c r="W2199" s="13"/>
      <c r="X2199" s="13"/>
      <c r="Y2199" s="13"/>
      <c r="Z2199" s="13"/>
      <c r="AA2199" s="13"/>
      <c r="AB2199" s="13"/>
      <c r="AC2199" s="13"/>
      <c r="AD2199" s="13"/>
      <c r="AE2199" s="13"/>
      <c r="AT2199" s="244" t="s">
        <v>171</v>
      </c>
      <c r="AU2199" s="244" t="s">
        <v>85</v>
      </c>
      <c r="AV2199" s="13" t="s">
        <v>85</v>
      </c>
      <c r="AW2199" s="13" t="s">
        <v>32</v>
      </c>
      <c r="AX2199" s="13" t="s">
        <v>75</v>
      </c>
      <c r="AY2199" s="244" t="s">
        <v>161</v>
      </c>
    </row>
    <row r="2200" s="14" customFormat="1">
      <c r="A2200" s="14"/>
      <c r="B2200" s="245"/>
      <c r="C2200" s="246"/>
      <c r="D2200" s="229" t="s">
        <v>171</v>
      </c>
      <c r="E2200" s="247" t="s">
        <v>1</v>
      </c>
      <c r="F2200" s="248" t="s">
        <v>185</v>
      </c>
      <c r="G2200" s="246"/>
      <c r="H2200" s="249">
        <v>97.400000000000006</v>
      </c>
      <c r="I2200" s="250"/>
      <c r="J2200" s="246"/>
      <c r="K2200" s="246"/>
      <c r="L2200" s="251"/>
      <c r="M2200" s="252"/>
      <c r="N2200" s="253"/>
      <c r="O2200" s="253"/>
      <c r="P2200" s="253"/>
      <c r="Q2200" s="253"/>
      <c r="R2200" s="253"/>
      <c r="S2200" s="253"/>
      <c r="T2200" s="254"/>
      <c r="U2200" s="14"/>
      <c r="V2200" s="14"/>
      <c r="W2200" s="14"/>
      <c r="X2200" s="14"/>
      <c r="Y2200" s="14"/>
      <c r="Z2200" s="14"/>
      <c r="AA2200" s="14"/>
      <c r="AB2200" s="14"/>
      <c r="AC2200" s="14"/>
      <c r="AD2200" s="14"/>
      <c r="AE2200" s="14"/>
      <c r="AT2200" s="255" t="s">
        <v>171</v>
      </c>
      <c r="AU2200" s="255" t="s">
        <v>85</v>
      </c>
      <c r="AV2200" s="14" t="s">
        <v>167</v>
      </c>
      <c r="AW2200" s="14" t="s">
        <v>32</v>
      </c>
      <c r="AX2200" s="14" t="s">
        <v>83</v>
      </c>
      <c r="AY2200" s="255" t="s">
        <v>161</v>
      </c>
    </row>
    <row r="2201" s="2" customFormat="1" ht="24.15" customHeight="1">
      <c r="A2201" s="38"/>
      <c r="B2201" s="39"/>
      <c r="C2201" s="215" t="s">
        <v>3577</v>
      </c>
      <c r="D2201" s="215" t="s">
        <v>163</v>
      </c>
      <c r="E2201" s="216" t="s">
        <v>3578</v>
      </c>
      <c r="F2201" s="217" t="s">
        <v>3579</v>
      </c>
      <c r="G2201" s="218" t="s">
        <v>206</v>
      </c>
      <c r="H2201" s="219">
        <v>12.6</v>
      </c>
      <c r="I2201" s="220"/>
      <c r="J2201" s="221">
        <f>ROUND(I2201*H2201,2)</f>
        <v>0</v>
      </c>
      <c r="K2201" s="222"/>
      <c r="L2201" s="44"/>
      <c r="M2201" s="223" t="s">
        <v>1</v>
      </c>
      <c r="N2201" s="224" t="s">
        <v>40</v>
      </c>
      <c r="O2201" s="91"/>
      <c r="P2201" s="225">
        <f>O2201*H2201</f>
        <v>0</v>
      </c>
      <c r="Q2201" s="225">
        <v>0.017950000000000001</v>
      </c>
      <c r="R2201" s="225">
        <f>Q2201*H2201</f>
        <v>0.22617000000000001</v>
      </c>
      <c r="S2201" s="225">
        <v>0</v>
      </c>
      <c r="T2201" s="226">
        <f>S2201*H2201</f>
        <v>0</v>
      </c>
      <c r="U2201" s="38"/>
      <c r="V2201" s="38"/>
      <c r="W2201" s="38"/>
      <c r="X2201" s="38"/>
      <c r="Y2201" s="38"/>
      <c r="Z2201" s="38"/>
      <c r="AA2201" s="38"/>
      <c r="AB2201" s="38"/>
      <c r="AC2201" s="38"/>
      <c r="AD2201" s="38"/>
      <c r="AE2201" s="38"/>
      <c r="AR2201" s="227" t="s">
        <v>256</v>
      </c>
      <c r="AT2201" s="227" t="s">
        <v>163</v>
      </c>
      <c r="AU2201" s="227" t="s">
        <v>85</v>
      </c>
      <c r="AY2201" s="17" t="s">
        <v>161</v>
      </c>
      <c r="BE2201" s="228">
        <f>IF(N2201="základní",J2201,0)</f>
        <v>0</v>
      </c>
      <c r="BF2201" s="228">
        <f>IF(N2201="snížená",J2201,0)</f>
        <v>0</v>
      </c>
      <c r="BG2201" s="228">
        <f>IF(N2201="zákl. přenesená",J2201,0)</f>
        <v>0</v>
      </c>
      <c r="BH2201" s="228">
        <f>IF(N2201="sníž. přenesená",J2201,0)</f>
        <v>0</v>
      </c>
      <c r="BI2201" s="228">
        <f>IF(N2201="nulová",J2201,0)</f>
        <v>0</v>
      </c>
      <c r="BJ2201" s="17" t="s">
        <v>83</v>
      </c>
      <c r="BK2201" s="228">
        <f>ROUND(I2201*H2201,2)</f>
        <v>0</v>
      </c>
      <c r="BL2201" s="17" t="s">
        <v>256</v>
      </c>
      <c r="BM2201" s="227" t="s">
        <v>3580</v>
      </c>
    </row>
    <row r="2202" s="2" customFormat="1">
      <c r="A2202" s="38"/>
      <c r="B2202" s="39"/>
      <c r="C2202" s="40"/>
      <c r="D2202" s="229" t="s">
        <v>169</v>
      </c>
      <c r="E2202" s="40"/>
      <c r="F2202" s="230" t="s">
        <v>3581</v>
      </c>
      <c r="G2202" s="40"/>
      <c r="H2202" s="40"/>
      <c r="I2202" s="231"/>
      <c r="J2202" s="40"/>
      <c r="K2202" s="40"/>
      <c r="L2202" s="44"/>
      <c r="M2202" s="232"/>
      <c r="N2202" s="233"/>
      <c r="O2202" s="91"/>
      <c r="P2202" s="91"/>
      <c r="Q2202" s="91"/>
      <c r="R2202" s="91"/>
      <c r="S2202" s="91"/>
      <c r="T2202" s="92"/>
      <c r="U2202" s="38"/>
      <c r="V2202" s="38"/>
      <c r="W2202" s="38"/>
      <c r="X2202" s="38"/>
      <c r="Y2202" s="38"/>
      <c r="Z2202" s="38"/>
      <c r="AA2202" s="38"/>
      <c r="AB2202" s="38"/>
      <c r="AC2202" s="38"/>
      <c r="AD2202" s="38"/>
      <c r="AE2202" s="38"/>
      <c r="AT2202" s="17" t="s">
        <v>169</v>
      </c>
      <c r="AU2202" s="17" t="s">
        <v>85</v>
      </c>
    </row>
    <row r="2203" s="13" customFormat="1">
      <c r="A2203" s="13"/>
      <c r="B2203" s="234"/>
      <c r="C2203" s="235"/>
      <c r="D2203" s="229" t="s">
        <v>171</v>
      </c>
      <c r="E2203" s="236" t="s">
        <v>1</v>
      </c>
      <c r="F2203" s="237" t="s">
        <v>1672</v>
      </c>
      <c r="G2203" s="235"/>
      <c r="H2203" s="238">
        <v>12.6</v>
      </c>
      <c r="I2203" s="239"/>
      <c r="J2203" s="235"/>
      <c r="K2203" s="235"/>
      <c r="L2203" s="240"/>
      <c r="M2203" s="241"/>
      <c r="N2203" s="242"/>
      <c r="O2203" s="242"/>
      <c r="P2203" s="242"/>
      <c r="Q2203" s="242"/>
      <c r="R2203" s="242"/>
      <c r="S2203" s="242"/>
      <c r="T2203" s="243"/>
      <c r="U2203" s="13"/>
      <c r="V2203" s="13"/>
      <c r="W2203" s="13"/>
      <c r="X2203" s="13"/>
      <c r="Y2203" s="13"/>
      <c r="Z2203" s="13"/>
      <c r="AA2203" s="13"/>
      <c r="AB2203" s="13"/>
      <c r="AC2203" s="13"/>
      <c r="AD2203" s="13"/>
      <c r="AE2203" s="13"/>
      <c r="AT2203" s="244" t="s">
        <v>171</v>
      </c>
      <c r="AU2203" s="244" t="s">
        <v>85</v>
      </c>
      <c r="AV2203" s="13" t="s">
        <v>85</v>
      </c>
      <c r="AW2203" s="13" t="s">
        <v>32</v>
      </c>
      <c r="AX2203" s="13" t="s">
        <v>83</v>
      </c>
      <c r="AY2203" s="244" t="s">
        <v>161</v>
      </c>
    </row>
    <row r="2204" s="2" customFormat="1" ht="24.15" customHeight="1">
      <c r="A2204" s="38"/>
      <c r="B2204" s="39"/>
      <c r="C2204" s="215" t="s">
        <v>3582</v>
      </c>
      <c r="D2204" s="215" t="s">
        <v>163</v>
      </c>
      <c r="E2204" s="216" t="s">
        <v>3583</v>
      </c>
      <c r="F2204" s="217" t="s">
        <v>3584</v>
      </c>
      <c r="G2204" s="218" t="s">
        <v>206</v>
      </c>
      <c r="H2204" s="219">
        <v>122.84999999999999</v>
      </c>
      <c r="I2204" s="220"/>
      <c r="J2204" s="221">
        <f>ROUND(I2204*H2204,2)</f>
        <v>0</v>
      </c>
      <c r="K2204" s="222"/>
      <c r="L2204" s="44"/>
      <c r="M2204" s="223" t="s">
        <v>1</v>
      </c>
      <c r="N2204" s="224" t="s">
        <v>40</v>
      </c>
      <c r="O2204" s="91"/>
      <c r="P2204" s="225">
        <f>O2204*H2204</f>
        <v>0</v>
      </c>
      <c r="Q2204" s="225">
        <v>0.027199999999999998</v>
      </c>
      <c r="R2204" s="225">
        <f>Q2204*H2204</f>
        <v>3.3415199999999996</v>
      </c>
      <c r="S2204" s="225">
        <v>0</v>
      </c>
      <c r="T2204" s="226">
        <f>S2204*H2204</f>
        <v>0</v>
      </c>
      <c r="U2204" s="38"/>
      <c r="V2204" s="38"/>
      <c r="W2204" s="38"/>
      <c r="X2204" s="38"/>
      <c r="Y2204" s="38"/>
      <c r="Z2204" s="38"/>
      <c r="AA2204" s="38"/>
      <c r="AB2204" s="38"/>
      <c r="AC2204" s="38"/>
      <c r="AD2204" s="38"/>
      <c r="AE2204" s="38"/>
      <c r="AR2204" s="227" t="s">
        <v>256</v>
      </c>
      <c r="AT2204" s="227" t="s">
        <v>163</v>
      </c>
      <c r="AU2204" s="227" t="s">
        <v>85</v>
      </c>
      <c r="AY2204" s="17" t="s">
        <v>161</v>
      </c>
      <c r="BE2204" s="228">
        <f>IF(N2204="základní",J2204,0)</f>
        <v>0</v>
      </c>
      <c r="BF2204" s="228">
        <f>IF(N2204="snížená",J2204,0)</f>
        <v>0</v>
      </c>
      <c r="BG2204" s="228">
        <f>IF(N2204="zákl. přenesená",J2204,0)</f>
        <v>0</v>
      </c>
      <c r="BH2204" s="228">
        <f>IF(N2204="sníž. přenesená",J2204,0)</f>
        <v>0</v>
      </c>
      <c r="BI2204" s="228">
        <f>IF(N2204="nulová",J2204,0)</f>
        <v>0</v>
      </c>
      <c r="BJ2204" s="17" t="s">
        <v>83</v>
      </c>
      <c r="BK2204" s="228">
        <f>ROUND(I2204*H2204,2)</f>
        <v>0</v>
      </c>
      <c r="BL2204" s="17" t="s">
        <v>256</v>
      </c>
      <c r="BM2204" s="227" t="s">
        <v>3585</v>
      </c>
    </row>
    <row r="2205" s="2" customFormat="1">
      <c r="A2205" s="38"/>
      <c r="B2205" s="39"/>
      <c r="C2205" s="40"/>
      <c r="D2205" s="229" t="s">
        <v>169</v>
      </c>
      <c r="E2205" s="40"/>
      <c r="F2205" s="230" t="s">
        <v>3586</v>
      </c>
      <c r="G2205" s="40"/>
      <c r="H2205" s="40"/>
      <c r="I2205" s="231"/>
      <c r="J2205" s="40"/>
      <c r="K2205" s="40"/>
      <c r="L2205" s="44"/>
      <c r="M2205" s="232"/>
      <c r="N2205" s="233"/>
      <c r="O2205" s="91"/>
      <c r="P2205" s="91"/>
      <c r="Q2205" s="91"/>
      <c r="R2205" s="91"/>
      <c r="S2205" s="91"/>
      <c r="T2205" s="92"/>
      <c r="U2205" s="38"/>
      <c r="V2205" s="38"/>
      <c r="W2205" s="38"/>
      <c r="X2205" s="38"/>
      <c r="Y2205" s="38"/>
      <c r="Z2205" s="38"/>
      <c r="AA2205" s="38"/>
      <c r="AB2205" s="38"/>
      <c r="AC2205" s="38"/>
      <c r="AD2205" s="38"/>
      <c r="AE2205" s="38"/>
      <c r="AT2205" s="17" t="s">
        <v>169</v>
      </c>
      <c r="AU2205" s="17" t="s">
        <v>85</v>
      </c>
    </row>
    <row r="2206" s="13" customFormat="1">
      <c r="A2206" s="13"/>
      <c r="B2206" s="234"/>
      <c r="C2206" s="235"/>
      <c r="D2206" s="229" t="s">
        <v>171</v>
      </c>
      <c r="E2206" s="236" t="s">
        <v>1</v>
      </c>
      <c r="F2206" s="237" t="s">
        <v>1683</v>
      </c>
      <c r="G2206" s="235"/>
      <c r="H2206" s="238">
        <v>78.180000000000007</v>
      </c>
      <c r="I2206" s="239"/>
      <c r="J2206" s="235"/>
      <c r="K2206" s="235"/>
      <c r="L2206" s="240"/>
      <c r="M2206" s="241"/>
      <c r="N2206" s="242"/>
      <c r="O2206" s="242"/>
      <c r="P2206" s="242"/>
      <c r="Q2206" s="242"/>
      <c r="R2206" s="242"/>
      <c r="S2206" s="242"/>
      <c r="T2206" s="243"/>
      <c r="U2206" s="13"/>
      <c r="V2206" s="13"/>
      <c r="W2206" s="13"/>
      <c r="X2206" s="13"/>
      <c r="Y2206" s="13"/>
      <c r="Z2206" s="13"/>
      <c r="AA2206" s="13"/>
      <c r="AB2206" s="13"/>
      <c r="AC2206" s="13"/>
      <c r="AD2206" s="13"/>
      <c r="AE2206" s="13"/>
      <c r="AT2206" s="244" t="s">
        <v>171</v>
      </c>
      <c r="AU2206" s="244" t="s">
        <v>85</v>
      </c>
      <c r="AV2206" s="13" t="s">
        <v>85</v>
      </c>
      <c r="AW2206" s="13" t="s">
        <v>32</v>
      </c>
      <c r="AX2206" s="13" t="s">
        <v>75</v>
      </c>
      <c r="AY2206" s="244" t="s">
        <v>161</v>
      </c>
    </row>
    <row r="2207" s="13" customFormat="1">
      <c r="A2207" s="13"/>
      <c r="B2207" s="234"/>
      <c r="C2207" s="235"/>
      <c r="D2207" s="229" t="s">
        <v>171</v>
      </c>
      <c r="E2207" s="236" t="s">
        <v>1</v>
      </c>
      <c r="F2207" s="237" t="s">
        <v>1672</v>
      </c>
      <c r="G2207" s="235"/>
      <c r="H2207" s="238">
        <v>12.6</v>
      </c>
      <c r="I2207" s="239"/>
      <c r="J2207" s="235"/>
      <c r="K2207" s="235"/>
      <c r="L2207" s="240"/>
      <c r="M2207" s="241"/>
      <c r="N2207" s="242"/>
      <c r="O2207" s="242"/>
      <c r="P2207" s="242"/>
      <c r="Q2207" s="242"/>
      <c r="R2207" s="242"/>
      <c r="S2207" s="242"/>
      <c r="T2207" s="243"/>
      <c r="U2207" s="13"/>
      <c r="V2207" s="13"/>
      <c r="W2207" s="13"/>
      <c r="X2207" s="13"/>
      <c r="Y2207" s="13"/>
      <c r="Z2207" s="13"/>
      <c r="AA2207" s="13"/>
      <c r="AB2207" s="13"/>
      <c r="AC2207" s="13"/>
      <c r="AD2207" s="13"/>
      <c r="AE2207" s="13"/>
      <c r="AT2207" s="244" t="s">
        <v>171</v>
      </c>
      <c r="AU2207" s="244" t="s">
        <v>85</v>
      </c>
      <c r="AV2207" s="13" t="s">
        <v>85</v>
      </c>
      <c r="AW2207" s="13" t="s">
        <v>32</v>
      </c>
      <c r="AX2207" s="13" t="s">
        <v>75</v>
      </c>
      <c r="AY2207" s="244" t="s">
        <v>161</v>
      </c>
    </row>
    <row r="2208" s="13" customFormat="1">
      <c r="A2208" s="13"/>
      <c r="B2208" s="234"/>
      <c r="C2208" s="235"/>
      <c r="D2208" s="229" t="s">
        <v>171</v>
      </c>
      <c r="E2208" s="236" t="s">
        <v>1</v>
      </c>
      <c r="F2208" s="237" t="s">
        <v>3587</v>
      </c>
      <c r="G2208" s="235"/>
      <c r="H2208" s="238">
        <v>14.07</v>
      </c>
      <c r="I2208" s="239"/>
      <c r="J2208" s="235"/>
      <c r="K2208" s="235"/>
      <c r="L2208" s="240"/>
      <c r="M2208" s="241"/>
      <c r="N2208" s="242"/>
      <c r="O2208" s="242"/>
      <c r="P2208" s="242"/>
      <c r="Q2208" s="242"/>
      <c r="R2208" s="242"/>
      <c r="S2208" s="242"/>
      <c r="T2208" s="243"/>
      <c r="U2208" s="13"/>
      <c r="V2208" s="13"/>
      <c r="W2208" s="13"/>
      <c r="X2208" s="13"/>
      <c r="Y2208" s="13"/>
      <c r="Z2208" s="13"/>
      <c r="AA2208" s="13"/>
      <c r="AB2208" s="13"/>
      <c r="AC2208" s="13"/>
      <c r="AD2208" s="13"/>
      <c r="AE2208" s="13"/>
      <c r="AT2208" s="244" t="s">
        <v>171</v>
      </c>
      <c r="AU2208" s="244" t="s">
        <v>85</v>
      </c>
      <c r="AV2208" s="13" t="s">
        <v>85</v>
      </c>
      <c r="AW2208" s="13" t="s">
        <v>32</v>
      </c>
      <c r="AX2208" s="13" t="s">
        <v>75</v>
      </c>
      <c r="AY2208" s="244" t="s">
        <v>161</v>
      </c>
    </row>
    <row r="2209" s="13" customFormat="1">
      <c r="A2209" s="13"/>
      <c r="B2209" s="234"/>
      <c r="C2209" s="235"/>
      <c r="D2209" s="229" t="s">
        <v>171</v>
      </c>
      <c r="E2209" s="236" t="s">
        <v>1</v>
      </c>
      <c r="F2209" s="237" t="s">
        <v>3588</v>
      </c>
      <c r="G2209" s="235"/>
      <c r="H2209" s="238">
        <v>18</v>
      </c>
      <c r="I2209" s="239"/>
      <c r="J2209" s="235"/>
      <c r="K2209" s="235"/>
      <c r="L2209" s="240"/>
      <c r="M2209" s="241"/>
      <c r="N2209" s="242"/>
      <c r="O2209" s="242"/>
      <c r="P2209" s="242"/>
      <c r="Q2209" s="242"/>
      <c r="R2209" s="242"/>
      <c r="S2209" s="242"/>
      <c r="T2209" s="243"/>
      <c r="U2209" s="13"/>
      <c r="V2209" s="13"/>
      <c r="W2209" s="13"/>
      <c r="X2209" s="13"/>
      <c r="Y2209" s="13"/>
      <c r="Z2209" s="13"/>
      <c r="AA2209" s="13"/>
      <c r="AB2209" s="13"/>
      <c r="AC2209" s="13"/>
      <c r="AD2209" s="13"/>
      <c r="AE2209" s="13"/>
      <c r="AT2209" s="244" t="s">
        <v>171</v>
      </c>
      <c r="AU2209" s="244" t="s">
        <v>85</v>
      </c>
      <c r="AV2209" s="13" t="s">
        <v>85</v>
      </c>
      <c r="AW2209" s="13" t="s">
        <v>32</v>
      </c>
      <c r="AX2209" s="13" t="s">
        <v>75</v>
      </c>
      <c r="AY2209" s="244" t="s">
        <v>161</v>
      </c>
    </row>
    <row r="2210" s="14" customFormat="1">
      <c r="A2210" s="14"/>
      <c r="B2210" s="245"/>
      <c r="C2210" s="246"/>
      <c r="D2210" s="229" t="s">
        <v>171</v>
      </c>
      <c r="E2210" s="247" t="s">
        <v>1</v>
      </c>
      <c r="F2210" s="248" t="s">
        <v>185</v>
      </c>
      <c r="G2210" s="246"/>
      <c r="H2210" s="249">
        <v>122.84999999999999</v>
      </c>
      <c r="I2210" s="250"/>
      <c r="J2210" s="246"/>
      <c r="K2210" s="246"/>
      <c r="L2210" s="251"/>
      <c r="M2210" s="252"/>
      <c r="N2210" s="253"/>
      <c r="O2210" s="253"/>
      <c r="P2210" s="253"/>
      <c r="Q2210" s="253"/>
      <c r="R2210" s="253"/>
      <c r="S2210" s="253"/>
      <c r="T2210" s="254"/>
      <c r="U2210" s="14"/>
      <c r="V2210" s="14"/>
      <c r="W2210" s="14"/>
      <c r="X2210" s="14"/>
      <c r="Y2210" s="14"/>
      <c r="Z2210" s="14"/>
      <c r="AA2210" s="14"/>
      <c r="AB2210" s="14"/>
      <c r="AC2210" s="14"/>
      <c r="AD2210" s="14"/>
      <c r="AE2210" s="14"/>
      <c r="AT2210" s="255" t="s">
        <v>171</v>
      </c>
      <c r="AU2210" s="255" t="s">
        <v>85</v>
      </c>
      <c r="AV2210" s="14" t="s">
        <v>167</v>
      </c>
      <c r="AW2210" s="14" t="s">
        <v>32</v>
      </c>
      <c r="AX2210" s="14" t="s">
        <v>83</v>
      </c>
      <c r="AY2210" s="255" t="s">
        <v>161</v>
      </c>
    </row>
    <row r="2211" s="2" customFormat="1" ht="24.15" customHeight="1">
      <c r="A2211" s="38"/>
      <c r="B2211" s="39"/>
      <c r="C2211" s="215" t="s">
        <v>3589</v>
      </c>
      <c r="D2211" s="215" t="s">
        <v>163</v>
      </c>
      <c r="E2211" s="216" t="s">
        <v>3590</v>
      </c>
      <c r="F2211" s="217" t="s">
        <v>3591</v>
      </c>
      <c r="G2211" s="218" t="s">
        <v>206</v>
      </c>
      <c r="H2211" s="219">
        <v>874.29999999999995</v>
      </c>
      <c r="I2211" s="220"/>
      <c r="J2211" s="221">
        <f>ROUND(I2211*H2211,2)</f>
        <v>0</v>
      </c>
      <c r="K2211" s="222"/>
      <c r="L2211" s="44"/>
      <c r="M2211" s="223" t="s">
        <v>1</v>
      </c>
      <c r="N2211" s="224" t="s">
        <v>40</v>
      </c>
      <c r="O2211" s="91"/>
      <c r="P2211" s="225">
        <f>O2211*H2211</f>
        <v>0</v>
      </c>
      <c r="Q2211" s="225">
        <v>0.01385</v>
      </c>
      <c r="R2211" s="225">
        <f>Q2211*H2211</f>
        <v>12.109055</v>
      </c>
      <c r="S2211" s="225">
        <v>0</v>
      </c>
      <c r="T2211" s="226">
        <f>S2211*H2211</f>
        <v>0</v>
      </c>
      <c r="U2211" s="38"/>
      <c r="V2211" s="38"/>
      <c r="W2211" s="38"/>
      <c r="X2211" s="38"/>
      <c r="Y2211" s="38"/>
      <c r="Z2211" s="38"/>
      <c r="AA2211" s="38"/>
      <c r="AB2211" s="38"/>
      <c r="AC2211" s="38"/>
      <c r="AD2211" s="38"/>
      <c r="AE2211" s="38"/>
      <c r="AR2211" s="227" t="s">
        <v>256</v>
      </c>
      <c r="AT2211" s="227" t="s">
        <v>163</v>
      </c>
      <c r="AU2211" s="227" t="s">
        <v>85</v>
      </c>
      <c r="AY2211" s="17" t="s">
        <v>161</v>
      </c>
      <c r="BE2211" s="228">
        <f>IF(N2211="základní",J2211,0)</f>
        <v>0</v>
      </c>
      <c r="BF2211" s="228">
        <f>IF(N2211="snížená",J2211,0)</f>
        <v>0</v>
      </c>
      <c r="BG2211" s="228">
        <f>IF(N2211="zákl. přenesená",J2211,0)</f>
        <v>0</v>
      </c>
      <c r="BH2211" s="228">
        <f>IF(N2211="sníž. přenesená",J2211,0)</f>
        <v>0</v>
      </c>
      <c r="BI2211" s="228">
        <f>IF(N2211="nulová",J2211,0)</f>
        <v>0</v>
      </c>
      <c r="BJ2211" s="17" t="s">
        <v>83</v>
      </c>
      <c r="BK2211" s="228">
        <f>ROUND(I2211*H2211,2)</f>
        <v>0</v>
      </c>
      <c r="BL2211" s="17" t="s">
        <v>256</v>
      </c>
      <c r="BM2211" s="227" t="s">
        <v>3592</v>
      </c>
    </row>
    <row r="2212" s="2" customFormat="1">
      <c r="A2212" s="38"/>
      <c r="B2212" s="39"/>
      <c r="C2212" s="40"/>
      <c r="D2212" s="229" t="s">
        <v>169</v>
      </c>
      <c r="E2212" s="40"/>
      <c r="F2212" s="230" t="s">
        <v>3593</v>
      </c>
      <c r="G2212" s="40"/>
      <c r="H2212" s="40"/>
      <c r="I2212" s="231"/>
      <c r="J2212" s="40"/>
      <c r="K2212" s="40"/>
      <c r="L2212" s="44"/>
      <c r="M2212" s="232"/>
      <c r="N2212" s="233"/>
      <c r="O2212" s="91"/>
      <c r="P2212" s="91"/>
      <c r="Q2212" s="91"/>
      <c r="R2212" s="91"/>
      <c r="S2212" s="91"/>
      <c r="T2212" s="92"/>
      <c r="U2212" s="38"/>
      <c r="V2212" s="38"/>
      <c r="W2212" s="38"/>
      <c r="X2212" s="38"/>
      <c r="Y2212" s="38"/>
      <c r="Z2212" s="38"/>
      <c r="AA2212" s="38"/>
      <c r="AB2212" s="38"/>
      <c r="AC2212" s="38"/>
      <c r="AD2212" s="38"/>
      <c r="AE2212" s="38"/>
      <c r="AT2212" s="17" t="s">
        <v>169</v>
      </c>
      <c r="AU2212" s="17" t="s">
        <v>85</v>
      </c>
    </row>
    <row r="2213" s="13" customFormat="1">
      <c r="A2213" s="13"/>
      <c r="B2213" s="234"/>
      <c r="C2213" s="235"/>
      <c r="D2213" s="229" t="s">
        <v>171</v>
      </c>
      <c r="E2213" s="236" t="s">
        <v>1</v>
      </c>
      <c r="F2213" s="237" t="s">
        <v>3594</v>
      </c>
      <c r="G2213" s="235"/>
      <c r="H2213" s="238">
        <v>38</v>
      </c>
      <c r="I2213" s="239"/>
      <c r="J2213" s="235"/>
      <c r="K2213" s="235"/>
      <c r="L2213" s="240"/>
      <c r="M2213" s="241"/>
      <c r="N2213" s="242"/>
      <c r="O2213" s="242"/>
      <c r="P2213" s="242"/>
      <c r="Q2213" s="242"/>
      <c r="R2213" s="242"/>
      <c r="S2213" s="242"/>
      <c r="T2213" s="243"/>
      <c r="U2213" s="13"/>
      <c r="V2213" s="13"/>
      <c r="W2213" s="13"/>
      <c r="X2213" s="13"/>
      <c r="Y2213" s="13"/>
      <c r="Z2213" s="13"/>
      <c r="AA2213" s="13"/>
      <c r="AB2213" s="13"/>
      <c r="AC2213" s="13"/>
      <c r="AD2213" s="13"/>
      <c r="AE2213" s="13"/>
      <c r="AT2213" s="244" t="s">
        <v>171</v>
      </c>
      <c r="AU2213" s="244" t="s">
        <v>85</v>
      </c>
      <c r="AV2213" s="13" t="s">
        <v>85</v>
      </c>
      <c r="AW2213" s="13" t="s">
        <v>32</v>
      </c>
      <c r="AX2213" s="13" t="s">
        <v>75</v>
      </c>
      <c r="AY2213" s="244" t="s">
        <v>161</v>
      </c>
    </row>
    <row r="2214" s="13" customFormat="1">
      <c r="A2214" s="13"/>
      <c r="B2214" s="234"/>
      <c r="C2214" s="235"/>
      <c r="D2214" s="229" t="s">
        <v>171</v>
      </c>
      <c r="E2214" s="236" t="s">
        <v>1</v>
      </c>
      <c r="F2214" s="237" t="s">
        <v>3595</v>
      </c>
      <c r="G2214" s="235"/>
      <c r="H2214" s="238">
        <v>276.5</v>
      </c>
      <c r="I2214" s="239"/>
      <c r="J2214" s="235"/>
      <c r="K2214" s="235"/>
      <c r="L2214" s="240"/>
      <c r="M2214" s="241"/>
      <c r="N2214" s="242"/>
      <c r="O2214" s="242"/>
      <c r="P2214" s="242"/>
      <c r="Q2214" s="242"/>
      <c r="R2214" s="242"/>
      <c r="S2214" s="242"/>
      <c r="T2214" s="243"/>
      <c r="U2214" s="13"/>
      <c r="V2214" s="13"/>
      <c r="W2214" s="13"/>
      <c r="X2214" s="13"/>
      <c r="Y2214" s="13"/>
      <c r="Z2214" s="13"/>
      <c r="AA2214" s="13"/>
      <c r="AB2214" s="13"/>
      <c r="AC2214" s="13"/>
      <c r="AD2214" s="13"/>
      <c r="AE2214" s="13"/>
      <c r="AT2214" s="244" t="s">
        <v>171</v>
      </c>
      <c r="AU2214" s="244" t="s">
        <v>85</v>
      </c>
      <c r="AV2214" s="13" t="s">
        <v>85</v>
      </c>
      <c r="AW2214" s="13" t="s">
        <v>32</v>
      </c>
      <c r="AX2214" s="13" t="s">
        <v>75</v>
      </c>
      <c r="AY2214" s="244" t="s">
        <v>161</v>
      </c>
    </row>
    <row r="2215" s="13" customFormat="1">
      <c r="A2215" s="13"/>
      <c r="B2215" s="234"/>
      <c r="C2215" s="235"/>
      <c r="D2215" s="229" t="s">
        <v>171</v>
      </c>
      <c r="E2215" s="236" t="s">
        <v>1</v>
      </c>
      <c r="F2215" s="237" t="s">
        <v>3596</v>
      </c>
      <c r="G2215" s="235"/>
      <c r="H2215" s="238">
        <v>308.39999999999998</v>
      </c>
      <c r="I2215" s="239"/>
      <c r="J2215" s="235"/>
      <c r="K2215" s="235"/>
      <c r="L2215" s="240"/>
      <c r="M2215" s="241"/>
      <c r="N2215" s="242"/>
      <c r="O2215" s="242"/>
      <c r="P2215" s="242"/>
      <c r="Q2215" s="242"/>
      <c r="R2215" s="242"/>
      <c r="S2215" s="242"/>
      <c r="T2215" s="243"/>
      <c r="U2215" s="13"/>
      <c r="V2215" s="13"/>
      <c r="W2215" s="13"/>
      <c r="X2215" s="13"/>
      <c r="Y2215" s="13"/>
      <c r="Z2215" s="13"/>
      <c r="AA2215" s="13"/>
      <c r="AB2215" s="13"/>
      <c r="AC2215" s="13"/>
      <c r="AD2215" s="13"/>
      <c r="AE2215" s="13"/>
      <c r="AT2215" s="244" t="s">
        <v>171</v>
      </c>
      <c r="AU2215" s="244" t="s">
        <v>85</v>
      </c>
      <c r="AV2215" s="13" t="s">
        <v>85</v>
      </c>
      <c r="AW2215" s="13" t="s">
        <v>32</v>
      </c>
      <c r="AX2215" s="13" t="s">
        <v>75</v>
      </c>
      <c r="AY2215" s="244" t="s">
        <v>161</v>
      </c>
    </row>
    <row r="2216" s="13" customFormat="1">
      <c r="A2216" s="13"/>
      <c r="B2216" s="234"/>
      <c r="C2216" s="235"/>
      <c r="D2216" s="229" t="s">
        <v>171</v>
      </c>
      <c r="E2216" s="236" t="s">
        <v>1</v>
      </c>
      <c r="F2216" s="237" t="s">
        <v>3597</v>
      </c>
      <c r="G2216" s="235"/>
      <c r="H2216" s="238">
        <v>234.30000000000001</v>
      </c>
      <c r="I2216" s="239"/>
      <c r="J2216" s="235"/>
      <c r="K2216" s="235"/>
      <c r="L2216" s="240"/>
      <c r="M2216" s="241"/>
      <c r="N2216" s="242"/>
      <c r="O2216" s="242"/>
      <c r="P2216" s="242"/>
      <c r="Q2216" s="242"/>
      <c r="R2216" s="242"/>
      <c r="S2216" s="242"/>
      <c r="T2216" s="243"/>
      <c r="U2216" s="13"/>
      <c r="V2216" s="13"/>
      <c r="W2216" s="13"/>
      <c r="X2216" s="13"/>
      <c r="Y2216" s="13"/>
      <c r="Z2216" s="13"/>
      <c r="AA2216" s="13"/>
      <c r="AB2216" s="13"/>
      <c r="AC2216" s="13"/>
      <c r="AD2216" s="13"/>
      <c r="AE2216" s="13"/>
      <c r="AT2216" s="244" t="s">
        <v>171</v>
      </c>
      <c r="AU2216" s="244" t="s">
        <v>85</v>
      </c>
      <c r="AV2216" s="13" t="s">
        <v>85</v>
      </c>
      <c r="AW2216" s="13" t="s">
        <v>32</v>
      </c>
      <c r="AX2216" s="13" t="s">
        <v>75</v>
      </c>
      <c r="AY2216" s="244" t="s">
        <v>161</v>
      </c>
    </row>
    <row r="2217" s="13" customFormat="1">
      <c r="A2217" s="13"/>
      <c r="B2217" s="234"/>
      <c r="C2217" s="235"/>
      <c r="D2217" s="229" t="s">
        <v>171</v>
      </c>
      <c r="E2217" s="236" t="s">
        <v>1</v>
      </c>
      <c r="F2217" s="237" t="s">
        <v>3598</v>
      </c>
      <c r="G2217" s="235"/>
      <c r="H2217" s="238">
        <v>4.5</v>
      </c>
      <c r="I2217" s="239"/>
      <c r="J2217" s="235"/>
      <c r="K2217" s="235"/>
      <c r="L2217" s="240"/>
      <c r="M2217" s="241"/>
      <c r="N2217" s="242"/>
      <c r="O2217" s="242"/>
      <c r="P2217" s="242"/>
      <c r="Q2217" s="242"/>
      <c r="R2217" s="242"/>
      <c r="S2217" s="242"/>
      <c r="T2217" s="243"/>
      <c r="U2217" s="13"/>
      <c r="V2217" s="13"/>
      <c r="W2217" s="13"/>
      <c r="X2217" s="13"/>
      <c r="Y2217" s="13"/>
      <c r="Z2217" s="13"/>
      <c r="AA2217" s="13"/>
      <c r="AB2217" s="13"/>
      <c r="AC2217" s="13"/>
      <c r="AD2217" s="13"/>
      <c r="AE2217" s="13"/>
      <c r="AT2217" s="244" t="s">
        <v>171</v>
      </c>
      <c r="AU2217" s="244" t="s">
        <v>85</v>
      </c>
      <c r="AV2217" s="13" t="s">
        <v>85</v>
      </c>
      <c r="AW2217" s="13" t="s">
        <v>32</v>
      </c>
      <c r="AX2217" s="13" t="s">
        <v>75</v>
      </c>
      <c r="AY2217" s="244" t="s">
        <v>161</v>
      </c>
    </row>
    <row r="2218" s="13" customFormat="1">
      <c r="A2218" s="13"/>
      <c r="B2218" s="234"/>
      <c r="C2218" s="235"/>
      <c r="D2218" s="229" t="s">
        <v>171</v>
      </c>
      <c r="E2218" s="236" t="s">
        <v>1</v>
      </c>
      <c r="F2218" s="237" t="s">
        <v>1672</v>
      </c>
      <c r="G2218" s="235"/>
      <c r="H2218" s="238">
        <v>12.6</v>
      </c>
      <c r="I2218" s="239"/>
      <c r="J2218" s="235"/>
      <c r="K2218" s="235"/>
      <c r="L2218" s="240"/>
      <c r="M2218" s="241"/>
      <c r="N2218" s="242"/>
      <c r="O2218" s="242"/>
      <c r="P2218" s="242"/>
      <c r="Q2218" s="242"/>
      <c r="R2218" s="242"/>
      <c r="S2218" s="242"/>
      <c r="T2218" s="243"/>
      <c r="U2218" s="13"/>
      <c r="V2218" s="13"/>
      <c r="W2218" s="13"/>
      <c r="X2218" s="13"/>
      <c r="Y2218" s="13"/>
      <c r="Z2218" s="13"/>
      <c r="AA2218" s="13"/>
      <c r="AB2218" s="13"/>
      <c r="AC2218" s="13"/>
      <c r="AD2218" s="13"/>
      <c r="AE2218" s="13"/>
      <c r="AT2218" s="244" t="s">
        <v>171</v>
      </c>
      <c r="AU2218" s="244" t="s">
        <v>85</v>
      </c>
      <c r="AV2218" s="13" t="s">
        <v>85</v>
      </c>
      <c r="AW2218" s="13" t="s">
        <v>32</v>
      </c>
      <c r="AX2218" s="13" t="s">
        <v>75</v>
      </c>
      <c r="AY2218" s="244" t="s">
        <v>161</v>
      </c>
    </row>
    <row r="2219" s="14" customFormat="1">
      <c r="A2219" s="14"/>
      <c r="B2219" s="245"/>
      <c r="C2219" s="246"/>
      <c r="D2219" s="229" t="s">
        <v>171</v>
      </c>
      <c r="E2219" s="247" t="s">
        <v>1</v>
      </c>
      <c r="F2219" s="248" t="s">
        <v>185</v>
      </c>
      <c r="G2219" s="246"/>
      <c r="H2219" s="249">
        <v>874.30000000000007</v>
      </c>
      <c r="I2219" s="250"/>
      <c r="J2219" s="246"/>
      <c r="K2219" s="246"/>
      <c r="L2219" s="251"/>
      <c r="M2219" s="252"/>
      <c r="N2219" s="253"/>
      <c r="O2219" s="253"/>
      <c r="P2219" s="253"/>
      <c r="Q2219" s="253"/>
      <c r="R2219" s="253"/>
      <c r="S2219" s="253"/>
      <c r="T2219" s="254"/>
      <c r="U2219" s="14"/>
      <c r="V2219" s="14"/>
      <c r="W2219" s="14"/>
      <c r="X2219" s="14"/>
      <c r="Y2219" s="14"/>
      <c r="Z2219" s="14"/>
      <c r="AA2219" s="14"/>
      <c r="AB2219" s="14"/>
      <c r="AC2219" s="14"/>
      <c r="AD2219" s="14"/>
      <c r="AE2219" s="14"/>
      <c r="AT2219" s="255" t="s">
        <v>171</v>
      </c>
      <c r="AU2219" s="255" t="s">
        <v>85</v>
      </c>
      <c r="AV2219" s="14" t="s">
        <v>167</v>
      </c>
      <c r="AW2219" s="14" t="s">
        <v>32</v>
      </c>
      <c r="AX2219" s="14" t="s">
        <v>83</v>
      </c>
      <c r="AY2219" s="255" t="s">
        <v>161</v>
      </c>
    </row>
    <row r="2220" s="2" customFormat="1" ht="16.5" customHeight="1">
      <c r="A2220" s="38"/>
      <c r="B2220" s="39"/>
      <c r="C2220" s="215" t="s">
        <v>3599</v>
      </c>
      <c r="D2220" s="215" t="s">
        <v>163</v>
      </c>
      <c r="E2220" s="216" t="s">
        <v>3600</v>
      </c>
      <c r="F2220" s="217" t="s">
        <v>3601</v>
      </c>
      <c r="G2220" s="218" t="s">
        <v>206</v>
      </c>
      <c r="H2220" s="219">
        <v>580.85000000000002</v>
      </c>
      <c r="I2220" s="220"/>
      <c r="J2220" s="221">
        <f>ROUND(I2220*H2220,2)</f>
        <v>0</v>
      </c>
      <c r="K2220" s="222"/>
      <c r="L2220" s="44"/>
      <c r="M2220" s="223" t="s">
        <v>1</v>
      </c>
      <c r="N2220" s="224" t="s">
        <v>40</v>
      </c>
      <c r="O2220" s="91"/>
      <c r="P2220" s="225">
        <f>O2220*H2220</f>
        <v>0</v>
      </c>
      <c r="Q2220" s="225">
        <v>0</v>
      </c>
      <c r="R2220" s="225">
        <f>Q2220*H2220</f>
        <v>0</v>
      </c>
      <c r="S2220" s="225">
        <v>0</v>
      </c>
      <c r="T2220" s="226">
        <f>S2220*H2220</f>
        <v>0</v>
      </c>
      <c r="U2220" s="38"/>
      <c r="V2220" s="38"/>
      <c r="W2220" s="38"/>
      <c r="X2220" s="38"/>
      <c r="Y2220" s="38"/>
      <c r="Z2220" s="38"/>
      <c r="AA2220" s="38"/>
      <c r="AB2220" s="38"/>
      <c r="AC2220" s="38"/>
      <c r="AD2220" s="38"/>
      <c r="AE2220" s="38"/>
      <c r="AR2220" s="227" t="s">
        <v>256</v>
      </c>
      <c r="AT2220" s="227" t="s">
        <v>163</v>
      </c>
      <c r="AU2220" s="227" t="s">
        <v>85</v>
      </c>
      <c r="AY2220" s="17" t="s">
        <v>161</v>
      </c>
      <c r="BE2220" s="228">
        <f>IF(N2220="základní",J2220,0)</f>
        <v>0</v>
      </c>
      <c r="BF2220" s="228">
        <f>IF(N2220="snížená",J2220,0)</f>
        <v>0</v>
      </c>
      <c r="BG2220" s="228">
        <f>IF(N2220="zákl. přenesená",J2220,0)</f>
        <v>0</v>
      </c>
      <c r="BH2220" s="228">
        <f>IF(N2220="sníž. přenesená",J2220,0)</f>
        <v>0</v>
      </c>
      <c r="BI2220" s="228">
        <f>IF(N2220="nulová",J2220,0)</f>
        <v>0</v>
      </c>
      <c r="BJ2220" s="17" t="s">
        <v>83</v>
      </c>
      <c r="BK2220" s="228">
        <f>ROUND(I2220*H2220,2)</f>
        <v>0</v>
      </c>
      <c r="BL2220" s="17" t="s">
        <v>256</v>
      </c>
      <c r="BM2220" s="227" t="s">
        <v>3602</v>
      </c>
    </row>
    <row r="2221" s="2" customFormat="1">
      <c r="A2221" s="38"/>
      <c r="B2221" s="39"/>
      <c r="C2221" s="40"/>
      <c r="D2221" s="229" t="s">
        <v>169</v>
      </c>
      <c r="E2221" s="40"/>
      <c r="F2221" s="230" t="s">
        <v>3603</v>
      </c>
      <c r="G2221" s="40"/>
      <c r="H2221" s="40"/>
      <c r="I2221" s="231"/>
      <c r="J2221" s="40"/>
      <c r="K2221" s="40"/>
      <c r="L2221" s="44"/>
      <c r="M2221" s="232"/>
      <c r="N2221" s="233"/>
      <c r="O2221" s="91"/>
      <c r="P2221" s="91"/>
      <c r="Q2221" s="91"/>
      <c r="R2221" s="91"/>
      <c r="S2221" s="91"/>
      <c r="T2221" s="92"/>
      <c r="U2221" s="38"/>
      <c r="V2221" s="38"/>
      <c r="W2221" s="38"/>
      <c r="X2221" s="38"/>
      <c r="Y2221" s="38"/>
      <c r="Z2221" s="38"/>
      <c r="AA2221" s="38"/>
      <c r="AB2221" s="38"/>
      <c r="AC2221" s="38"/>
      <c r="AD2221" s="38"/>
      <c r="AE2221" s="38"/>
      <c r="AT2221" s="17" t="s">
        <v>169</v>
      </c>
      <c r="AU2221" s="17" t="s">
        <v>85</v>
      </c>
    </row>
    <row r="2222" s="13" customFormat="1">
      <c r="A2222" s="13"/>
      <c r="B2222" s="234"/>
      <c r="C2222" s="235"/>
      <c r="D2222" s="229" t="s">
        <v>171</v>
      </c>
      <c r="E2222" s="236" t="s">
        <v>1</v>
      </c>
      <c r="F2222" s="237" t="s">
        <v>1698</v>
      </c>
      <c r="G2222" s="235"/>
      <c r="H2222" s="238">
        <v>452.25</v>
      </c>
      <c r="I2222" s="239"/>
      <c r="J2222" s="235"/>
      <c r="K2222" s="235"/>
      <c r="L2222" s="240"/>
      <c r="M2222" s="241"/>
      <c r="N2222" s="242"/>
      <c r="O2222" s="242"/>
      <c r="P2222" s="242"/>
      <c r="Q2222" s="242"/>
      <c r="R2222" s="242"/>
      <c r="S2222" s="242"/>
      <c r="T2222" s="243"/>
      <c r="U2222" s="13"/>
      <c r="V2222" s="13"/>
      <c r="W2222" s="13"/>
      <c r="X2222" s="13"/>
      <c r="Y2222" s="13"/>
      <c r="Z2222" s="13"/>
      <c r="AA2222" s="13"/>
      <c r="AB2222" s="13"/>
      <c r="AC2222" s="13"/>
      <c r="AD2222" s="13"/>
      <c r="AE2222" s="13"/>
      <c r="AT2222" s="244" t="s">
        <v>171</v>
      </c>
      <c r="AU2222" s="244" t="s">
        <v>85</v>
      </c>
      <c r="AV2222" s="13" t="s">
        <v>85</v>
      </c>
      <c r="AW2222" s="13" t="s">
        <v>32</v>
      </c>
      <c r="AX2222" s="13" t="s">
        <v>75</v>
      </c>
      <c r="AY2222" s="244" t="s">
        <v>161</v>
      </c>
    </row>
    <row r="2223" s="13" customFormat="1">
      <c r="A2223" s="13"/>
      <c r="B2223" s="234"/>
      <c r="C2223" s="235"/>
      <c r="D2223" s="229" t="s">
        <v>171</v>
      </c>
      <c r="E2223" s="236" t="s">
        <v>1</v>
      </c>
      <c r="F2223" s="237" t="s">
        <v>1699</v>
      </c>
      <c r="G2223" s="235"/>
      <c r="H2223" s="238">
        <v>6</v>
      </c>
      <c r="I2223" s="239"/>
      <c r="J2223" s="235"/>
      <c r="K2223" s="235"/>
      <c r="L2223" s="240"/>
      <c r="M2223" s="241"/>
      <c r="N2223" s="242"/>
      <c r="O2223" s="242"/>
      <c r="P2223" s="242"/>
      <c r="Q2223" s="242"/>
      <c r="R2223" s="242"/>
      <c r="S2223" s="242"/>
      <c r="T2223" s="243"/>
      <c r="U2223" s="13"/>
      <c r="V2223" s="13"/>
      <c r="W2223" s="13"/>
      <c r="X2223" s="13"/>
      <c r="Y2223" s="13"/>
      <c r="Z2223" s="13"/>
      <c r="AA2223" s="13"/>
      <c r="AB2223" s="13"/>
      <c r="AC2223" s="13"/>
      <c r="AD2223" s="13"/>
      <c r="AE2223" s="13"/>
      <c r="AT2223" s="244" t="s">
        <v>171</v>
      </c>
      <c r="AU2223" s="244" t="s">
        <v>85</v>
      </c>
      <c r="AV2223" s="13" t="s">
        <v>85</v>
      </c>
      <c r="AW2223" s="13" t="s">
        <v>32</v>
      </c>
      <c r="AX2223" s="13" t="s">
        <v>75</v>
      </c>
      <c r="AY2223" s="244" t="s">
        <v>161</v>
      </c>
    </row>
    <row r="2224" s="13" customFormat="1">
      <c r="A2224" s="13"/>
      <c r="B2224" s="234"/>
      <c r="C2224" s="235"/>
      <c r="D2224" s="229" t="s">
        <v>171</v>
      </c>
      <c r="E2224" s="236" t="s">
        <v>1</v>
      </c>
      <c r="F2224" s="237" t="s">
        <v>1672</v>
      </c>
      <c r="G2224" s="235"/>
      <c r="H2224" s="238">
        <v>12.6</v>
      </c>
      <c r="I2224" s="239"/>
      <c r="J2224" s="235"/>
      <c r="K2224" s="235"/>
      <c r="L2224" s="240"/>
      <c r="M2224" s="241"/>
      <c r="N2224" s="242"/>
      <c r="O2224" s="242"/>
      <c r="P2224" s="242"/>
      <c r="Q2224" s="242"/>
      <c r="R2224" s="242"/>
      <c r="S2224" s="242"/>
      <c r="T2224" s="243"/>
      <c r="U2224" s="13"/>
      <c r="V2224" s="13"/>
      <c r="W2224" s="13"/>
      <c r="X2224" s="13"/>
      <c r="Y2224" s="13"/>
      <c r="Z2224" s="13"/>
      <c r="AA2224" s="13"/>
      <c r="AB2224" s="13"/>
      <c r="AC2224" s="13"/>
      <c r="AD2224" s="13"/>
      <c r="AE2224" s="13"/>
      <c r="AT2224" s="244" t="s">
        <v>171</v>
      </c>
      <c r="AU2224" s="244" t="s">
        <v>85</v>
      </c>
      <c r="AV2224" s="13" t="s">
        <v>85</v>
      </c>
      <c r="AW2224" s="13" t="s">
        <v>32</v>
      </c>
      <c r="AX2224" s="13" t="s">
        <v>75</v>
      </c>
      <c r="AY2224" s="244" t="s">
        <v>161</v>
      </c>
    </row>
    <row r="2225" s="13" customFormat="1">
      <c r="A2225" s="13"/>
      <c r="B2225" s="234"/>
      <c r="C2225" s="235"/>
      <c r="D2225" s="229" t="s">
        <v>171</v>
      </c>
      <c r="E2225" s="236" t="s">
        <v>1</v>
      </c>
      <c r="F2225" s="237" t="s">
        <v>1705</v>
      </c>
      <c r="G2225" s="235"/>
      <c r="H2225" s="238">
        <v>110</v>
      </c>
      <c r="I2225" s="239"/>
      <c r="J2225" s="235"/>
      <c r="K2225" s="235"/>
      <c r="L2225" s="240"/>
      <c r="M2225" s="241"/>
      <c r="N2225" s="242"/>
      <c r="O2225" s="242"/>
      <c r="P2225" s="242"/>
      <c r="Q2225" s="242"/>
      <c r="R2225" s="242"/>
      <c r="S2225" s="242"/>
      <c r="T2225" s="243"/>
      <c r="U2225" s="13"/>
      <c r="V2225" s="13"/>
      <c r="W2225" s="13"/>
      <c r="X2225" s="13"/>
      <c r="Y2225" s="13"/>
      <c r="Z2225" s="13"/>
      <c r="AA2225" s="13"/>
      <c r="AB2225" s="13"/>
      <c r="AC2225" s="13"/>
      <c r="AD2225" s="13"/>
      <c r="AE2225" s="13"/>
      <c r="AT2225" s="244" t="s">
        <v>171</v>
      </c>
      <c r="AU2225" s="244" t="s">
        <v>85</v>
      </c>
      <c r="AV2225" s="13" t="s">
        <v>85</v>
      </c>
      <c r="AW2225" s="13" t="s">
        <v>32</v>
      </c>
      <c r="AX2225" s="13" t="s">
        <v>75</v>
      </c>
      <c r="AY2225" s="244" t="s">
        <v>161</v>
      </c>
    </row>
    <row r="2226" s="14" customFormat="1">
      <c r="A2226" s="14"/>
      <c r="B2226" s="245"/>
      <c r="C2226" s="246"/>
      <c r="D2226" s="229" t="s">
        <v>171</v>
      </c>
      <c r="E2226" s="247" t="s">
        <v>1</v>
      </c>
      <c r="F2226" s="248" t="s">
        <v>185</v>
      </c>
      <c r="G2226" s="246"/>
      <c r="H2226" s="249">
        <v>580.85000000000002</v>
      </c>
      <c r="I2226" s="250"/>
      <c r="J2226" s="246"/>
      <c r="K2226" s="246"/>
      <c r="L2226" s="251"/>
      <c r="M2226" s="252"/>
      <c r="N2226" s="253"/>
      <c r="O2226" s="253"/>
      <c r="P2226" s="253"/>
      <c r="Q2226" s="253"/>
      <c r="R2226" s="253"/>
      <c r="S2226" s="253"/>
      <c r="T2226" s="254"/>
      <c r="U2226" s="14"/>
      <c r="V2226" s="14"/>
      <c r="W2226" s="14"/>
      <c r="X2226" s="14"/>
      <c r="Y2226" s="14"/>
      <c r="Z2226" s="14"/>
      <c r="AA2226" s="14"/>
      <c r="AB2226" s="14"/>
      <c r="AC2226" s="14"/>
      <c r="AD2226" s="14"/>
      <c r="AE2226" s="14"/>
      <c r="AT2226" s="255" t="s">
        <v>171</v>
      </c>
      <c r="AU2226" s="255" t="s">
        <v>85</v>
      </c>
      <c r="AV2226" s="14" t="s">
        <v>167</v>
      </c>
      <c r="AW2226" s="14" t="s">
        <v>32</v>
      </c>
      <c r="AX2226" s="14" t="s">
        <v>83</v>
      </c>
      <c r="AY2226" s="255" t="s">
        <v>161</v>
      </c>
    </row>
    <row r="2227" s="2" customFormat="1" ht="24.15" customHeight="1">
      <c r="A2227" s="38"/>
      <c r="B2227" s="39"/>
      <c r="C2227" s="256" t="s">
        <v>3604</v>
      </c>
      <c r="D2227" s="256" t="s">
        <v>639</v>
      </c>
      <c r="E2227" s="257" t="s">
        <v>3605</v>
      </c>
      <c r="F2227" s="258" t="s">
        <v>3606</v>
      </c>
      <c r="G2227" s="259" t="s">
        <v>206</v>
      </c>
      <c r="H2227" s="260">
        <v>652.58500000000004</v>
      </c>
      <c r="I2227" s="261"/>
      <c r="J2227" s="262">
        <f>ROUND(I2227*H2227,2)</f>
        <v>0</v>
      </c>
      <c r="K2227" s="263"/>
      <c r="L2227" s="264"/>
      <c r="M2227" s="265" t="s">
        <v>1</v>
      </c>
      <c r="N2227" s="266" t="s">
        <v>40</v>
      </c>
      <c r="O2227" s="91"/>
      <c r="P2227" s="225">
        <f>O2227*H2227</f>
        <v>0</v>
      </c>
      <c r="Q2227" s="225">
        <v>0.00016000000000000001</v>
      </c>
      <c r="R2227" s="225">
        <f>Q2227*H2227</f>
        <v>0.10441360000000001</v>
      </c>
      <c r="S2227" s="225">
        <v>0</v>
      </c>
      <c r="T2227" s="226">
        <f>S2227*H2227</f>
        <v>0</v>
      </c>
      <c r="U2227" s="38"/>
      <c r="V2227" s="38"/>
      <c r="W2227" s="38"/>
      <c r="X2227" s="38"/>
      <c r="Y2227" s="38"/>
      <c r="Z2227" s="38"/>
      <c r="AA2227" s="38"/>
      <c r="AB2227" s="38"/>
      <c r="AC2227" s="38"/>
      <c r="AD2227" s="38"/>
      <c r="AE2227" s="38"/>
      <c r="AR2227" s="227" t="s">
        <v>356</v>
      </c>
      <c r="AT2227" s="227" t="s">
        <v>639</v>
      </c>
      <c r="AU2227" s="227" t="s">
        <v>85</v>
      </c>
      <c r="AY2227" s="17" t="s">
        <v>161</v>
      </c>
      <c r="BE2227" s="228">
        <f>IF(N2227="základní",J2227,0)</f>
        <v>0</v>
      </c>
      <c r="BF2227" s="228">
        <f>IF(N2227="snížená",J2227,0)</f>
        <v>0</v>
      </c>
      <c r="BG2227" s="228">
        <f>IF(N2227="zákl. přenesená",J2227,0)</f>
        <v>0</v>
      </c>
      <c r="BH2227" s="228">
        <f>IF(N2227="sníž. přenesená",J2227,0)</f>
        <v>0</v>
      </c>
      <c r="BI2227" s="228">
        <f>IF(N2227="nulová",J2227,0)</f>
        <v>0</v>
      </c>
      <c r="BJ2227" s="17" t="s">
        <v>83</v>
      </c>
      <c r="BK2227" s="228">
        <f>ROUND(I2227*H2227,2)</f>
        <v>0</v>
      </c>
      <c r="BL2227" s="17" t="s">
        <v>256</v>
      </c>
      <c r="BM2227" s="227" t="s">
        <v>3607</v>
      </c>
    </row>
    <row r="2228" s="2" customFormat="1">
      <c r="A2228" s="38"/>
      <c r="B2228" s="39"/>
      <c r="C2228" s="40"/>
      <c r="D2228" s="229" t="s">
        <v>169</v>
      </c>
      <c r="E2228" s="40"/>
      <c r="F2228" s="230" t="s">
        <v>3606</v>
      </c>
      <c r="G2228" s="40"/>
      <c r="H2228" s="40"/>
      <c r="I2228" s="231"/>
      <c r="J2228" s="40"/>
      <c r="K2228" s="40"/>
      <c r="L2228" s="44"/>
      <c r="M2228" s="232"/>
      <c r="N2228" s="233"/>
      <c r="O2228" s="91"/>
      <c r="P2228" s="91"/>
      <c r="Q2228" s="91"/>
      <c r="R2228" s="91"/>
      <c r="S2228" s="91"/>
      <c r="T2228" s="92"/>
      <c r="U2228" s="38"/>
      <c r="V2228" s="38"/>
      <c r="W2228" s="38"/>
      <c r="X2228" s="38"/>
      <c r="Y2228" s="38"/>
      <c r="Z2228" s="38"/>
      <c r="AA2228" s="38"/>
      <c r="AB2228" s="38"/>
      <c r="AC2228" s="38"/>
      <c r="AD2228" s="38"/>
      <c r="AE2228" s="38"/>
      <c r="AT2228" s="17" t="s">
        <v>169</v>
      </c>
      <c r="AU2228" s="17" t="s">
        <v>85</v>
      </c>
    </row>
    <row r="2229" s="13" customFormat="1">
      <c r="A2229" s="13"/>
      <c r="B2229" s="234"/>
      <c r="C2229" s="235"/>
      <c r="D2229" s="229" t="s">
        <v>171</v>
      </c>
      <c r="E2229" s="236" t="s">
        <v>1</v>
      </c>
      <c r="F2229" s="237" t="s">
        <v>1698</v>
      </c>
      <c r="G2229" s="235"/>
      <c r="H2229" s="238">
        <v>452.25</v>
      </c>
      <c r="I2229" s="239"/>
      <c r="J2229" s="235"/>
      <c r="K2229" s="235"/>
      <c r="L2229" s="240"/>
      <c r="M2229" s="241"/>
      <c r="N2229" s="242"/>
      <c r="O2229" s="242"/>
      <c r="P2229" s="242"/>
      <c r="Q2229" s="242"/>
      <c r="R2229" s="242"/>
      <c r="S2229" s="242"/>
      <c r="T2229" s="243"/>
      <c r="U2229" s="13"/>
      <c r="V2229" s="13"/>
      <c r="W2229" s="13"/>
      <c r="X2229" s="13"/>
      <c r="Y2229" s="13"/>
      <c r="Z2229" s="13"/>
      <c r="AA2229" s="13"/>
      <c r="AB2229" s="13"/>
      <c r="AC2229" s="13"/>
      <c r="AD2229" s="13"/>
      <c r="AE2229" s="13"/>
      <c r="AT2229" s="244" t="s">
        <v>171</v>
      </c>
      <c r="AU2229" s="244" t="s">
        <v>85</v>
      </c>
      <c r="AV2229" s="13" t="s">
        <v>85</v>
      </c>
      <c r="AW2229" s="13" t="s">
        <v>32</v>
      </c>
      <c r="AX2229" s="13" t="s">
        <v>75</v>
      </c>
      <c r="AY2229" s="244" t="s">
        <v>161</v>
      </c>
    </row>
    <row r="2230" s="13" customFormat="1">
      <c r="A2230" s="13"/>
      <c r="B2230" s="234"/>
      <c r="C2230" s="235"/>
      <c r="D2230" s="229" t="s">
        <v>171</v>
      </c>
      <c r="E2230" s="236" t="s">
        <v>1</v>
      </c>
      <c r="F2230" s="237" t="s">
        <v>1699</v>
      </c>
      <c r="G2230" s="235"/>
      <c r="H2230" s="238">
        <v>6</v>
      </c>
      <c r="I2230" s="239"/>
      <c r="J2230" s="235"/>
      <c r="K2230" s="235"/>
      <c r="L2230" s="240"/>
      <c r="M2230" s="241"/>
      <c r="N2230" s="242"/>
      <c r="O2230" s="242"/>
      <c r="P2230" s="242"/>
      <c r="Q2230" s="242"/>
      <c r="R2230" s="242"/>
      <c r="S2230" s="242"/>
      <c r="T2230" s="243"/>
      <c r="U2230" s="13"/>
      <c r="V2230" s="13"/>
      <c r="W2230" s="13"/>
      <c r="X2230" s="13"/>
      <c r="Y2230" s="13"/>
      <c r="Z2230" s="13"/>
      <c r="AA2230" s="13"/>
      <c r="AB2230" s="13"/>
      <c r="AC2230" s="13"/>
      <c r="AD2230" s="13"/>
      <c r="AE2230" s="13"/>
      <c r="AT2230" s="244" t="s">
        <v>171</v>
      </c>
      <c r="AU2230" s="244" t="s">
        <v>85</v>
      </c>
      <c r="AV2230" s="13" t="s">
        <v>85</v>
      </c>
      <c r="AW2230" s="13" t="s">
        <v>32</v>
      </c>
      <c r="AX2230" s="13" t="s">
        <v>75</v>
      </c>
      <c r="AY2230" s="244" t="s">
        <v>161</v>
      </c>
    </row>
    <row r="2231" s="13" customFormat="1">
      <c r="A2231" s="13"/>
      <c r="B2231" s="234"/>
      <c r="C2231" s="235"/>
      <c r="D2231" s="229" t="s">
        <v>171</v>
      </c>
      <c r="E2231" s="236" t="s">
        <v>1</v>
      </c>
      <c r="F2231" s="237" t="s">
        <v>1672</v>
      </c>
      <c r="G2231" s="235"/>
      <c r="H2231" s="238">
        <v>12.6</v>
      </c>
      <c r="I2231" s="239"/>
      <c r="J2231" s="235"/>
      <c r="K2231" s="235"/>
      <c r="L2231" s="240"/>
      <c r="M2231" s="241"/>
      <c r="N2231" s="242"/>
      <c r="O2231" s="242"/>
      <c r="P2231" s="242"/>
      <c r="Q2231" s="242"/>
      <c r="R2231" s="242"/>
      <c r="S2231" s="242"/>
      <c r="T2231" s="243"/>
      <c r="U2231" s="13"/>
      <c r="V2231" s="13"/>
      <c r="W2231" s="13"/>
      <c r="X2231" s="13"/>
      <c r="Y2231" s="13"/>
      <c r="Z2231" s="13"/>
      <c r="AA2231" s="13"/>
      <c r="AB2231" s="13"/>
      <c r="AC2231" s="13"/>
      <c r="AD2231" s="13"/>
      <c r="AE2231" s="13"/>
      <c r="AT2231" s="244" t="s">
        <v>171</v>
      </c>
      <c r="AU2231" s="244" t="s">
        <v>85</v>
      </c>
      <c r="AV2231" s="13" t="s">
        <v>85</v>
      </c>
      <c r="AW2231" s="13" t="s">
        <v>32</v>
      </c>
      <c r="AX2231" s="13" t="s">
        <v>75</v>
      </c>
      <c r="AY2231" s="244" t="s">
        <v>161</v>
      </c>
    </row>
    <row r="2232" s="13" customFormat="1">
      <c r="A2232" s="13"/>
      <c r="B2232" s="234"/>
      <c r="C2232" s="235"/>
      <c r="D2232" s="229" t="s">
        <v>171</v>
      </c>
      <c r="E2232" s="236" t="s">
        <v>1</v>
      </c>
      <c r="F2232" s="237" t="s">
        <v>1705</v>
      </c>
      <c r="G2232" s="235"/>
      <c r="H2232" s="238">
        <v>110</v>
      </c>
      <c r="I2232" s="239"/>
      <c r="J2232" s="235"/>
      <c r="K2232" s="235"/>
      <c r="L2232" s="240"/>
      <c r="M2232" s="241"/>
      <c r="N2232" s="242"/>
      <c r="O2232" s="242"/>
      <c r="P2232" s="242"/>
      <c r="Q2232" s="242"/>
      <c r="R2232" s="242"/>
      <c r="S2232" s="242"/>
      <c r="T2232" s="243"/>
      <c r="U2232" s="13"/>
      <c r="V2232" s="13"/>
      <c r="W2232" s="13"/>
      <c r="X2232" s="13"/>
      <c r="Y2232" s="13"/>
      <c r="Z2232" s="13"/>
      <c r="AA2232" s="13"/>
      <c r="AB2232" s="13"/>
      <c r="AC2232" s="13"/>
      <c r="AD2232" s="13"/>
      <c r="AE2232" s="13"/>
      <c r="AT2232" s="244" t="s">
        <v>171</v>
      </c>
      <c r="AU2232" s="244" t="s">
        <v>85</v>
      </c>
      <c r="AV2232" s="13" t="s">
        <v>85</v>
      </c>
      <c r="AW2232" s="13" t="s">
        <v>32</v>
      </c>
      <c r="AX2232" s="13" t="s">
        <v>75</v>
      </c>
      <c r="AY2232" s="244" t="s">
        <v>161</v>
      </c>
    </row>
    <row r="2233" s="14" customFormat="1">
      <c r="A2233" s="14"/>
      <c r="B2233" s="245"/>
      <c r="C2233" s="246"/>
      <c r="D2233" s="229" t="s">
        <v>171</v>
      </c>
      <c r="E2233" s="247" t="s">
        <v>1</v>
      </c>
      <c r="F2233" s="248" t="s">
        <v>185</v>
      </c>
      <c r="G2233" s="246"/>
      <c r="H2233" s="249">
        <v>580.85000000000002</v>
      </c>
      <c r="I2233" s="250"/>
      <c r="J2233" s="246"/>
      <c r="K2233" s="246"/>
      <c r="L2233" s="251"/>
      <c r="M2233" s="252"/>
      <c r="N2233" s="253"/>
      <c r="O2233" s="253"/>
      <c r="P2233" s="253"/>
      <c r="Q2233" s="253"/>
      <c r="R2233" s="253"/>
      <c r="S2233" s="253"/>
      <c r="T2233" s="254"/>
      <c r="U2233" s="14"/>
      <c r="V2233" s="14"/>
      <c r="W2233" s="14"/>
      <c r="X2233" s="14"/>
      <c r="Y2233" s="14"/>
      <c r="Z2233" s="14"/>
      <c r="AA2233" s="14"/>
      <c r="AB2233" s="14"/>
      <c r="AC2233" s="14"/>
      <c r="AD2233" s="14"/>
      <c r="AE2233" s="14"/>
      <c r="AT2233" s="255" t="s">
        <v>171</v>
      </c>
      <c r="AU2233" s="255" t="s">
        <v>85</v>
      </c>
      <c r="AV2233" s="14" t="s">
        <v>167</v>
      </c>
      <c r="AW2233" s="14" t="s">
        <v>32</v>
      </c>
      <c r="AX2233" s="14" t="s">
        <v>83</v>
      </c>
      <c r="AY2233" s="255" t="s">
        <v>161</v>
      </c>
    </row>
    <row r="2234" s="13" customFormat="1">
      <c r="A2234" s="13"/>
      <c r="B2234" s="234"/>
      <c r="C2234" s="235"/>
      <c r="D2234" s="229" t="s">
        <v>171</v>
      </c>
      <c r="E2234" s="235"/>
      <c r="F2234" s="237" t="s">
        <v>3608</v>
      </c>
      <c r="G2234" s="235"/>
      <c r="H2234" s="238">
        <v>652.58500000000004</v>
      </c>
      <c r="I2234" s="239"/>
      <c r="J2234" s="235"/>
      <c r="K2234" s="235"/>
      <c r="L2234" s="240"/>
      <c r="M2234" s="241"/>
      <c r="N2234" s="242"/>
      <c r="O2234" s="242"/>
      <c r="P2234" s="242"/>
      <c r="Q2234" s="242"/>
      <c r="R2234" s="242"/>
      <c r="S2234" s="242"/>
      <c r="T2234" s="243"/>
      <c r="U2234" s="13"/>
      <c r="V2234" s="13"/>
      <c r="W2234" s="13"/>
      <c r="X2234" s="13"/>
      <c r="Y2234" s="13"/>
      <c r="Z2234" s="13"/>
      <c r="AA2234" s="13"/>
      <c r="AB2234" s="13"/>
      <c r="AC2234" s="13"/>
      <c r="AD2234" s="13"/>
      <c r="AE2234" s="13"/>
      <c r="AT2234" s="244" t="s">
        <v>171</v>
      </c>
      <c r="AU2234" s="244" t="s">
        <v>85</v>
      </c>
      <c r="AV2234" s="13" t="s">
        <v>85</v>
      </c>
      <c r="AW2234" s="13" t="s">
        <v>4</v>
      </c>
      <c r="AX2234" s="13" t="s">
        <v>83</v>
      </c>
      <c r="AY2234" s="244" t="s">
        <v>161</v>
      </c>
    </row>
    <row r="2235" s="2" customFormat="1" ht="24.15" customHeight="1">
      <c r="A2235" s="38"/>
      <c r="B2235" s="39"/>
      <c r="C2235" s="215" t="s">
        <v>3609</v>
      </c>
      <c r="D2235" s="215" t="s">
        <v>163</v>
      </c>
      <c r="E2235" s="216" t="s">
        <v>3610</v>
      </c>
      <c r="F2235" s="217" t="s">
        <v>3611</v>
      </c>
      <c r="G2235" s="218" t="s">
        <v>451</v>
      </c>
      <c r="H2235" s="219">
        <v>2323.4000000000001</v>
      </c>
      <c r="I2235" s="220"/>
      <c r="J2235" s="221">
        <f>ROUND(I2235*H2235,2)</f>
        <v>0</v>
      </c>
      <c r="K2235" s="222"/>
      <c r="L2235" s="44"/>
      <c r="M2235" s="223" t="s">
        <v>1</v>
      </c>
      <c r="N2235" s="224" t="s">
        <v>40</v>
      </c>
      <c r="O2235" s="91"/>
      <c r="P2235" s="225">
        <f>O2235*H2235</f>
        <v>0</v>
      </c>
      <c r="Q2235" s="225">
        <v>8.0000000000000007E-05</v>
      </c>
      <c r="R2235" s="225">
        <f>Q2235*H2235</f>
        <v>0.18587200000000001</v>
      </c>
      <c r="S2235" s="225">
        <v>0</v>
      </c>
      <c r="T2235" s="226">
        <f>S2235*H2235</f>
        <v>0</v>
      </c>
      <c r="U2235" s="38"/>
      <c r="V2235" s="38"/>
      <c r="W2235" s="38"/>
      <c r="X2235" s="38"/>
      <c r="Y2235" s="38"/>
      <c r="Z2235" s="38"/>
      <c r="AA2235" s="38"/>
      <c r="AB2235" s="38"/>
      <c r="AC2235" s="38"/>
      <c r="AD2235" s="38"/>
      <c r="AE2235" s="38"/>
      <c r="AR2235" s="227" t="s">
        <v>256</v>
      </c>
      <c r="AT2235" s="227" t="s">
        <v>163</v>
      </c>
      <c r="AU2235" s="227" t="s">
        <v>85</v>
      </c>
      <c r="AY2235" s="17" t="s">
        <v>161</v>
      </c>
      <c r="BE2235" s="228">
        <f>IF(N2235="základní",J2235,0)</f>
        <v>0</v>
      </c>
      <c r="BF2235" s="228">
        <f>IF(N2235="snížená",J2235,0)</f>
        <v>0</v>
      </c>
      <c r="BG2235" s="228">
        <f>IF(N2235="zákl. přenesená",J2235,0)</f>
        <v>0</v>
      </c>
      <c r="BH2235" s="228">
        <f>IF(N2235="sníž. přenesená",J2235,0)</f>
        <v>0</v>
      </c>
      <c r="BI2235" s="228">
        <f>IF(N2235="nulová",J2235,0)</f>
        <v>0</v>
      </c>
      <c r="BJ2235" s="17" t="s">
        <v>83</v>
      </c>
      <c r="BK2235" s="228">
        <f>ROUND(I2235*H2235,2)</f>
        <v>0</v>
      </c>
      <c r="BL2235" s="17" t="s">
        <v>256</v>
      </c>
      <c r="BM2235" s="227" t="s">
        <v>3612</v>
      </c>
    </row>
    <row r="2236" s="13" customFormat="1">
      <c r="A2236" s="13"/>
      <c r="B2236" s="234"/>
      <c r="C2236" s="235"/>
      <c r="D2236" s="229" t="s">
        <v>171</v>
      </c>
      <c r="E2236" s="236" t="s">
        <v>1</v>
      </c>
      <c r="F2236" s="237" t="s">
        <v>3613</v>
      </c>
      <c r="G2236" s="235"/>
      <c r="H2236" s="238">
        <v>1809</v>
      </c>
      <c r="I2236" s="239"/>
      <c r="J2236" s="235"/>
      <c r="K2236" s="235"/>
      <c r="L2236" s="240"/>
      <c r="M2236" s="241"/>
      <c r="N2236" s="242"/>
      <c r="O2236" s="242"/>
      <c r="P2236" s="242"/>
      <c r="Q2236" s="242"/>
      <c r="R2236" s="242"/>
      <c r="S2236" s="242"/>
      <c r="T2236" s="243"/>
      <c r="U2236" s="13"/>
      <c r="V2236" s="13"/>
      <c r="W2236" s="13"/>
      <c r="X2236" s="13"/>
      <c r="Y2236" s="13"/>
      <c r="Z2236" s="13"/>
      <c r="AA2236" s="13"/>
      <c r="AB2236" s="13"/>
      <c r="AC2236" s="13"/>
      <c r="AD2236" s="13"/>
      <c r="AE2236" s="13"/>
      <c r="AT2236" s="244" t="s">
        <v>171</v>
      </c>
      <c r="AU2236" s="244" t="s">
        <v>85</v>
      </c>
      <c r="AV2236" s="13" t="s">
        <v>85</v>
      </c>
      <c r="AW2236" s="13" t="s">
        <v>32</v>
      </c>
      <c r="AX2236" s="13" t="s">
        <v>75</v>
      </c>
      <c r="AY2236" s="244" t="s">
        <v>161</v>
      </c>
    </row>
    <row r="2237" s="13" customFormat="1">
      <c r="A2237" s="13"/>
      <c r="B2237" s="234"/>
      <c r="C2237" s="235"/>
      <c r="D2237" s="229" t="s">
        <v>171</v>
      </c>
      <c r="E2237" s="236" t="s">
        <v>1</v>
      </c>
      <c r="F2237" s="237" t="s">
        <v>3614</v>
      </c>
      <c r="G2237" s="235"/>
      <c r="H2237" s="238">
        <v>24</v>
      </c>
      <c r="I2237" s="239"/>
      <c r="J2237" s="235"/>
      <c r="K2237" s="235"/>
      <c r="L2237" s="240"/>
      <c r="M2237" s="241"/>
      <c r="N2237" s="242"/>
      <c r="O2237" s="242"/>
      <c r="P2237" s="242"/>
      <c r="Q2237" s="242"/>
      <c r="R2237" s="242"/>
      <c r="S2237" s="242"/>
      <c r="T2237" s="243"/>
      <c r="U2237" s="13"/>
      <c r="V2237" s="13"/>
      <c r="W2237" s="13"/>
      <c r="X2237" s="13"/>
      <c r="Y2237" s="13"/>
      <c r="Z2237" s="13"/>
      <c r="AA2237" s="13"/>
      <c r="AB2237" s="13"/>
      <c r="AC2237" s="13"/>
      <c r="AD2237" s="13"/>
      <c r="AE2237" s="13"/>
      <c r="AT2237" s="244" t="s">
        <v>171</v>
      </c>
      <c r="AU2237" s="244" t="s">
        <v>85</v>
      </c>
      <c r="AV2237" s="13" t="s">
        <v>85</v>
      </c>
      <c r="AW2237" s="13" t="s">
        <v>32</v>
      </c>
      <c r="AX2237" s="13" t="s">
        <v>75</v>
      </c>
      <c r="AY2237" s="244" t="s">
        <v>161</v>
      </c>
    </row>
    <row r="2238" s="13" customFormat="1">
      <c r="A2238" s="13"/>
      <c r="B2238" s="234"/>
      <c r="C2238" s="235"/>
      <c r="D2238" s="229" t="s">
        <v>171</v>
      </c>
      <c r="E2238" s="236" t="s">
        <v>1</v>
      </c>
      <c r="F2238" s="237" t="s">
        <v>3615</v>
      </c>
      <c r="G2238" s="235"/>
      <c r="H2238" s="238">
        <v>50.399999999999999</v>
      </c>
      <c r="I2238" s="239"/>
      <c r="J2238" s="235"/>
      <c r="K2238" s="235"/>
      <c r="L2238" s="240"/>
      <c r="M2238" s="241"/>
      <c r="N2238" s="242"/>
      <c r="O2238" s="242"/>
      <c r="P2238" s="242"/>
      <c r="Q2238" s="242"/>
      <c r="R2238" s="242"/>
      <c r="S2238" s="242"/>
      <c r="T2238" s="243"/>
      <c r="U2238" s="13"/>
      <c r="V2238" s="13"/>
      <c r="W2238" s="13"/>
      <c r="X2238" s="13"/>
      <c r="Y2238" s="13"/>
      <c r="Z2238" s="13"/>
      <c r="AA2238" s="13"/>
      <c r="AB2238" s="13"/>
      <c r="AC2238" s="13"/>
      <c r="AD2238" s="13"/>
      <c r="AE2238" s="13"/>
      <c r="AT2238" s="244" t="s">
        <v>171</v>
      </c>
      <c r="AU2238" s="244" t="s">
        <v>85</v>
      </c>
      <c r="AV2238" s="13" t="s">
        <v>85</v>
      </c>
      <c r="AW2238" s="13" t="s">
        <v>32</v>
      </c>
      <c r="AX2238" s="13" t="s">
        <v>75</v>
      </c>
      <c r="AY2238" s="244" t="s">
        <v>161</v>
      </c>
    </row>
    <row r="2239" s="13" customFormat="1">
      <c r="A2239" s="13"/>
      <c r="B2239" s="234"/>
      <c r="C2239" s="235"/>
      <c r="D2239" s="229" t="s">
        <v>171</v>
      </c>
      <c r="E2239" s="236" t="s">
        <v>1</v>
      </c>
      <c r="F2239" s="237" t="s">
        <v>3616</v>
      </c>
      <c r="G2239" s="235"/>
      <c r="H2239" s="238">
        <v>440</v>
      </c>
      <c r="I2239" s="239"/>
      <c r="J2239" s="235"/>
      <c r="K2239" s="235"/>
      <c r="L2239" s="240"/>
      <c r="M2239" s="241"/>
      <c r="N2239" s="242"/>
      <c r="O2239" s="242"/>
      <c r="P2239" s="242"/>
      <c r="Q2239" s="242"/>
      <c r="R2239" s="242"/>
      <c r="S2239" s="242"/>
      <c r="T2239" s="243"/>
      <c r="U2239" s="13"/>
      <c r="V2239" s="13"/>
      <c r="W2239" s="13"/>
      <c r="X2239" s="13"/>
      <c r="Y2239" s="13"/>
      <c r="Z2239" s="13"/>
      <c r="AA2239" s="13"/>
      <c r="AB2239" s="13"/>
      <c r="AC2239" s="13"/>
      <c r="AD2239" s="13"/>
      <c r="AE2239" s="13"/>
      <c r="AT2239" s="244" t="s">
        <v>171</v>
      </c>
      <c r="AU2239" s="244" t="s">
        <v>85</v>
      </c>
      <c r="AV2239" s="13" t="s">
        <v>85</v>
      </c>
      <c r="AW2239" s="13" t="s">
        <v>32</v>
      </c>
      <c r="AX2239" s="13" t="s">
        <v>75</v>
      </c>
      <c r="AY2239" s="244" t="s">
        <v>161</v>
      </c>
    </row>
    <row r="2240" s="14" customFormat="1">
      <c r="A2240" s="14"/>
      <c r="B2240" s="245"/>
      <c r="C2240" s="246"/>
      <c r="D2240" s="229" t="s">
        <v>171</v>
      </c>
      <c r="E2240" s="247" t="s">
        <v>1</v>
      </c>
      <c r="F2240" s="248" t="s">
        <v>185</v>
      </c>
      <c r="G2240" s="246"/>
      <c r="H2240" s="249">
        <v>2323.4000000000001</v>
      </c>
      <c r="I2240" s="250"/>
      <c r="J2240" s="246"/>
      <c r="K2240" s="246"/>
      <c r="L2240" s="251"/>
      <c r="M2240" s="252"/>
      <c r="N2240" s="253"/>
      <c r="O2240" s="253"/>
      <c r="P2240" s="253"/>
      <c r="Q2240" s="253"/>
      <c r="R2240" s="253"/>
      <c r="S2240" s="253"/>
      <c r="T2240" s="254"/>
      <c r="U2240" s="14"/>
      <c r="V2240" s="14"/>
      <c r="W2240" s="14"/>
      <c r="X2240" s="14"/>
      <c r="Y2240" s="14"/>
      <c r="Z2240" s="14"/>
      <c r="AA2240" s="14"/>
      <c r="AB2240" s="14"/>
      <c r="AC2240" s="14"/>
      <c r="AD2240" s="14"/>
      <c r="AE2240" s="14"/>
      <c r="AT2240" s="255" t="s">
        <v>171</v>
      </c>
      <c r="AU2240" s="255" t="s">
        <v>85</v>
      </c>
      <c r="AV2240" s="14" t="s">
        <v>167</v>
      </c>
      <c r="AW2240" s="14" t="s">
        <v>32</v>
      </c>
      <c r="AX2240" s="14" t="s">
        <v>83</v>
      </c>
      <c r="AY2240" s="255" t="s">
        <v>161</v>
      </c>
    </row>
    <row r="2241" s="2" customFormat="1" ht="49.05" customHeight="1">
      <c r="A2241" s="38"/>
      <c r="B2241" s="39"/>
      <c r="C2241" s="215" t="s">
        <v>3617</v>
      </c>
      <c r="D2241" s="215" t="s">
        <v>163</v>
      </c>
      <c r="E2241" s="216" t="s">
        <v>3618</v>
      </c>
      <c r="F2241" s="217" t="s">
        <v>3619</v>
      </c>
      <c r="G2241" s="218" t="s">
        <v>451</v>
      </c>
      <c r="H2241" s="219">
        <v>18</v>
      </c>
      <c r="I2241" s="220"/>
      <c r="J2241" s="221">
        <f>ROUND(I2241*H2241,2)</f>
        <v>0</v>
      </c>
      <c r="K2241" s="222"/>
      <c r="L2241" s="44"/>
      <c r="M2241" s="223" t="s">
        <v>1</v>
      </c>
      <c r="N2241" s="224" t="s">
        <v>40</v>
      </c>
      <c r="O2241" s="91"/>
      <c r="P2241" s="225">
        <f>O2241*H2241</f>
        <v>0</v>
      </c>
      <c r="Q2241" s="225">
        <v>0.01</v>
      </c>
      <c r="R2241" s="225">
        <f>Q2241*H2241</f>
        <v>0.17999999999999999</v>
      </c>
      <c r="S2241" s="225">
        <v>0</v>
      </c>
      <c r="T2241" s="226">
        <f>S2241*H2241</f>
        <v>0</v>
      </c>
      <c r="U2241" s="38"/>
      <c r="V2241" s="38"/>
      <c r="W2241" s="38"/>
      <c r="X2241" s="38"/>
      <c r="Y2241" s="38"/>
      <c r="Z2241" s="38"/>
      <c r="AA2241" s="38"/>
      <c r="AB2241" s="38"/>
      <c r="AC2241" s="38"/>
      <c r="AD2241" s="38"/>
      <c r="AE2241" s="38"/>
      <c r="AR2241" s="227" t="s">
        <v>256</v>
      </c>
      <c r="AT2241" s="227" t="s">
        <v>163</v>
      </c>
      <c r="AU2241" s="227" t="s">
        <v>85</v>
      </c>
      <c r="AY2241" s="17" t="s">
        <v>161</v>
      </c>
      <c r="BE2241" s="228">
        <f>IF(N2241="základní",J2241,0)</f>
        <v>0</v>
      </c>
      <c r="BF2241" s="228">
        <f>IF(N2241="snížená",J2241,0)</f>
        <v>0</v>
      </c>
      <c r="BG2241" s="228">
        <f>IF(N2241="zákl. přenesená",J2241,0)</f>
        <v>0</v>
      </c>
      <c r="BH2241" s="228">
        <f>IF(N2241="sníž. přenesená",J2241,0)</f>
        <v>0</v>
      </c>
      <c r="BI2241" s="228">
        <f>IF(N2241="nulová",J2241,0)</f>
        <v>0</v>
      </c>
      <c r="BJ2241" s="17" t="s">
        <v>83</v>
      </c>
      <c r="BK2241" s="228">
        <f>ROUND(I2241*H2241,2)</f>
        <v>0</v>
      </c>
      <c r="BL2241" s="17" t="s">
        <v>256</v>
      </c>
      <c r="BM2241" s="227" t="s">
        <v>3620</v>
      </c>
    </row>
    <row r="2242" s="13" customFormat="1">
      <c r="A2242" s="13"/>
      <c r="B2242" s="234"/>
      <c r="C2242" s="235"/>
      <c r="D2242" s="229" t="s">
        <v>171</v>
      </c>
      <c r="E2242" s="236" t="s">
        <v>1</v>
      </c>
      <c r="F2242" s="237" t="s">
        <v>3621</v>
      </c>
      <c r="G2242" s="235"/>
      <c r="H2242" s="238">
        <v>18</v>
      </c>
      <c r="I2242" s="239"/>
      <c r="J2242" s="235"/>
      <c r="K2242" s="235"/>
      <c r="L2242" s="240"/>
      <c r="M2242" s="241"/>
      <c r="N2242" s="242"/>
      <c r="O2242" s="242"/>
      <c r="P2242" s="242"/>
      <c r="Q2242" s="242"/>
      <c r="R2242" s="242"/>
      <c r="S2242" s="242"/>
      <c r="T2242" s="243"/>
      <c r="U2242" s="13"/>
      <c r="V2242" s="13"/>
      <c r="W2242" s="13"/>
      <c r="X2242" s="13"/>
      <c r="Y2242" s="13"/>
      <c r="Z2242" s="13"/>
      <c r="AA2242" s="13"/>
      <c r="AB2242" s="13"/>
      <c r="AC2242" s="13"/>
      <c r="AD2242" s="13"/>
      <c r="AE2242" s="13"/>
      <c r="AT2242" s="244" t="s">
        <v>171</v>
      </c>
      <c r="AU2242" s="244" t="s">
        <v>85</v>
      </c>
      <c r="AV2242" s="13" t="s">
        <v>85</v>
      </c>
      <c r="AW2242" s="13" t="s">
        <v>32</v>
      </c>
      <c r="AX2242" s="13" t="s">
        <v>83</v>
      </c>
      <c r="AY2242" s="244" t="s">
        <v>161</v>
      </c>
    </row>
    <row r="2243" s="2" customFormat="1" ht="16.5" customHeight="1">
      <c r="A2243" s="38"/>
      <c r="B2243" s="39"/>
      <c r="C2243" s="215" t="s">
        <v>3622</v>
      </c>
      <c r="D2243" s="215" t="s">
        <v>163</v>
      </c>
      <c r="E2243" s="216" t="s">
        <v>3623</v>
      </c>
      <c r="F2243" s="217" t="s">
        <v>3624</v>
      </c>
      <c r="G2243" s="218" t="s">
        <v>376</v>
      </c>
      <c r="H2243" s="219">
        <v>3</v>
      </c>
      <c r="I2243" s="220"/>
      <c r="J2243" s="221">
        <f>ROUND(I2243*H2243,2)</f>
        <v>0</v>
      </c>
      <c r="K2243" s="222"/>
      <c r="L2243" s="44"/>
      <c r="M2243" s="223" t="s">
        <v>1</v>
      </c>
      <c r="N2243" s="224" t="s">
        <v>40</v>
      </c>
      <c r="O2243" s="91"/>
      <c r="P2243" s="225">
        <f>O2243*H2243</f>
        <v>0</v>
      </c>
      <c r="Q2243" s="225">
        <v>1.0000000000000001E-05</v>
      </c>
      <c r="R2243" s="225">
        <f>Q2243*H2243</f>
        <v>3.0000000000000004E-05</v>
      </c>
      <c r="S2243" s="225">
        <v>0</v>
      </c>
      <c r="T2243" s="226">
        <f>S2243*H2243</f>
        <v>0</v>
      </c>
      <c r="U2243" s="38"/>
      <c r="V2243" s="38"/>
      <c r="W2243" s="38"/>
      <c r="X2243" s="38"/>
      <c r="Y2243" s="38"/>
      <c r="Z2243" s="38"/>
      <c r="AA2243" s="38"/>
      <c r="AB2243" s="38"/>
      <c r="AC2243" s="38"/>
      <c r="AD2243" s="38"/>
      <c r="AE2243" s="38"/>
      <c r="AR2243" s="227" t="s">
        <v>256</v>
      </c>
      <c r="AT2243" s="227" t="s">
        <v>163</v>
      </c>
      <c r="AU2243" s="227" t="s">
        <v>85</v>
      </c>
      <c r="AY2243" s="17" t="s">
        <v>161</v>
      </c>
      <c r="BE2243" s="228">
        <f>IF(N2243="základní",J2243,0)</f>
        <v>0</v>
      </c>
      <c r="BF2243" s="228">
        <f>IF(N2243="snížená",J2243,0)</f>
        <v>0</v>
      </c>
      <c r="BG2243" s="228">
        <f>IF(N2243="zákl. přenesená",J2243,0)</f>
        <v>0</v>
      </c>
      <c r="BH2243" s="228">
        <f>IF(N2243="sníž. přenesená",J2243,0)</f>
        <v>0</v>
      </c>
      <c r="BI2243" s="228">
        <f>IF(N2243="nulová",J2243,0)</f>
        <v>0</v>
      </c>
      <c r="BJ2243" s="17" t="s">
        <v>83</v>
      </c>
      <c r="BK2243" s="228">
        <f>ROUND(I2243*H2243,2)</f>
        <v>0</v>
      </c>
      <c r="BL2243" s="17" t="s">
        <v>256</v>
      </c>
      <c r="BM2243" s="227" t="s">
        <v>3625</v>
      </c>
    </row>
    <row r="2244" s="2" customFormat="1">
      <c r="A2244" s="38"/>
      <c r="B2244" s="39"/>
      <c r="C2244" s="40"/>
      <c r="D2244" s="229" t="s">
        <v>169</v>
      </c>
      <c r="E2244" s="40"/>
      <c r="F2244" s="230" t="s">
        <v>3626</v>
      </c>
      <c r="G2244" s="40"/>
      <c r="H2244" s="40"/>
      <c r="I2244" s="231"/>
      <c r="J2244" s="40"/>
      <c r="K2244" s="40"/>
      <c r="L2244" s="44"/>
      <c r="M2244" s="232"/>
      <c r="N2244" s="233"/>
      <c r="O2244" s="91"/>
      <c r="P2244" s="91"/>
      <c r="Q2244" s="91"/>
      <c r="R2244" s="91"/>
      <c r="S2244" s="91"/>
      <c r="T2244" s="92"/>
      <c r="U2244" s="38"/>
      <c r="V2244" s="38"/>
      <c r="W2244" s="38"/>
      <c r="X2244" s="38"/>
      <c r="Y2244" s="38"/>
      <c r="Z2244" s="38"/>
      <c r="AA2244" s="38"/>
      <c r="AB2244" s="38"/>
      <c r="AC2244" s="38"/>
      <c r="AD2244" s="38"/>
      <c r="AE2244" s="38"/>
      <c r="AT2244" s="17" t="s">
        <v>169</v>
      </c>
      <c r="AU2244" s="17" t="s">
        <v>85</v>
      </c>
    </row>
    <row r="2245" s="2" customFormat="1" ht="24.15" customHeight="1">
      <c r="A2245" s="38"/>
      <c r="B2245" s="39"/>
      <c r="C2245" s="256" t="s">
        <v>3627</v>
      </c>
      <c r="D2245" s="256" t="s">
        <v>639</v>
      </c>
      <c r="E2245" s="257" t="s">
        <v>3628</v>
      </c>
      <c r="F2245" s="258" t="s">
        <v>3629</v>
      </c>
      <c r="G2245" s="259" t="s">
        <v>376</v>
      </c>
      <c r="H2245" s="260">
        <v>3</v>
      </c>
      <c r="I2245" s="261"/>
      <c r="J2245" s="262">
        <f>ROUND(I2245*H2245,2)</f>
        <v>0</v>
      </c>
      <c r="K2245" s="263"/>
      <c r="L2245" s="264"/>
      <c r="M2245" s="265" t="s">
        <v>1</v>
      </c>
      <c r="N2245" s="266" t="s">
        <v>40</v>
      </c>
      <c r="O2245" s="91"/>
      <c r="P2245" s="225">
        <f>O2245*H2245</f>
        <v>0</v>
      </c>
      <c r="Q2245" s="225">
        <v>0.0025000000000000001</v>
      </c>
      <c r="R2245" s="225">
        <f>Q2245*H2245</f>
        <v>0.0074999999999999997</v>
      </c>
      <c r="S2245" s="225">
        <v>0</v>
      </c>
      <c r="T2245" s="226">
        <f>S2245*H2245</f>
        <v>0</v>
      </c>
      <c r="U2245" s="38"/>
      <c r="V2245" s="38"/>
      <c r="W2245" s="38"/>
      <c r="X2245" s="38"/>
      <c r="Y2245" s="38"/>
      <c r="Z2245" s="38"/>
      <c r="AA2245" s="38"/>
      <c r="AB2245" s="38"/>
      <c r="AC2245" s="38"/>
      <c r="AD2245" s="38"/>
      <c r="AE2245" s="38"/>
      <c r="AR2245" s="227" t="s">
        <v>356</v>
      </c>
      <c r="AT2245" s="227" t="s">
        <v>639</v>
      </c>
      <c r="AU2245" s="227" t="s">
        <v>85</v>
      </c>
      <c r="AY2245" s="17" t="s">
        <v>161</v>
      </c>
      <c r="BE2245" s="228">
        <f>IF(N2245="základní",J2245,0)</f>
        <v>0</v>
      </c>
      <c r="BF2245" s="228">
        <f>IF(N2245="snížená",J2245,0)</f>
        <v>0</v>
      </c>
      <c r="BG2245" s="228">
        <f>IF(N2245="zákl. přenesená",J2245,0)</f>
        <v>0</v>
      </c>
      <c r="BH2245" s="228">
        <f>IF(N2245="sníž. přenesená",J2245,0)</f>
        <v>0</v>
      </c>
      <c r="BI2245" s="228">
        <f>IF(N2245="nulová",J2245,0)</f>
        <v>0</v>
      </c>
      <c r="BJ2245" s="17" t="s">
        <v>83</v>
      </c>
      <c r="BK2245" s="228">
        <f>ROUND(I2245*H2245,2)</f>
        <v>0</v>
      </c>
      <c r="BL2245" s="17" t="s">
        <v>256</v>
      </c>
      <c r="BM2245" s="227" t="s">
        <v>3630</v>
      </c>
    </row>
    <row r="2246" s="2" customFormat="1">
      <c r="A2246" s="38"/>
      <c r="B2246" s="39"/>
      <c r="C2246" s="40"/>
      <c r="D2246" s="229" t="s">
        <v>169</v>
      </c>
      <c r="E2246" s="40"/>
      <c r="F2246" s="230" t="s">
        <v>3629</v>
      </c>
      <c r="G2246" s="40"/>
      <c r="H2246" s="40"/>
      <c r="I2246" s="231"/>
      <c r="J2246" s="40"/>
      <c r="K2246" s="40"/>
      <c r="L2246" s="44"/>
      <c r="M2246" s="232"/>
      <c r="N2246" s="233"/>
      <c r="O2246" s="91"/>
      <c r="P2246" s="91"/>
      <c r="Q2246" s="91"/>
      <c r="R2246" s="91"/>
      <c r="S2246" s="91"/>
      <c r="T2246" s="92"/>
      <c r="U2246" s="38"/>
      <c r="V2246" s="38"/>
      <c r="W2246" s="38"/>
      <c r="X2246" s="38"/>
      <c r="Y2246" s="38"/>
      <c r="Z2246" s="38"/>
      <c r="AA2246" s="38"/>
      <c r="AB2246" s="38"/>
      <c r="AC2246" s="38"/>
      <c r="AD2246" s="38"/>
      <c r="AE2246" s="38"/>
      <c r="AT2246" s="17" t="s">
        <v>169</v>
      </c>
      <c r="AU2246" s="17" t="s">
        <v>85</v>
      </c>
    </row>
    <row r="2247" s="2" customFormat="1" ht="16.5" customHeight="1">
      <c r="A2247" s="38"/>
      <c r="B2247" s="39"/>
      <c r="C2247" s="215" t="s">
        <v>3631</v>
      </c>
      <c r="D2247" s="215" t="s">
        <v>163</v>
      </c>
      <c r="E2247" s="216" t="s">
        <v>3632</v>
      </c>
      <c r="F2247" s="217" t="s">
        <v>3633</v>
      </c>
      <c r="G2247" s="218" t="s">
        <v>376</v>
      </c>
      <c r="H2247" s="219">
        <v>2</v>
      </c>
      <c r="I2247" s="220"/>
      <c r="J2247" s="221">
        <f>ROUND(I2247*H2247,2)</f>
        <v>0</v>
      </c>
      <c r="K2247" s="222"/>
      <c r="L2247" s="44"/>
      <c r="M2247" s="223" t="s">
        <v>1</v>
      </c>
      <c r="N2247" s="224" t="s">
        <v>40</v>
      </c>
      <c r="O2247" s="91"/>
      <c r="P2247" s="225">
        <f>O2247*H2247</f>
        <v>0</v>
      </c>
      <c r="Q2247" s="225">
        <v>1.0000000000000001E-05</v>
      </c>
      <c r="R2247" s="225">
        <f>Q2247*H2247</f>
        <v>2.0000000000000002E-05</v>
      </c>
      <c r="S2247" s="225">
        <v>0</v>
      </c>
      <c r="T2247" s="226">
        <f>S2247*H2247</f>
        <v>0</v>
      </c>
      <c r="U2247" s="38"/>
      <c r="V2247" s="38"/>
      <c r="W2247" s="38"/>
      <c r="X2247" s="38"/>
      <c r="Y2247" s="38"/>
      <c r="Z2247" s="38"/>
      <c r="AA2247" s="38"/>
      <c r="AB2247" s="38"/>
      <c r="AC2247" s="38"/>
      <c r="AD2247" s="38"/>
      <c r="AE2247" s="38"/>
      <c r="AR2247" s="227" t="s">
        <v>256</v>
      </c>
      <c r="AT2247" s="227" t="s">
        <v>163</v>
      </c>
      <c r="AU2247" s="227" t="s">
        <v>85</v>
      </c>
      <c r="AY2247" s="17" t="s">
        <v>161</v>
      </c>
      <c r="BE2247" s="228">
        <f>IF(N2247="základní",J2247,0)</f>
        <v>0</v>
      </c>
      <c r="BF2247" s="228">
        <f>IF(N2247="snížená",J2247,0)</f>
        <v>0</v>
      </c>
      <c r="BG2247" s="228">
        <f>IF(N2247="zákl. přenesená",J2247,0)</f>
        <v>0</v>
      </c>
      <c r="BH2247" s="228">
        <f>IF(N2247="sníž. přenesená",J2247,0)</f>
        <v>0</v>
      </c>
      <c r="BI2247" s="228">
        <f>IF(N2247="nulová",J2247,0)</f>
        <v>0</v>
      </c>
      <c r="BJ2247" s="17" t="s">
        <v>83</v>
      </c>
      <c r="BK2247" s="228">
        <f>ROUND(I2247*H2247,2)</f>
        <v>0</v>
      </c>
      <c r="BL2247" s="17" t="s">
        <v>256</v>
      </c>
      <c r="BM2247" s="227" t="s">
        <v>3634</v>
      </c>
    </row>
    <row r="2248" s="2" customFormat="1">
      <c r="A2248" s="38"/>
      <c r="B2248" s="39"/>
      <c r="C2248" s="40"/>
      <c r="D2248" s="229" t="s">
        <v>169</v>
      </c>
      <c r="E2248" s="40"/>
      <c r="F2248" s="230" t="s">
        <v>3635</v>
      </c>
      <c r="G2248" s="40"/>
      <c r="H2248" s="40"/>
      <c r="I2248" s="231"/>
      <c r="J2248" s="40"/>
      <c r="K2248" s="40"/>
      <c r="L2248" s="44"/>
      <c r="M2248" s="232"/>
      <c r="N2248" s="233"/>
      <c r="O2248" s="91"/>
      <c r="P2248" s="91"/>
      <c r="Q2248" s="91"/>
      <c r="R2248" s="91"/>
      <c r="S2248" s="91"/>
      <c r="T2248" s="92"/>
      <c r="U2248" s="38"/>
      <c r="V2248" s="38"/>
      <c r="W2248" s="38"/>
      <c r="X2248" s="38"/>
      <c r="Y2248" s="38"/>
      <c r="Z2248" s="38"/>
      <c r="AA2248" s="38"/>
      <c r="AB2248" s="38"/>
      <c r="AC2248" s="38"/>
      <c r="AD2248" s="38"/>
      <c r="AE2248" s="38"/>
      <c r="AT2248" s="17" t="s">
        <v>169</v>
      </c>
      <c r="AU2248" s="17" t="s">
        <v>85</v>
      </c>
    </row>
    <row r="2249" s="2" customFormat="1" ht="24.15" customHeight="1">
      <c r="A2249" s="38"/>
      <c r="B2249" s="39"/>
      <c r="C2249" s="256" t="s">
        <v>3636</v>
      </c>
      <c r="D2249" s="256" t="s">
        <v>639</v>
      </c>
      <c r="E2249" s="257" t="s">
        <v>3637</v>
      </c>
      <c r="F2249" s="258" t="s">
        <v>3638</v>
      </c>
      <c r="G2249" s="259" t="s">
        <v>376</v>
      </c>
      <c r="H2249" s="260">
        <v>2</v>
      </c>
      <c r="I2249" s="261"/>
      <c r="J2249" s="262">
        <f>ROUND(I2249*H2249,2)</f>
        <v>0</v>
      </c>
      <c r="K2249" s="263"/>
      <c r="L2249" s="264"/>
      <c r="M2249" s="265" t="s">
        <v>1</v>
      </c>
      <c r="N2249" s="266" t="s">
        <v>40</v>
      </c>
      <c r="O2249" s="91"/>
      <c r="P2249" s="225">
        <f>O2249*H2249</f>
        <v>0</v>
      </c>
      <c r="Q2249" s="225">
        <v>0.0025000000000000001</v>
      </c>
      <c r="R2249" s="225">
        <f>Q2249*H2249</f>
        <v>0.0050000000000000001</v>
      </c>
      <c r="S2249" s="225">
        <v>0</v>
      </c>
      <c r="T2249" s="226">
        <f>S2249*H2249</f>
        <v>0</v>
      </c>
      <c r="U2249" s="38"/>
      <c r="V2249" s="38"/>
      <c r="W2249" s="38"/>
      <c r="X2249" s="38"/>
      <c r="Y2249" s="38"/>
      <c r="Z2249" s="38"/>
      <c r="AA2249" s="38"/>
      <c r="AB2249" s="38"/>
      <c r="AC2249" s="38"/>
      <c r="AD2249" s="38"/>
      <c r="AE2249" s="38"/>
      <c r="AR2249" s="227" t="s">
        <v>356</v>
      </c>
      <c r="AT2249" s="227" t="s">
        <v>639</v>
      </c>
      <c r="AU2249" s="227" t="s">
        <v>85</v>
      </c>
      <c r="AY2249" s="17" t="s">
        <v>161</v>
      </c>
      <c r="BE2249" s="228">
        <f>IF(N2249="základní",J2249,0)</f>
        <v>0</v>
      </c>
      <c r="BF2249" s="228">
        <f>IF(N2249="snížená",J2249,0)</f>
        <v>0</v>
      </c>
      <c r="BG2249" s="228">
        <f>IF(N2249="zákl. přenesená",J2249,0)</f>
        <v>0</v>
      </c>
      <c r="BH2249" s="228">
        <f>IF(N2249="sníž. přenesená",J2249,0)</f>
        <v>0</v>
      </c>
      <c r="BI2249" s="228">
        <f>IF(N2249="nulová",J2249,0)</f>
        <v>0</v>
      </c>
      <c r="BJ2249" s="17" t="s">
        <v>83</v>
      </c>
      <c r="BK2249" s="228">
        <f>ROUND(I2249*H2249,2)</f>
        <v>0</v>
      </c>
      <c r="BL2249" s="17" t="s">
        <v>256</v>
      </c>
      <c r="BM2249" s="227" t="s">
        <v>3639</v>
      </c>
    </row>
    <row r="2250" s="2" customFormat="1">
      <c r="A2250" s="38"/>
      <c r="B2250" s="39"/>
      <c r="C2250" s="40"/>
      <c r="D2250" s="229" t="s">
        <v>169</v>
      </c>
      <c r="E2250" s="40"/>
      <c r="F2250" s="230" t="s">
        <v>3638</v>
      </c>
      <c r="G2250" s="40"/>
      <c r="H2250" s="40"/>
      <c r="I2250" s="231"/>
      <c r="J2250" s="40"/>
      <c r="K2250" s="40"/>
      <c r="L2250" s="44"/>
      <c r="M2250" s="232"/>
      <c r="N2250" s="233"/>
      <c r="O2250" s="91"/>
      <c r="P2250" s="91"/>
      <c r="Q2250" s="91"/>
      <c r="R2250" s="91"/>
      <c r="S2250" s="91"/>
      <c r="T2250" s="92"/>
      <c r="U2250" s="38"/>
      <c r="V2250" s="38"/>
      <c r="W2250" s="38"/>
      <c r="X2250" s="38"/>
      <c r="Y2250" s="38"/>
      <c r="Z2250" s="38"/>
      <c r="AA2250" s="38"/>
      <c r="AB2250" s="38"/>
      <c r="AC2250" s="38"/>
      <c r="AD2250" s="38"/>
      <c r="AE2250" s="38"/>
      <c r="AT2250" s="17" t="s">
        <v>169</v>
      </c>
      <c r="AU2250" s="17" t="s">
        <v>85</v>
      </c>
    </row>
    <row r="2251" s="2" customFormat="1" ht="24.15" customHeight="1">
      <c r="A2251" s="38"/>
      <c r="B2251" s="39"/>
      <c r="C2251" s="215" t="s">
        <v>3640</v>
      </c>
      <c r="D2251" s="215" t="s">
        <v>163</v>
      </c>
      <c r="E2251" s="216" t="s">
        <v>3641</v>
      </c>
      <c r="F2251" s="217" t="s">
        <v>3642</v>
      </c>
      <c r="G2251" s="218" t="s">
        <v>376</v>
      </c>
      <c r="H2251" s="219">
        <v>1</v>
      </c>
      <c r="I2251" s="220"/>
      <c r="J2251" s="221">
        <f>ROUND(I2251*H2251,2)</f>
        <v>0</v>
      </c>
      <c r="K2251" s="222"/>
      <c r="L2251" s="44"/>
      <c r="M2251" s="223" t="s">
        <v>1</v>
      </c>
      <c r="N2251" s="224" t="s">
        <v>40</v>
      </c>
      <c r="O2251" s="91"/>
      <c r="P2251" s="225">
        <f>O2251*H2251</f>
        <v>0</v>
      </c>
      <c r="Q2251" s="225">
        <v>1.0000000000000001E-05</v>
      </c>
      <c r="R2251" s="225">
        <f>Q2251*H2251</f>
        <v>1.0000000000000001E-05</v>
      </c>
      <c r="S2251" s="225">
        <v>0</v>
      </c>
      <c r="T2251" s="226">
        <f>S2251*H2251</f>
        <v>0</v>
      </c>
      <c r="U2251" s="38"/>
      <c r="V2251" s="38"/>
      <c r="W2251" s="38"/>
      <c r="X2251" s="38"/>
      <c r="Y2251" s="38"/>
      <c r="Z2251" s="38"/>
      <c r="AA2251" s="38"/>
      <c r="AB2251" s="38"/>
      <c r="AC2251" s="38"/>
      <c r="AD2251" s="38"/>
      <c r="AE2251" s="38"/>
      <c r="AR2251" s="227" t="s">
        <v>256</v>
      </c>
      <c r="AT2251" s="227" t="s">
        <v>163</v>
      </c>
      <c r="AU2251" s="227" t="s">
        <v>85</v>
      </c>
      <c r="AY2251" s="17" t="s">
        <v>161</v>
      </c>
      <c r="BE2251" s="228">
        <f>IF(N2251="základní",J2251,0)</f>
        <v>0</v>
      </c>
      <c r="BF2251" s="228">
        <f>IF(N2251="snížená",J2251,0)</f>
        <v>0</v>
      </c>
      <c r="BG2251" s="228">
        <f>IF(N2251="zákl. přenesená",J2251,0)</f>
        <v>0</v>
      </c>
      <c r="BH2251" s="228">
        <f>IF(N2251="sníž. přenesená",J2251,0)</f>
        <v>0</v>
      </c>
      <c r="BI2251" s="228">
        <f>IF(N2251="nulová",J2251,0)</f>
        <v>0</v>
      </c>
      <c r="BJ2251" s="17" t="s">
        <v>83</v>
      </c>
      <c r="BK2251" s="228">
        <f>ROUND(I2251*H2251,2)</f>
        <v>0</v>
      </c>
      <c r="BL2251" s="17" t="s">
        <v>256</v>
      </c>
      <c r="BM2251" s="227" t="s">
        <v>3643</v>
      </c>
    </row>
    <row r="2252" s="2" customFormat="1">
      <c r="A2252" s="38"/>
      <c r="B2252" s="39"/>
      <c r="C2252" s="40"/>
      <c r="D2252" s="229" t="s">
        <v>169</v>
      </c>
      <c r="E2252" s="40"/>
      <c r="F2252" s="230" t="s">
        <v>3644</v>
      </c>
      <c r="G2252" s="40"/>
      <c r="H2252" s="40"/>
      <c r="I2252" s="231"/>
      <c r="J2252" s="40"/>
      <c r="K2252" s="40"/>
      <c r="L2252" s="44"/>
      <c r="M2252" s="232"/>
      <c r="N2252" s="233"/>
      <c r="O2252" s="91"/>
      <c r="P2252" s="91"/>
      <c r="Q2252" s="91"/>
      <c r="R2252" s="91"/>
      <c r="S2252" s="91"/>
      <c r="T2252" s="92"/>
      <c r="U2252" s="38"/>
      <c r="V2252" s="38"/>
      <c r="W2252" s="38"/>
      <c r="X2252" s="38"/>
      <c r="Y2252" s="38"/>
      <c r="Z2252" s="38"/>
      <c r="AA2252" s="38"/>
      <c r="AB2252" s="38"/>
      <c r="AC2252" s="38"/>
      <c r="AD2252" s="38"/>
      <c r="AE2252" s="38"/>
      <c r="AT2252" s="17" t="s">
        <v>169</v>
      </c>
      <c r="AU2252" s="17" t="s">
        <v>85</v>
      </c>
    </row>
    <row r="2253" s="2" customFormat="1" ht="33" customHeight="1">
      <c r="A2253" s="38"/>
      <c r="B2253" s="39"/>
      <c r="C2253" s="256" t="s">
        <v>3645</v>
      </c>
      <c r="D2253" s="256" t="s">
        <v>639</v>
      </c>
      <c r="E2253" s="257" t="s">
        <v>3646</v>
      </c>
      <c r="F2253" s="258" t="s">
        <v>3647</v>
      </c>
      <c r="G2253" s="259" t="s">
        <v>376</v>
      </c>
      <c r="H2253" s="260">
        <v>1</v>
      </c>
      <c r="I2253" s="261"/>
      <c r="J2253" s="262">
        <f>ROUND(I2253*H2253,2)</f>
        <v>0</v>
      </c>
      <c r="K2253" s="263"/>
      <c r="L2253" s="264"/>
      <c r="M2253" s="265" t="s">
        <v>1</v>
      </c>
      <c r="N2253" s="266" t="s">
        <v>40</v>
      </c>
      <c r="O2253" s="91"/>
      <c r="P2253" s="225">
        <f>O2253*H2253</f>
        <v>0</v>
      </c>
      <c r="Q2253" s="225">
        <v>0.010500000000000001</v>
      </c>
      <c r="R2253" s="225">
        <f>Q2253*H2253</f>
        <v>0.010500000000000001</v>
      </c>
      <c r="S2253" s="225">
        <v>0</v>
      </c>
      <c r="T2253" s="226">
        <f>S2253*H2253</f>
        <v>0</v>
      </c>
      <c r="U2253" s="38"/>
      <c r="V2253" s="38"/>
      <c r="W2253" s="38"/>
      <c r="X2253" s="38"/>
      <c r="Y2253" s="38"/>
      <c r="Z2253" s="38"/>
      <c r="AA2253" s="38"/>
      <c r="AB2253" s="38"/>
      <c r="AC2253" s="38"/>
      <c r="AD2253" s="38"/>
      <c r="AE2253" s="38"/>
      <c r="AR2253" s="227" t="s">
        <v>356</v>
      </c>
      <c r="AT2253" s="227" t="s">
        <v>639</v>
      </c>
      <c r="AU2253" s="227" t="s">
        <v>85</v>
      </c>
      <c r="AY2253" s="17" t="s">
        <v>161</v>
      </c>
      <c r="BE2253" s="228">
        <f>IF(N2253="základní",J2253,0)</f>
        <v>0</v>
      </c>
      <c r="BF2253" s="228">
        <f>IF(N2253="snížená",J2253,0)</f>
        <v>0</v>
      </c>
      <c r="BG2253" s="228">
        <f>IF(N2253="zákl. přenesená",J2253,0)</f>
        <v>0</v>
      </c>
      <c r="BH2253" s="228">
        <f>IF(N2253="sníž. přenesená",J2253,0)</f>
        <v>0</v>
      </c>
      <c r="BI2253" s="228">
        <f>IF(N2253="nulová",J2253,0)</f>
        <v>0</v>
      </c>
      <c r="BJ2253" s="17" t="s">
        <v>83</v>
      </c>
      <c r="BK2253" s="228">
        <f>ROUND(I2253*H2253,2)</f>
        <v>0</v>
      </c>
      <c r="BL2253" s="17" t="s">
        <v>256</v>
      </c>
      <c r="BM2253" s="227" t="s">
        <v>3648</v>
      </c>
    </row>
    <row r="2254" s="2" customFormat="1">
      <c r="A2254" s="38"/>
      <c r="B2254" s="39"/>
      <c r="C2254" s="40"/>
      <c r="D2254" s="229" t="s">
        <v>169</v>
      </c>
      <c r="E2254" s="40"/>
      <c r="F2254" s="230" t="s">
        <v>3647</v>
      </c>
      <c r="G2254" s="40"/>
      <c r="H2254" s="40"/>
      <c r="I2254" s="231"/>
      <c r="J2254" s="40"/>
      <c r="K2254" s="40"/>
      <c r="L2254" s="44"/>
      <c r="M2254" s="232"/>
      <c r="N2254" s="233"/>
      <c r="O2254" s="91"/>
      <c r="P2254" s="91"/>
      <c r="Q2254" s="91"/>
      <c r="R2254" s="91"/>
      <c r="S2254" s="91"/>
      <c r="T2254" s="92"/>
      <c r="U2254" s="38"/>
      <c r="V2254" s="38"/>
      <c r="W2254" s="38"/>
      <c r="X2254" s="38"/>
      <c r="Y2254" s="38"/>
      <c r="Z2254" s="38"/>
      <c r="AA2254" s="38"/>
      <c r="AB2254" s="38"/>
      <c r="AC2254" s="38"/>
      <c r="AD2254" s="38"/>
      <c r="AE2254" s="38"/>
      <c r="AT2254" s="17" t="s">
        <v>169</v>
      </c>
      <c r="AU2254" s="17" t="s">
        <v>85</v>
      </c>
    </row>
    <row r="2255" s="2" customFormat="1" ht="16.5" customHeight="1">
      <c r="A2255" s="38"/>
      <c r="B2255" s="39"/>
      <c r="C2255" s="215" t="s">
        <v>3649</v>
      </c>
      <c r="D2255" s="215" t="s">
        <v>163</v>
      </c>
      <c r="E2255" s="216" t="s">
        <v>3650</v>
      </c>
      <c r="F2255" s="217" t="s">
        <v>3651</v>
      </c>
      <c r="G2255" s="218" t="s">
        <v>376</v>
      </c>
      <c r="H2255" s="219">
        <v>11</v>
      </c>
      <c r="I2255" s="220"/>
      <c r="J2255" s="221">
        <f>ROUND(I2255*H2255,2)</f>
        <v>0</v>
      </c>
      <c r="K2255" s="222"/>
      <c r="L2255" s="44"/>
      <c r="M2255" s="223" t="s">
        <v>1</v>
      </c>
      <c r="N2255" s="224" t="s">
        <v>40</v>
      </c>
      <c r="O2255" s="91"/>
      <c r="P2255" s="225">
        <f>O2255*H2255</f>
        <v>0</v>
      </c>
      <c r="Q2255" s="225">
        <v>0</v>
      </c>
      <c r="R2255" s="225">
        <f>Q2255*H2255</f>
        <v>0</v>
      </c>
      <c r="S2255" s="225">
        <v>0</v>
      </c>
      <c r="T2255" s="226">
        <f>S2255*H2255</f>
        <v>0</v>
      </c>
      <c r="U2255" s="38"/>
      <c r="V2255" s="38"/>
      <c r="W2255" s="38"/>
      <c r="X2255" s="38"/>
      <c r="Y2255" s="38"/>
      <c r="Z2255" s="38"/>
      <c r="AA2255" s="38"/>
      <c r="AB2255" s="38"/>
      <c r="AC2255" s="38"/>
      <c r="AD2255" s="38"/>
      <c r="AE2255" s="38"/>
      <c r="AR2255" s="227" t="s">
        <v>256</v>
      </c>
      <c r="AT2255" s="227" t="s">
        <v>163</v>
      </c>
      <c r="AU2255" s="227" t="s">
        <v>85</v>
      </c>
      <c r="AY2255" s="17" t="s">
        <v>161</v>
      </c>
      <c r="BE2255" s="228">
        <f>IF(N2255="základní",J2255,0)</f>
        <v>0</v>
      </c>
      <c r="BF2255" s="228">
        <f>IF(N2255="snížená",J2255,0)</f>
        <v>0</v>
      </c>
      <c r="BG2255" s="228">
        <f>IF(N2255="zákl. přenesená",J2255,0)</f>
        <v>0</v>
      </c>
      <c r="BH2255" s="228">
        <f>IF(N2255="sníž. přenesená",J2255,0)</f>
        <v>0</v>
      </c>
      <c r="BI2255" s="228">
        <f>IF(N2255="nulová",J2255,0)</f>
        <v>0</v>
      </c>
      <c r="BJ2255" s="17" t="s">
        <v>83</v>
      </c>
      <c r="BK2255" s="228">
        <f>ROUND(I2255*H2255,2)</f>
        <v>0</v>
      </c>
      <c r="BL2255" s="17" t="s">
        <v>256</v>
      </c>
      <c r="BM2255" s="227" t="s">
        <v>3652</v>
      </c>
    </row>
    <row r="2256" s="2" customFormat="1">
      <c r="A2256" s="38"/>
      <c r="B2256" s="39"/>
      <c r="C2256" s="40"/>
      <c r="D2256" s="229" t="s">
        <v>169</v>
      </c>
      <c r="E2256" s="40"/>
      <c r="F2256" s="230" t="s">
        <v>3653</v>
      </c>
      <c r="G2256" s="40"/>
      <c r="H2256" s="40"/>
      <c r="I2256" s="231"/>
      <c r="J2256" s="40"/>
      <c r="K2256" s="40"/>
      <c r="L2256" s="44"/>
      <c r="M2256" s="232"/>
      <c r="N2256" s="233"/>
      <c r="O2256" s="91"/>
      <c r="P2256" s="91"/>
      <c r="Q2256" s="91"/>
      <c r="R2256" s="91"/>
      <c r="S2256" s="91"/>
      <c r="T2256" s="92"/>
      <c r="U2256" s="38"/>
      <c r="V2256" s="38"/>
      <c r="W2256" s="38"/>
      <c r="X2256" s="38"/>
      <c r="Y2256" s="38"/>
      <c r="Z2256" s="38"/>
      <c r="AA2256" s="38"/>
      <c r="AB2256" s="38"/>
      <c r="AC2256" s="38"/>
      <c r="AD2256" s="38"/>
      <c r="AE2256" s="38"/>
      <c r="AT2256" s="17" t="s">
        <v>169</v>
      </c>
      <c r="AU2256" s="17" t="s">
        <v>85</v>
      </c>
    </row>
    <row r="2257" s="2" customFormat="1" ht="33" customHeight="1">
      <c r="A2257" s="38"/>
      <c r="B2257" s="39"/>
      <c r="C2257" s="256" t="s">
        <v>3654</v>
      </c>
      <c r="D2257" s="256" t="s">
        <v>639</v>
      </c>
      <c r="E2257" s="257" t="s">
        <v>3655</v>
      </c>
      <c r="F2257" s="258" t="s">
        <v>3656</v>
      </c>
      <c r="G2257" s="259" t="s">
        <v>376</v>
      </c>
      <c r="H2257" s="260">
        <v>11</v>
      </c>
      <c r="I2257" s="261"/>
      <c r="J2257" s="262">
        <f>ROUND(I2257*H2257,2)</f>
        <v>0</v>
      </c>
      <c r="K2257" s="263"/>
      <c r="L2257" s="264"/>
      <c r="M2257" s="265" t="s">
        <v>1</v>
      </c>
      <c r="N2257" s="266" t="s">
        <v>40</v>
      </c>
      <c r="O2257" s="91"/>
      <c r="P2257" s="225">
        <f>O2257*H2257</f>
        <v>0</v>
      </c>
      <c r="Q2257" s="225">
        <v>0.00080000000000000004</v>
      </c>
      <c r="R2257" s="225">
        <f>Q2257*H2257</f>
        <v>0.0088000000000000005</v>
      </c>
      <c r="S2257" s="225">
        <v>0</v>
      </c>
      <c r="T2257" s="226">
        <f>S2257*H2257</f>
        <v>0</v>
      </c>
      <c r="U2257" s="38"/>
      <c r="V2257" s="38"/>
      <c r="W2257" s="38"/>
      <c r="X2257" s="38"/>
      <c r="Y2257" s="38"/>
      <c r="Z2257" s="38"/>
      <c r="AA2257" s="38"/>
      <c r="AB2257" s="38"/>
      <c r="AC2257" s="38"/>
      <c r="AD2257" s="38"/>
      <c r="AE2257" s="38"/>
      <c r="AR2257" s="227" t="s">
        <v>356</v>
      </c>
      <c r="AT2257" s="227" t="s">
        <v>639</v>
      </c>
      <c r="AU2257" s="227" t="s">
        <v>85</v>
      </c>
      <c r="AY2257" s="17" t="s">
        <v>161</v>
      </c>
      <c r="BE2257" s="228">
        <f>IF(N2257="základní",J2257,0)</f>
        <v>0</v>
      </c>
      <c r="BF2257" s="228">
        <f>IF(N2257="snížená",J2257,0)</f>
        <v>0</v>
      </c>
      <c r="BG2257" s="228">
        <f>IF(N2257="zákl. přenesená",J2257,0)</f>
        <v>0</v>
      </c>
      <c r="BH2257" s="228">
        <f>IF(N2257="sníž. přenesená",J2257,0)</f>
        <v>0</v>
      </c>
      <c r="BI2257" s="228">
        <f>IF(N2257="nulová",J2257,0)</f>
        <v>0</v>
      </c>
      <c r="BJ2257" s="17" t="s">
        <v>83</v>
      </c>
      <c r="BK2257" s="228">
        <f>ROUND(I2257*H2257,2)</f>
        <v>0</v>
      </c>
      <c r="BL2257" s="17" t="s">
        <v>256</v>
      </c>
      <c r="BM2257" s="227" t="s">
        <v>3657</v>
      </c>
    </row>
    <row r="2258" s="2" customFormat="1">
      <c r="A2258" s="38"/>
      <c r="B2258" s="39"/>
      <c r="C2258" s="40"/>
      <c r="D2258" s="229" t="s">
        <v>169</v>
      </c>
      <c r="E2258" s="40"/>
      <c r="F2258" s="230" t="s">
        <v>3656</v>
      </c>
      <c r="G2258" s="40"/>
      <c r="H2258" s="40"/>
      <c r="I2258" s="231"/>
      <c r="J2258" s="40"/>
      <c r="K2258" s="40"/>
      <c r="L2258" s="44"/>
      <c r="M2258" s="232"/>
      <c r="N2258" s="233"/>
      <c r="O2258" s="91"/>
      <c r="P2258" s="91"/>
      <c r="Q2258" s="91"/>
      <c r="R2258" s="91"/>
      <c r="S2258" s="91"/>
      <c r="T2258" s="92"/>
      <c r="U2258" s="38"/>
      <c r="V2258" s="38"/>
      <c r="W2258" s="38"/>
      <c r="X2258" s="38"/>
      <c r="Y2258" s="38"/>
      <c r="Z2258" s="38"/>
      <c r="AA2258" s="38"/>
      <c r="AB2258" s="38"/>
      <c r="AC2258" s="38"/>
      <c r="AD2258" s="38"/>
      <c r="AE2258" s="38"/>
      <c r="AT2258" s="17" t="s">
        <v>169</v>
      </c>
      <c r="AU2258" s="17" t="s">
        <v>85</v>
      </c>
    </row>
    <row r="2259" s="2" customFormat="1" ht="24.15" customHeight="1">
      <c r="A2259" s="38"/>
      <c r="B2259" s="39"/>
      <c r="C2259" s="215" t="s">
        <v>3658</v>
      </c>
      <c r="D2259" s="215" t="s">
        <v>163</v>
      </c>
      <c r="E2259" s="216" t="s">
        <v>3659</v>
      </c>
      <c r="F2259" s="217" t="s">
        <v>3660</v>
      </c>
      <c r="G2259" s="218" t="s">
        <v>206</v>
      </c>
      <c r="H2259" s="219">
        <v>213</v>
      </c>
      <c r="I2259" s="220"/>
      <c r="J2259" s="221">
        <f>ROUND(I2259*H2259,2)</f>
        <v>0</v>
      </c>
      <c r="K2259" s="222"/>
      <c r="L2259" s="44"/>
      <c r="M2259" s="223" t="s">
        <v>1</v>
      </c>
      <c r="N2259" s="224" t="s">
        <v>40</v>
      </c>
      <c r="O2259" s="91"/>
      <c r="P2259" s="225">
        <f>O2259*H2259</f>
        <v>0</v>
      </c>
      <c r="Q2259" s="225">
        <v>0.032710000000000003</v>
      </c>
      <c r="R2259" s="225">
        <f>Q2259*H2259</f>
        <v>6.9672300000000007</v>
      </c>
      <c r="S2259" s="225">
        <v>0</v>
      </c>
      <c r="T2259" s="226">
        <f>S2259*H2259</f>
        <v>0</v>
      </c>
      <c r="U2259" s="38"/>
      <c r="V2259" s="38"/>
      <c r="W2259" s="38"/>
      <c r="X2259" s="38"/>
      <c r="Y2259" s="38"/>
      <c r="Z2259" s="38"/>
      <c r="AA2259" s="38"/>
      <c r="AB2259" s="38"/>
      <c r="AC2259" s="38"/>
      <c r="AD2259" s="38"/>
      <c r="AE2259" s="38"/>
      <c r="AR2259" s="227" t="s">
        <v>256</v>
      </c>
      <c r="AT2259" s="227" t="s">
        <v>163</v>
      </c>
      <c r="AU2259" s="227" t="s">
        <v>85</v>
      </c>
      <c r="AY2259" s="17" t="s">
        <v>161</v>
      </c>
      <c r="BE2259" s="228">
        <f>IF(N2259="základní",J2259,0)</f>
        <v>0</v>
      </c>
      <c r="BF2259" s="228">
        <f>IF(N2259="snížená",J2259,0)</f>
        <v>0</v>
      </c>
      <c r="BG2259" s="228">
        <f>IF(N2259="zákl. přenesená",J2259,0)</f>
        <v>0</v>
      </c>
      <c r="BH2259" s="228">
        <f>IF(N2259="sníž. přenesená",J2259,0)</f>
        <v>0</v>
      </c>
      <c r="BI2259" s="228">
        <f>IF(N2259="nulová",J2259,0)</f>
        <v>0</v>
      </c>
      <c r="BJ2259" s="17" t="s">
        <v>83</v>
      </c>
      <c r="BK2259" s="228">
        <f>ROUND(I2259*H2259,2)</f>
        <v>0</v>
      </c>
      <c r="BL2259" s="17" t="s">
        <v>256</v>
      </c>
      <c r="BM2259" s="227" t="s">
        <v>3661</v>
      </c>
    </row>
    <row r="2260" s="2" customFormat="1">
      <c r="A2260" s="38"/>
      <c r="B2260" s="39"/>
      <c r="C2260" s="40"/>
      <c r="D2260" s="229" t="s">
        <v>169</v>
      </c>
      <c r="E2260" s="40"/>
      <c r="F2260" s="230" t="s">
        <v>3662</v>
      </c>
      <c r="G2260" s="40"/>
      <c r="H2260" s="40"/>
      <c r="I2260" s="231"/>
      <c r="J2260" s="40"/>
      <c r="K2260" s="40"/>
      <c r="L2260" s="44"/>
      <c r="M2260" s="232"/>
      <c r="N2260" s="233"/>
      <c r="O2260" s="91"/>
      <c r="P2260" s="91"/>
      <c r="Q2260" s="91"/>
      <c r="R2260" s="91"/>
      <c r="S2260" s="91"/>
      <c r="T2260" s="92"/>
      <c r="U2260" s="38"/>
      <c r="V2260" s="38"/>
      <c r="W2260" s="38"/>
      <c r="X2260" s="38"/>
      <c r="Y2260" s="38"/>
      <c r="Z2260" s="38"/>
      <c r="AA2260" s="38"/>
      <c r="AB2260" s="38"/>
      <c r="AC2260" s="38"/>
      <c r="AD2260" s="38"/>
      <c r="AE2260" s="38"/>
      <c r="AT2260" s="17" t="s">
        <v>169</v>
      </c>
      <c r="AU2260" s="17" t="s">
        <v>85</v>
      </c>
    </row>
    <row r="2261" s="13" customFormat="1">
      <c r="A2261" s="13"/>
      <c r="B2261" s="234"/>
      <c r="C2261" s="235"/>
      <c r="D2261" s="229" t="s">
        <v>171</v>
      </c>
      <c r="E2261" s="236" t="s">
        <v>1</v>
      </c>
      <c r="F2261" s="237" t="s">
        <v>3663</v>
      </c>
      <c r="G2261" s="235"/>
      <c r="H2261" s="238">
        <v>213</v>
      </c>
      <c r="I2261" s="239"/>
      <c r="J2261" s="235"/>
      <c r="K2261" s="235"/>
      <c r="L2261" s="240"/>
      <c r="M2261" s="241"/>
      <c r="N2261" s="242"/>
      <c r="O2261" s="242"/>
      <c r="P2261" s="242"/>
      <c r="Q2261" s="242"/>
      <c r="R2261" s="242"/>
      <c r="S2261" s="242"/>
      <c r="T2261" s="243"/>
      <c r="U2261" s="13"/>
      <c r="V2261" s="13"/>
      <c r="W2261" s="13"/>
      <c r="X2261" s="13"/>
      <c r="Y2261" s="13"/>
      <c r="Z2261" s="13"/>
      <c r="AA2261" s="13"/>
      <c r="AB2261" s="13"/>
      <c r="AC2261" s="13"/>
      <c r="AD2261" s="13"/>
      <c r="AE2261" s="13"/>
      <c r="AT2261" s="244" t="s">
        <v>171</v>
      </c>
      <c r="AU2261" s="244" t="s">
        <v>85</v>
      </c>
      <c r="AV2261" s="13" t="s">
        <v>85</v>
      </c>
      <c r="AW2261" s="13" t="s">
        <v>32</v>
      </c>
      <c r="AX2261" s="13" t="s">
        <v>83</v>
      </c>
      <c r="AY2261" s="244" t="s">
        <v>161</v>
      </c>
    </row>
    <row r="2262" s="2" customFormat="1" ht="24.15" customHeight="1">
      <c r="A2262" s="38"/>
      <c r="B2262" s="39"/>
      <c r="C2262" s="215" t="s">
        <v>3664</v>
      </c>
      <c r="D2262" s="215" t="s">
        <v>163</v>
      </c>
      <c r="E2262" s="216" t="s">
        <v>3665</v>
      </c>
      <c r="F2262" s="217" t="s">
        <v>3666</v>
      </c>
      <c r="G2262" s="218" t="s">
        <v>240</v>
      </c>
      <c r="H2262" s="219">
        <v>33.252000000000002</v>
      </c>
      <c r="I2262" s="220"/>
      <c r="J2262" s="221">
        <f>ROUND(I2262*H2262,2)</f>
        <v>0</v>
      </c>
      <c r="K2262" s="222"/>
      <c r="L2262" s="44"/>
      <c r="M2262" s="223" t="s">
        <v>1</v>
      </c>
      <c r="N2262" s="224" t="s">
        <v>40</v>
      </c>
      <c r="O2262" s="91"/>
      <c r="P2262" s="225">
        <f>O2262*H2262</f>
        <v>0</v>
      </c>
      <c r="Q2262" s="225">
        <v>0</v>
      </c>
      <c r="R2262" s="225">
        <f>Q2262*H2262</f>
        <v>0</v>
      </c>
      <c r="S2262" s="225">
        <v>0</v>
      </c>
      <c r="T2262" s="226">
        <f>S2262*H2262</f>
        <v>0</v>
      </c>
      <c r="U2262" s="38"/>
      <c r="V2262" s="38"/>
      <c r="W2262" s="38"/>
      <c r="X2262" s="38"/>
      <c r="Y2262" s="38"/>
      <c r="Z2262" s="38"/>
      <c r="AA2262" s="38"/>
      <c r="AB2262" s="38"/>
      <c r="AC2262" s="38"/>
      <c r="AD2262" s="38"/>
      <c r="AE2262" s="38"/>
      <c r="AR2262" s="227" t="s">
        <v>256</v>
      </c>
      <c r="AT2262" s="227" t="s">
        <v>163</v>
      </c>
      <c r="AU2262" s="227" t="s">
        <v>85</v>
      </c>
      <c r="AY2262" s="17" t="s">
        <v>161</v>
      </c>
      <c r="BE2262" s="228">
        <f>IF(N2262="základní",J2262,0)</f>
        <v>0</v>
      </c>
      <c r="BF2262" s="228">
        <f>IF(N2262="snížená",J2262,0)</f>
        <v>0</v>
      </c>
      <c r="BG2262" s="228">
        <f>IF(N2262="zákl. přenesená",J2262,0)</f>
        <v>0</v>
      </c>
      <c r="BH2262" s="228">
        <f>IF(N2262="sníž. přenesená",J2262,0)</f>
        <v>0</v>
      </c>
      <c r="BI2262" s="228">
        <f>IF(N2262="nulová",J2262,0)</f>
        <v>0</v>
      </c>
      <c r="BJ2262" s="17" t="s">
        <v>83</v>
      </c>
      <c r="BK2262" s="228">
        <f>ROUND(I2262*H2262,2)</f>
        <v>0</v>
      </c>
      <c r="BL2262" s="17" t="s">
        <v>256</v>
      </c>
      <c r="BM2262" s="227" t="s">
        <v>3667</v>
      </c>
    </row>
    <row r="2263" s="2" customFormat="1">
      <c r="A2263" s="38"/>
      <c r="B2263" s="39"/>
      <c r="C2263" s="40"/>
      <c r="D2263" s="229" t="s">
        <v>169</v>
      </c>
      <c r="E2263" s="40"/>
      <c r="F2263" s="230" t="s">
        <v>3668</v>
      </c>
      <c r="G2263" s="40"/>
      <c r="H2263" s="40"/>
      <c r="I2263" s="231"/>
      <c r="J2263" s="40"/>
      <c r="K2263" s="40"/>
      <c r="L2263" s="44"/>
      <c r="M2263" s="232"/>
      <c r="N2263" s="233"/>
      <c r="O2263" s="91"/>
      <c r="P2263" s="91"/>
      <c r="Q2263" s="91"/>
      <c r="R2263" s="91"/>
      <c r="S2263" s="91"/>
      <c r="T2263" s="92"/>
      <c r="U2263" s="38"/>
      <c r="V2263" s="38"/>
      <c r="W2263" s="38"/>
      <c r="X2263" s="38"/>
      <c r="Y2263" s="38"/>
      <c r="Z2263" s="38"/>
      <c r="AA2263" s="38"/>
      <c r="AB2263" s="38"/>
      <c r="AC2263" s="38"/>
      <c r="AD2263" s="38"/>
      <c r="AE2263" s="38"/>
      <c r="AT2263" s="17" t="s">
        <v>169</v>
      </c>
      <c r="AU2263" s="17" t="s">
        <v>85</v>
      </c>
    </row>
    <row r="2264" s="12" customFormat="1" ht="22.8" customHeight="1">
      <c r="A2264" s="12"/>
      <c r="B2264" s="199"/>
      <c r="C2264" s="200"/>
      <c r="D2264" s="201" t="s">
        <v>74</v>
      </c>
      <c r="E2264" s="213" t="s">
        <v>3669</v>
      </c>
      <c r="F2264" s="213" t="s">
        <v>3670</v>
      </c>
      <c r="G2264" s="200"/>
      <c r="H2264" s="200"/>
      <c r="I2264" s="203"/>
      <c r="J2264" s="214">
        <f>BK2264</f>
        <v>0</v>
      </c>
      <c r="K2264" s="200"/>
      <c r="L2264" s="205"/>
      <c r="M2264" s="206"/>
      <c r="N2264" s="207"/>
      <c r="O2264" s="207"/>
      <c r="P2264" s="208">
        <f>SUM(P2265:P2311)</f>
        <v>0</v>
      </c>
      <c r="Q2264" s="207"/>
      <c r="R2264" s="208">
        <f>SUM(R2265:R2311)</f>
        <v>0.48955220000000005</v>
      </c>
      <c r="S2264" s="207"/>
      <c r="T2264" s="209">
        <f>SUM(T2265:T2311)</f>
        <v>0.20364919999999998</v>
      </c>
      <c r="U2264" s="12"/>
      <c r="V2264" s="12"/>
      <c r="W2264" s="12"/>
      <c r="X2264" s="12"/>
      <c r="Y2264" s="12"/>
      <c r="Z2264" s="12"/>
      <c r="AA2264" s="12"/>
      <c r="AB2264" s="12"/>
      <c r="AC2264" s="12"/>
      <c r="AD2264" s="12"/>
      <c r="AE2264" s="12"/>
      <c r="AR2264" s="210" t="s">
        <v>85</v>
      </c>
      <c r="AT2264" s="211" t="s">
        <v>74</v>
      </c>
      <c r="AU2264" s="211" t="s">
        <v>83</v>
      </c>
      <c r="AY2264" s="210" t="s">
        <v>161</v>
      </c>
      <c r="BK2264" s="212">
        <f>SUM(BK2265:BK2311)</f>
        <v>0</v>
      </c>
    </row>
    <row r="2265" s="2" customFormat="1" ht="16.5" customHeight="1">
      <c r="A2265" s="38"/>
      <c r="B2265" s="39"/>
      <c r="C2265" s="215" t="s">
        <v>3671</v>
      </c>
      <c r="D2265" s="215" t="s">
        <v>163</v>
      </c>
      <c r="E2265" s="216" t="s">
        <v>3672</v>
      </c>
      <c r="F2265" s="217" t="s">
        <v>3673</v>
      </c>
      <c r="G2265" s="218" t="s">
        <v>206</v>
      </c>
      <c r="H2265" s="219">
        <v>9.1799999999999997</v>
      </c>
      <c r="I2265" s="220"/>
      <c r="J2265" s="221">
        <f>ROUND(I2265*H2265,2)</f>
        <v>0</v>
      </c>
      <c r="K2265" s="222"/>
      <c r="L2265" s="44"/>
      <c r="M2265" s="223" t="s">
        <v>1</v>
      </c>
      <c r="N2265" s="224" t="s">
        <v>40</v>
      </c>
      <c r="O2265" s="91"/>
      <c r="P2265" s="225">
        <f>O2265*H2265</f>
        <v>0</v>
      </c>
      <c r="Q2265" s="225">
        <v>0</v>
      </c>
      <c r="R2265" s="225">
        <f>Q2265*H2265</f>
        <v>0</v>
      </c>
      <c r="S2265" s="225">
        <v>0.00594</v>
      </c>
      <c r="T2265" s="226">
        <f>S2265*H2265</f>
        <v>0.0545292</v>
      </c>
      <c r="U2265" s="38"/>
      <c r="V2265" s="38"/>
      <c r="W2265" s="38"/>
      <c r="X2265" s="38"/>
      <c r="Y2265" s="38"/>
      <c r="Z2265" s="38"/>
      <c r="AA2265" s="38"/>
      <c r="AB2265" s="38"/>
      <c r="AC2265" s="38"/>
      <c r="AD2265" s="38"/>
      <c r="AE2265" s="38"/>
      <c r="AR2265" s="227" t="s">
        <v>256</v>
      </c>
      <c r="AT2265" s="227" t="s">
        <v>163</v>
      </c>
      <c r="AU2265" s="227" t="s">
        <v>85</v>
      </c>
      <c r="AY2265" s="17" t="s">
        <v>161</v>
      </c>
      <c r="BE2265" s="228">
        <f>IF(N2265="základní",J2265,0)</f>
        <v>0</v>
      </c>
      <c r="BF2265" s="228">
        <f>IF(N2265="snížená",J2265,0)</f>
        <v>0</v>
      </c>
      <c r="BG2265" s="228">
        <f>IF(N2265="zákl. přenesená",J2265,0)</f>
        <v>0</v>
      </c>
      <c r="BH2265" s="228">
        <f>IF(N2265="sníž. přenesená",J2265,0)</f>
        <v>0</v>
      </c>
      <c r="BI2265" s="228">
        <f>IF(N2265="nulová",J2265,0)</f>
        <v>0</v>
      </c>
      <c r="BJ2265" s="17" t="s">
        <v>83</v>
      </c>
      <c r="BK2265" s="228">
        <f>ROUND(I2265*H2265,2)</f>
        <v>0</v>
      </c>
      <c r="BL2265" s="17" t="s">
        <v>256</v>
      </c>
      <c r="BM2265" s="227" t="s">
        <v>3674</v>
      </c>
    </row>
    <row r="2266" s="2" customFormat="1">
      <c r="A2266" s="38"/>
      <c r="B2266" s="39"/>
      <c r="C2266" s="40"/>
      <c r="D2266" s="229" t="s">
        <v>169</v>
      </c>
      <c r="E2266" s="40"/>
      <c r="F2266" s="230" t="s">
        <v>3675</v>
      </c>
      <c r="G2266" s="40"/>
      <c r="H2266" s="40"/>
      <c r="I2266" s="231"/>
      <c r="J2266" s="40"/>
      <c r="K2266" s="40"/>
      <c r="L2266" s="44"/>
      <c r="M2266" s="232"/>
      <c r="N2266" s="233"/>
      <c r="O2266" s="91"/>
      <c r="P2266" s="91"/>
      <c r="Q2266" s="91"/>
      <c r="R2266" s="91"/>
      <c r="S2266" s="91"/>
      <c r="T2266" s="92"/>
      <c r="U2266" s="38"/>
      <c r="V2266" s="38"/>
      <c r="W2266" s="38"/>
      <c r="X2266" s="38"/>
      <c r="Y2266" s="38"/>
      <c r="Z2266" s="38"/>
      <c r="AA2266" s="38"/>
      <c r="AB2266" s="38"/>
      <c r="AC2266" s="38"/>
      <c r="AD2266" s="38"/>
      <c r="AE2266" s="38"/>
      <c r="AT2266" s="17" t="s">
        <v>169</v>
      </c>
      <c r="AU2266" s="17" t="s">
        <v>85</v>
      </c>
    </row>
    <row r="2267" s="13" customFormat="1">
      <c r="A2267" s="13"/>
      <c r="B2267" s="234"/>
      <c r="C2267" s="235"/>
      <c r="D2267" s="229" t="s">
        <v>171</v>
      </c>
      <c r="E2267" s="236" t="s">
        <v>1</v>
      </c>
      <c r="F2267" s="237" t="s">
        <v>3676</v>
      </c>
      <c r="G2267" s="235"/>
      <c r="H2267" s="238">
        <v>9.1799999999999997</v>
      </c>
      <c r="I2267" s="239"/>
      <c r="J2267" s="235"/>
      <c r="K2267" s="235"/>
      <c r="L2267" s="240"/>
      <c r="M2267" s="241"/>
      <c r="N2267" s="242"/>
      <c r="O2267" s="242"/>
      <c r="P2267" s="242"/>
      <c r="Q2267" s="242"/>
      <c r="R2267" s="242"/>
      <c r="S2267" s="242"/>
      <c r="T2267" s="243"/>
      <c r="U2267" s="13"/>
      <c r="V2267" s="13"/>
      <c r="W2267" s="13"/>
      <c r="X2267" s="13"/>
      <c r="Y2267" s="13"/>
      <c r="Z2267" s="13"/>
      <c r="AA2267" s="13"/>
      <c r="AB2267" s="13"/>
      <c r="AC2267" s="13"/>
      <c r="AD2267" s="13"/>
      <c r="AE2267" s="13"/>
      <c r="AT2267" s="244" t="s">
        <v>171</v>
      </c>
      <c r="AU2267" s="244" t="s">
        <v>85</v>
      </c>
      <c r="AV2267" s="13" t="s">
        <v>85</v>
      </c>
      <c r="AW2267" s="13" t="s">
        <v>32</v>
      </c>
      <c r="AX2267" s="13" t="s">
        <v>83</v>
      </c>
      <c r="AY2267" s="244" t="s">
        <v>161</v>
      </c>
    </row>
    <row r="2268" s="2" customFormat="1" ht="16.5" customHeight="1">
      <c r="A2268" s="38"/>
      <c r="B2268" s="39"/>
      <c r="C2268" s="215" t="s">
        <v>3677</v>
      </c>
      <c r="D2268" s="215" t="s">
        <v>163</v>
      </c>
      <c r="E2268" s="216" t="s">
        <v>3678</v>
      </c>
      <c r="F2268" s="217" t="s">
        <v>3679</v>
      </c>
      <c r="G2268" s="218" t="s">
        <v>451</v>
      </c>
      <c r="H2268" s="219">
        <v>22</v>
      </c>
      <c r="I2268" s="220"/>
      <c r="J2268" s="221">
        <f>ROUND(I2268*H2268,2)</f>
        <v>0</v>
      </c>
      <c r="K2268" s="222"/>
      <c r="L2268" s="44"/>
      <c r="M2268" s="223" t="s">
        <v>1</v>
      </c>
      <c r="N2268" s="224" t="s">
        <v>40</v>
      </c>
      <c r="O2268" s="91"/>
      <c r="P2268" s="225">
        <f>O2268*H2268</f>
        <v>0</v>
      </c>
      <c r="Q2268" s="225">
        <v>0</v>
      </c>
      <c r="R2268" s="225">
        <f>Q2268*H2268</f>
        <v>0</v>
      </c>
      <c r="S2268" s="225">
        <v>0.00167</v>
      </c>
      <c r="T2268" s="226">
        <f>S2268*H2268</f>
        <v>0.036740000000000002</v>
      </c>
      <c r="U2268" s="38"/>
      <c r="V2268" s="38"/>
      <c r="W2268" s="38"/>
      <c r="X2268" s="38"/>
      <c r="Y2268" s="38"/>
      <c r="Z2268" s="38"/>
      <c r="AA2268" s="38"/>
      <c r="AB2268" s="38"/>
      <c r="AC2268" s="38"/>
      <c r="AD2268" s="38"/>
      <c r="AE2268" s="38"/>
      <c r="AR2268" s="227" t="s">
        <v>256</v>
      </c>
      <c r="AT2268" s="227" t="s">
        <v>163</v>
      </c>
      <c r="AU2268" s="227" t="s">
        <v>85</v>
      </c>
      <c r="AY2268" s="17" t="s">
        <v>161</v>
      </c>
      <c r="BE2268" s="228">
        <f>IF(N2268="základní",J2268,0)</f>
        <v>0</v>
      </c>
      <c r="BF2268" s="228">
        <f>IF(N2268="snížená",J2268,0)</f>
        <v>0</v>
      </c>
      <c r="BG2268" s="228">
        <f>IF(N2268="zákl. přenesená",J2268,0)</f>
        <v>0</v>
      </c>
      <c r="BH2268" s="228">
        <f>IF(N2268="sníž. přenesená",J2268,0)</f>
        <v>0</v>
      </c>
      <c r="BI2268" s="228">
        <f>IF(N2268="nulová",J2268,0)</f>
        <v>0</v>
      </c>
      <c r="BJ2268" s="17" t="s">
        <v>83</v>
      </c>
      <c r="BK2268" s="228">
        <f>ROUND(I2268*H2268,2)</f>
        <v>0</v>
      </c>
      <c r="BL2268" s="17" t="s">
        <v>256</v>
      </c>
      <c r="BM2268" s="227" t="s">
        <v>3680</v>
      </c>
    </row>
    <row r="2269" s="2" customFormat="1">
      <c r="A2269" s="38"/>
      <c r="B2269" s="39"/>
      <c r="C2269" s="40"/>
      <c r="D2269" s="229" t="s">
        <v>169</v>
      </c>
      <c r="E2269" s="40"/>
      <c r="F2269" s="230" t="s">
        <v>3681</v>
      </c>
      <c r="G2269" s="40"/>
      <c r="H2269" s="40"/>
      <c r="I2269" s="231"/>
      <c r="J2269" s="40"/>
      <c r="K2269" s="40"/>
      <c r="L2269" s="44"/>
      <c r="M2269" s="232"/>
      <c r="N2269" s="233"/>
      <c r="O2269" s="91"/>
      <c r="P2269" s="91"/>
      <c r="Q2269" s="91"/>
      <c r="R2269" s="91"/>
      <c r="S2269" s="91"/>
      <c r="T2269" s="92"/>
      <c r="U2269" s="38"/>
      <c r="V2269" s="38"/>
      <c r="W2269" s="38"/>
      <c r="X2269" s="38"/>
      <c r="Y2269" s="38"/>
      <c r="Z2269" s="38"/>
      <c r="AA2269" s="38"/>
      <c r="AB2269" s="38"/>
      <c r="AC2269" s="38"/>
      <c r="AD2269" s="38"/>
      <c r="AE2269" s="38"/>
      <c r="AT2269" s="17" t="s">
        <v>169</v>
      </c>
      <c r="AU2269" s="17" t="s">
        <v>85</v>
      </c>
    </row>
    <row r="2270" s="13" customFormat="1">
      <c r="A2270" s="13"/>
      <c r="B2270" s="234"/>
      <c r="C2270" s="235"/>
      <c r="D2270" s="229" t="s">
        <v>171</v>
      </c>
      <c r="E2270" s="236" t="s">
        <v>1</v>
      </c>
      <c r="F2270" s="237" t="s">
        <v>3682</v>
      </c>
      <c r="G2270" s="235"/>
      <c r="H2270" s="238">
        <v>22</v>
      </c>
      <c r="I2270" s="239"/>
      <c r="J2270" s="235"/>
      <c r="K2270" s="235"/>
      <c r="L2270" s="240"/>
      <c r="M2270" s="241"/>
      <c r="N2270" s="242"/>
      <c r="O2270" s="242"/>
      <c r="P2270" s="242"/>
      <c r="Q2270" s="242"/>
      <c r="R2270" s="242"/>
      <c r="S2270" s="242"/>
      <c r="T2270" s="243"/>
      <c r="U2270" s="13"/>
      <c r="V2270" s="13"/>
      <c r="W2270" s="13"/>
      <c r="X2270" s="13"/>
      <c r="Y2270" s="13"/>
      <c r="Z2270" s="13"/>
      <c r="AA2270" s="13"/>
      <c r="AB2270" s="13"/>
      <c r="AC2270" s="13"/>
      <c r="AD2270" s="13"/>
      <c r="AE2270" s="13"/>
      <c r="AT2270" s="244" t="s">
        <v>171</v>
      </c>
      <c r="AU2270" s="244" t="s">
        <v>85</v>
      </c>
      <c r="AV2270" s="13" t="s">
        <v>85</v>
      </c>
      <c r="AW2270" s="13" t="s">
        <v>32</v>
      </c>
      <c r="AX2270" s="13" t="s">
        <v>83</v>
      </c>
      <c r="AY2270" s="244" t="s">
        <v>161</v>
      </c>
    </row>
    <row r="2271" s="2" customFormat="1" ht="16.5" customHeight="1">
      <c r="A2271" s="38"/>
      <c r="B2271" s="39"/>
      <c r="C2271" s="215" t="s">
        <v>3683</v>
      </c>
      <c r="D2271" s="215" t="s">
        <v>163</v>
      </c>
      <c r="E2271" s="216" t="s">
        <v>3684</v>
      </c>
      <c r="F2271" s="217" t="s">
        <v>3685</v>
      </c>
      <c r="G2271" s="218" t="s">
        <v>451</v>
      </c>
      <c r="H2271" s="219">
        <v>11.4</v>
      </c>
      <c r="I2271" s="220"/>
      <c r="J2271" s="221">
        <f>ROUND(I2271*H2271,2)</f>
        <v>0</v>
      </c>
      <c r="K2271" s="222"/>
      <c r="L2271" s="44"/>
      <c r="M2271" s="223" t="s">
        <v>1</v>
      </c>
      <c r="N2271" s="224" t="s">
        <v>40</v>
      </c>
      <c r="O2271" s="91"/>
      <c r="P2271" s="225">
        <f>O2271*H2271</f>
        <v>0</v>
      </c>
      <c r="Q2271" s="225">
        <v>0</v>
      </c>
      <c r="R2271" s="225">
        <f>Q2271*H2271</f>
        <v>0</v>
      </c>
      <c r="S2271" s="225">
        <v>0.0025999999999999999</v>
      </c>
      <c r="T2271" s="226">
        <f>S2271*H2271</f>
        <v>0.02964</v>
      </c>
      <c r="U2271" s="38"/>
      <c r="V2271" s="38"/>
      <c r="W2271" s="38"/>
      <c r="X2271" s="38"/>
      <c r="Y2271" s="38"/>
      <c r="Z2271" s="38"/>
      <c r="AA2271" s="38"/>
      <c r="AB2271" s="38"/>
      <c r="AC2271" s="38"/>
      <c r="AD2271" s="38"/>
      <c r="AE2271" s="38"/>
      <c r="AR2271" s="227" t="s">
        <v>256</v>
      </c>
      <c r="AT2271" s="227" t="s">
        <v>163</v>
      </c>
      <c r="AU2271" s="227" t="s">
        <v>85</v>
      </c>
      <c r="AY2271" s="17" t="s">
        <v>161</v>
      </c>
      <c r="BE2271" s="228">
        <f>IF(N2271="základní",J2271,0)</f>
        <v>0</v>
      </c>
      <c r="BF2271" s="228">
        <f>IF(N2271="snížená",J2271,0)</f>
        <v>0</v>
      </c>
      <c r="BG2271" s="228">
        <f>IF(N2271="zákl. přenesená",J2271,0)</f>
        <v>0</v>
      </c>
      <c r="BH2271" s="228">
        <f>IF(N2271="sníž. přenesená",J2271,0)</f>
        <v>0</v>
      </c>
      <c r="BI2271" s="228">
        <f>IF(N2271="nulová",J2271,0)</f>
        <v>0</v>
      </c>
      <c r="BJ2271" s="17" t="s">
        <v>83</v>
      </c>
      <c r="BK2271" s="228">
        <f>ROUND(I2271*H2271,2)</f>
        <v>0</v>
      </c>
      <c r="BL2271" s="17" t="s">
        <v>256</v>
      </c>
      <c r="BM2271" s="227" t="s">
        <v>3686</v>
      </c>
    </row>
    <row r="2272" s="2" customFormat="1">
      <c r="A2272" s="38"/>
      <c r="B2272" s="39"/>
      <c r="C2272" s="40"/>
      <c r="D2272" s="229" t="s">
        <v>169</v>
      </c>
      <c r="E2272" s="40"/>
      <c r="F2272" s="230" t="s">
        <v>3687</v>
      </c>
      <c r="G2272" s="40"/>
      <c r="H2272" s="40"/>
      <c r="I2272" s="231"/>
      <c r="J2272" s="40"/>
      <c r="K2272" s="40"/>
      <c r="L2272" s="44"/>
      <c r="M2272" s="232"/>
      <c r="N2272" s="233"/>
      <c r="O2272" s="91"/>
      <c r="P2272" s="91"/>
      <c r="Q2272" s="91"/>
      <c r="R2272" s="91"/>
      <c r="S2272" s="91"/>
      <c r="T2272" s="92"/>
      <c r="U2272" s="38"/>
      <c r="V2272" s="38"/>
      <c r="W2272" s="38"/>
      <c r="X2272" s="38"/>
      <c r="Y2272" s="38"/>
      <c r="Z2272" s="38"/>
      <c r="AA2272" s="38"/>
      <c r="AB2272" s="38"/>
      <c r="AC2272" s="38"/>
      <c r="AD2272" s="38"/>
      <c r="AE2272" s="38"/>
      <c r="AT2272" s="17" t="s">
        <v>169</v>
      </c>
      <c r="AU2272" s="17" t="s">
        <v>85</v>
      </c>
    </row>
    <row r="2273" s="13" customFormat="1">
      <c r="A2273" s="13"/>
      <c r="B2273" s="234"/>
      <c r="C2273" s="235"/>
      <c r="D2273" s="229" t="s">
        <v>171</v>
      </c>
      <c r="E2273" s="236" t="s">
        <v>1</v>
      </c>
      <c r="F2273" s="237" t="s">
        <v>3688</v>
      </c>
      <c r="G2273" s="235"/>
      <c r="H2273" s="238">
        <v>3.3999999999999999</v>
      </c>
      <c r="I2273" s="239"/>
      <c r="J2273" s="235"/>
      <c r="K2273" s="235"/>
      <c r="L2273" s="240"/>
      <c r="M2273" s="241"/>
      <c r="N2273" s="242"/>
      <c r="O2273" s="242"/>
      <c r="P2273" s="242"/>
      <c r="Q2273" s="242"/>
      <c r="R2273" s="242"/>
      <c r="S2273" s="242"/>
      <c r="T2273" s="243"/>
      <c r="U2273" s="13"/>
      <c r="V2273" s="13"/>
      <c r="W2273" s="13"/>
      <c r="X2273" s="13"/>
      <c r="Y2273" s="13"/>
      <c r="Z2273" s="13"/>
      <c r="AA2273" s="13"/>
      <c r="AB2273" s="13"/>
      <c r="AC2273" s="13"/>
      <c r="AD2273" s="13"/>
      <c r="AE2273" s="13"/>
      <c r="AT2273" s="244" t="s">
        <v>171</v>
      </c>
      <c r="AU2273" s="244" t="s">
        <v>85</v>
      </c>
      <c r="AV2273" s="13" t="s">
        <v>85</v>
      </c>
      <c r="AW2273" s="13" t="s">
        <v>32</v>
      </c>
      <c r="AX2273" s="13" t="s">
        <v>75</v>
      </c>
      <c r="AY2273" s="244" t="s">
        <v>161</v>
      </c>
    </row>
    <row r="2274" s="13" customFormat="1">
      <c r="A2274" s="13"/>
      <c r="B2274" s="234"/>
      <c r="C2274" s="235"/>
      <c r="D2274" s="229" t="s">
        <v>171</v>
      </c>
      <c r="E2274" s="236" t="s">
        <v>1</v>
      </c>
      <c r="F2274" s="237" t="s">
        <v>3689</v>
      </c>
      <c r="G2274" s="235"/>
      <c r="H2274" s="238">
        <v>8</v>
      </c>
      <c r="I2274" s="239"/>
      <c r="J2274" s="235"/>
      <c r="K2274" s="235"/>
      <c r="L2274" s="240"/>
      <c r="M2274" s="241"/>
      <c r="N2274" s="242"/>
      <c r="O2274" s="242"/>
      <c r="P2274" s="242"/>
      <c r="Q2274" s="242"/>
      <c r="R2274" s="242"/>
      <c r="S2274" s="242"/>
      <c r="T2274" s="243"/>
      <c r="U2274" s="13"/>
      <c r="V2274" s="13"/>
      <c r="W2274" s="13"/>
      <c r="X2274" s="13"/>
      <c r="Y2274" s="13"/>
      <c r="Z2274" s="13"/>
      <c r="AA2274" s="13"/>
      <c r="AB2274" s="13"/>
      <c r="AC2274" s="13"/>
      <c r="AD2274" s="13"/>
      <c r="AE2274" s="13"/>
      <c r="AT2274" s="244" t="s">
        <v>171</v>
      </c>
      <c r="AU2274" s="244" t="s">
        <v>85</v>
      </c>
      <c r="AV2274" s="13" t="s">
        <v>85</v>
      </c>
      <c r="AW2274" s="13" t="s">
        <v>32</v>
      </c>
      <c r="AX2274" s="13" t="s">
        <v>75</v>
      </c>
      <c r="AY2274" s="244" t="s">
        <v>161</v>
      </c>
    </row>
    <row r="2275" s="14" customFormat="1">
      <c r="A2275" s="14"/>
      <c r="B2275" s="245"/>
      <c r="C2275" s="246"/>
      <c r="D2275" s="229" t="s">
        <v>171</v>
      </c>
      <c r="E2275" s="247" t="s">
        <v>1</v>
      </c>
      <c r="F2275" s="248" t="s">
        <v>185</v>
      </c>
      <c r="G2275" s="246"/>
      <c r="H2275" s="249">
        <v>11.4</v>
      </c>
      <c r="I2275" s="250"/>
      <c r="J2275" s="246"/>
      <c r="K2275" s="246"/>
      <c r="L2275" s="251"/>
      <c r="M2275" s="252"/>
      <c r="N2275" s="253"/>
      <c r="O2275" s="253"/>
      <c r="P2275" s="253"/>
      <c r="Q2275" s="253"/>
      <c r="R2275" s="253"/>
      <c r="S2275" s="253"/>
      <c r="T2275" s="254"/>
      <c r="U2275" s="14"/>
      <c r="V2275" s="14"/>
      <c r="W2275" s="14"/>
      <c r="X2275" s="14"/>
      <c r="Y2275" s="14"/>
      <c r="Z2275" s="14"/>
      <c r="AA2275" s="14"/>
      <c r="AB2275" s="14"/>
      <c r="AC2275" s="14"/>
      <c r="AD2275" s="14"/>
      <c r="AE2275" s="14"/>
      <c r="AT2275" s="255" t="s">
        <v>171</v>
      </c>
      <c r="AU2275" s="255" t="s">
        <v>85</v>
      </c>
      <c r="AV2275" s="14" t="s">
        <v>167</v>
      </c>
      <c r="AW2275" s="14" t="s">
        <v>32</v>
      </c>
      <c r="AX2275" s="14" t="s">
        <v>83</v>
      </c>
      <c r="AY2275" s="255" t="s">
        <v>161</v>
      </c>
    </row>
    <row r="2276" s="2" customFormat="1" ht="16.5" customHeight="1">
      <c r="A2276" s="38"/>
      <c r="B2276" s="39"/>
      <c r="C2276" s="215" t="s">
        <v>3690</v>
      </c>
      <c r="D2276" s="215" t="s">
        <v>163</v>
      </c>
      <c r="E2276" s="216" t="s">
        <v>3691</v>
      </c>
      <c r="F2276" s="217" t="s">
        <v>3692</v>
      </c>
      <c r="G2276" s="218" t="s">
        <v>451</v>
      </c>
      <c r="H2276" s="219">
        <v>21</v>
      </c>
      <c r="I2276" s="220"/>
      <c r="J2276" s="221">
        <f>ROUND(I2276*H2276,2)</f>
        <v>0</v>
      </c>
      <c r="K2276" s="222"/>
      <c r="L2276" s="44"/>
      <c r="M2276" s="223" t="s">
        <v>1</v>
      </c>
      <c r="N2276" s="224" t="s">
        <v>40</v>
      </c>
      <c r="O2276" s="91"/>
      <c r="P2276" s="225">
        <f>O2276*H2276</f>
        <v>0</v>
      </c>
      <c r="Q2276" s="225">
        <v>0</v>
      </c>
      <c r="R2276" s="225">
        <f>Q2276*H2276</f>
        <v>0</v>
      </c>
      <c r="S2276" s="225">
        <v>0.0039399999999999999</v>
      </c>
      <c r="T2276" s="226">
        <f>S2276*H2276</f>
        <v>0.082739999999999994</v>
      </c>
      <c r="U2276" s="38"/>
      <c r="V2276" s="38"/>
      <c r="W2276" s="38"/>
      <c r="X2276" s="38"/>
      <c r="Y2276" s="38"/>
      <c r="Z2276" s="38"/>
      <c r="AA2276" s="38"/>
      <c r="AB2276" s="38"/>
      <c r="AC2276" s="38"/>
      <c r="AD2276" s="38"/>
      <c r="AE2276" s="38"/>
      <c r="AR2276" s="227" t="s">
        <v>256</v>
      </c>
      <c r="AT2276" s="227" t="s">
        <v>163</v>
      </c>
      <c r="AU2276" s="227" t="s">
        <v>85</v>
      </c>
      <c r="AY2276" s="17" t="s">
        <v>161</v>
      </c>
      <c r="BE2276" s="228">
        <f>IF(N2276="základní",J2276,0)</f>
        <v>0</v>
      </c>
      <c r="BF2276" s="228">
        <f>IF(N2276="snížená",J2276,0)</f>
        <v>0</v>
      </c>
      <c r="BG2276" s="228">
        <f>IF(N2276="zákl. přenesená",J2276,0)</f>
        <v>0</v>
      </c>
      <c r="BH2276" s="228">
        <f>IF(N2276="sníž. přenesená",J2276,0)</f>
        <v>0</v>
      </c>
      <c r="BI2276" s="228">
        <f>IF(N2276="nulová",J2276,0)</f>
        <v>0</v>
      </c>
      <c r="BJ2276" s="17" t="s">
        <v>83</v>
      </c>
      <c r="BK2276" s="228">
        <f>ROUND(I2276*H2276,2)</f>
        <v>0</v>
      </c>
      <c r="BL2276" s="17" t="s">
        <v>256</v>
      </c>
      <c r="BM2276" s="227" t="s">
        <v>3693</v>
      </c>
    </row>
    <row r="2277" s="2" customFormat="1">
      <c r="A2277" s="38"/>
      <c r="B2277" s="39"/>
      <c r="C2277" s="40"/>
      <c r="D2277" s="229" t="s">
        <v>169</v>
      </c>
      <c r="E2277" s="40"/>
      <c r="F2277" s="230" t="s">
        <v>3694</v>
      </c>
      <c r="G2277" s="40"/>
      <c r="H2277" s="40"/>
      <c r="I2277" s="231"/>
      <c r="J2277" s="40"/>
      <c r="K2277" s="40"/>
      <c r="L2277" s="44"/>
      <c r="M2277" s="232"/>
      <c r="N2277" s="233"/>
      <c r="O2277" s="91"/>
      <c r="P2277" s="91"/>
      <c r="Q2277" s="91"/>
      <c r="R2277" s="91"/>
      <c r="S2277" s="91"/>
      <c r="T2277" s="92"/>
      <c r="U2277" s="38"/>
      <c r="V2277" s="38"/>
      <c r="W2277" s="38"/>
      <c r="X2277" s="38"/>
      <c r="Y2277" s="38"/>
      <c r="Z2277" s="38"/>
      <c r="AA2277" s="38"/>
      <c r="AB2277" s="38"/>
      <c r="AC2277" s="38"/>
      <c r="AD2277" s="38"/>
      <c r="AE2277" s="38"/>
      <c r="AT2277" s="17" t="s">
        <v>169</v>
      </c>
      <c r="AU2277" s="17" t="s">
        <v>85</v>
      </c>
    </row>
    <row r="2278" s="13" customFormat="1">
      <c r="A2278" s="13"/>
      <c r="B2278" s="234"/>
      <c r="C2278" s="235"/>
      <c r="D2278" s="229" t="s">
        <v>171</v>
      </c>
      <c r="E2278" s="236" t="s">
        <v>1</v>
      </c>
      <c r="F2278" s="237" t="s">
        <v>3695</v>
      </c>
      <c r="G2278" s="235"/>
      <c r="H2278" s="238">
        <v>21</v>
      </c>
      <c r="I2278" s="239"/>
      <c r="J2278" s="235"/>
      <c r="K2278" s="235"/>
      <c r="L2278" s="240"/>
      <c r="M2278" s="241"/>
      <c r="N2278" s="242"/>
      <c r="O2278" s="242"/>
      <c r="P2278" s="242"/>
      <c r="Q2278" s="242"/>
      <c r="R2278" s="242"/>
      <c r="S2278" s="242"/>
      <c r="T2278" s="243"/>
      <c r="U2278" s="13"/>
      <c r="V2278" s="13"/>
      <c r="W2278" s="13"/>
      <c r="X2278" s="13"/>
      <c r="Y2278" s="13"/>
      <c r="Z2278" s="13"/>
      <c r="AA2278" s="13"/>
      <c r="AB2278" s="13"/>
      <c r="AC2278" s="13"/>
      <c r="AD2278" s="13"/>
      <c r="AE2278" s="13"/>
      <c r="AT2278" s="244" t="s">
        <v>171</v>
      </c>
      <c r="AU2278" s="244" t="s">
        <v>85</v>
      </c>
      <c r="AV2278" s="13" t="s">
        <v>85</v>
      </c>
      <c r="AW2278" s="13" t="s">
        <v>32</v>
      </c>
      <c r="AX2278" s="13" t="s">
        <v>83</v>
      </c>
      <c r="AY2278" s="244" t="s">
        <v>161</v>
      </c>
    </row>
    <row r="2279" s="2" customFormat="1" ht="24.15" customHeight="1">
      <c r="A2279" s="38"/>
      <c r="B2279" s="39"/>
      <c r="C2279" s="215" t="s">
        <v>3696</v>
      </c>
      <c r="D2279" s="215" t="s">
        <v>163</v>
      </c>
      <c r="E2279" s="216" t="s">
        <v>3697</v>
      </c>
      <c r="F2279" s="217" t="s">
        <v>3698</v>
      </c>
      <c r="G2279" s="218" t="s">
        <v>451</v>
      </c>
      <c r="H2279" s="219">
        <v>20</v>
      </c>
      <c r="I2279" s="220"/>
      <c r="J2279" s="221">
        <f>ROUND(I2279*H2279,2)</f>
        <v>0</v>
      </c>
      <c r="K2279" s="222"/>
      <c r="L2279" s="44"/>
      <c r="M2279" s="223" t="s">
        <v>1</v>
      </c>
      <c r="N2279" s="224" t="s">
        <v>40</v>
      </c>
      <c r="O2279" s="91"/>
      <c r="P2279" s="225">
        <f>O2279*H2279</f>
        <v>0</v>
      </c>
      <c r="Q2279" s="225">
        <v>0.00445</v>
      </c>
      <c r="R2279" s="225">
        <f>Q2279*H2279</f>
        <v>0.088999999999999996</v>
      </c>
      <c r="S2279" s="225">
        <v>0</v>
      </c>
      <c r="T2279" s="226">
        <f>S2279*H2279</f>
        <v>0</v>
      </c>
      <c r="U2279" s="38"/>
      <c r="V2279" s="38"/>
      <c r="W2279" s="38"/>
      <c r="X2279" s="38"/>
      <c r="Y2279" s="38"/>
      <c r="Z2279" s="38"/>
      <c r="AA2279" s="38"/>
      <c r="AB2279" s="38"/>
      <c r="AC2279" s="38"/>
      <c r="AD2279" s="38"/>
      <c r="AE2279" s="38"/>
      <c r="AR2279" s="227" t="s">
        <v>256</v>
      </c>
      <c r="AT2279" s="227" t="s">
        <v>163</v>
      </c>
      <c r="AU2279" s="227" t="s">
        <v>85</v>
      </c>
      <c r="AY2279" s="17" t="s">
        <v>161</v>
      </c>
      <c r="BE2279" s="228">
        <f>IF(N2279="základní",J2279,0)</f>
        <v>0</v>
      </c>
      <c r="BF2279" s="228">
        <f>IF(N2279="snížená",J2279,0)</f>
        <v>0</v>
      </c>
      <c r="BG2279" s="228">
        <f>IF(N2279="zákl. přenesená",J2279,0)</f>
        <v>0</v>
      </c>
      <c r="BH2279" s="228">
        <f>IF(N2279="sníž. přenesená",J2279,0)</f>
        <v>0</v>
      </c>
      <c r="BI2279" s="228">
        <f>IF(N2279="nulová",J2279,0)</f>
        <v>0</v>
      </c>
      <c r="BJ2279" s="17" t="s">
        <v>83</v>
      </c>
      <c r="BK2279" s="228">
        <f>ROUND(I2279*H2279,2)</f>
        <v>0</v>
      </c>
      <c r="BL2279" s="17" t="s">
        <v>256</v>
      </c>
      <c r="BM2279" s="227" t="s">
        <v>3699</v>
      </c>
    </row>
    <row r="2280" s="13" customFormat="1">
      <c r="A2280" s="13"/>
      <c r="B2280" s="234"/>
      <c r="C2280" s="235"/>
      <c r="D2280" s="229" t="s">
        <v>171</v>
      </c>
      <c r="E2280" s="236" t="s">
        <v>1</v>
      </c>
      <c r="F2280" s="237" t="s">
        <v>3700</v>
      </c>
      <c r="G2280" s="235"/>
      <c r="H2280" s="238">
        <v>20</v>
      </c>
      <c r="I2280" s="239"/>
      <c r="J2280" s="235"/>
      <c r="K2280" s="235"/>
      <c r="L2280" s="240"/>
      <c r="M2280" s="241"/>
      <c r="N2280" s="242"/>
      <c r="O2280" s="242"/>
      <c r="P2280" s="242"/>
      <c r="Q2280" s="242"/>
      <c r="R2280" s="242"/>
      <c r="S2280" s="242"/>
      <c r="T2280" s="243"/>
      <c r="U2280" s="13"/>
      <c r="V2280" s="13"/>
      <c r="W2280" s="13"/>
      <c r="X2280" s="13"/>
      <c r="Y2280" s="13"/>
      <c r="Z2280" s="13"/>
      <c r="AA2280" s="13"/>
      <c r="AB2280" s="13"/>
      <c r="AC2280" s="13"/>
      <c r="AD2280" s="13"/>
      <c r="AE2280" s="13"/>
      <c r="AT2280" s="244" t="s">
        <v>171</v>
      </c>
      <c r="AU2280" s="244" t="s">
        <v>85</v>
      </c>
      <c r="AV2280" s="13" t="s">
        <v>85</v>
      </c>
      <c r="AW2280" s="13" t="s">
        <v>32</v>
      </c>
      <c r="AX2280" s="13" t="s">
        <v>83</v>
      </c>
      <c r="AY2280" s="244" t="s">
        <v>161</v>
      </c>
    </row>
    <row r="2281" s="2" customFormat="1" ht="16.5" customHeight="1">
      <c r="A2281" s="38"/>
      <c r="B2281" s="39"/>
      <c r="C2281" s="215" t="s">
        <v>3701</v>
      </c>
      <c r="D2281" s="215" t="s">
        <v>163</v>
      </c>
      <c r="E2281" s="216" t="s">
        <v>3702</v>
      </c>
      <c r="F2281" s="217" t="s">
        <v>3703</v>
      </c>
      <c r="G2281" s="218" t="s">
        <v>1754</v>
      </c>
      <c r="H2281" s="219">
        <v>4</v>
      </c>
      <c r="I2281" s="220"/>
      <c r="J2281" s="221">
        <f>ROUND(I2281*H2281,2)</f>
        <v>0</v>
      </c>
      <c r="K2281" s="222"/>
      <c r="L2281" s="44"/>
      <c r="M2281" s="223" t="s">
        <v>1</v>
      </c>
      <c r="N2281" s="224" t="s">
        <v>40</v>
      </c>
      <c r="O2281" s="91"/>
      <c r="P2281" s="225">
        <f>O2281*H2281</f>
        <v>0</v>
      </c>
      <c r="Q2281" s="225">
        <v>0.0071000000000000004</v>
      </c>
      <c r="R2281" s="225">
        <f>Q2281*H2281</f>
        <v>0.028400000000000002</v>
      </c>
      <c r="S2281" s="225">
        <v>0</v>
      </c>
      <c r="T2281" s="226">
        <f>S2281*H2281</f>
        <v>0</v>
      </c>
      <c r="U2281" s="38"/>
      <c r="V2281" s="38"/>
      <c r="W2281" s="38"/>
      <c r="X2281" s="38"/>
      <c r="Y2281" s="38"/>
      <c r="Z2281" s="38"/>
      <c r="AA2281" s="38"/>
      <c r="AB2281" s="38"/>
      <c r="AC2281" s="38"/>
      <c r="AD2281" s="38"/>
      <c r="AE2281" s="38"/>
      <c r="AR2281" s="227" t="s">
        <v>256</v>
      </c>
      <c r="AT2281" s="227" t="s">
        <v>163</v>
      </c>
      <c r="AU2281" s="227" t="s">
        <v>85</v>
      </c>
      <c r="AY2281" s="17" t="s">
        <v>161</v>
      </c>
      <c r="BE2281" s="228">
        <f>IF(N2281="základní",J2281,0)</f>
        <v>0</v>
      </c>
      <c r="BF2281" s="228">
        <f>IF(N2281="snížená",J2281,0)</f>
        <v>0</v>
      </c>
      <c r="BG2281" s="228">
        <f>IF(N2281="zákl. přenesená",J2281,0)</f>
        <v>0</v>
      </c>
      <c r="BH2281" s="228">
        <f>IF(N2281="sníž. přenesená",J2281,0)</f>
        <v>0</v>
      </c>
      <c r="BI2281" s="228">
        <f>IF(N2281="nulová",J2281,0)</f>
        <v>0</v>
      </c>
      <c r="BJ2281" s="17" t="s">
        <v>83</v>
      </c>
      <c r="BK2281" s="228">
        <f>ROUND(I2281*H2281,2)</f>
        <v>0</v>
      </c>
      <c r="BL2281" s="17" t="s">
        <v>256</v>
      </c>
      <c r="BM2281" s="227" t="s">
        <v>3704</v>
      </c>
    </row>
    <row r="2282" s="2" customFormat="1" ht="33" customHeight="1">
      <c r="A2282" s="38"/>
      <c r="B2282" s="39"/>
      <c r="C2282" s="215" t="s">
        <v>3705</v>
      </c>
      <c r="D2282" s="215" t="s">
        <v>163</v>
      </c>
      <c r="E2282" s="216" t="s">
        <v>3706</v>
      </c>
      <c r="F2282" s="217" t="s">
        <v>3707</v>
      </c>
      <c r="G2282" s="218" t="s">
        <v>206</v>
      </c>
      <c r="H2282" s="219">
        <v>3.96</v>
      </c>
      <c r="I2282" s="220"/>
      <c r="J2282" s="221">
        <f>ROUND(I2282*H2282,2)</f>
        <v>0</v>
      </c>
      <c r="K2282" s="222"/>
      <c r="L2282" s="44"/>
      <c r="M2282" s="223" t="s">
        <v>1</v>
      </c>
      <c r="N2282" s="224" t="s">
        <v>40</v>
      </c>
      <c r="O2282" s="91"/>
      <c r="P2282" s="225">
        <f>O2282*H2282</f>
        <v>0</v>
      </c>
      <c r="Q2282" s="225">
        <v>0.0073499999999999998</v>
      </c>
      <c r="R2282" s="225">
        <f>Q2282*H2282</f>
        <v>0.029106</v>
      </c>
      <c r="S2282" s="225">
        <v>0</v>
      </c>
      <c r="T2282" s="226">
        <f>S2282*H2282</f>
        <v>0</v>
      </c>
      <c r="U2282" s="38"/>
      <c r="V2282" s="38"/>
      <c r="W2282" s="38"/>
      <c r="X2282" s="38"/>
      <c r="Y2282" s="38"/>
      <c r="Z2282" s="38"/>
      <c r="AA2282" s="38"/>
      <c r="AB2282" s="38"/>
      <c r="AC2282" s="38"/>
      <c r="AD2282" s="38"/>
      <c r="AE2282" s="38"/>
      <c r="AR2282" s="227" t="s">
        <v>256</v>
      </c>
      <c r="AT2282" s="227" t="s">
        <v>163</v>
      </c>
      <c r="AU2282" s="227" t="s">
        <v>85</v>
      </c>
      <c r="AY2282" s="17" t="s">
        <v>161</v>
      </c>
      <c r="BE2282" s="228">
        <f>IF(N2282="základní",J2282,0)</f>
        <v>0</v>
      </c>
      <c r="BF2282" s="228">
        <f>IF(N2282="snížená",J2282,0)</f>
        <v>0</v>
      </c>
      <c r="BG2282" s="228">
        <f>IF(N2282="zákl. přenesená",J2282,0)</f>
        <v>0</v>
      </c>
      <c r="BH2282" s="228">
        <f>IF(N2282="sníž. přenesená",J2282,0)</f>
        <v>0</v>
      </c>
      <c r="BI2282" s="228">
        <f>IF(N2282="nulová",J2282,0)</f>
        <v>0</v>
      </c>
      <c r="BJ2282" s="17" t="s">
        <v>83</v>
      </c>
      <c r="BK2282" s="228">
        <f>ROUND(I2282*H2282,2)</f>
        <v>0</v>
      </c>
      <c r="BL2282" s="17" t="s">
        <v>256</v>
      </c>
      <c r="BM2282" s="227" t="s">
        <v>3708</v>
      </c>
    </row>
    <row r="2283" s="2" customFormat="1">
      <c r="A2283" s="38"/>
      <c r="B2283" s="39"/>
      <c r="C2283" s="40"/>
      <c r="D2283" s="229" t="s">
        <v>169</v>
      </c>
      <c r="E2283" s="40"/>
      <c r="F2283" s="230" t="s">
        <v>3709</v>
      </c>
      <c r="G2283" s="40"/>
      <c r="H2283" s="40"/>
      <c r="I2283" s="231"/>
      <c r="J2283" s="40"/>
      <c r="K2283" s="40"/>
      <c r="L2283" s="44"/>
      <c r="M2283" s="232"/>
      <c r="N2283" s="233"/>
      <c r="O2283" s="91"/>
      <c r="P2283" s="91"/>
      <c r="Q2283" s="91"/>
      <c r="R2283" s="91"/>
      <c r="S2283" s="91"/>
      <c r="T2283" s="92"/>
      <c r="U2283" s="38"/>
      <c r="V2283" s="38"/>
      <c r="W2283" s="38"/>
      <c r="X2283" s="38"/>
      <c r="Y2283" s="38"/>
      <c r="Z2283" s="38"/>
      <c r="AA2283" s="38"/>
      <c r="AB2283" s="38"/>
      <c r="AC2283" s="38"/>
      <c r="AD2283" s="38"/>
      <c r="AE2283" s="38"/>
      <c r="AT2283" s="17" t="s">
        <v>169</v>
      </c>
      <c r="AU2283" s="17" t="s">
        <v>85</v>
      </c>
    </row>
    <row r="2284" s="13" customFormat="1">
      <c r="A2284" s="13"/>
      <c r="B2284" s="234"/>
      <c r="C2284" s="235"/>
      <c r="D2284" s="229" t="s">
        <v>171</v>
      </c>
      <c r="E2284" s="236" t="s">
        <v>1</v>
      </c>
      <c r="F2284" s="237" t="s">
        <v>3710</v>
      </c>
      <c r="G2284" s="235"/>
      <c r="H2284" s="238">
        <v>3.96</v>
      </c>
      <c r="I2284" s="239"/>
      <c r="J2284" s="235"/>
      <c r="K2284" s="235"/>
      <c r="L2284" s="240"/>
      <c r="M2284" s="241"/>
      <c r="N2284" s="242"/>
      <c r="O2284" s="242"/>
      <c r="P2284" s="242"/>
      <c r="Q2284" s="242"/>
      <c r="R2284" s="242"/>
      <c r="S2284" s="242"/>
      <c r="T2284" s="243"/>
      <c r="U2284" s="13"/>
      <c r="V2284" s="13"/>
      <c r="W2284" s="13"/>
      <c r="X2284" s="13"/>
      <c r="Y2284" s="13"/>
      <c r="Z2284" s="13"/>
      <c r="AA2284" s="13"/>
      <c r="AB2284" s="13"/>
      <c r="AC2284" s="13"/>
      <c r="AD2284" s="13"/>
      <c r="AE2284" s="13"/>
      <c r="AT2284" s="244" t="s">
        <v>171</v>
      </c>
      <c r="AU2284" s="244" t="s">
        <v>85</v>
      </c>
      <c r="AV2284" s="13" t="s">
        <v>85</v>
      </c>
      <c r="AW2284" s="13" t="s">
        <v>32</v>
      </c>
      <c r="AX2284" s="13" t="s">
        <v>83</v>
      </c>
      <c r="AY2284" s="244" t="s">
        <v>161</v>
      </c>
    </row>
    <row r="2285" s="2" customFormat="1" ht="24.15" customHeight="1">
      <c r="A2285" s="38"/>
      <c r="B2285" s="39"/>
      <c r="C2285" s="215" t="s">
        <v>3711</v>
      </c>
      <c r="D2285" s="215" t="s">
        <v>163</v>
      </c>
      <c r="E2285" s="216" t="s">
        <v>3712</v>
      </c>
      <c r="F2285" s="217" t="s">
        <v>3713</v>
      </c>
      <c r="G2285" s="218" t="s">
        <v>451</v>
      </c>
      <c r="H2285" s="219">
        <v>20</v>
      </c>
      <c r="I2285" s="220"/>
      <c r="J2285" s="221">
        <f>ROUND(I2285*H2285,2)</f>
        <v>0</v>
      </c>
      <c r="K2285" s="222"/>
      <c r="L2285" s="44"/>
      <c r="M2285" s="223" t="s">
        <v>1</v>
      </c>
      <c r="N2285" s="224" t="s">
        <v>40</v>
      </c>
      <c r="O2285" s="91"/>
      <c r="P2285" s="225">
        <f>O2285*H2285</f>
        <v>0</v>
      </c>
      <c r="Q2285" s="225">
        <v>0.0011800000000000001</v>
      </c>
      <c r="R2285" s="225">
        <f>Q2285*H2285</f>
        <v>0.023600000000000003</v>
      </c>
      <c r="S2285" s="225">
        <v>0</v>
      </c>
      <c r="T2285" s="226">
        <f>S2285*H2285</f>
        <v>0</v>
      </c>
      <c r="U2285" s="38"/>
      <c r="V2285" s="38"/>
      <c r="W2285" s="38"/>
      <c r="X2285" s="38"/>
      <c r="Y2285" s="38"/>
      <c r="Z2285" s="38"/>
      <c r="AA2285" s="38"/>
      <c r="AB2285" s="38"/>
      <c r="AC2285" s="38"/>
      <c r="AD2285" s="38"/>
      <c r="AE2285" s="38"/>
      <c r="AR2285" s="227" t="s">
        <v>256</v>
      </c>
      <c r="AT2285" s="227" t="s">
        <v>163</v>
      </c>
      <c r="AU2285" s="227" t="s">
        <v>85</v>
      </c>
      <c r="AY2285" s="17" t="s">
        <v>161</v>
      </c>
      <c r="BE2285" s="228">
        <f>IF(N2285="základní",J2285,0)</f>
        <v>0</v>
      </c>
      <c r="BF2285" s="228">
        <f>IF(N2285="snížená",J2285,0)</f>
        <v>0</v>
      </c>
      <c r="BG2285" s="228">
        <f>IF(N2285="zákl. přenesená",J2285,0)</f>
        <v>0</v>
      </c>
      <c r="BH2285" s="228">
        <f>IF(N2285="sníž. přenesená",J2285,0)</f>
        <v>0</v>
      </c>
      <c r="BI2285" s="228">
        <f>IF(N2285="nulová",J2285,0)</f>
        <v>0</v>
      </c>
      <c r="BJ2285" s="17" t="s">
        <v>83</v>
      </c>
      <c r="BK2285" s="228">
        <f>ROUND(I2285*H2285,2)</f>
        <v>0</v>
      </c>
      <c r="BL2285" s="17" t="s">
        <v>256</v>
      </c>
      <c r="BM2285" s="227" t="s">
        <v>3714</v>
      </c>
    </row>
    <row r="2286" s="2" customFormat="1">
      <c r="A2286" s="38"/>
      <c r="B2286" s="39"/>
      <c r="C2286" s="40"/>
      <c r="D2286" s="229" t="s">
        <v>169</v>
      </c>
      <c r="E2286" s="40"/>
      <c r="F2286" s="230" t="s">
        <v>3715</v>
      </c>
      <c r="G2286" s="40"/>
      <c r="H2286" s="40"/>
      <c r="I2286" s="231"/>
      <c r="J2286" s="40"/>
      <c r="K2286" s="40"/>
      <c r="L2286" s="44"/>
      <c r="M2286" s="232"/>
      <c r="N2286" s="233"/>
      <c r="O2286" s="91"/>
      <c r="P2286" s="91"/>
      <c r="Q2286" s="91"/>
      <c r="R2286" s="91"/>
      <c r="S2286" s="91"/>
      <c r="T2286" s="92"/>
      <c r="U2286" s="38"/>
      <c r="V2286" s="38"/>
      <c r="W2286" s="38"/>
      <c r="X2286" s="38"/>
      <c r="Y2286" s="38"/>
      <c r="Z2286" s="38"/>
      <c r="AA2286" s="38"/>
      <c r="AB2286" s="38"/>
      <c r="AC2286" s="38"/>
      <c r="AD2286" s="38"/>
      <c r="AE2286" s="38"/>
      <c r="AT2286" s="17" t="s">
        <v>169</v>
      </c>
      <c r="AU2286" s="17" t="s">
        <v>85</v>
      </c>
    </row>
    <row r="2287" s="13" customFormat="1">
      <c r="A2287" s="13"/>
      <c r="B2287" s="234"/>
      <c r="C2287" s="235"/>
      <c r="D2287" s="229" t="s">
        <v>171</v>
      </c>
      <c r="E2287" s="236" t="s">
        <v>1</v>
      </c>
      <c r="F2287" s="237" t="s">
        <v>3716</v>
      </c>
      <c r="G2287" s="235"/>
      <c r="H2287" s="238">
        <v>20</v>
      </c>
      <c r="I2287" s="239"/>
      <c r="J2287" s="235"/>
      <c r="K2287" s="235"/>
      <c r="L2287" s="240"/>
      <c r="M2287" s="241"/>
      <c r="N2287" s="242"/>
      <c r="O2287" s="242"/>
      <c r="P2287" s="242"/>
      <c r="Q2287" s="242"/>
      <c r="R2287" s="242"/>
      <c r="S2287" s="242"/>
      <c r="T2287" s="243"/>
      <c r="U2287" s="13"/>
      <c r="V2287" s="13"/>
      <c r="W2287" s="13"/>
      <c r="X2287" s="13"/>
      <c r="Y2287" s="13"/>
      <c r="Z2287" s="13"/>
      <c r="AA2287" s="13"/>
      <c r="AB2287" s="13"/>
      <c r="AC2287" s="13"/>
      <c r="AD2287" s="13"/>
      <c r="AE2287" s="13"/>
      <c r="AT2287" s="244" t="s">
        <v>171</v>
      </c>
      <c r="AU2287" s="244" t="s">
        <v>85</v>
      </c>
      <c r="AV2287" s="13" t="s">
        <v>85</v>
      </c>
      <c r="AW2287" s="13" t="s">
        <v>32</v>
      </c>
      <c r="AX2287" s="13" t="s">
        <v>83</v>
      </c>
      <c r="AY2287" s="244" t="s">
        <v>161</v>
      </c>
    </row>
    <row r="2288" s="2" customFormat="1" ht="24.15" customHeight="1">
      <c r="A2288" s="38"/>
      <c r="B2288" s="39"/>
      <c r="C2288" s="215" t="s">
        <v>3717</v>
      </c>
      <c r="D2288" s="215" t="s">
        <v>163</v>
      </c>
      <c r="E2288" s="216" t="s">
        <v>3718</v>
      </c>
      <c r="F2288" s="217" t="s">
        <v>3719</v>
      </c>
      <c r="G2288" s="218" t="s">
        <v>451</v>
      </c>
      <c r="H2288" s="219">
        <v>19.800000000000001</v>
      </c>
      <c r="I2288" s="220"/>
      <c r="J2288" s="221">
        <f>ROUND(I2288*H2288,2)</f>
        <v>0</v>
      </c>
      <c r="K2288" s="222"/>
      <c r="L2288" s="44"/>
      <c r="M2288" s="223" t="s">
        <v>1</v>
      </c>
      <c r="N2288" s="224" t="s">
        <v>40</v>
      </c>
      <c r="O2288" s="91"/>
      <c r="P2288" s="225">
        <f>O2288*H2288</f>
        <v>0</v>
      </c>
      <c r="Q2288" s="225">
        <v>0.0030899999999999999</v>
      </c>
      <c r="R2288" s="225">
        <f>Q2288*H2288</f>
        <v>0.061182</v>
      </c>
      <c r="S2288" s="225">
        <v>0</v>
      </c>
      <c r="T2288" s="226">
        <f>S2288*H2288</f>
        <v>0</v>
      </c>
      <c r="U2288" s="38"/>
      <c r="V2288" s="38"/>
      <c r="W2288" s="38"/>
      <c r="X2288" s="38"/>
      <c r="Y2288" s="38"/>
      <c r="Z2288" s="38"/>
      <c r="AA2288" s="38"/>
      <c r="AB2288" s="38"/>
      <c r="AC2288" s="38"/>
      <c r="AD2288" s="38"/>
      <c r="AE2288" s="38"/>
      <c r="AR2288" s="227" t="s">
        <v>256</v>
      </c>
      <c r="AT2288" s="227" t="s">
        <v>163</v>
      </c>
      <c r="AU2288" s="227" t="s">
        <v>85</v>
      </c>
      <c r="AY2288" s="17" t="s">
        <v>161</v>
      </c>
      <c r="BE2288" s="228">
        <f>IF(N2288="základní",J2288,0)</f>
        <v>0</v>
      </c>
      <c r="BF2288" s="228">
        <f>IF(N2288="snížená",J2288,0)</f>
        <v>0</v>
      </c>
      <c r="BG2288" s="228">
        <f>IF(N2288="zákl. přenesená",J2288,0)</f>
        <v>0</v>
      </c>
      <c r="BH2288" s="228">
        <f>IF(N2288="sníž. přenesená",J2288,0)</f>
        <v>0</v>
      </c>
      <c r="BI2288" s="228">
        <f>IF(N2288="nulová",J2288,0)</f>
        <v>0</v>
      </c>
      <c r="BJ2288" s="17" t="s">
        <v>83</v>
      </c>
      <c r="BK2288" s="228">
        <f>ROUND(I2288*H2288,2)</f>
        <v>0</v>
      </c>
      <c r="BL2288" s="17" t="s">
        <v>256</v>
      </c>
      <c r="BM2288" s="227" t="s">
        <v>3720</v>
      </c>
    </row>
    <row r="2289" s="2" customFormat="1">
      <c r="A2289" s="38"/>
      <c r="B2289" s="39"/>
      <c r="C2289" s="40"/>
      <c r="D2289" s="229" t="s">
        <v>169</v>
      </c>
      <c r="E2289" s="40"/>
      <c r="F2289" s="230" t="s">
        <v>3721</v>
      </c>
      <c r="G2289" s="40"/>
      <c r="H2289" s="40"/>
      <c r="I2289" s="231"/>
      <c r="J2289" s="40"/>
      <c r="K2289" s="40"/>
      <c r="L2289" s="44"/>
      <c r="M2289" s="232"/>
      <c r="N2289" s="233"/>
      <c r="O2289" s="91"/>
      <c r="P2289" s="91"/>
      <c r="Q2289" s="91"/>
      <c r="R2289" s="91"/>
      <c r="S2289" s="91"/>
      <c r="T2289" s="92"/>
      <c r="U2289" s="38"/>
      <c r="V2289" s="38"/>
      <c r="W2289" s="38"/>
      <c r="X2289" s="38"/>
      <c r="Y2289" s="38"/>
      <c r="Z2289" s="38"/>
      <c r="AA2289" s="38"/>
      <c r="AB2289" s="38"/>
      <c r="AC2289" s="38"/>
      <c r="AD2289" s="38"/>
      <c r="AE2289" s="38"/>
      <c r="AT2289" s="17" t="s">
        <v>169</v>
      </c>
      <c r="AU2289" s="17" t="s">
        <v>85</v>
      </c>
    </row>
    <row r="2290" s="13" customFormat="1">
      <c r="A2290" s="13"/>
      <c r="B2290" s="234"/>
      <c r="C2290" s="235"/>
      <c r="D2290" s="229" t="s">
        <v>171</v>
      </c>
      <c r="E2290" s="236" t="s">
        <v>1</v>
      </c>
      <c r="F2290" s="237" t="s">
        <v>3722</v>
      </c>
      <c r="G2290" s="235"/>
      <c r="H2290" s="238">
        <v>19.800000000000001</v>
      </c>
      <c r="I2290" s="239"/>
      <c r="J2290" s="235"/>
      <c r="K2290" s="235"/>
      <c r="L2290" s="240"/>
      <c r="M2290" s="241"/>
      <c r="N2290" s="242"/>
      <c r="O2290" s="242"/>
      <c r="P2290" s="242"/>
      <c r="Q2290" s="242"/>
      <c r="R2290" s="242"/>
      <c r="S2290" s="242"/>
      <c r="T2290" s="243"/>
      <c r="U2290" s="13"/>
      <c r="V2290" s="13"/>
      <c r="W2290" s="13"/>
      <c r="X2290" s="13"/>
      <c r="Y2290" s="13"/>
      <c r="Z2290" s="13"/>
      <c r="AA2290" s="13"/>
      <c r="AB2290" s="13"/>
      <c r="AC2290" s="13"/>
      <c r="AD2290" s="13"/>
      <c r="AE2290" s="13"/>
      <c r="AT2290" s="244" t="s">
        <v>171</v>
      </c>
      <c r="AU2290" s="244" t="s">
        <v>85</v>
      </c>
      <c r="AV2290" s="13" t="s">
        <v>85</v>
      </c>
      <c r="AW2290" s="13" t="s">
        <v>32</v>
      </c>
      <c r="AX2290" s="13" t="s">
        <v>83</v>
      </c>
      <c r="AY2290" s="244" t="s">
        <v>161</v>
      </c>
    </row>
    <row r="2291" s="2" customFormat="1" ht="24.15" customHeight="1">
      <c r="A2291" s="38"/>
      <c r="B2291" s="39"/>
      <c r="C2291" s="215" t="s">
        <v>3723</v>
      </c>
      <c r="D2291" s="215" t="s">
        <v>163</v>
      </c>
      <c r="E2291" s="216" t="s">
        <v>3724</v>
      </c>
      <c r="F2291" s="217" t="s">
        <v>3725</v>
      </c>
      <c r="G2291" s="218" t="s">
        <v>451</v>
      </c>
      <c r="H2291" s="219">
        <v>41.600000000000001</v>
      </c>
      <c r="I2291" s="220"/>
      <c r="J2291" s="221">
        <f>ROUND(I2291*H2291,2)</f>
        <v>0</v>
      </c>
      <c r="K2291" s="222"/>
      <c r="L2291" s="44"/>
      <c r="M2291" s="223" t="s">
        <v>1</v>
      </c>
      <c r="N2291" s="224" t="s">
        <v>40</v>
      </c>
      <c r="O2291" s="91"/>
      <c r="P2291" s="225">
        <f>O2291*H2291</f>
        <v>0</v>
      </c>
      <c r="Q2291" s="225">
        <v>0.0025200000000000001</v>
      </c>
      <c r="R2291" s="225">
        <f>Q2291*H2291</f>
        <v>0.10483200000000001</v>
      </c>
      <c r="S2291" s="225">
        <v>0</v>
      </c>
      <c r="T2291" s="226">
        <f>S2291*H2291</f>
        <v>0</v>
      </c>
      <c r="U2291" s="38"/>
      <c r="V2291" s="38"/>
      <c r="W2291" s="38"/>
      <c r="X2291" s="38"/>
      <c r="Y2291" s="38"/>
      <c r="Z2291" s="38"/>
      <c r="AA2291" s="38"/>
      <c r="AB2291" s="38"/>
      <c r="AC2291" s="38"/>
      <c r="AD2291" s="38"/>
      <c r="AE2291" s="38"/>
      <c r="AR2291" s="227" t="s">
        <v>256</v>
      </c>
      <c r="AT2291" s="227" t="s">
        <v>163</v>
      </c>
      <c r="AU2291" s="227" t="s">
        <v>85</v>
      </c>
      <c r="AY2291" s="17" t="s">
        <v>161</v>
      </c>
      <c r="BE2291" s="228">
        <f>IF(N2291="základní",J2291,0)</f>
        <v>0</v>
      </c>
      <c r="BF2291" s="228">
        <f>IF(N2291="snížená",J2291,0)</f>
        <v>0</v>
      </c>
      <c r="BG2291" s="228">
        <f>IF(N2291="zákl. přenesená",J2291,0)</f>
        <v>0</v>
      </c>
      <c r="BH2291" s="228">
        <f>IF(N2291="sníž. přenesená",J2291,0)</f>
        <v>0</v>
      </c>
      <c r="BI2291" s="228">
        <f>IF(N2291="nulová",J2291,0)</f>
        <v>0</v>
      </c>
      <c r="BJ2291" s="17" t="s">
        <v>83</v>
      </c>
      <c r="BK2291" s="228">
        <f>ROUND(I2291*H2291,2)</f>
        <v>0</v>
      </c>
      <c r="BL2291" s="17" t="s">
        <v>256</v>
      </c>
      <c r="BM2291" s="227" t="s">
        <v>3726</v>
      </c>
    </row>
    <row r="2292" s="2" customFormat="1">
      <c r="A2292" s="38"/>
      <c r="B2292" s="39"/>
      <c r="C2292" s="40"/>
      <c r="D2292" s="229" t="s">
        <v>169</v>
      </c>
      <c r="E2292" s="40"/>
      <c r="F2292" s="230" t="s">
        <v>3727</v>
      </c>
      <c r="G2292" s="40"/>
      <c r="H2292" s="40"/>
      <c r="I2292" s="231"/>
      <c r="J2292" s="40"/>
      <c r="K2292" s="40"/>
      <c r="L2292" s="44"/>
      <c r="M2292" s="232"/>
      <c r="N2292" s="233"/>
      <c r="O2292" s="91"/>
      <c r="P2292" s="91"/>
      <c r="Q2292" s="91"/>
      <c r="R2292" s="91"/>
      <c r="S2292" s="91"/>
      <c r="T2292" s="92"/>
      <c r="U2292" s="38"/>
      <c r="V2292" s="38"/>
      <c r="W2292" s="38"/>
      <c r="X2292" s="38"/>
      <c r="Y2292" s="38"/>
      <c r="Z2292" s="38"/>
      <c r="AA2292" s="38"/>
      <c r="AB2292" s="38"/>
      <c r="AC2292" s="38"/>
      <c r="AD2292" s="38"/>
      <c r="AE2292" s="38"/>
      <c r="AT2292" s="17" t="s">
        <v>169</v>
      </c>
      <c r="AU2292" s="17" t="s">
        <v>85</v>
      </c>
    </row>
    <row r="2293" s="13" customFormat="1">
      <c r="A2293" s="13"/>
      <c r="B2293" s="234"/>
      <c r="C2293" s="235"/>
      <c r="D2293" s="229" t="s">
        <v>171</v>
      </c>
      <c r="E2293" s="236" t="s">
        <v>1</v>
      </c>
      <c r="F2293" s="237" t="s">
        <v>3728</v>
      </c>
      <c r="G2293" s="235"/>
      <c r="H2293" s="238">
        <v>41.600000000000001</v>
      </c>
      <c r="I2293" s="239"/>
      <c r="J2293" s="235"/>
      <c r="K2293" s="235"/>
      <c r="L2293" s="240"/>
      <c r="M2293" s="241"/>
      <c r="N2293" s="242"/>
      <c r="O2293" s="242"/>
      <c r="P2293" s="242"/>
      <c r="Q2293" s="242"/>
      <c r="R2293" s="242"/>
      <c r="S2293" s="242"/>
      <c r="T2293" s="243"/>
      <c r="U2293" s="13"/>
      <c r="V2293" s="13"/>
      <c r="W2293" s="13"/>
      <c r="X2293" s="13"/>
      <c r="Y2293" s="13"/>
      <c r="Z2293" s="13"/>
      <c r="AA2293" s="13"/>
      <c r="AB2293" s="13"/>
      <c r="AC2293" s="13"/>
      <c r="AD2293" s="13"/>
      <c r="AE2293" s="13"/>
      <c r="AT2293" s="244" t="s">
        <v>171</v>
      </c>
      <c r="AU2293" s="244" t="s">
        <v>85</v>
      </c>
      <c r="AV2293" s="13" t="s">
        <v>85</v>
      </c>
      <c r="AW2293" s="13" t="s">
        <v>32</v>
      </c>
      <c r="AX2293" s="13" t="s">
        <v>83</v>
      </c>
      <c r="AY2293" s="244" t="s">
        <v>161</v>
      </c>
    </row>
    <row r="2294" s="2" customFormat="1" ht="24.15" customHeight="1">
      <c r="A2294" s="38"/>
      <c r="B2294" s="39"/>
      <c r="C2294" s="215" t="s">
        <v>3729</v>
      </c>
      <c r="D2294" s="215" t="s">
        <v>163</v>
      </c>
      <c r="E2294" s="216" t="s">
        <v>3730</v>
      </c>
      <c r="F2294" s="217" t="s">
        <v>3731</v>
      </c>
      <c r="G2294" s="218" t="s">
        <v>206</v>
      </c>
      <c r="H2294" s="219">
        <v>9.5600000000000005</v>
      </c>
      <c r="I2294" s="220"/>
      <c r="J2294" s="221">
        <f>ROUND(I2294*H2294,2)</f>
        <v>0</v>
      </c>
      <c r="K2294" s="222"/>
      <c r="L2294" s="44"/>
      <c r="M2294" s="223" t="s">
        <v>1</v>
      </c>
      <c r="N2294" s="224" t="s">
        <v>40</v>
      </c>
      <c r="O2294" s="91"/>
      <c r="P2294" s="225">
        <f>O2294*H2294</f>
        <v>0</v>
      </c>
      <c r="Q2294" s="225">
        <v>0.0063699999999999998</v>
      </c>
      <c r="R2294" s="225">
        <f>Q2294*H2294</f>
        <v>0.060897199999999999</v>
      </c>
      <c r="S2294" s="225">
        <v>0</v>
      </c>
      <c r="T2294" s="226">
        <f>S2294*H2294</f>
        <v>0</v>
      </c>
      <c r="U2294" s="38"/>
      <c r="V2294" s="38"/>
      <c r="W2294" s="38"/>
      <c r="X2294" s="38"/>
      <c r="Y2294" s="38"/>
      <c r="Z2294" s="38"/>
      <c r="AA2294" s="38"/>
      <c r="AB2294" s="38"/>
      <c r="AC2294" s="38"/>
      <c r="AD2294" s="38"/>
      <c r="AE2294" s="38"/>
      <c r="AR2294" s="227" t="s">
        <v>256</v>
      </c>
      <c r="AT2294" s="227" t="s">
        <v>163</v>
      </c>
      <c r="AU2294" s="227" t="s">
        <v>85</v>
      </c>
      <c r="AY2294" s="17" t="s">
        <v>161</v>
      </c>
      <c r="BE2294" s="228">
        <f>IF(N2294="základní",J2294,0)</f>
        <v>0</v>
      </c>
      <c r="BF2294" s="228">
        <f>IF(N2294="snížená",J2294,0)</f>
        <v>0</v>
      </c>
      <c r="BG2294" s="228">
        <f>IF(N2294="zákl. přenesená",J2294,0)</f>
        <v>0</v>
      </c>
      <c r="BH2294" s="228">
        <f>IF(N2294="sníž. přenesená",J2294,0)</f>
        <v>0</v>
      </c>
      <c r="BI2294" s="228">
        <f>IF(N2294="nulová",J2294,0)</f>
        <v>0</v>
      </c>
      <c r="BJ2294" s="17" t="s">
        <v>83</v>
      </c>
      <c r="BK2294" s="228">
        <f>ROUND(I2294*H2294,2)</f>
        <v>0</v>
      </c>
      <c r="BL2294" s="17" t="s">
        <v>256</v>
      </c>
      <c r="BM2294" s="227" t="s">
        <v>3732</v>
      </c>
    </row>
    <row r="2295" s="2" customFormat="1">
      <c r="A2295" s="38"/>
      <c r="B2295" s="39"/>
      <c r="C2295" s="40"/>
      <c r="D2295" s="229" t="s">
        <v>169</v>
      </c>
      <c r="E2295" s="40"/>
      <c r="F2295" s="230" t="s">
        <v>3733</v>
      </c>
      <c r="G2295" s="40"/>
      <c r="H2295" s="40"/>
      <c r="I2295" s="231"/>
      <c r="J2295" s="40"/>
      <c r="K2295" s="40"/>
      <c r="L2295" s="44"/>
      <c r="M2295" s="232"/>
      <c r="N2295" s="233"/>
      <c r="O2295" s="91"/>
      <c r="P2295" s="91"/>
      <c r="Q2295" s="91"/>
      <c r="R2295" s="91"/>
      <c r="S2295" s="91"/>
      <c r="T2295" s="92"/>
      <c r="U2295" s="38"/>
      <c r="V2295" s="38"/>
      <c r="W2295" s="38"/>
      <c r="X2295" s="38"/>
      <c r="Y2295" s="38"/>
      <c r="Z2295" s="38"/>
      <c r="AA2295" s="38"/>
      <c r="AB2295" s="38"/>
      <c r="AC2295" s="38"/>
      <c r="AD2295" s="38"/>
      <c r="AE2295" s="38"/>
      <c r="AT2295" s="17" t="s">
        <v>169</v>
      </c>
      <c r="AU2295" s="17" t="s">
        <v>85</v>
      </c>
    </row>
    <row r="2296" s="13" customFormat="1">
      <c r="A2296" s="13"/>
      <c r="B2296" s="234"/>
      <c r="C2296" s="235"/>
      <c r="D2296" s="229" t="s">
        <v>171</v>
      </c>
      <c r="E2296" s="236" t="s">
        <v>1</v>
      </c>
      <c r="F2296" s="237" t="s">
        <v>3734</v>
      </c>
      <c r="G2296" s="235"/>
      <c r="H2296" s="238">
        <v>9.5600000000000005</v>
      </c>
      <c r="I2296" s="239"/>
      <c r="J2296" s="235"/>
      <c r="K2296" s="235"/>
      <c r="L2296" s="240"/>
      <c r="M2296" s="241"/>
      <c r="N2296" s="242"/>
      <c r="O2296" s="242"/>
      <c r="P2296" s="242"/>
      <c r="Q2296" s="242"/>
      <c r="R2296" s="242"/>
      <c r="S2296" s="242"/>
      <c r="T2296" s="243"/>
      <c r="U2296" s="13"/>
      <c r="V2296" s="13"/>
      <c r="W2296" s="13"/>
      <c r="X2296" s="13"/>
      <c r="Y2296" s="13"/>
      <c r="Z2296" s="13"/>
      <c r="AA2296" s="13"/>
      <c r="AB2296" s="13"/>
      <c r="AC2296" s="13"/>
      <c r="AD2296" s="13"/>
      <c r="AE2296" s="13"/>
      <c r="AT2296" s="244" t="s">
        <v>171</v>
      </c>
      <c r="AU2296" s="244" t="s">
        <v>85</v>
      </c>
      <c r="AV2296" s="13" t="s">
        <v>85</v>
      </c>
      <c r="AW2296" s="13" t="s">
        <v>32</v>
      </c>
      <c r="AX2296" s="13" t="s">
        <v>83</v>
      </c>
      <c r="AY2296" s="244" t="s">
        <v>161</v>
      </c>
    </row>
    <row r="2297" s="2" customFormat="1" ht="24.15" customHeight="1">
      <c r="A2297" s="38"/>
      <c r="B2297" s="39"/>
      <c r="C2297" s="215" t="s">
        <v>3735</v>
      </c>
      <c r="D2297" s="215" t="s">
        <v>163</v>
      </c>
      <c r="E2297" s="216" t="s">
        <v>3736</v>
      </c>
      <c r="F2297" s="217" t="s">
        <v>3737</v>
      </c>
      <c r="G2297" s="218" t="s">
        <v>376</v>
      </c>
      <c r="H2297" s="219">
        <v>1</v>
      </c>
      <c r="I2297" s="220"/>
      <c r="J2297" s="221">
        <f>ROUND(I2297*H2297,2)</f>
        <v>0</v>
      </c>
      <c r="K2297" s="222"/>
      <c r="L2297" s="44"/>
      <c r="M2297" s="223" t="s">
        <v>1</v>
      </c>
      <c r="N2297" s="224" t="s">
        <v>40</v>
      </c>
      <c r="O2297" s="91"/>
      <c r="P2297" s="225">
        <f>O2297*H2297</f>
        <v>0</v>
      </c>
      <c r="Q2297" s="225">
        <v>0.0037000000000000002</v>
      </c>
      <c r="R2297" s="225">
        <f>Q2297*H2297</f>
        <v>0.0037000000000000002</v>
      </c>
      <c r="S2297" s="225">
        <v>0</v>
      </c>
      <c r="T2297" s="226">
        <f>S2297*H2297</f>
        <v>0</v>
      </c>
      <c r="U2297" s="38"/>
      <c r="V2297" s="38"/>
      <c r="W2297" s="38"/>
      <c r="X2297" s="38"/>
      <c r="Y2297" s="38"/>
      <c r="Z2297" s="38"/>
      <c r="AA2297" s="38"/>
      <c r="AB2297" s="38"/>
      <c r="AC2297" s="38"/>
      <c r="AD2297" s="38"/>
      <c r="AE2297" s="38"/>
      <c r="AR2297" s="227" t="s">
        <v>256</v>
      </c>
      <c r="AT2297" s="227" t="s">
        <v>163</v>
      </c>
      <c r="AU2297" s="227" t="s">
        <v>85</v>
      </c>
      <c r="AY2297" s="17" t="s">
        <v>161</v>
      </c>
      <c r="BE2297" s="228">
        <f>IF(N2297="základní",J2297,0)</f>
        <v>0</v>
      </c>
      <c r="BF2297" s="228">
        <f>IF(N2297="snížená",J2297,0)</f>
        <v>0</v>
      </c>
      <c r="BG2297" s="228">
        <f>IF(N2297="zákl. přenesená",J2297,0)</f>
        <v>0</v>
      </c>
      <c r="BH2297" s="228">
        <f>IF(N2297="sníž. přenesená",J2297,0)</f>
        <v>0</v>
      </c>
      <c r="BI2297" s="228">
        <f>IF(N2297="nulová",J2297,0)</f>
        <v>0</v>
      </c>
      <c r="BJ2297" s="17" t="s">
        <v>83</v>
      </c>
      <c r="BK2297" s="228">
        <f>ROUND(I2297*H2297,2)</f>
        <v>0</v>
      </c>
      <c r="BL2297" s="17" t="s">
        <v>256</v>
      </c>
      <c r="BM2297" s="227" t="s">
        <v>3738</v>
      </c>
    </row>
    <row r="2298" s="2" customFormat="1">
      <c r="A2298" s="38"/>
      <c r="B2298" s="39"/>
      <c r="C2298" s="40"/>
      <c r="D2298" s="229" t="s">
        <v>169</v>
      </c>
      <c r="E2298" s="40"/>
      <c r="F2298" s="230" t="s">
        <v>3739</v>
      </c>
      <c r="G2298" s="40"/>
      <c r="H2298" s="40"/>
      <c r="I2298" s="231"/>
      <c r="J2298" s="40"/>
      <c r="K2298" s="40"/>
      <c r="L2298" s="44"/>
      <c r="M2298" s="232"/>
      <c r="N2298" s="233"/>
      <c r="O2298" s="91"/>
      <c r="P2298" s="91"/>
      <c r="Q2298" s="91"/>
      <c r="R2298" s="91"/>
      <c r="S2298" s="91"/>
      <c r="T2298" s="92"/>
      <c r="U2298" s="38"/>
      <c r="V2298" s="38"/>
      <c r="W2298" s="38"/>
      <c r="X2298" s="38"/>
      <c r="Y2298" s="38"/>
      <c r="Z2298" s="38"/>
      <c r="AA2298" s="38"/>
      <c r="AB2298" s="38"/>
      <c r="AC2298" s="38"/>
      <c r="AD2298" s="38"/>
      <c r="AE2298" s="38"/>
      <c r="AT2298" s="17" t="s">
        <v>169</v>
      </c>
      <c r="AU2298" s="17" t="s">
        <v>85</v>
      </c>
    </row>
    <row r="2299" s="2" customFormat="1" ht="33" customHeight="1">
      <c r="A2299" s="38"/>
      <c r="B2299" s="39"/>
      <c r="C2299" s="215" t="s">
        <v>3740</v>
      </c>
      <c r="D2299" s="215" t="s">
        <v>163</v>
      </c>
      <c r="E2299" s="216" t="s">
        <v>3741</v>
      </c>
      <c r="F2299" s="217" t="s">
        <v>3742</v>
      </c>
      <c r="G2299" s="218" t="s">
        <v>376</v>
      </c>
      <c r="H2299" s="219">
        <v>2</v>
      </c>
      <c r="I2299" s="220"/>
      <c r="J2299" s="221">
        <f>ROUND(I2299*H2299,2)</f>
        <v>0</v>
      </c>
      <c r="K2299" s="222"/>
      <c r="L2299" s="44"/>
      <c r="M2299" s="223" t="s">
        <v>1</v>
      </c>
      <c r="N2299" s="224" t="s">
        <v>40</v>
      </c>
      <c r="O2299" s="91"/>
      <c r="P2299" s="225">
        <f>O2299*H2299</f>
        <v>0</v>
      </c>
      <c r="Q2299" s="225">
        <v>0.002</v>
      </c>
      <c r="R2299" s="225">
        <f>Q2299*H2299</f>
        <v>0.0040000000000000001</v>
      </c>
      <c r="S2299" s="225">
        <v>0</v>
      </c>
      <c r="T2299" s="226">
        <f>S2299*H2299</f>
        <v>0</v>
      </c>
      <c r="U2299" s="38"/>
      <c r="V2299" s="38"/>
      <c r="W2299" s="38"/>
      <c r="X2299" s="38"/>
      <c r="Y2299" s="38"/>
      <c r="Z2299" s="38"/>
      <c r="AA2299" s="38"/>
      <c r="AB2299" s="38"/>
      <c r="AC2299" s="38"/>
      <c r="AD2299" s="38"/>
      <c r="AE2299" s="38"/>
      <c r="AR2299" s="227" t="s">
        <v>256</v>
      </c>
      <c r="AT2299" s="227" t="s">
        <v>163</v>
      </c>
      <c r="AU2299" s="227" t="s">
        <v>85</v>
      </c>
      <c r="AY2299" s="17" t="s">
        <v>161</v>
      </c>
      <c r="BE2299" s="228">
        <f>IF(N2299="základní",J2299,0)</f>
        <v>0</v>
      </c>
      <c r="BF2299" s="228">
        <f>IF(N2299="snížená",J2299,0)</f>
        <v>0</v>
      </c>
      <c r="BG2299" s="228">
        <f>IF(N2299="zákl. přenesená",J2299,0)</f>
        <v>0</v>
      </c>
      <c r="BH2299" s="228">
        <f>IF(N2299="sníž. přenesená",J2299,0)</f>
        <v>0</v>
      </c>
      <c r="BI2299" s="228">
        <f>IF(N2299="nulová",J2299,0)</f>
        <v>0</v>
      </c>
      <c r="BJ2299" s="17" t="s">
        <v>83</v>
      </c>
      <c r="BK2299" s="228">
        <f>ROUND(I2299*H2299,2)</f>
        <v>0</v>
      </c>
      <c r="BL2299" s="17" t="s">
        <v>256</v>
      </c>
      <c r="BM2299" s="227" t="s">
        <v>3743</v>
      </c>
    </row>
    <row r="2300" s="2" customFormat="1">
      <c r="A2300" s="38"/>
      <c r="B2300" s="39"/>
      <c r="C2300" s="40"/>
      <c r="D2300" s="229" t="s">
        <v>169</v>
      </c>
      <c r="E2300" s="40"/>
      <c r="F2300" s="230" t="s">
        <v>3744</v>
      </c>
      <c r="G2300" s="40"/>
      <c r="H2300" s="40"/>
      <c r="I2300" s="231"/>
      <c r="J2300" s="40"/>
      <c r="K2300" s="40"/>
      <c r="L2300" s="44"/>
      <c r="M2300" s="232"/>
      <c r="N2300" s="233"/>
      <c r="O2300" s="91"/>
      <c r="P2300" s="91"/>
      <c r="Q2300" s="91"/>
      <c r="R2300" s="91"/>
      <c r="S2300" s="91"/>
      <c r="T2300" s="92"/>
      <c r="U2300" s="38"/>
      <c r="V2300" s="38"/>
      <c r="W2300" s="38"/>
      <c r="X2300" s="38"/>
      <c r="Y2300" s="38"/>
      <c r="Z2300" s="38"/>
      <c r="AA2300" s="38"/>
      <c r="AB2300" s="38"/>
      <c r="AC2300" s="38"/>
      <c r="AD2300" s="38"/>
      <c r="AE2300" s="38"/>
      <c r="AT2300" s="17" t="s">
        <v>169</v>
      </c>
      <c r="AU2300" s="17" t="s">
        <v>85</v>
      </c>
    </row>
    <row r="2301" s="2" customFormat="1" ht="33" customHeight="1">
      <c r="A2301" s="38"/>
      <c r="B2301" s="39"/>
      <c r="C2301" s="215" t="s">
        <v>3745</v>
      </c>
      <c r="D2301" s="215" t="s">
        <v>163</v>
      </c>
      <c r="E2301" s="216" t="s">
        <v>3746</v>
      </c>
      <c r="F2301" s="217" t="s">
        <v>3747</v>
      </c>
      <c r="G2301" s="218" t="s">
        <v>376</v>
      </c>
      <c r="H2301" s="219">
        <v>4</v>
      </c>
      <c r="I2301" s="220"/>
      <c r="J2301" s="221">
        <f>ROUND(I2301*H2301,2)</f>
        <v>0</v>
      </c>
      <c r="K2301" s="222"/>
      <c r="L2301" s="44"/>
      <c r="M2301" s="223" t="s">
        <v>1</v>
      </c>
      <c r="N2301" s="224" t="s">
        <v>40</v>
      </c>
      <c r="O2301" s="91"/>
      <c r="P2301" s="225">
        <f>O2301*H2301</f>
        <v>0</v>
      </c>
      <c r="Q2301" s="225">
        <v>0.0027599999999999999</v>
      </c>
      <c r="R2301" s="225">
        <f>Q2301*H2301</f>
        <v>0.01104</v>
      </c>
      <c r="S2301" s="225">
        <v>0</v>
      </c>
      <c r="T2301" s="226">
        <f>S2301*H2301</f>
        <v>0</v>
      </c>
      <c r="U2301" s="38"/>
      <c r="V2301" s="38"/>
      <c r="W2301" s="38"/>
      <c r="X2301" s="38"/>
      <c r="Y2301" s="38"/>
      <c r="Z2301" s="38"/>
      <c r="AA2301" s="38"/>
      <c r="AB2301" s="38"/>
      <c r="AC2301" s="38"/>
      <c r="AD2301" s="38"/>
      <c r="AE2301" s="38"/>
      <c r="AR2301" s="227" t="s">
        <v>256</v>
      </c>
      <c r="AT2301" s="227" t="s">
        <v>163</v>
      </c>
      <c r="AU2301" s="227" t="s">
        <v>85</v>
      </c>
      <c r="AY2301" s="17" t="s">
        <v>161</v>
      </c>
      <c r="BE2301" s="228">
        <f>IF(N2301="základní",J2301,0)</f>
        <v>0</v>
      </c>
      <c r="BF2301" s="228">
        <f>IF(N2301="snížená",J2301,0)</f>
        <v>0</v>
      </c>
      <c r="BG2301" s="228">
        <f>IF(N2301="zákl. přenesená",J2301,0)</f>
        <v>0</v>
      </c>
      <c r="BH2301" s="228">
        <f>IF(N2301="sníž. přenesená",J2301,0)</f>
        <v>0</v>
      </c>
      <c r="BI2301" s="228">
        <f>IF(N2301="nulová",J2301,0)</f>
        <v>0</v>
      </c>
      <c r="BJ2301" s="17" t="s">
        <v>83</v>
      </c>
      <c r="BK2301" s="228">
        <f>ROUND(I2301*H2301,2)</f>
        <v>0</v>
      </c>
      <c r="BL2301" s="17" t="s">
        <v>256</v>
      </c>
      <c r="BM2301" s="227" t="s">
        <v>3748</v>
      </c>
    </row>
    <row r="2302" s="2" customFormat="1">
      <c r="A2302" s="38"/>
      <c r="B2302" s="39"/>
      <c r="C2302" s="40"/>
      <c r="D2302" s="229" t="s">
        <v>169</v>
      </c>
      <c r="E2302" s="40"/>
      <c r="F2302" s="230" t="s">
        <v>3749</v>
      </c>
      <c r="G2302" s="40"/>
      <c r="H2302" s="40"/>
      <c r="I2302" s="231"/>
      <c r="J2302" s="40"/>
      <c r="K2302" s="40"/>
      <c r="L2302" s="44"/>
      <c r="M2302" s="232"/>
      <c r="N2302" s="233"/>
      <c r="O2302" s="91"/>
      <c r="P2302" s="91"/>
      <c r="Q2302" s="91"/>
      <c r="R2302" s="91"/>
      <c r="S2302" s="91"/>
      <c r="T2302" s="92"/>
      <c r="U2302" s="38"/>
      <c r="V2302" s="38"/>
      <c r="W2302" s="38"/>
      <c r="X2302" s="38"/>
      <c r="Y2302" s="38"/>
      <c r="Z2302" s="38"/>
      <c r="AA2302" s="38"/>
      <c r="AB2302" s="38"/>
      <c r="AC2302" s="38"/>
      <c r="AD2302" s="38"/>
      <c r="AE2302" s="38"/>
      <c r="AT2302" s="17" t="s">
        <v>169</v>
      </c>
      <c r="AU2302" s="17" t="s">
        <v>85</v>
      </c>
    </row>
    <row r="2303" s="2" customFormat="1" ht="33" customHeight="1">
      <c r="A2303" s="38"/>
      <c r="B2303" s="39"/>
      <c r="C2303" s="215" t="s">
        <v>3750</v>
      </c>
      <c r="D2303" s="215" t="s">
        <v>163</v>
      </c>
      <c r="E2303" s="216" t="s">
        <v>3751</v>
      </c>
      <c r="F2303" s="217" t="s">
        <v>3752</v>
      </c>
      <c r="G2303" s="218" t="s">
        <v>376</v>
      </c>
      <c r="H2303" s="219">
        <v>1</v>
      </c>
      <c r="I2303" s="220"/>
      <c r="J2303" s="221">
        <f>ROUND(I2303*H2303,2)</f>
        <v>0</v>
      </c>
      <c r="K2303" s="222"/>
      <c r="L2303" s="44"/>
      <c r="M2303" s="223" t="s">
        <v>1</v>
      </c>
      <c r="N2303" s="224" t="s">
        <v>40</v>
      </c>
      <c r="O2303" s="91"/>
      <c r="P2303" s="225">
        <f>O2303*H2303</f>
        <v>0</v>
      </c>
      <c r="Q2303" s="225">
        <v>0.0027799999999999999</v>
      </c>
      <c r="R2303" s="225">
        <f>Q2303*H2303</f>
        <v>0.0027799999999999999</v>
      </c>
      <c r="S2303" s="225">
        <v>0</v>
      </c>
      <c r="T2303" s="226">
        <f>S2303*H2303</f>
        <v>0</v>
      </c>
      <c r="U2303" s="38"/>
      <c r="V2303" s="38"/>
      <c r="W2303" s="38"/>
      <c r="X2303" s="38"/>
      <c r="Y2303" s="38"/>
      <c r="Z2303" s="38"/>
      <c r="AA2303" s="38"/>
      <c r="AB2303" s="38"/>
      <c r="AC2303" s="38"/>
      <c r="AD2303" s="38"/>
      <c r="AE2303" s="38"/>
      <c r="AR2303" s="227" t="s">
        <v>256</v>
      </c>
      <c r="AT2303" s="227" t="s">
        <v>163</v>
      </c>
      <c r="AU2303" s="227" t="s">
        <v>85</v>
      </c>
      <c r="AY2303" s="17" t="s">
        <v>161</v>
      </c>
      <c r="BE2303" s="228">
        <f>IF(N2303="základní",J2303,0)</f>
        <v>0</v>
      </c>
      <c r="BF2303" s="228">
        <f>IF(N2303="snížená",J2303,0)</f>
        <v>0</v>
      </c>
      <c r="BG2303" s="228">
        <f>IF(N2303="zákl. přenesená",J2303,0)</f>
        <v>0</v>
      </c>
      <c r="BH2303" s="228">
        <f>IF(N2303="sníž. přenesená",J2303,0)</f>
        <v>0</v>
      </c>
      <c r="BI2303" s="228">
        <f>IF(N2303="nulová",J2303,0)</f>
        <v>0</v>
      </c>
      <c r="BJ2303" s="17" t="s">
        <v>83</v>
      </c>
      <c r="BK2303" s="228">
        <f>ROUND(I2303*H2303,2)</f>
        <v>0</v>
      </c>
      <c r="BL2303" s="17" t="s">
        <v>256</v>
      </c>
      <c r="BM2303" s="227" t="s">
        <v>3753</v>
      </c>
    </row>
    <row r="2304" s="2" customFormat="1">
      <c r="A2304" s="38"/>
      <c r="B2304" s="39"/>
      <c r="C2304" s="40"/>
      <c r="D2304" s="229" t="s">
        <v>169</v>
      </c>
      <c r="E2304" s="40"/>
      <c r="F2304" s="230" t="s">
        <v>3754</v>
      </c>
      <c r="G2304" s="40"/>
      <c r="H2304" s="40"/>
      <c r="I2304" s="231"/>
      <c r="J2304" s="40"/>
      <c r="K2304" s="40"/>
      <c r="L2304" s="44"/>
      <c r="M2304" s="232"/>
      <c r="N2304" s="233"/>
      <c r="O2304" s="91"/>
      <c r="P2304" s="91"/>
      <c r="Q2304" s="91"/>
      <c r="R2304" s="91"/>
      <c r="S2304" s="91"/>
      <c r="T2304" s="92"/>
      <c r="U2304" s="38"/>
      <c r="V2304" s="38"/>
      <c r="W2304" s="38"/>
      <c r="X2304" s="38"/>
      <c r="Y2304" s="38"/>
      <c r="Z2304" s="38"/>
      <c r="AA2304" s="38"/>
      <c r="AB2304" s="38"/>
      <c r="AC2304" s="38"/>
      <c r="AD2304" s="38"/>
      <c r="AE2304" s="38"/>
      <c r="AT2304" s="17" t="s">
        <v>169</v>
      </c>
      <c r="AU2304" s="17" t="s">
        <v>85</v>
      </c>
    </row>
    <row r="2305" s="2" customFormat="1" ht="21.75" customHeight="1">
      <c r="A2305" s="38"/>
      <c r="B2305" s="39"/>
      <c r="C2305" s="215" t="s">
        <v>3755</v>
      </c>
      <c r="D2305" s="215" t="s">
        <v>163</v>
      </c>
      <c r="E2305" s="216" t="s">
        <v>3756</v>
      </c>
      <c r="F2305" s="217" t="s">
        <v>3757</v>
      </c>
      <c r="G2305" s="218" t="s">
        <v>451</v>
      </c>
      <c r="H2305" s="219">
        <v>8</v>
      </c>
      <c r="I2305" s="220"/>
      <c r="J2305" s="221">
        <f>ROUND(I2305*H2305,2)</f>
        <v>0</v>
      </c>
      <c r="K2305" s="222"/>
      <c r="L2305" s="44"/>
      <c r="M2305" s="223" t="s">
        <v>1</v>
      </c>
      <c r="N2305" s="224" t="s">
        <v>40</v>
      </c>
      <c r="O2305" s="91"/>
      <c r="P2305" s="225">
        <f>O2305*H2305</f>
        <v>0</v>
      </c>
      <c r="Q2305" s="225">
        <v>0.0030799999999999998</v>
      </c>
      <c r="R2305" s="225">
        <f>Q2305*H2305</f>
        <v>0.024639999999999999</v>
      </c>
      <c r="S2305" s="225">
        <v>0</v>
      </c>
      <c r="T2305" s="226">
        <f>S2305*H2305</f>
        <v>0</v>
      </c>
      <c r="U2305" s="38"/>
      <c r="V2305" s="38"/>
      <c r="W2305" s="38"/>
      <c r="X2305" s="38"/>
      <c r="Y2305" s="38"/>
      <c r="Z2305" s="38"/>
      <c r="AA2305" s="38"/>
      <c r="AB2305" s="38"/>
      <c r="AC2305" s="38"/>
      <c r="AD2305" s="38"/>
      <c r="AE2305" s="38"/>
      <c r="AR2305" s="227" t="s">
        <v>256</v>
      </c>
      <c r="AT2305" s="227" t="s">
        <v>163</v>
      </c>
      <c r="AU2305" s="227" t="s">
        <v>85</v>
      </c>
      <c r="AY2305" s="17" t="s">
        <v>161</v>
      </c>
      <c r="BE2305" s="228">
        <f>IF(N2305="základní",J2305,0)</f>
        <v>0</v>
      </c>
      <c r="BF2305" s="228">
        <f>IF(N2305="snížená",J2305,0)</f>
        <v>0</v>
      </c>
      <c r="BG2305" s="228">
        <f>IF(N2305="zákl. přenesená",J2305,0)</f>
        <v>0</v>
      </c>
      <c r="BH2305" s="228">
        <f>IF(N2305="sníž. přenesená",J2305,0)</f>
        <v>0</v>
      </c>
      <c r="BI2305" s="228">
        <f>IF(N2305="nulová",J2305,0)</f>
        <v>0</v>
      </c>
      <c r="BJ2305" s="17" t="s">
        <v>83</v>
      </c>
      <c r="BK2305" s="228">
        <f>ROUND(I2305*H2305,2)</f>
        <v>0</v>
      </c>
      <c r="BL2305" s="17" t="s">
        <v>256</v>
      </c>
      <c r="BM2305" s="227" t="s">
        <v>3758</v>
      </c>
    </row>
    <row r="2306" s="2" customFormat="1">
      <c r="A2306" s="38"/>
      <c r="B2306" s="39"/>
      <c r="C2306" s="40"/>
      <c r="D2306" s="229" t="s">
        <v>169</v>
      </c>
      <c r="E2306" s="40"/>
      <c r="F2306" s="230" t="s">
        <v>3759</v>
      </c>
      <c r="G2306" s="40"/>
      <c r="H2306" s="40"/>
      <c r="I2306" s="231"/>
      <c r="J2306" s="40"/>
      <c r="K2306" s="40"/>
      <c r="L2306" s="44"/>
      <c r="M2306" s="232"/>
      <c r="N2306" s="233"/>
      <c r="O2306" s="91"/>
      <c r="P2306" s="91"/>
      <c r="Q2306" s="91"/>
      <c r="R2306" s="91"/>
      <c r="S2306" s="91"/>
      <c r="T2306" s="92"/>
      <c r="U2306" s="38"/>
      <c r="V2306" s="38"/>
      <c r="W2306" s="38"/>
      <c r="X2306" s="38"/>
      <c r="Y2306" s="38"/>
      <c r="Z2306" s="38"/>
      <c r="AA2306" s="38"/>
      <c r="AB2306" s="38"/>
      <c r="AC2306" s="38"/>
      <c r="AD2306" s="38"/>
      <c r="AE2306" s="38"/>
      <c r="AT2306" s="17" t="s">
        <v>169</v>
      </c>
      <c r="AU2306" s="17" t="s">
        <v>85</v>
      </c>
    </row>
    <row r="2307" s="2" customFormat="1" ht="24.15" customHeight="1">
      <c r="A2307" s="38"/>
      <c r="B2307" s="39"/>
      <c r="C2307" s="215" t="s">
        <v>3760</v>
      </c>
      <c r="D2307" s="215" t="s">
        <v>163</v>
      </c>
      <c r="E2307" s="216" t="s">
        <v>3761</v>
      </c>
      <c r="F2307" s="217" t="s">
        <v>3762</v>
      </c>
      <c r="G2307" s="218" t="s">
        <v>451</v>
      </c>
      <c r="H2307" s="219">
        <v>12.5</v>
      </c>
      <c r="I2307" s="220"/>
      <c r="J2307" s="221">
        <f>ROUND(I2307*H2307,2)</f>
        <v>0</v>
      </c>
      <c r="K2307" s="222"/>
      <c r="L2307" s="44"/>
      <c r="M2307" s="223" t="s">
        <v>1</v>
      </c>
      <c r="N2307" s="224" t="s">
        <v>40</v>
      </c>
      <c r="O2307" s="91"/>
      <c r="P2307" s="225">
        <f>O2307*H2307</f>
        <v>0</v>
      </c>
      <c r="Q2307" s="225">
        <v>0.0037100000000000002</v>
      </c>
      <c r="R2307" s="225">
        <f>Q2307*H2307</f>
        <v>0.046375</v>
      </c>
      <c r="S2307" s="225">
        <v>0</v>
      </c>
      <c r="T2307" s="226">
        <f>S2307*H2307</f>
        <v>0</v>
      </c>
      <c r="U2307" s="38"/>
      <c r="V2307" s="38"/>
      <c r="W2307" s="38"/>
      <c r="X2307" s="38"/>
      <c r="Y2307" s="38"/>
      <c r="Z2307" s="38"/>
      <c r="AA2307" s="38"/>
      <c r="AB2307" s="38"/>
      <c r="AC2307" s="38"/>
      <c r="AD2307" s="38"/>
      <c r="AE2307" s="38"/>
      <c r="AR2307" s="227" t="s">
        <v>256</v>
      </c>
      <c r="AT2307" s="227" t="s">
        <v>163</v>
      </c>
      <c r="AU2307" s="227" t="s">
        <v>85</v>
      </c>
      <c r="AY2307" s="17" t="s">
        <v>161</v>
      </c>
      <c r="BE2307" s="228">
        <f>IF(N2307="základní",J2307,0)</f>
        <v>0</v>
      </c>
      <c r="BF2307" s="228">
        <f>IF(N2307="snížená",J2307,0)</f>
        <v>0</v>
      </c>
      <c r="BG2307" s="228">
        <f>IF(N2307="zákl. přenesená",J2307,0)</f>
        <v>0</v>
      </c>
      <c r="BH2307" s="228">
        <f>IF(N2307="sníž. přenesená",J2307,0)</f>
        <v>0</v>
      </c>
      <c r="BI2307" s="228">
        <f>IF(N2307="nulová",J2307,0)</f>
        <v>0</v>
      </c>
      <c r="BJ2307" s="17" t="s">
        <v>83</v>
      </c>
      <c r="BK2307" s="228">
        <f>ROUND(I2307*H2307,2)</f>
        <v>0</v>
      </c>
      <c r="BL2307" s="17" t="s">
        <v>256</v>
      </c>
      <c r="BM2307" s="227" t="s">
        <v>3763</v>
      </c>
    </row>
    <row r="2308" s="2" customFormat="1">
      <c r="A2308" s="38"/>
      <c r="B2308" s="39"/>
      <c r="C2308" s="40"/>
      <c r="D2308" s="229" t="s">
        <v>169</v>
      </c>
      <c r="E2308" s="40"/>
      <c r="F2308" s="230" t="s">
        <v>3764</v>
      </c>
      <c r="G2308" s="40"/>
      <c r="H2308" s="40"/>
      <c r="I2308" s="231"/>
      <c r="J2308" s="40"/>
      <c r="K2308" s="40"/>
      <c r="L2308" s="44"/>
      <c r="M2308" s="232"/>
      <c r="N2308" s="233"/>
      <c r="O2308" s="91"/>
      <c r="P2308" s="91"/>
      <c r="Q2308" s="91"/>
      <c r="R2308" s="91"/>
      <c r="S2308" s="91"/>
      <c r="T2308" s="92"/>
      <c r="U2308" s="38"/>
      <c r="V2308" s="38"/>
      <c r="W2308" s="38"/>
      <c r="X2308" s="38"/>
      <c r="Y2308" s="38"/>
      <c r="Z2308" s="38"/>
      <c r="AA2308" s="38"/>
      <c r="AB2308" s="38"/>
      <c r="AC2308" s="38"/>
      <c r="AD2308" s="38"/>
      <c r="AE2308" s="38"/>
      <c r="AT2308" s="17" t="s">
        <v>169</v>
      </c>
      <c r="AU2308" s="17" t="s">
        <v>85</v>
      </c>
    </row>
    <row r="2309" s="13" customFormat="1">
      <c r="A2309" s="13"/>
      <c r="B2309" s="234"/>
      <c r="C2309" s="235"/>
      <c r="D2309" s="229" t="s">
        <v>171</v>
      </c>
      <c r="E2309" s="236" t="s">
        <v>1</v>
      </c>
      <c r="F2309" s="237" t="s">
        <v>3765</v>
      </c>
      <c r="G2309" s="235"/>
      <c r="H2309" s="238">
        <v>12.5</v>
      </c>
      <c r="I2309" s="239"/>
      <c r="J2309" s="235"/>
      <c r="K2309" s="235"/>
      <c r="L2309" s="240"/>
      <c r="M2309" s="241"/>
      <c r="N2309" s="242"/>
      <c r="O2309" s="242"/>
      <c r="P2309" s="242"/>
      <c r="Q2309" s="242"/>
      <c r="R2309" s="242"/>
      <c r="S2309" s="242"/>
      <c r="T2309" s="243"/>
      <c r="U2309" s="13"/>
      <c r="V2309" s="13"/>
      <c r="W2309" s="13"/>
      <c r="X2309" s="13"/>
      <c r="Y2309" s="13"/>
      <c r="Z2309" s="13"/>
      <c r="AA2309" s="13"/>
      <c r="AB2309" s="13"/>
      <c r="AC2309" s="13"/>
      <c r="AD2309" s="13"/>
      <c r="AE2309" s="13"/>
      <c r="AT2309" s="244" t="s">
        <v>171</v>
      </c>
      <c r="AU2309" s="244" t="s">
        <v>85</v>
      </c>
      <c r="AV2309" s="13" t="s">
        <v>85</v>
      </c>
      <c r="AW2309" s="13" t="s">
        <v>32</v>
      </c>
      <c r="AX2309" s="13" t="s">
        <v>83</v>
      </c>
      <c r="AY2309" s="244" t="s">
        <v>161</v>
      </c>
    </row>
    <row r="2310" s="2" customFormat="1" ht="24.15" customHeight="1">
      <c r="A2310" s="38"/>
      <c r="B2310" s="39"/>
      <c r="C2310" s="215" t="s">
        <v>3766</v>
      </c>
      <c r="D2310" s="215" t="s">
        <v>163</v>
      </c>
      <c r="E2310" s="216" t="s">
        <v>3767</v>
      </c>
      <c r="F2310" s="217" t="s">
        <v>3768</v>
      </c>
      <c r="G2310" s="218" t="s">
        <v>240</v>
      </c>
      <c r="H2310" s="219">
        <v>0.48999999999999999</v>
      </c>
      <c r="I2310" s="220"/>
      <c r="J2310" s="221">
        <f>ROUND(I2310*H2310,2)</f>
        <v>0</v>
      </c>
      <c r="K2310" s="222"/>
      <c r="L2310" s="44"/>
      <c r="M2310" s="223" t="s">
        <v>1</v>
      </c>
      <c r="N2310" s="224" t="s">
        <v>40</v>
      </c>
      <c r="O2310" s="91"/>
      <c r="P2310" s="225">
        <f>O2310*H2310</f>
        <v>0</v>
      </c>
      <c r="Q2310" s="225">
        <v>0</v>
      </c>
      <c r="R2310" s="225">
        <f>Q2310*H2310</f>
        <v>0</v>
      </c>
      <c r="S2310" s="225">
        <v>0</v>
      </c>
      <c r="T2310" s="226">
        <f>S2310*H2310</f>
        <v>0</v>
      </c>
      <c r="U2310" s="38"/>
      <c r="V2310" s="38"/>
      <c r="W2310" s="38"/>
      <c r="X2310" s="38"/>
      <c r="Y2310" s="38"/>
      <c r="Z2310" s="38"/>
      <c r="AA2310" s="38"/>
      <c r="AB2310" s="38"/>
      <c r="AC2310" s="38"/>
      <c r="AD2310" s="38"/>
      <c r="AE2310" s="38"/>
      <c r="AR2310" s="227" t="s">
        <v>256</v>
      </c>
      <c r="AT2310" s="227" t="s">
        <v>163</v>
      </c>
      <c r="AU2310" s="227" t="s">
        <v>85</v>
      </c>
      <c r="AY2310" s="17" t="s">
        <v>161</v>
      </c>
      <c r="BE2310" s="228">
        <f>IF(N2310="základní",J2310,0)</f>
        <v>0</v>
      </c>
      <c r="BF2310" s="228">
        <f>IF(N2310="snížená",J2310,0)</f>
        <v>0</v>
      </c>
      <c r="BG2310" s="228">
        <f>IF(N2310="zákl. přenesená",J2310,0)</f>
        <v>0</v>
      </c>
      <c r="BH2310" s="228">
        <f>IF(N2310="sníž. přenesená",J2310,0)</f>
        <v>0</v>
      </c>
      <c r="BI2310" s="228">
        <f>IF(N2310="nulová",J2310,0)</f>
        <v>0</v>
      </c>
      <c r="BJ2310" s="17" t="s">
        <v>83</v>
      </c>
      <c r="BK2310" s="228">
        <f>ROUND(I2310*H2310,2)</f>
        <v>0</v>
      </c>
      <c r="BL2310" s="17" t="s">
        <v>256</v>
      </c>
      <c r="BM2310" s="227" t="s">
        <v>3769</v>
      </c>
    </row>
    <row r="2311" s="2" customFormat="1">
      <c r="A2311" s="38"/>
      <c r="B2311" s="39"/>
      <c r="C2311" s="40"/>
      <c r="D2311" s="229" t="s">
        <v>169</v>
      </c>
      <c r="E2311" s="40"/>
      <c r="F2311" s="230" t="s">
        <v>3770</v>
      </c>
      <c r="G2311" s="40"/>
      <c r="H2311" s="40"/>
      <c r="I2311" s="231"/>
      <c r="J2311" s="40"/>
      <c r="K2311" s="40"/>
      <c r="L2311" s="44"/>
      <c r="M2311" s="232"/>
      <c r="N2311" s="233"/>
      <c r="O2311" s="91"/>
      <c r="P2311" s="91"/>
      <c r="Q2311" s="91"/>
      <c r="R2311" s="91"/>
      <c r="S2311" s="91"/>
      <c r="T2311" s="92"/>
      <c r="U2311" s="38"/>
      <c r="V2311" s="38"/>
      <c r="W2311" s="38"/>
      <c r="X2311" s="38"/>
      <c r="Y2311" s="38"/>
      <c r="Z2311" s="38"/>
      <c r="AA2311" s="38"/>
      <c r="AB2311" s="38"/>
      <c r="AC2311" s="38"/>
      <c r="AD2311" s="38"/>
      <c r="AE2311" s="38"/>
      <c r="AT2311" s="17" t="s">
        <v>169</v>
      </c>
      <c r="AU2311" s="17" t="s">
        <v>85</v>
      </c>
    </row>
    <row r="2312" s="12" customFormat="1" ht="22.8" customHeight="1">
      <c r="A2312" s="12"/>
      <c r="B2312" s="199"/>
      <c r="C2312" s="200"/>
      <c r="D2312" s="201" t="s">
        <v>74</v>
      </c>
      <c r="E2312" s="213" t="s">
        <v>3771</v>
      </c>
      <c r="F2312" s="213" t="s">
        <v>3772</v>
      </c>
      <c r="G2312" s="200"/>
      <c r="H2312" s="200"/>
      <c r="I2312" s="203"/>
      <c r="J2312" s="214">
        <f>BK2312</f>
        <v>0</v>
      </c>
      <c r="K2312" s="200"/>
      <c r="L2312" s="205"/>
      <c r="M2312" s="206"/>
      <c r="N2312" s="207"/>
      <c r="O2312" s="207"/>
      <c r="P2312" s="208">
        <f>SUM(P2313:P2318)</f>
        <v>0</v>
      </c>
      <c r="Q2312" s="207"/>
      <c r="R2312" s="208">
        <f>SUM(R2313:R2318)</f>
        <v>0</v>
      </c>
      <c r="S2312" s="207"/>
      <c r="T2312" s="209">
        <f>SUM(T2313:T2318)</f>
        <v>0</v>
      </c>
      <c r="U2312" s="12"/>
      <c r="V2312" s="12"/>
      <c r="W2312" s="12"/>
      <c r="X2312" s="12"/>
      <c r="Y2312" s="12"/>
      <c r="Z2312" s="12"/>
      <c r="AA2312" s="12"/>
      <c r="AB2312" s="12"/>
      <c r="AC2312" s="12"/>
      <c r="AD2312" s="12"/>
      <c r="AE2312" s="12"/>
      <c r="AR2312" s="210" t="s">
        <v>85</v>
      </c>
      <c r="AT2312" s="211" t="s">
        <v>74</v>
      </c>
      <c r="AU2312" s="211" t="s">
        <v>83</v>
      </c>
      <c r="AY2312" s="210" t="s">
        <v>161</v>
      </c>
      <c r="BK2312" s="212">
        <f>SUM(BK2313:BK2318)</f>
        <v>0</v>
      </c>
    </row>
    <row r="2313" s="2" customFormat="1" ht="24.15" customHeight="1">
      <c r="A2313" s="38"/>
      <c r="B2313" s="39"/>
      <c r="C2313" s="215" t="s">
        <v>3773</v>
      </c>
      <c r="D2313" s="215" t="s">
        <v>163</v>
      </c>
      <c r="E2313" s="216" t="s">
        <v>3774</v>
      </c>
      <c r="F2313" s="217" t="s">
        <v>3775</v>
      </c>
      <c r="G2313" s="218" t="s">
        <v>1754</v>
      </c>
      <c r="H2313" s="219">
        <v>10</v>
      </c>
      <c r="I2313" s="220"/>
      <c r="J2313" s="221">
        <f>ROUND(I2313*H2313,2)</f>
        <v>0</v>
      </c>
      <c r="K2313" s="222"/>
      <c r="L2313" s="44"/>
      <c r="M2313" s="223" t="s">
        <v>1</v>
      </c>
      <c r="N2313" s="224" t="s">
        <v>40</v>
      </c>
      <c r="O2313" s="91"/>
      <c r="P2313" s="225">
        <f>O2313*H2313</f>
        <v>0</v>
      </c>
      <c r="Q2313" s="225">
        <v>0</v>
      </c>
      <c r="R2313" s="225">
        <f>Q2313*H2313</f>
        <v>0</v>
      </c>
      <c r="S2313" s="225">
        <v>0</v>
      </c>
      <c r="T2313" s="226">
        <f>S2313*H2313</f>
        <v>0</v>
      </c>
      <c r="U2313" s="38"/>
      <c r="V2313" s="38"/>
      <c r="W2313" s="38"/>
      <c r="X2313" s="38"/>
      <c r="Y2313" s="38"/>
      <c r="Z2313" s="38"/>
      <c r="AA2313" s="38"/>
      <c r="AB2313" s="38"/>
      <c r="AC2313" s="38"/>
      <c r="AD2313" s="38"/>
      <c r="AE2313" s="38"/>
      <c r="AR2313" s="227" t="s">
        <v>256</v>
      </c>
      <c r="AT2313" s="227" t="s">
        <v>163</v>
      </c>
      <c r="AU2313" s="227" t="s">
        <v>85</v>
      </c>
      <c r="AY2313" s="17" t="s">
        <v>161</v>
      </c>
      <c r="BE2313" s="228">
        <f>IF(N2313="základní",J2313,0)</f>
        <v>0</v>
      </c>
      <c r="BF2313" s="228">
        <f>IF(N2313="snížená",J2313,0)</f>
        <v>0</v>
      </c>
      <c r="BG2313" s="228">
        <f>IF(N2313="zákl. přenesená",J2313,0)</f>
        <v>0</v>
      </c>
      <c r="BH2313" s="228">
        <f>IF(N2313="sníž. přenesená",J2313,0)</f>
        <v>0</v>
      </c>
      <c r="BI2313" s="228">
        <f>IF(N2313="nulová",J2313,0)</f>
        <v>0</v>
      </c>
      <c r="BJ2313" s="17" t="s">
        <v>83</v>
      </c>
      <c r="BK2313" s="228">
        <f>ROUND(I2313*H2313,2)</f>
        <v>0</v>
      </c>
      <c r="BL2313" s="17" t="s">
        <v>256</v>
      </c>
      <c r="BM2313" s="227" t="s">
        <v>3776</v>
      </c>
    </row>
    <row r="2314" s="2" customFormat="1">
      <c r="A2314" s="38"/>
      <c r="B2314" s="39"/>
      <c r="C2314" s="40"/>
      <c r="D2314" s="229" t="s">
        <v>169</v>
      </c>
      <c r="E2314" s="40"/>
      <c r="F2314" s="230" t="s">
        <v>3777</v>
      </c>
      <c r="G2314" s="40"/>
      <c r="H2314" s="40"/>
      <c r="I2314" s="231"/>
      <c r="J2314" s="40"/>
      <c r="K2314" s="40"/>
      <c r="L2314" s="44"/>
      <c r="M2314" s="232"/>
      <c r="N2314" s="233"/>
      <c r="O2314" s="91"/>
      <c r="P2314" s="91"/>
      <c r="Q2314" s="91"/>
      <c r="R2314" s="91"/>
      <c r="S2314" s="91"/>
      <c r="T2314" s="92"/>
      <c r="U2314" s="38"/>
      <c r="V2314" s="38"/>
      <c r="W2314" s="38"/>
      <c r="X2314" s="38"/>
      <c r="Y2314" s="38"/>
      <c r="Z2314" s="38"/>
      <c r="AA2314" s="38"/>
      <c r="AB2314" s="38"/>
      <c r="AC2314" s="38"/>
      <c r="AD2314" s="38"/>
      <c r="AE2314" s="38"/>
      <c r="AT2314" s="17" t="s">
        <v>169</v>
      </c>
      <c r="AU2314" s="17" t="s">
        <v>85</v>
      </c>
    </row>
    <row r="2315" s="13" customFormat="1">
      <c r="A2315" s="13"/>
      <c r="B2315" s="234"/>
      <c r="C2315" s="235"/>
      <c r="D2315" s="229" t="s">
        <v>171</v>
      </c>
      <c r="E2315" s="236" t="s">
        <v>1</v>
      </c>
      <c r="F2315" s="237" t="s">
        <v>3510</v>
      </c>
      <c r="G2315" s="235"/>
      <c r="H2315" s="238">
        <v>1</v>
      </c>
      <c r="I2315" s="239"/>
      <c r="J2315" s="235"/>
      <c r="K2315" s="235"/>
      <c r="L2315" s="240"/>
      <c r="M2315" s="241"/>
      <c r="N2315" s="242"/>
      <c r="O2315" s="242"/>
      <c r="P2315" s="242"/>
      <c r="Q2315" s="242"/>
      <c r="R2315" s="242"/>
      <c r="S2315" s="242"/>
      <c r="T2315" s="243"/>
      <c r="U2315" s="13"/>
      <c r="V2315" s="13"/>
      <c r="W2315" s="13"/>
      <c r="X2315" s="13"/>
      <c r="Y2315" s="13"/>
      <c r="Z2315" s="13"/>
      <c r="AA2315" s="13"/>
      <c r="AB2315" s="13"/>
      <c r="AC2315" s="13"/>
      <c r="AD2315" s="13"/>
      <c r="AE2315" s="13"/>
      <c r="AT2315" s="244" t="s">
        <v>171</v>
      </c>
      <c r="AU2315" s="244" t="s">
        <v>85</v>
      </c>
      <c r="AV2315" s="13" t="s">
        <v>85</v>
      </c>
      <c r="AW2315" s="13" t="s">
        <v>32</v>
      </c>
      <c r="AX2315" s="13" t="s">
        <v>75</v>
      </c>
      <c r="AY2315" s="244" t="s">
        <v>161</v>
      </c>
    </row>
    <row r="2316" s="13" customFormat="1">
      <c r="A2316" s="13"/>
      <c r="B2316" s="234"/>
      <c r="C2316" s="235"/>
      <c r="D2316" s="229" t="s">
        <v>171</v>
      </c>
      <c r="E2316" s="236" t="s">
        <v>1</v>
      </c>
      <c r="F2316" s="237" t="s">
        <v>3511</v>
      </c>
      <c r="G2316" s="235"/>
      <c r="H2316" s="238">
        <v>2</v>
      </c>
      <c r="I2316" s="239"/>
      <c r="J2316" s="235"/>
      <c r="K2316" s="235"/>
      <c r="L2316" s="240"/>
      <c r="M2316" s="241"/>
      <c r="N2316" s="242"/>
      <c r="O2316" s="242"/>
      <c r="P2316" s="242"/>
      <c r="Q2316" s="242"/>
      <c r="R2316" s="242"/>
      <c r="S2316" s="242"/>
      <c r="T2316" s="243"/>
      <c r="U2316" s="13"/>
      <c r="V2316" s="13"/>
      <c r="W2316" s="13"/>
      <c r="X2316" s="13"/>
      <c r="Y2316" s="13"/>
      <c r="Z2316" s="13"/>
      <c r="AA2316" s="13"/>
      <c r="AB2316" s="13"/>
      <c r="AC2316" s="13"/>
      <c r="AD2316" s="13"/>
      <c r="AE2316" s="13"/>
      <c r="AT2316" s="244" t="s">
        <v>171</v>
      </c>
      <c r="AU2316" s="244" t="s">
        <v>85</v>
      </c>
      <c r="AV2316" s="13" t="s">
        <v>85</v>
      </c>
      <c r="AW2316" s="13" t="s">
        <v>32</v>
      </c>
      <c r="AX2316" s="13" t="s">
        <v>75</v>
      </c>
      <c r="AY2316" s="244" t="s">
        <v>161</v>
      </c>
    </row>
    <row r="2317" s="13" customFormat="1">
      <c r="A2317" s="13"/>
      <c r="B2317" s="234"/>
      <c r="C2317" s="235"/>
      <c r="D2317" s="229" t="s">
        <v>171</v>
      </c>
      <c r="E2317" s="236" t="s">
        <v>1</v>
      </c>
      <c r="F2317" s="237" t="s">
        <v>3512</v>
      </c>
      <c r="G2317" s="235"/>
      <c r="H2317" s="238">
        <v>7</v>
      </c>
      <c r="I2317" s="239"/>
      <c r="J2317" s="235"/>
      <c r="K2317" s="235"/>
      <c r="L2317" s="240"/>
      <c r="M2317" s="241"/>
      <c r="N2317" s="242"/>
      <c r="O2317" s="242"/>
      <c r="P2317" s="242"/>
      <c r="Q2317" s="242"/>
      <c r="R2317" s="242"/>
      <c r="S2317" s="242"/>
      <c r="T2317" s="243"/>
      <c r="U2317" s="13"/>
      <c r="V2317" s="13"/>
      <c r="W2317" s="13"/>
      <c r="X2317" s="13"/>
      <c r="Y2317" s="13"/>
      <c r="Z2317" s="13"/>
      <c r="AA2317" s="13"/>
      <c r="AB2317" s="13"/>
      <c r="AC2317" s="13"/>
      <c r="AD2317" s="13"/>
      <c r="AE2317" s="13"/>
      <c r="AT2317" s="244" t="s">
        <v>171</v>
      </c>
      <c r="AU2317" s="244" t="s">
        <v>85</v>
      </c>
      <c r="AV2317" s="13" t="s">
        <v>85</v>
      </c>
      <c r="AW2317" s="13" t="s">
        <v>32</v>
      </c>
      <c r="AX2317" s="13" t="s">
        <v>75</v>
      </c>
      <c r="AY2317" s="244" t="s">
        <v>161</v>
      </c>
    </row>
    <row r="2318" s="14" customFormat="1">
      <c r="A2318" s="14"/>
      <c r="B2318" s="245"/>
      <c r="C2318" s="246"/>
      <c r="D2318" s="229" t="s">
        <v>171</v>
      </c>
      <c r="E2318" s="247" t="s">
        <v>1</v>
      </c>
      <c r="F2318" s="248" t="s">
        <v>185</v>
      </c>
      <c r="G2318" s="246"/>
      <c r="H2318" s="249">
        <v>10</v>
      </c>
      <c r="I2318" s="250"/>
      <c r="J2318" s="246"/>
      <c r="K2318" s="246"/>
      <c r="L2318" s="251"/>
      <c r="M2318" s="252"/>
      <c r="N2318" s="253"/>
      <c r="O2318" s="253"/>
      <c r="P2318" s="253"/>
      <c r="Q2318" s="253"/>
      <c r="R2318" s="253"/>
      <c r="S2318" s="253"/>
      <c r="T2318" s="254"/>
      <c r="U2318" s="14"/>
      <c r="V2318" s="14"/>
      <c r="W2318" s="14"/>
      <c r="X2318" s="14"/>
      <c r="Y2318" s="14"/>
      <c r="Z2318" s="14"/>
      <c r="AA2318" s="14"/>
      <c r="AB2318" s="14"/>
      <c r="AC2318" s="14"/>
      <c r="AD2318" s="14"/>
      <c r="AE2318" s="14"/>
      <c r="AT2318" s="255" t="s">
        <v>171</v>
      </c>
      <c r="AU2318" s="255" t="s">
        <v>85</v>
      </c>
      <c r="AV2318" s="14" t="s">
        <v>167</v>
      </c>
      <c r="AW2318" s="14" t="s">
        <v>32</v>
      </c>
      <c r="AX2318" s="14" t="s">
        <v>83</v>
      </c>
      <c r="AY2318" s="255" t="s">
        <v>161</v>
      </c>
    </row>
    <row r="2319" s="12" customFormat="1" ht="22.8" customHeight="1">
      <c r="A2319" s="12"/>
      <c r="B2319" s="199"/>
      <c r="C2319" s="200"/>
      <c r="D2319" s="201" t="s">
        <v>74</v>
      </c>
      <c r="E2319" s="213" t="s">
        <v>3778</v>
      </c>
      <c r="F2319" s="213" t="s">
        <v>3779</v>
      </c>
      <c r="G2319" s="200"/>
      <c r="H2319" s="200"/>
      <c r="I2319" s="203"/>
      <c r="J2319" s="214">
        <f>BK2319</f>
        <v>0</v>
      </c>
      <c r="K2319" s="200"/>
      <c r="L2319" s="205"/>
      <c r="M2319" s="206"/>
      <c r="N2319" s="207"/>
      <c r="O2319" s="207"/>
      <c r="P2319" s="208">
        <f>SUM(P2320:P2325)</f>
        <v>0</v>
      </c>
      <c r="Q2319" s="207"/>
      <c r="R2319" s="208">
        <f>SUM(R2320:R2325)</f>
        <v>0</v>
      </c>
      <c r="S2319" s="207"/>
      <c r="T2319" s="209">
        <f>SUM(T2320:T2325)</f>
        <v>0.46379520000000002</v>
      </c>
      <c r="U2319" s="12"/>
      <c r="V2319" s="12"/>
      <c r="W2319" s="12"/>
      <c r="X2319" s="12"/>
      <c r="Y2319" s="12"/>
      <c r="Z2319" s="12"/>
      <c r="AA2319" s="12"/>
      <c r="AB2319" s="12"/>
      <c r="AC2319" s="12"/>
      <c r="AD2319" s="12"/>
      <c r="AE2319" s="12"/>
      <c r="AR2319" s="210" t="s">
        <v>85</v>
      </c>
      <c r="AT2319" s="211" t="s">
        <v>74</v>
      </c>
      <c r="AU2319" s="211" t="s">
        <v>83</v>
      </c>
      <c r="AY2319" s="210" t="s">
        <v>161</v>
      </c>
      <c r="BK2319" s="212">
        <f>SUM(BK2320:BK2325)</f>
        <v>0</v>
      </c>
    </row>
    <row r="2320" s="2" customFormat="1" ht="24.15" customHeight="1">
      <c r="A2320" s="38"/>
      <c r="B2320" s="39"/>
      <c r="C2320" s="215" t="s">
        <v>3780</v>
      </c>
      <c r="D2320" s="215" t="s">
        <v>163</v>
      </c>
      <c r="E2320" s="216" t="s">
        <v>3781</v>
      </c>
      <c r="F2320" s="217" t="s">
        <v>3782</v>
      </c>
      <c r="G2320" s="218" t="s">
        <v>206</v>
      </c>
      <c r="H2320" s="219">
        <v>42.240000000000002</v>
      </c>
      <c r="I2320" s="220"/>
      <c r="J2320" s="221">
        <f>ROUND(I2320*H2320,2)</f>
        <v>0</v>
      </c>
      <c r="K2320" s="222"/>
      <c r="L2320" s="44"/>
      <c r="M2320" s="223" t="s">
        <v>1</v>
      </c>
      <c r="N2320" s="224" t="s">
        <v>40</v>
      </c>
      <c r="O2320" s="91"/>
      <c r="P2320" s="225">
        <f>O2320*H2320</f>
        <v>0</v>
      </c>
      <c r="Q2320" s="225">
        <v>0</v>
      </c>
      <c r="R2320" s="225">
        <f>Q2320*H2320</f>
        <v>0</v>
      </c>
      <c r="S2320" s="225">
        <v>0.01098</v>
      </c>
      <c r="T2320" s="226">
        <f>S2320*H2320</f>
        <v>0.46379520000000002</v>
      </c>
      <c r="U2320" s="38"/>
      <c r="V2320" s="38"/>
      <c r="W2320" s="38"/>
      <c r="X2320" s="38"/>
      <c r="Y2320" s="38"/>
      <c r="Z2320" s="38"/>
      <c r="AA2320" s="38"/>
      <c r="AB2320" s="38"/>
      <c r="AC2320" s="38"/>
      <c r="AD2320" s="38"/>
      <c r="AE2320" s="38"/>
      <c r="AR2320" s="227" t="s">
        <v>256</v>
      </c>
      <c r="AT2320" s="227" t="s">
        <v>163</v>
      </c>
      <c r="AU2320" s="227" t="s">
        <v>85</v>
      </c>
      <c r="AY2320" s="17" t="s">
        <v>161</v>
      </c>
      <c r="BE2320" s="228">
        <f>IF(N2320="základní",J2320,0)</f>
        <v>0</v>
      </c>
      <c r="BF2320" s="228">
        <f>IF(N2320="snížená",J2320,0)</f>
        <v>0</v>
      </c>
      <c r="BG2320" s="228">
        <f>IF(N2320="zákl. přenesená",J2320,0)</f>
        <v>0</v>
      </c>
      <c r="BH2320" s="228">
        <f>IF(N2320="sníž. přenesená",J2320,0)</f>
        <v>0</v>
      </c>
      <c r="BI2320" s="228">
        <f>IF(N2320="nulová",J2320,0)</f>
        <v>0</v>
      </c>
      <c r="BJ2320" s="17" t="s">
        <v>83</v>
      </c>
      <c r="BK2320" s="228">
        <f>ROUND(I2320*H2320,2)</f>
        <v>0</v>
      </c>
      <c r="BL2320" s="17" t="s">
        <v>256</v>
      </c>
      <c r="BM2320" s="227" t="s">
        <v>3783</v>
      </c>
    </row>
    <row r="2321" s="2" customFormat="1">
      <c r="A2321" s="38"/>
      <c r="B2321" s="39"/>
      <c r="C2321" s="40"/>
      <c r="D2321" s="229" t="s">
        <v>169</v>
      </c>
      <c r="E2321" s="40"/>
      <c r="F2321" s="230" t="s">
        <v>3784</v>
      </c>
      <c r="G2321" s="40"/>
      <c r="H2321" s="40"/>
      <c r="I2321" s="231"/>
      <c r="J2321" s="40"/>
      <c r="K2321" s="40"/>
      <c r="L2321" s="44"/>
      <c r="M2321" s="232"/>
      <c r="N2321" s="233"/>
      <c r="O2321" s="91"/>
      <c r="P2321" s="91"/>
      <c r="Q2321" s="91"/>
      <c r="R2321" s="91"/>
      <c r="S2321" s="91"/>
      <c r="T2321" s="92"/>
      <c r="U2321" s="38"/>
      <c r="V2321" s="38"/>
      <c r="W2321" s="38"/>
      <c r="X2321" s="38"/>
      <c r="Y2321" s="38"/>
      <c r="Z2321" s="38"/>
      <c r="AA2321" s="38"/>
      <c r="AB2321" s="38"/>
      <c r="AC2321" s="38"/>
      <c r="AD2321" s="38"/>
      <c r="AE2321" s="38"/>
      <c r="AT2321" s="17" t="s">
        <v>169</v>
      </c>
      <c r="AU2321" s="17" t="s">
        <v>85</v>
      </c>
    </row>
    <row r="2322" s="13" customFormat="1">
      <c r="A2322" s="13"/>
      <c r="B2322" s="234"/>
      <c r="C2322" s="235"/>
      <c r="D2322" s="229" t="s">
        <v>171</v>
      </c>
      <c r="E2322" s="236" t="s">
        <v>1</v>
      </c>
      <c r="F2322" s="237" t="s">
        <v>3785</v>
      </c>
      <c r="G2322" s="235"/>
      <c r="H2322" s="238">
        <v>13.44</v>
      </c>
      <c r="I2322" s="239"/>
      <c r="J2322" s="235"/>
      <c r="K2322" s="235"/>
      <c r="L2322" s="240"/>
      <c r="M2322" s="241"/>
      <c r="N2322" s="242"/>
      <c r="O2322" s="242"/>
      <c r="P2322" s="242"/>
      <c r="Q2322" s="242"/>
      <c r="R2322" s="242"/>
      <c r="S2322" s="242"/>
      <c r="T2322" s="243"/>
      <c r="U2322" s="13"/>
      <c r="V2322" s="13"/>
      <c r="W2322" s="13"/>
      <c r="X2322" s="13"/>
      <c r="Y2322" s="13"/>
      <c r="Z2322" s="13"/>
      <c r="AA2322" s="13"/>
      <c r="AB2322" s="13"/>
      <c r="AC2322" s="13"/>
      <c r="AD2322" s="13"/>
      <c r="AE2322" s="13"/>
      <c r="AT2322" s="244" t="s">
        <v>171</v>
      </c>
      <c r="AU2322" s="244" t="s">
        <v>85</v>
      </c>
      <c r="AV2322" s="13" t="s">
        <v>85</v>
      </c>
      <c r="AW2322" s="13" t="s">
        <v>32</v>
      </c>
      <c r="AX2322" s="13" t="s">
        <v>75</v>
      </c>
      <c r="AY2322" s="244" t="s">
        <v>161</v>
      </c>
    </row>
    <row r="2323" s="13" customFormat="1">
      <c r="A2323" s="13"/>
      <c r="B2323" s="234"/>
      <c r="C2323" s="235"/>
      <c r="D2323" s="229" t="s">
        <v>171</v>
      </c>
      <c r="E2323" s="236" t="s">
        <v>1</v>
      </c>
      <c r="F2323" s="237" t="s">
        <v>3786</v>
      </c>
      <c r="G2323" s="235"/>
      <c r="H2323" s="238">
        <v>14.4</v>
      </c>
      <c r="I2323" s="239"/>
      <c r="J2323" s="235"/>
      <c r="K2323" s="235"/>
      <c r="L2323" s="240"/>
      <c r="M2323" s="241"/>
      <c r="N2323" s="242"/>
      <c r="O2323" s="242"/>
      <c r="P2323" s="242"/>
      <c r="Q2323" s="242"/>
      <c r="R2323" s="242"/>
      <c r="S2323" s="242"/>
      <c r="T2323" s="243"/>
      <c r="U2323" s="13"/>
      <c r="V2323" s="13"/>
      <c r="W2323" s="13"/>
      <c r="X2323" s="13"/>
      <c r="Y2323" s="13"/>
      <c r="Z2323" s="13"/>
      <c r="AA2323" s="13"/>
      <c r="AB2323" s="13"/>
      <c r="AC2323" s="13"/>
      <c r="AD2323" s="13"/>
      <c r="AE2323" s="13"/>
      <c r="AT2323" s="244" t="s">
        <v>171</v>
      </c>
      <c r="AU2323" s="244" t="s">
        <v>85</v>
      </c>
      <c r="AV2323" s="13" t="s">
        <v>85</v>
      </c>
      <c r="AW2323" s="13" t="s">
        <v>32</v>
      </c>
      <c r="AX2323" s="13" t="s">
        <v>75</v>
      </c>
      <c r="AY2323" s="244" t="s">
        <v>161</v>
      </c>
    </row>
    <row r="2324" s="13" customFormat="1">
      <c r="A2324" s="13"/>
      <c r="B2324" s="234"/>
      <c r="C2324" s="235"/>
      <c r="D2324" s="229" t="s">
        <v>171</v>
      </c>
      <c r="E2324" s="236" t="s">
        <v>1</v>
      </c>
      <c r="F2324" s="237" t="s">
        <v>3787</v>
      </c>
      <c r="G2324" s="235"/>
      <c r="H2324" s="238">
        <v>14.4</v>
      </c>
      <c r="I2324" s="239"/>
      <c r="J2324" s="235"/>
      <c r="K2324" s="235"/>
      <c r="L2324" s="240"/>
      <c r="M2324" s="241"/>
      <c r="N2324" s="242"/>
      <c r="O2324" s="242"/>
      <c r="P2324" s="242"/>
      <c r="Q2324" s="242"/>
      <c r="R2324" s="242"/>
      <c r="S2324" s="242"/>
      <c r="T2324" s="243"/>
      <c r="U2324" s="13"/>
      <c r="V2324" s="13"/>
      <c r="W2324" s="13"/>
      <c r="X2324" s="13"/>
      <c r="Y2324" s="13"/>
      <c r="Z2324" s="13"/>
      <c r="AA2324" s="13"/>
      <c r="AB2324" s="13"/>
      <c r="AC2324" s="13"/>
      <c r="AD2324" s="13"/>
      <c r="AE2324" s="13"/>
      <c r="AT2324" s="244" t="s">
        <v>171</v>
      </c>
      <c r="AU2324" s="244" t="s">
        <v>85</v>
      </c>
      <c r="AV2324" s="13" t="s">
        <v>85</v>
      </c>
      <c r="AW2324" s="13" t="s">
        <v>32</v>
      </c>
      <c r="AX2324" s="13" t="s">
        <v>75</v>
      </c>
      <c r="AY2324" s="244" t="s">
        <v>161</v>
      </c>
    </row>
    <row r="2325" s="14" customFormat="1">
      <c r="A2325" s="14"/>
      <c r="B2325" s="245"/>
      <c r="C2325" s="246"/>
      <c r="D2325" s="229" t="s">
        <v>171</v>
      </c>
      <c r="E2325" s="247" t="s">
        <v>1</v>
      </c>
      <c r="F2325" s="248" t="s">
        <v>185</v>
      </c>
      <c r="G2325" s="246"/>
      <c r="H2325" s="249">
        <v>42.240000000000002</v>
      </c>
      <c r="I2325" s="250"/>
      <c r="J2325" s="246"/>
      <c r="K2325" s="246"/>
      <c r="L2325" s="251"/>
      <c r="M2325" s="252"/>
      <c r="N2325" s="253"/>
      <c r="O2325" s="253"/>
      <c r="P2325" s="253"/>
      <c r="Q2325" s="253"/>
      <c r="R2325" s="253"/>
      <c r="S2325" s="253"/>
      <c r="T2325" s="254"/>
      <c r="U2325" s="14"/>
      <c r="V2325" s="14"/>
      <c r="W2325" s="14"/>
      <c r="X2325" s="14"/>
      <c r="Y2325" s="14"/>
      <c r="Z2325" s="14"/>
      <c r="AA2325" s="14"/>
      <c r="AB2325" s="14"/>
      <c r="AC2325" s="14"/>
      <c r="AD2325" s="14"/>
      <c r="AE2325" s="14"/>
      <c r="AT2325" s="255" t="s">
        <v>171</v>
      </c>
      <c r="AU2325" s="255" t="s">
        <v>85</v>
      </c>
      <c r="AV2325" s="14" t="s">
        <v>167</v>
      </c>
      <c r="AW2325" s="14" t="s">
        <v>32</v>
      </c>
      <c r="AX2325" s="14" t="s">
        <v>83</v>
      </c>
      <c r="AY2325" s="255" t="s">
        <v>161</v>
      </c>
    </row>
    <row r="2326" s="12" customFormat="1" ht="22.8" customHeight="1">
      <c r="A2326" s="12"/>
      <c r="B2326" s="199"/>
      <c r="C2326" s="200"/>
      <c r="D2326" s="201" t="s">
        <v>74</v>
      </c>
      <c r="E2326" s="213" t="s">
        <v>3788</v>
      </c>
      <c r="F2326" s="213" t="s">
        <v>3789</v>
      </c>
      <c r="G2326" s="200"/>
      <c r="H2326" s="200"/>
      <c r="I2326" s="203"/>
      <c r="J2326" s="214">
        <f>BK2326</f>
        <v>0</v>
      </c>
      <c r="K2326" s="200"/>
      <c r="L2326" s="205"/>
      <c r="M2326" s="206"/>
      <c r="N2326" s="207"/>
      <c r="O2326" s="207"/>
      <c r="P2326" s="208">
        <f>SUM(P2327:P2332)</f>
        <v>0</v>
      </c>
      <c r="Q2326" s="207"/>
      <c r="R2326" s="208">
        <f>SUM(R2327:R2332)</f>
        <v>0</v>
      </c>
      <c r="S2326" s="207"/>
      <c r="T2326" s="209">
        <f>SUM(T2327:T2332)</f>
        <v>0</v>
      </c>
      <c r="U2326" s="12"/>
      <c r="V2326" s="12"/>
      <c r="W2326" s="12"/>
      <c r="X2326" s="12"/>
      <c r="Y2326" s="12"/>
      <c r="Z2326" s="12"/>
      <c r="AA2326" s="12"/>
      <c r="AB2326" s="12"/>
      <c r="AC2326" s="12"/>
      <c r="AD2326" s="12"/>
      <c r="AE2326" s="12"/>
      <c r="AR2326" s="210" t="s">
        <v>85</v>
      </c>
      <c r="AT2326" s="211" t="s">
        <v>74</v>
      </c>
      <c r="AU2326" s="211" t="s">
        <v>83</v>
      </c>
      <c r="AY2326" s="210" t="s">
        <v>161</v>
      </c>
      <c r="BK2326" s="212">
        <f>SUM(BK2327:BK2332)</f>
        <v>0</v>
      </c>
    </row>
    <row r="2327" s="2" customFormat="1" ht="37.8" customHeight="1">
      <c r="A2327" s="38"/>
      <c r="B2327" s="39"/>
      <c r="C2327" s="215" t="s">
        <v>3790</v>
      </c>
      <c r="D2327" s="215" t="s">
        <v>163</v>
      </c>
      <c r="E2327" s="216" t="s">
        <v>3791</v>
      </c>
      <c r="F2327" s="217" t="s">
        <v>3792</v>
      </c>
      <c r="G2327" s="218" t="s">
        <v>1754</v>
      </c>
      <c r="H2327" s="219">
        <v>1</v>
      </c>
      <c r="I2327" s="220"/>
      <c r="J2327" s="221">
        <f>ROUND(I2327*H2327,2)</f>
        <v>0</v>
      </c>
      <c r="K2327" s="222"/>
      <c r="L2327" s="44"/>
      <c r="M2327" s="223" t="s">
        <v>1</v>
      </c>
      <c r="N2327" s="224" t="s">
        <v>40</v>
      </c>
      <c r="O2327" s="91"/>
      <c r="P2327" s="225">
        <f>O2327*H2327</f>
        <v>0</v>
      </c>
      <c r="Q2327" s="225">
        <v>0</v>
      </c>
      <c r="R2327" s="225">
        <f>Q2327*H2327</f>
        <v>0</v>
      </c>
      <c r="S2327" s="225">
        <v>0</v>
      </c>
      <c r="T2327" s="226">
        <f>S2327*H2327</f>
        <v>0</v>
      </c>
      <c r="U2327" s="38"/>
      <c r="V2327" s="38"/>
      <c r="W2327" s="38"/>
      <c r="X2327" s="38"/>
      <c r="Y2327" s="38"/>
      <c r="Z2327" s="38"/>
      <c r="AA2327" s="38"/>
      <c r="AB2327" s="38"/>
      <c r="AC2327" s="38"/>
      <c r="AD2327" s="38"/>
      <c r="AE2327" s="38"/>
      <c r="AR2327" s="227" t="s">
        <v>256</v>
      </c>
      <c r="AT2327" s="227" t="s">
        <v>163</v>
      </c>
      <c r="AU2327" s="227" t="s">
        <v>85</v>
      </c>
      <c r="AY2327" s="17" t="s">
        <v>161</v>
      </c>
      <c r="BE2327" s="228">
        <f>IF(N2327="základní",J2327,0)</f>
        <v>0</v>
      </c>
      <c r="BF2327" s="228">
        <f>IF(N2327="snížená",J2327,0)</f>
        <v>0</v>
      </c>
      <c r="BG2327" s="228">
        <f>IF(N2327="zákl. přenesená",J2327,0)</f>
        <v>0</v>
      </c>
      <c r="BH2327" s="228">
        <f>IF(N2327="sníž. přenesená",J2327,0)</f>
        <v>0</v>
      </c>
      <c r="BI2327" s="228">
        <f>IF(N2327="nulová",J2327,0)</f>
        <v>0</v>
      </c>
      <c r="BJ2327" s="17" t="s">
        <v>83</v>
      </c>
      <c r="BK2327" s="228">
        <f>ROUND(I2327*H2327,2)</f>
        <v>0</v>
      </c>
      <c r="BL2327" s="17" t="s">
        <v>256</v>
      </c>
      <c r="BM2327" s="227" t="s">
        <v>3793</v>
      </c>
    </row>
    <row r="2328" s="2" customFormat="1" ht="44.25" customHeight="1">
      <c r="A2328" s="38"/>
      <c r="B2328" s="39"/>
      <c r="C2328" s="215" t="s">
        <v>3794</v>
      </c>
      <c r="D2328" s="215" t="s">
        <v>163</v>
      </c>
      <c r="E2328" s="216" t="s">
        <v>3795</v>
      </c>
      <c r="F2328" s="217" t="s">
        <v>3796</v>
      </c>
      <c r="G2328" s="218" t="s">
        <v>1754</v>
      </c>
      <c r="H2328" s="219">
        <v>2</v>
      </c>
      <c r="I2328" s="220"/>
      <c r="J2328" s="221">
        <f>ROUND(I2328*H2328,2)</f>
        <v>0</v>
      </c>
      <c r="K2328" s="222"/>
      <c r="L2328" s="44"/>
      <c r="M2328" s="223" t="s">
        <v>1</v>
      </c>
      <c r="N2328" s="224" t="s">
        <v>40</v>
      </c>
      <c r="O2328" s="91"/>
      <c r="P2328" s="225">
        <f>O2328*H2328</f>
        <v>0</v>
      </c>
      <c r="Q2328" s="225">
        <v>0</v>
      </c>
      <c r="R2328" s="225">
        <f>Q2328*H2328</f>
        <v>0</v>
      </c>
      <c r="S2328" s="225">
        <v>0</v>
      </c>
      <c r="T2328" s="226">
        <f>S2328*H2328</f>
        <v>0</v>
      </c>
      <c r="U2328" s="38"/>
      <c r="V2328" s="38"/>
      <c r="W2328" s="38"/>
      <c r="X2328" s="38"/>
      <c r="Y2328" s="38"/>
      <c r="Z2328" s="38"/>
      <c r="AA2328" s="38"/>
      <c r="AB2328" s="38"/>
      <c r="AC2328" s="38"/>
      <c r="AD2328" s="38"/>
      <c r="AE2328" s="38"/>
      <c r="AR2328" s="227" t="s">
        <v>256</v>
      </c>
      <c r="AT2328" s="227" t="s">
        <v>163</v>
      </c>
      <c r="AU2328" s="227" t="s">
        <v>85</v>
      </c>
      <c r="AY2328" s="17" t="s">
        <v>161</v>
      </c>
      <c r="BE2328" s="228">
        <f>IF(N2328="základní",J2328,0)</f>
        <v>0</v>
      </c>
      <c r="BF2328" s="228">
        <f>IF(N2328="snížená",J2328,0)</f>
        <v>0</v>
      </c>
      <c r="BG2328" s="228">
        <f>IF(N2328="zákl. přenesená",J2328,0)</f>
        <v>0</v>
      </c>
      <c r="BH2328" s="228">
        <f>IF(N2328="sníž. přenesená",J2328,0)</f>
        <v>0</v>
      </c>
      <c r="BI2328" s="228">
        <f>IF(N2328="nulová",J2328,0)</f>
        <v>0</v>
      </c>
      <c r="BJ2328" s="17" t="s">
        <v>83</v>
      </c>
      <c r="BK2328" s="228">
        <f>ROUND(I2328*H2328,2)</f>
        <v>0</v>
      </c>
      <c r="BL2328" s="17" t="s">
        <v>256</v>
      </c>
      <c r="BM2328" s="227" t="s">
        <v>3797</v>
      </c>
    </row>
    <row r="2329" s="2" customFormat="1" ht="37.8" customHeight="1">
      <c r="A2329" s="38"/>
      <c r="B2329" s="39"/>
      <c r="C2329" s="215" t="s">
        <v>3798</v>
      </c>
      <c r="D2329" s="215" t="s">
        <v>163</v>
      </c>
      <c r="E2329" s="216" t="s">
        <v>3799</v>
      </c>
      <c r="F2329" s="217" t="s">
        <v>3800</v>
      </c>
      <c r="G2329" s="218" t="s">
        <v>1754</v>
      </c>
      <c r="H2329" s="219">
        <v>1</v>
      </c>
      <c r="I2329" s="220"/>
      <c r="J2329" s="221">
        <f>ROUND(I2329*H2329,2)</f>
        <v>0</v>
      </c>
      <c r="K2329" s="222"/>
      <c r="L2329" s="44"/>
      <c r="M2329" s="223" t="s">
        <v>1</v>
      </c>
      <c r="N2329" s="224" t="s">
        <v>40</v>
      </c>
      <c r="O2329" s="91"/>
      <c r="P2329" s="225">
        <f>O2329*H2329</f>
        <v>0</v>
      </c>
      <c r="Q2329" s="225">
        <v>0</v>
      </c>
      <c r="R2329" s="225">
        <f>Q2329*H2329</f>
        <v>0</v>
      </c>
      <c r="S2329" s="225">
        <v>0</v>
      </c>
      <c r="T2329" s="226">
        <f>S2329*H2329</f>
        <v>0</v>
      </c>
      <c r="U2329" s="38"/>
      <c r="V2329" s="38"/>
      <c r="W2329" s="38"/>
      <c r="X2329" s="38"/>
      <c r="Y2329" s="38"/>
      <c r="Z2329" s="38"/>
      <c r="AA2329" s="38"/>
      <c r="AB2329" s="38"/>
      <c r="AC2329" s="38"/>
      <c r="AD2329" s="38"/>
      <c r="AE2329" s="38"/>
      <c r="AR2329" s="227" t="s">
        <v>256</v>
      </c>
      <c r="AT2329" s="227" t="s">
        <v>163</v>
      </c>
      <c r="AU2329" s="227" t="s">
        <v>85</v>
      </c>
      <c r="AY2329" s="17" t="s">
        <v>161</v>
      </c>
      <c r="BE2329" s="228">
        <f>IF(N2329="základní",J2329,0)</f>
        <v>0</v>
      </c>
      <c r="BF2329" s="228">
        <f>IF(N2329="snížená",J2329,0)</f>
        <v>0</v>
      </c>
      <c r="BG2329" s="228">
        <f>IF(N2329="zákl. přenesená",J2329,0)</f>
        <v>0</v>
      </c>
      <c r="BH2329" s="228">
        <f>IF(N2329="sníž. přenesená",J2329,0)</f>
        <v>0</v>
      </c>
      <c r="BI2329" s="228">
        <f>IF(N2329="nulová",J2329,0)</f>
        <v>0</v>
      </c>
      <c r="BJ2329" s="17" t="s">
        <v>83</v>
      </c>
      <c r="BK2329" s="228">
        <f>ROUND(I2329*H2329,2)</f>
        <v>0</v>
      </c>
      <c r="BL2329" s="17" t="s">
        <v>256</v>
      </c>
      <c r="BM2329" s="227" t="s">
        <v>3801</v>
      </c>
    </row>
    <row r="2330" s="2" customFormat="1" ht="37.8" customHeight="1">
      <c r="A2330" s="38"/>
      <c r="B2330" s="39"/>
      <c r="C2330" s="215" t="s">
        <v>3802</v>
      </c>
      <c r="D2330" s="215" t="s">
        <v>163</v>
      </c>
      <c r="E2330" s="216" t="s">
        <v>3803</v>
      </c>
      <c r="F2330" s="217" t="s">
        <v>3804</v>
      </c>
      <c r="G2330" s="218" t="s">
        <v>1754</v>
      </c>
      <c r="H2330" s="219">
        <v>2</v>
      </c>
      <c r="I2330" s="220"/>
      <c r="J2330" s="221">
        <f>ROUND(I2330*H2330,2)</f>
        <v>0</v>
      </c>
      <c r="K2330" s="222"/>
      <c r="L2330" s="44"/>
      <c r="M2330" s="223" t="s">
        <v>1</v>
      </c>
      <c r="N2330" s="224" t="s">
        <v>40</v>
      </c>
      <c r="O2330" s="91"/>
      <c r="P2330" s="225">
        <f>O2330*H2330</f>
        <v>0</v>
      </c>
      <c r="Q2330" s="225">
        <v>0</v>
      </c>
      <c r="R2330" s="225">
        <f>Q2330*H2330</f>
        <v>0</v>
      </c>
      <c r="S2330" s="225">
        <v>0</v>
      </c>
      <c r="T2330" s="226">
        <f>S2330*H2330</f>
        <v>0</v>
      </c>
      <c r="U2330" s="38"/>
      <c r="V2330" s="38"/>
      <c r="W2330" s="38"/>
      <c r="X2330" s="38"/>
      <c r="Y2330" s="38"/>
      <c r="Z2330" s="38"/>
      <c r="AA2330" s="38"/>
      <c r="AB2330" s="38"/>
      <c r="AC2330" s="38"/>
      <c r="AD2330" s="38"/>
      <c r="AE2330" s="38"/>
      <c r="AR2330" s="227" t="s">
        <v>256</v>
      </c>
      <c r="AT2330" s="227" t="s">
        <v>163</v>
      </c>
      <c r="AU2330" s="227" t="s">
        <v>85</v>
      </c>
      <c r="AY2330" s="17" t="s">
        <v>161</v>
      </c>
      <c r="BE2330" s="228">
        <f>IF(N2330="základní",J2330,0)</f>
        <v>0</v>
      </c>
      <c r="BF2330" s="228">
        <f>IF(N2330="snížená",J2330,0)</f>
        <v>0</v>
      </c>
      <c r="BG2330" s="228">
        <f>IF(N2330="zákl. přenesená",J2330,0)</f>
        <v>0</v>
      </c>
      <c r="BH2330" s="228">
        <f>IF(N2330="sníž. přenesená",J2330,0)</f>
        <v>0</v>
      </c>
      <c r="BI2330" s="228">
        <f>IF(N2330="nulová",J2330,0)</f>
        <v>0</v>
      </c>
      <c r="BJ2330" s="17" t="s">
        <v>83</v>
      </c>
      <c r="BK2330" s="228">
        <f>ROUND(I2330*H2330,2)</f>
        <v>0</v>
      </c>
      <c r="BL2330" s="17" t="s">
        <v>256</v>
      </c>
      <c r="BM2330" s="227" t="s">
        <v>3805</v>
      </c>
    </row>
    <row r="2331" s="2" customFormat="1" ht="37.8" customHeight="1">
      <c r="A2331" s="38"/>
      <c r="B2331" s="39"/>
      <c r="C2331" s="215" t="s">
        <v>3806</v>
      </c>
      <c r="D2331" s="215" t="s">
        <v>163</v>
      </c>
      <c r="E2331" s="216" t="s">
        <v>3807</v>
      </c>
      <c r="F2331" s="217" t="s">
        <v>3808</v>
      </c>
      <c r="G2331" s="218" t="s">
        <v>1754</v>
      </c>
      <c r="H2331" s="219">
        <v>2</v>
      </c>
      <c r="I2331" s="220"/>
      <c r="J2331" s="221">
        <f>ROUND(I2331*H2331,2)</f>
        <v>0</v>
      </c>
      <c r="K2331" s="222"/>
      <c r="L2331" s="44"/>
      <c r="M2331" s="223" t="s">
        <v>1</v>
      </c>
      <c r="N2331" s="224" t="s">
        <v>40</v>
      </c>
      <c r="O2331" s="91"/>
      <c r="P2331" s="225">
        <f>O2331*H2331</f>
        <v>0</v>
      </c>
      <c r="Q2331" s="225">
        <v>0</v>
      </c>
      <c r="R2331" s="225">
        <f>Q2331*H2331</f>
        <v>0</v>
      </c>
      <c r="S2331" s="225">
        <v>0</v>
      </c>
      <c r="T2331" s="226">
        <f>S2331*H2331</f>
        <v>0</v>
      </c>
      <c r="U2331" s="38"/>
      <c r="V2331" s="38"/>
      <c r="W2331" s="38"/>
      <c r="X2331" s="38"/>
      <c r="Y2331" s="38"/>
      <c r="Z2331" s="38"/>
      <c r="AA2331" s="38"/>
      <c r="AB2331" s="38"/>
      <c r="AC2331" s="38"/>
      <c r="AD2331" s="38"/>
      <c r="AE2331" s="38"/>
      <c r="AR2331" s="227" t="s">
        <v>256</v>
      </c>
      <c r="AT2331" s="227" t="s">
        <v>163</v>
      </c>
      <c r="AU2331" s="227" t="s">
        <v>85</v>
      </c>
      <c r="AY2331" s="17" t="s">
        <v>161</v>
      </c>
      <c r="BE2331" s="228">
        <f>IF(N2331="základní",J2331,0)</f>
        <v>0</v>
      </c>
      <c r="BF2331" s="228">
        <f>IF(N2331="snížená",J2331,0)</f>
        <v>0</v>
      </c>
      <c r="BG2331" s="228">
        <f>IF(N2331="zákl. přenesená",J2331,0)</f>
        <v>0</v>
      </c>
      <c r="BH2331" s="228">
        <f>IF(N2331="sníž. přenesená",J2331,0)</f>
        <v>0</v>
      </c>
      <c r="BI2331" s="228">
        <f>IF(N2331="nulová",J2331,0)</f>
        <v>0</v>
      </c>
      <c r="BJ2331" s="17" t="s">
        <v>83</v>
      </c>
      <c r="BK2331" s="228">
        <f>ROUND(I2331*H2331,2)</f>
        <v>0</v>
      </c>
      <c r="BL2331" s="17" t="s">
        <v>256</v>
      </c>
      <c r="BM2331" s="227" t="s">
        <v>3809</v>
      </c>
    </row>
    <row r="2332" s="2" customFormat="1" ht="37.8" customHeight="1">
      <c r="A2332" s="38"/>
      <c r="B2332" s="39"/>
      <c r="C2332" s="215" t="s">
        <v>3810</v>
      </c>
      <c r="D2332" s="215" t="s">
        <v>163</v>
      </c>
      <c r="E2332" s="216" t="s">
        <v>3811</v>
      </c>
      <c r="F2332" s="217" t="s">
        <v>3812</v>
      </c>
      <c r="G2332" s="218" t="s">
        <v>1754</v>
      </c>
      <c r="H2332" s="219">
        <v>1</v>
      </c>
      <c r="I2332" s="220"/>
      <c r="J2332" s="221">
        <f>ROUND(I2332*H2332,2)</f>
        <v>0</v>
      </c>
      <c r="K2332" s="222"/>
      <c r="L2332" s="44"/>
      <c r="M2332" s="223" t="s">
        <v>1</v>
      </c>
      <c r="N2332" s="224" t="s">
        <v>40</v>
      </c>
      <c r="O2332" s="91"/>
      <c r="P2332" s="225">
        <f>O2332*H2332</f>
        <v>0</v>
      </c>
      <c r="Q2332" s="225">
        <v>0</v>
      </c>
      <c r="R2332" s="225">
        <f>Q2332*H2332</f>
        <v>0</v>
      </c>
      <c r="S2332" s="225">
        <v>0</v>
      </c>
      <c r="T2332" s="226">
        <f>S2332*H2332</f>
        <v>0</v>
      </c>
      <c r="U2332" s="38"/>
      <c r="V2332" s="38"/>
      <c r="W2332" s="38"/>
      <c r="X2332" s="38"/>
      <c r="Y2332" s="38"/>
      <c r="Z2332" s="38"/>
      <c r="AA2332" s="38"/>
      <c r="AB2332" s="38"/>
      <c r="AC2332" s="38"/>
      <c r="AD2332" s="38"/>
      <c r="AE2332" s="38"/>
      <c r="AR2332" s="227" t="s">
        <v>256</v>
      </c>
      <c r="AT2332" s="227" t="s">
        <v>163</v>
      </c>
      <c r="AU2332" s="227" t="s">
        <v>85</v>
      </c>
      <c r="AY2332" s="17" t="s">
        <v>161</v>
      </c>
      <c r="BE2332" s="228">
        <f>IF(N2332="základní",J2332,0)</f>
        <v>0</v>
      </c>
      <c r="BF2332" s="228">
        <f>IF(N2332="snížená",J2332,0)</f>
        <v>0</v>
      </c>
      <c r="BG2332" s="228">
        <f>IF(N2332="zákl. přenesená",J2332,0)</f>
        <v>0</v>
      </c>
      <c r="BH2332" s="228">
        <f>IF(N2332="sníž. přenesená",J2332,0)</f>
        <v>0</v>
      </c>
      <c r="BI2332" s="228">
        <f>IF(N2332="nulová",J2332,0)</f>
        <v>0</v>
      </c>
      <c r="BJ2332" s="17" t="s">
        <v>83</v>
      </c>
      <c r="BK2332" s="228">
        <f>ROUND(I2332*H2332,2)</f>
        <v>0</v>
      </c>
      <c r="BL2332" s="17" t="s">
        <v>256</v>
      </c>
      <c r="BM2332" s="227" t="s">
        <v>3813</v>
      </c>
    </row>
    <row r="2333" s="12" customFormat="1" ht="22.8" customHeight="1">
      <c r="A2333" s="12"/>
      <c r="B2333" s="199"/>
      <c r="C2333" s="200"/>
      <c r="D2333" s="201" t="s">
        <v>74</v>
      </c>
      <c r="E2333" s="213" t="s">
        <v>3814</v>
      </c>
      <c r="F2333" s="213" t="s">
        <v>3815</v>
      </c>
      <c r="G2333" s="200"/>
      <c r="H2333" s="200"/>
      <c r="I2333" s="203"/>
      <c r="J2333" s="214">
        <f>BK2333</f>
        <v>0</v>
      </c>
      <c r="K2333" s="200"/>
      <c r="L2333" s="205"/>
      <c r="M2333" s="206"/>
      <c r="N2333" s="207"/>
      <c r="O2333" s="207"/>
      <c r="P2333" s="208">
        <f>SUM(P2334:P2389)</f>
        <v>0</v>
      </c>
      <c r="Q2333" s="207"/>
      <c r="R2333" s="208">
        <f>SUM(R2334:R2389)</f>
        <v>0</v>
      </c>
      <c r="S2333" s="207"/>
      <c r="T2333" s="209">
        <f>SUM(T2334:T2389)</f>
        <v>0</v>
      </c>
      <c r="U2333" s="12"/>
      <c r="V2333" s="12"/>
      <c r="W2333" s="12"/>
      <c r="X2333" s="12"/>
      <c r="Y2333" s="12"/>
      <c r="Z2333" s="12"/>
      <c r="AA2333" s="12"/>
      <c r="AB2333" s="12"/>
      <c r="AC2333" s="12"/>
      <c r="AD2333" s="12"/>
      <c r="AE2333" s="12"/>
      <c r="AR2333" s="210" t="s">
        <v>85</v>
      </c>
      <c r="AT2333" s="211" t="s">
        <v>74</v>
      </c>
      <c r="AU2333" s="211" t="s">
        <v>83</v>
      </c>
      <c r="AY2333" s="210" t="s">
        <v>161</v>
      </c>
      <c r="BK2333" s="212">
        <f>SUM(BK2334:BK2389)</f>
        <v>0</v>
      </c>
    </row>
    <row r="2334" s="2" customFormat="1" ht="37.8" customHeight="1">
      <c r="A2334" s="38"/>
      <c r="B2334" s="39"/>
      <c r="C2334" s="215" t="s">
        <v>3816</v>
      </c>
      <c r="D2334" s="215" t="s">
        <v>163</v>
      </c>
      <c r="E2334" s="216" t="s">
        <v>3817</v>
      </c>
      <c r="F2334" s="217" t="s">
        <v>3818</v>
      </c>
      <c r="G2334" s="218" t="s">
        <v>1754</v>
      </c>
      <c r="H2334" s="219">
        <v>5</v>
      </c>
      <c r="I2334" s="220"/>
      <c r="J2334" s="221">
        <f>ROUND(I2334*H2334,2)</f>
        <v>0</v>
      </c>
      <c r="K2334" s="222"/>
      <c r="L2334" s="44"/>
      <c r="M2334" s="223" t="s">
        <v>1</v>
      </c>
      <c r="N2334" s="224" t="s">
        <v>40</v>
      </c>
      <c r="O2334" s="91"/>
      <c r="P2334" s="225">
        <f>O2334*H2334</f>
        <v>0</v>
      </c>
      <c r="Q2334" s="225">
        <v>0</v>
      </c>
      <c r="R2334" s="225">
        <f>Q2334*H2334</f>
        <v>0</v>
      </c>
      <c r="S2334" s="225">
        <v>0</v>
      </c>
      <c r="T2334" s="226">
        <f>S2334*H2334</f>
        <v>0</v>
      </c>
      <c r="U2334" s="38"/>
      <c r="V2334" s="38"/>
      <c r="W2334" s="38"/>
      <c r="X2334" s="38"/>
      <c r="Y2334" s="38"/>
      <c r="Z2334" s="38"/>
      <c r="AA2334" s="38"/>
      <c r="AB2334" s="38"/>
      <c r="AC2334" s="38"/>
      <c r="AD2334" s="38"/>
      <c r="AE2334" s="38"/>
      <c r="AR2334" s="227" t="s">
        <v>256</v>
      </c>
      <c r="AT2334" s="227" t="s">
        <v>163</v>
      </c>
      <c r="AU2334" s="227" t="s">
        <v>85</v>
      </c>
      <c r="AY2334" s="17" t="s">
        <v>161</v>
      </c>
      <c r="BE2334" s="228">
        <f>IF(N2334="základní",J2334,0)</f>
        <v>0</v>
      </c>
      <c r="BF2334" s="228">
        <f>IF(N2334="snížená",J2334,0)</f>
        <v>0</v>
      </c>
      <c r="BG2334" s="228">
        <f>IF(N2334="zákl. přenesená",J2334,0)</f>
        <v>0</v>
      </c>
      <c r="BH2334" s="228">
        <f>IF(N2334="sníž. přenesená",J2334,0)</f>
        <v>0</v>
      </c>
      <c r="BI2334" s="228">
        <f>IF(N2334="nulová",J2334,0)</f>
        <v>0</v>
      </c>
      <c r="BJ2334" s="17" t="s">
        <v>83</v>
      </c>
      <c r="BK2334" s="228">
        <f>ROUND(I2334*H2334,2)</f>
        <v>0</v>
      </c>
      <c r="BL2334" s="17" t="s">
        <v>256</v>
      </c>
      <c r="BM2334" s="227" t="s">
        <v>3819</v>
      </c>
    </row>
    <row r="2335" s="2" customFormat="1" ht="37.8" customHeight="1">
      <c r="A2335" s="38"/>
      <c r="B2335" s="39"/>
      <c r="C2335" s="215" t="s">
        <v>3820</v>
      </c>
      <c r="D2335" s="215" t="s">
        <v>163</v>
      </c>
      <c r="E2335" s="216" t="s">
        <v>3821</v>
      </c>
      <c r="F2335" s="217" t="s">
        <v>3822</v>
      </c>
      <c r="G2335" s="218" t="s">
        <v>1754</v>
      </c>
      <c r="H2335" s="219">
        <v>1</v>
      </c>
      <c r="I2335" s="220"/>
      <c r="J2335" s="221">
        <f>ROUND(I2335*H2335,2)</f>
        <v>0</v>
      </c>
      <c r="K2335" s="222"/>
      <c r="L2335" s="44"/>
      <c r="M2335" s="223" t="s">
        <v>1</v>
      </c>
      <c r="N2335" s="224" t="s">
        <v>40</v>
      </c>
      <c r="O2335" s="91"/>
      <c r="P2335" s="225">
        <f>O2335*H2335</f>
        <v>0</v>
      </c>
      <c r="Q2335" s="225">
        <v>0</v>
      </c>
      <c r="R2335" s="225">
        <f>Q2335*H2335</f>
        <v>0</v>
      </c>
      <c r="S2335" s="225">
        <v>0</v>
      </c>
      <c r="T2335" s="226">
        <f>S2335*H2335</f>
        <v>0</v>
      </c>
      <c r="U2335" s="38"/>
      <c r="V2335" s="38"/>
      <c r="W2335" s="38"/>
      <c r="X2335" s="38"/>
      <c r="Y2335" s="38"/>
      <c r="Z2335" s="38"/>
      <c r="AA2335" s="38"/>
      <c r="AB2335" s="38"/>
      <c r="AC2335" s="38"/>
      <c r="AD2335" s="38"/>
      <c r="AE2335" s="38"/>
      <c r="AR2335" s="227" t="s">
        <v>256</v>
      </c>
      <c r="AT2335" s="227" t="s">
        <v>163</v>
      </c>
      <c r="AU2335" s="227" t="s">
        <v>85</v>
      </c>
      <c r="AY2335" s="17" t="s">
        <v>161</v>
      </c>
      <c r="BE2335" s="228">
        <f>IF(N2335="základní",J2335,0)</f>
        <v>0</v>
      </c>
      <c r="BF2335" s="228">
        <f>IF(N2335="snížená",J2335,0)</f>
        <v>0</v>
      </c>
      <c r="BG2335" s="228">
        <f>IF(N2335="zákl. přenesená",J2335,0)</f>
        <v>0</v>
      </c>
      <c r="BH2335" s="228">
        <f>IF(N2335="sníž. přenesená",J2335,0)</f>
        <v>0</v>
      </c>
      <c r="BI2335" s="228">
        <f>IF(N2335="nulová",J2335,0)</f>
        <v>0</v>
      </c>
      <c r="BJ2335" s="17" t="s">
        <v>83</v>
      </c>
      <c r="BK2335" s="228">
        <f>ROUND(I2335*H2335,2)</f>
        <v>0</v>
      </c>
      <c r="BL2335" s="17" t="s">
        <v>256</v>
      </c>
      <c r="BM2335" s="227" t="s">
        <v>3823</v>
      </c>
    </row>
    <row r="2336" s="2" customFormat="1" ht="44.25" customHeight="1">
      <c r="A2336" s="38"/>
      <c r="B2336" s="39"/>
      <c r="C2336" s="215" t="s">
        <v>3824</v>
      </c>
      <c r="D2336" s="215" t="s">
        <v>163</v>
      </c>
      <c r="E2336" s="216" t="s">
        <v>3825</v>
      </c>
      <c r="F2336" s="217" t="s">
        <v>3826</v>
      </c>
      <c r="G2336" s="218" t="s">
        <v>1754</v>
      </c>
      <c r="H2336" s="219">
        <v>1</v>
      </c>
      <c r="I2336" s="220"/>
      <c r="J2336" s="221">
        <f>ROUND(I2336*H2336,2)</f>
        <v>0</v>
      </c>
      <c r="K2336" s="222"/>
      <c r="L2336" s="44"/>
      <c r="M2336" s="223" t="s">
        <v>1</v>
      </c>
      <c r="N2336" s="224" t="s">
        <v>40</v>
      </c>
      <c r="O2336" s="91"/>
      <c r="P2336" s="225">
        <f>O2336*H2336</f>
        <v>0</v>
      </c>
      <c r="Q2336" s="225">
        <v>0</v>
      </c>
      <c r="R2336" s="225">
        <f>Q2336*H2336</f>
        <v>0</v>
      </c>
      <c r="S2336" s="225">
        <v>0</v>
      </c>
      <c r="T2336" s="226">
        <f>S2336*H2336</f>
        <v>0</v>
      </c>
      <c r="U2336" s="38"/>
      <c r="V2336" s="38"/>
      <c r="W2336" s="38"/>
      <c r="X2336" s="38"/>
      <c r="Y2336" s="38"/>
      <c r="Z2336" s="38"/>
      <c r="AA2336" s="38"/>
      <c r="AB2336" s="38"/>
      <c r="AC2336" s="38"/>
      <c r="AD2336" s="38"/>
      <c r="AE2336" s="38"/>
      <c r="AR2336" s="227" t="s">
        <v>256</v>
      </c>
      <c r="AT2336" s="227" t="s">
        <v>163</v>
      </c>
      <c r="AU2336" s="227" t="s">
        <v>85</v>
      </c>
      <c r="AY2336" s="17" t="s">
        <v>161</v>
      </c>
      <c r="BE2336" s="228">
        <f>IF(N2336="základní",J2336,0)</f>
        <v>0</v>
      </c>
      <c r="BF2336" s="228">
        <f>IF(N2336="snížená",J2336,0)</f>
        <v>0</v>
      </c>
      <c r="BG2336" s="228">
        <f>IF(N2336="zákl. přenesená",J2336,0)</f>
        <v>0</v>
      </c>
      <c r="BH2336" s="228">
        <f>IF(N2336="sníž. přenesená",J2336,0)</f>
        <v>0</v>
      </c>
      <c r="BI2336" s="228">
        <f>IF(N2336="nulová",J2336,0)</f>
        <v>0</v>
      </c>
      <c r="BJ2336" s="17" t="s">
        <v>83</v>
      </c>
      <c r="BK2336" s="228">
        <f>ROUND(I2336*H2336,2)</f>
        <v>0</v>
      </c>
      <c r="BL2336" s="17" t="s">
        <v>256</v>
      </c>
      <c r="BM2336" s="227" t="s">
        <v>3827</v>
      </c>
    </row>
    <row r="2337" s="2" customFormat="1" ht="44.25" customHeight="1">
      <c r="A2337" s="38"/>
      <c r="B2337" s="39"/>
      <c r="C2337" s="215" t="s">
        <v>3828</v>
      </c>
      <c r="D2337" s="215" t="s">
        <v>163</v>
      </c>
      <c r="E2337" s="216" t="s">
        <v>3829</v>
      </c>
      <c r="F2337" s="217" t="s">
        <v>3830</v>
      </c>
      <c r="G2337" s="218" t="s">
        <v>1754</v>
      </c>
      <c r="H2337" s="219">
        <v>1</v>
      </c>
      <c r="I2337" s="220"/>
      <c r="J2337" s="221">
        <f>ROUND(I2337*H2337,2)</f>
        <v>0</v>
      </c>
      <c r="K2337" s="222"/>
      <c r="L2337" s="44"/>
      <c r="M2337" s="223" t="s">
        <v>1</v>
      </c>
      <c r="N2337" s="224" t="s">
        <v>40</v>
      </c>
      <c r="O2337" s="91"/>
      <c r="P2337" s="225">
        <f>O2337*H2337</f>
        <v>0</v>
      </c>
      <c r="Q2337" s="225">
        <v>0</v>
      </c>
      <c r="R2337" s="225">
        <f>Q2337*H2337</f>
        <v>0</v>
      </c>
      <c r="S2337" s="225">
        <v>0</v>
      </c>
      <c r="T2337" s="226">
        <f>S2337*H2337</f>
        <v>0</v>
      </c>
      <c r="U2337" s="38"/>
      <c r="V2337" s="38"/>
      <c r="W2337" s="38"/>
      <c r="X2337" s="38"/>
      <c r="Y2337" s="38"/>
      <c r="Z2337" s="38"/>
      <c r="AA2337" s="38"/>
      <c r="AB2337" s="38"/>
      <c r="AC2337" s="38"/>
      <c r="AD2337" s="38"/>
      <c r="AE2337" s="38"/>
      <c r="AR2337" s="227" t="s">
        <v>256</v>
      </c>
      <c r="AT2337" s="227" t="s">
        <v>163</v>
      </c>
      <c r="AU2337" s="227" t="s">
        <v>85</v>
      </c>
      <c r="AY2337" s="17" t="s">
        <v>161</v>
      </c>
      <c r="BE2337" s="228">
        <f>IF(N2337="základní",J2337,0)</f>
        <v>0</v>
      </c>
      <c r="BF2337" s="228">
        <f>IF(N2337="snížená",J2337,0)</f>
        <v>0</v>
      </c>
      <c r="BG2337" s="228">
        <f>IF(N2337="zákl. přenesená",J2337,0)</f>
        <v>0</v>
      </c>
      <c r="BH2337" s="228">
        <f>IF(N2337="sníž. přenesená",J2337,0)</f>
        <v>0</v>
      </c>
      <c r="BI2337" s="228">
        <f>IF(N2337="nulová",J2337,0)</f>
        <v>0</v>
      </c>
      <c r="BJ2337" s="17" t="s">
        <v>83</v>
      </c>
      <c r="BK2337" s="228">
        <f>ROUND(I2337*H2337,2)</f>
        <v>0</v>
      </c>
      <c r="BL2337" s="17" t="s">
        <v>256</v>
      </c>
      <c r="BM2337" s="227" t="s">
        <v>3831</v>
      </c>
    </row>
    <row r="2338" s="2" customFormat="1" ht="44.25" customHeight="1">
      <c r="A2338" s="38"/>
      <c r="B2338" s="39"/>
      <c r="C2338" s="215" t="s">
        <v>3832</v>
      </c>
      <c r="D2338" s="215" t="s">
        <v>163</v>
      </c>
      <c r="E2338" s="216" t="s">
        <v>3833</v>
      </c>
      <c r="F2338" s="217" t="s">
        <v>3834</v>
      </c>
      <c r="G2338" s="218" t="s">
        <v>1754</v>
      </c>
      <c r="H2338" s="219">
        <v>1</v>
      </c>
      <c r="I2338" s="220"/>
      <c r="J2338" s="221">
        <f>ROUND(I2338*H2338,2)</f>
        <v>0</v>
      </c>
      <c r="K2338" s="222"/>
      <c r="L2338" s="44"/>
      <c r="M2338" s="223" t="s">
        <v>1</v>
      </c>
      <c r="N2338" s="224" t="s">
        <v>40</v>
      </c>
      <c r="O2338" s="91"/>
      <c r="P2338" s="225">
        <f>O2338*H2338</f>
        <v>0</v>
      </c>
      <c r="Q2338" s="225">
        <v>0</v>
      </c>
      <c r="R2338" s="225">
        <f>Q2338*H2338</f>
        <v>0</v>
      </c>
      <c r="S2338" s="225">
        <v>0</v>
      </c>
      <c r="T2338" s="226">
        <f>S2338*H2338</f>
        <v>0</v>
      </c>
      <c r="U2338" s="38"/>
      <c r="V2338" s="38"/>
      <c r="W2338" s="38"/>
      <c r="X2338" s="38"/>
      <c r="Y2338" s="38"/>
      <c r="Z2338" s="38"/>
      <c r="AA2338" s="38"/>
      <c r="AB2338" s="38"/>
      <c r="AC2338" s="38"/>
      <c r="AD2338" s="38"/>
      <c r="AE2338" s="38"/>
      <c r="AR2338" s="227" t="s">
        <v>256</v>
      </c>
      <c r="AT2338" s="227" t="s">
        <v>163</v>
      </c>
      <c r="AU2338" s="227" t="s">
        <v>85</v>
      </c>
      <c r="AY2338" s="17" t="s">
        <v>161</v>
      </c>
      <c r="BE2338" s="228">
        <f>IF(N2338="základní",J2338,0)</f>
        <v>0</v>
      </c>
      <c r="BF2338" s="228">
        <f>IF(N2338="snížená",J2338,0)</f>
        <v>0</v>
      </c>
      <c r="BG2338" s="228">
        <f>IF(N2338="zákl. přenesená",J2338,0)</f>
        <v>0</v>
      </c>
      <c r="BH2338" s="228">
        <f>IF(N2338="sníž. přenesená",J2338,0)</f>
        <v>0</v>
      </c>
      <c r="BI2338" s="228">
        <f>IF(N2338="nulová",J2338,0)</f>
        <v>0</v>
      </c>
      <c r="BJ2338" s="17" t="s">
        <v>83</v>
      </c>
      <c r="BK2338" s="228">
        <f>ROUND(I2338*H2338,2)</f>
        <v>0</v>
      </c>
      <c r="BL2338" s="17" t="s">
        <v>256</v>
      </c>
      <c r="BM2338" s="227" t="s">
        <v>3835</v>
      </c>
    </row>
    <row r="2339" s="2" customFormat="1" ht="44.25" customHeight="1">
      <c r="A2339" s="38"/>
      <c r="B2339" s="39"/>
      <c r="C2339" s="215" t="s">
        <v>3836</v>
      </c>
      <c r="D2339" s="215" t="s">
        <v>163</v>
      </c>
      <c r="E2339" s="216" t="s">
        <v>3837</v>
      </c>
      <c r="F2339" s="217" t="s">
        <v>3838</v>
      </c>
      <c r="G2339" s="218" t="s">
        <v>1754</v>
      </c>
      <c r="H2339" s="219">
        <v>1</v>
      </c>
      <c r="I2339" s="220"/>
      <c r="J2339" s="221">
        <f>ROUND(I2339*H2339,2)</f>
        <v>0</v>
      </c>
      <c r="K2339" s="222"/>
      <c r="L2339" s="44"/>
      <c r="M2339" s="223" t="s">
        <v>1</v>
      </c>
      <c r="N2339" s="224" t="s">
        <v>40</v>
      </c>
      <c r="O2339" s="91"/>
      <c r="P2339" s="225">
        <f>O2339*H2339</f>
        <v>0</v>
      </c>
      <c r="Q2339" s="225">
        <v>0</v>
      </c>
      <c r="R2339" s="225">
        <f>Q2339*H2339</f>
        <v>0</v>
      </c>
      <c r="S2339" s="225">
        <v>0</v>
      </c>
      <c r="T2339" s="226">
        <f>S2339*H2339</f>
        <v>0</v>
      </c>
      <c r="U2339" s="38"/>
      <c r="V2339" s="38"/>
      <c r="W2339" s="38"/>
      <c r="X2339" s="38"/>
      <c r="Y2339" s="38"/>
      <c r="Z2339" s="38"/>
      <c r="AA2339" s="38"/>
      <c r="AB2339" s="38"/>
      <c r="AC2339" s="38"/>
      <c r="AD2339" s="38"/>
      <c r="AE2339" s="38"/>
      <c r="AR2339" s="227" t="s">
        <v>256</v>
      </c>
      <c r="AT2339" s="227" t="s">
        <v>163</v>
      </c>
      <c r="AU2339" s="227" t="s">
        <v>85</v>
      </c>
      <c r="AY2339" s="17" t="s">
        <v>161</v>
      </c>
      <c r="BE2339" s="228">
        <f>IF(N2339="základní",J2339,0)</f>
        <v>0</v>
      </c>
      <c r="BF2339" s="228">
        <f>IF(N2339="snížená",J2339,0)</f>
        <v>0</v>
      </c>
      <c r="BG2339" s="228">
        <f>IF(N2339="zákl. přenesená",J2339,0)</f>
        <v>0</v>
      </c>
      <c r="BH2339" s="228">
        <f>IF(N2339="sníž. přenesená",J2339,0)</f>
        <v>0</v>
      </c>
      <c r="BI2339" s="228">
        <f>IF(N2339="nulová",J2339,0)</f>
        <v>0</v>
      </c>
      <c r="BJ2339" s="17" t="s">
        <v>83</v>
      </c>
      <c r="BK2339" s="228">
        <f>ROUND(I2339*H2339,2)</f>
        <v>0</v>
      </c>
      <c r="BL2339" s="17" t="s">
        <v>256</v>
      </c>
      <c r="BM2339" s="227" t="s">
        <v>3839</v>
      </c>
    </row>
    <row r="2340" s="2" customFormat="1" ht="37.8" customHeight="1">
      <c r="A2340" s="38"/>
      <c r="B2340" s="39"/>
      <c r="C2340" s="215" t="s">
        <v>3840</v>
      </c>
      <c r="D2340" s="215" t="s">
        <v>163</v>
      </c>
      <c r="E2340" s="216" t="s">
        <v>3841</v>
      </c>
      <c r="F2340" s="217" t="s">
        <v>3842</v>
      </c>
      <c r="G2340" s="218" t="s">
        <v>1754</v>
      </c>
      <c r="H2340" s="219">
        <v>1</v>
      </c>
      <c r="I2340" s="220"/>
      <c r="J2340" s="221">
        <f>ROUND(I2340*H2340,2)</f>
        <v>0</v>
      </c>
      <c r="K2340" s="222"/>
      <c r="L2340" s="44"/>
      <c r="M2340" s="223" t="s">
        <v>1</v>
      </c>
      <c r="N2340" s="224" t="s">
        <v>40</v>
      </c>
      <c r="O2340" s="91"/>
      <c r="P2340" s="225">
        <f>O2340*H2340</f>
        <v>0</v>
      </c>
      <c r="Q2340" s="225">
        <v>0</v>
      </c>
      <c r="R2340" s="225">
        <f>Q2340*H2340</f>
        <v>0</v>
      </c>
      <c r="S2340" s="225">
        <v>0</v>
      </c>
      <c r="T2340" s="226">
        <f>S2340*H2340</f>
        <v>0</v>
      </c>
      <c r="U2340" s="38"/>
      <c r="V2340" s="38"/>
      <c r="W2340" s="38"/>
      <c r="X2340" s="38"/>
      <c r="Y2340" s="38"/>
      <c r="Z2340" s="38"/>
      <c r="AA2340" s="38"/>
      <c r="AB2340" s="38"/>
      <c r="AC2340" s="38"/>
      <c r="AD2340" s="38"/>
      <c r="AE2340" s="38"/>
      <c r="AR2340" s="227" t="s">
        <v>256</v>
      </c>
      <c r="AT2340" s="227" t="s">
        <v>163</v>
      </c>
      <c r="AU2340" s="227" t="s">
        <v>85</v>
      </c>
      <c r="AY2340" s="17" t="s">
        <v>161</v>
      </c>
      <c r="BE2340" s="228">
        <f>IF(N2340="základní",J2340,0)</f>
        <v>0</v>
      </c>
      <c r="BF2340" s="228">
        <f>IF(N2340="snížená",J2340,0)</f>
        <v>0</v>
      </c>
      <c r="BG2340" s="228">
        <f>IF(N2340="zákl. přenesená",J2340,0)</f>
        <v>0</v>
      </c>
      <c r="BH2340" s="228">
        <f>IF(N2340="sníž. přenesená",J2340,0)</f>
        <v>0</v>
      </c>
      <c r="BI2340" s="228">
        <f>IF(N2340="nulová",J2340,0)</f>
        <v>0</v>
      </c>
      <c r="BJ2340" s="17" t="s">
        <v>83</v>
      </c>
      <c r="BK2340" s="228">
        <f>ROUND(I2340*H2340,2)</f>
        <v>0</v>
      </c>
      <c r="BL2340" s="17" t="s">
        <v>256</v>
      </c>
      <c r="BM2340" s="227" t="s">
        <v>3843</v>
      </c>
    </row>
    <row r="2341" s="2" customFormat="1" ht="37.8" customHeight="1">
      <c r="A2341" s="38"/>
      <c r="B2341" s="39"/>
      <c r="C2341" s="215" t="s">
        <v>3844</v>
      </c>
      <c r="D2341" s="215" t="s">
        <v>163</v>
      </c>
      <c r="E2341" s="216" t="s">
        <v>3845</v>
      </c>
      <c r="F2341" s="217" t="s">
        <v>3846</v>
      </c>
      <c r="G2341" s="218" t="s">
        <v>1754</v>
      </c>
      <c r="H2341" s="219">
        <v>1</v>
      </c>
      <c r="I2341" s="220"/>
      <c r="J2341" s="221">
        <f>ROUND(I2341*H2341,2)</f>
        <v>0</v>
      </c>
      <c r="K2341" s="222"/>
      <c r="L2341" s="44"/>
      <c r="M2341" s="223" t="s">
        <v>1</v>
      </c>
      <c r="N2341" s="224" t="s">
        <v>40</v>
      </c>
      <c r="O2341" s="91"/>
      <c r="P2341" s="225">
        <f>O2341*H2341</f>
        <v>0</v>
      </c>
      <c r="Q2341" s="225">
        <v>0</v>
      </c>
      <c r="R2341" s="225">
        <f>Q2341*H2341</f>
        <v>0</v>
      </c>
      <c r="S2341" s="225">
        <v>0</v>
      </c>
      <c r="T2341" s="226">
        <f>S2341*H2341</f>
        <v>0</v>
      </c>
      <c r="U2341" s="38"/>
      <c r="V2341" s="38"/>
      <c r="W2341" s="38"/>
      <c r="X2341" s="38"/>
      <c r="Y2341" s="38"/>
      <c r="Z2341" s="38"/>
      <c r="AA2341" s="38"/>
      <c r="AB2341" s="38"/>
      <c r="AC2341" s="38"/>
      <c r="AD2341" s="38"/>
      <c r="AE2341" s="38"/>
      <c r="AR2341" s="227" t="s">
        <v>256</v>
      </c>
      <c r="AT2341" s="227" t="s">
        <v>163</v>
      </c>
      <c r="AU2341" s="227" t="s">
        <v>85</v>
      </c>
      <c r="AY2341" s="17" t="s">
        <v>161</v>
      </c>
      <c r="BE2341" s="228">
        <f>IF(N2341="základní",J2341,0)</f>
        <v>0</v>
      </c>
      <c r="BF2341" s="228">
        <f>IF(N2341="snížená",J2341,0)</f>
        <v>0</v>
      </c>
      <c r="BG2341" s="228">
        <f>IF(N2341="zákl. přenesená",J2341,0)</f>
        <v>0</v>
      </c>
      <c r="BH2341" s="228">
        <f>IF(N2341="sníž. přenesená",J2341,0)</f>
        <v>0</v>
      </c>
      <c r="BI2341" s="228">
        <f>IF(N2341="nulová",J2341,0)</f>
        <v>0</v>
      </c>
      <c r="BJ2341" s="17" t="s">
        <v>83</v>
      </c>
      <c r="BK2341" s="228">
        <f>ROUND(I2341*H2341,2)</f>
        <v>0</v>
      </c>
      <c r="BL2341" s="17" t="s">
        <v>256</v>
      </c>
      <c r="BM2341" s="227" t="s">
        <v>3847</v>
      </c>
    </row>
    <row r="2342" s="2" customFormat="1" ht="37.8" customHeight="1">
      <c r="A2342" s="38"/>
      <c r="B2342" s="39"/>
      <c r="C2342" s="215" t="s">
        <v>3848</v>
      </c>
      <c r="D2342" s="215" t="s">
        <v>163</v>
      </c>
      <c r="E2342" s="216" t="s">
        <v>3849</v>
      </c>
      <c r="F2342" s="217" t="s">
        <v>3850</v>
      </c>
      <c r="G2342" s="218" t="s">
        <v>1754</v>
      </c>
      <c r="H2342" s="219">
        <v>7</v>
      </c>
      <c r="I2342" s="220"/>
      <c r="J2342" s="221">
        <f>ROUND(I2342*H2342,2)</f>
        <v>0</v>
      </c>
      <c r="K2342" s="222"/>
      <c r="L2342" s="44"/>
      <c r="M2342" s="223" t="s">
        <v>1</v>
      </c>
      <c r="N2342" s="224" t="s">
        <v>40</v>
      </c>
      <c r="O2342" s="91"/>
      <c r="P2342" s="225">
        <f>O2342*H2342</f>
        <v>0</v>
      </c>
      <c r="Q2342" s="225">
        <v>0</v>
      </c>
      <c r="R2342" s="225">
        <f>Q2342*H2342</f>
        <v>0</v>
      </c>
      <c r="S2342" s="225">
        <v>0</v>
      </c>
      <c r="T2342" s="226">
        <f>S2342*H2342</f>
        <v>0</v>
      </c>
      <c r="U2342" s="38"/>
      <c r="V2342" s="38"/>
      <c r="W2342" s="38"/>
      <c r="X2342" s="38"/>
      <c r="Y2342" s="38"/>
      <c r="Z2342" s="38"/>
      <c r="AA2342" s="38"/>
      <c r="AB2342" s="38"/>
      <c r="AC2342" s="38"/>
      <c r="AD2342" s="38"/>
      <c r="AE2342" s="38"/>
      <c r="AR2342" s="227" t="s">
        <v>256</v>
      </c>
      <c r="AT2342" s="227" t="s">
        <v>163</v>
      </c>
      <c r="AU2342" s="227" t="s">
        <v>85</v>
      </c>
      <c r="AY2342" s="17" t="s">
        <v>161</v>
      </c>
      <c r="BE2342" s="228">
        <f>IF(N2342="základní",J2342,0)</f>
        <v>0</v>
      </c>
      <c r="BF2342" s="228">
        <f>IF(N2342="snížená",J2342,0)</f>
        <v>0</v>
      </c>
      <c r="BG2342" s="228">
        <f>IF(N2342="zákl. přenesená",J2342,0)</f>
        <v>0</v>
      </c>
      <c r="BH2342" s="228">
        <f>IF(N2342="sníž. přenesená",J2342,0)</f>
        <v>0</v>
      </c>
      <c r="BI2342" s="228">
        <f>IF(N2342="nulová",J2342,0)</f>
        <v>0</v>
      </c>
      <c r="BJ2342" s="17" t="s">
        <v>83</v>
      </c>
      <c r="BK2342" s="228">
        <f>ROUND(I2342*H2342,2)</f>
        <v>0</v>
      </c>
      <c r="BL2342" s="17" t="s">
        <v>256</v>
      </c>
      <c r="BM2342" s="227" t="s">
        <v>3851</v>
      </c>
    </row>
    <row r="2343" s="2" customFormat="1" ht="37.8" customHeight="1">
      <c r="A2343" s="38"/>
      <c r="B2343" s="39"/>
      <c r="C2343" s="215" t="s">
        <v>3852</v>
      </c>
      <c r="D2343" s="215" t="s">
        <v>163</v>
      </c>
      <c r="E2343" s="216" t="s">
        <v>3853</v>
      </c>
      <c r="F2343" s="217" t="s">
        <v>3854</v>
      </c>
      <c r="G2343" s="218" t="s">
        <v>1754</v>
      </c>
      <c r="H2343" s="219">
        <v>5</v>
      </c>
      <c r="I2343" s="220"/>
      <c r="J2343" s="221">
        <f>ROUND(I2343*H2343,2)</f>
        <v>0</v>
      </c>
      <c r="K2343" s="222"/>
      <c r="L2343" s="44"/>
      <c r="M2343" s="223" t="s">
        <v>1</v>
      </c>
      <c r="N2343" s="224" t="s">
        <v>40</v>
      </c>
      <c r="O2343" s="91"/>
      <c r="P2343" s="225">
        <f>O2343*H2343</f>
        <v>0</v>
      </c>
      <c r="Q2343" s="225">
        <v>0</v>
      </c>
      <c r="R2343" s="225">
        <f>Q2343*H2343</f>
        <v>0</v>
      </c>
      <c r="S2343" s="225">
        <v>0</v>
      </c>
      <c r="T2343" s="226">
        <f>S2343*H2343</f>
        <v>0</v>
      </c>
      <c r="U2343" s="38"/>
      <c r="V2343" s="38"/>
      <c r="W2343" s="38"/>
      <c r="X2343" s="38"/>
      <c r="Y2343" s="38"/>
      <c r="Z2343" s="38"/>
      <c r="AA2343" s="38"/>
      <c r="AB2343" s="38"/>
      <c r="AC2343" s="38"/>
      <c r="AD2343" s="38"/>
      <c r="AE2343" s="38"/>
      <c r="AR2343" s="227" t="s">
        <v>256</v>
      </c>
      <c r="AT2343" s="227" t="s">
        <v>163</v>
      </c>
      <c r="AU2343" s="227" t="s">
        <v>85</v>
      </c>
      <c r="AY2343" s="17" t="s">
        <v>161</v>
      </c>
      <c r="BE2343" s="228">
        <f>IF(N2343="základní",J2343,0)</f>
        <v>0</v>
      </c>
      <c r="BF2343" s="228">
        <f>IF(N2343="snížená",J2343,0)</f>
        <v>0</v>
      </c>
      <c r="BG2343" s="228">
        <f>IF(N2343="zákl. přenesená",J2343,0)</f>
        <v>0</v>
      </c>
      <c r="BH2343" s="228">
        <f>IF(N2343="sníž. přenesená",J2343,0)</f>
        <v>0</v>
      </c>
      <c r="BI2343" s="228">
        <f>IF(N2343="nulová",J2343,0)</f>
        <v>0</v>
      </c>
      <c r="BJ2343" s="17" t="s">
        <v>83</v>
      </c>
      <c r="BK2343" s="228">
        <f>ROUND(I2343*H2343,2)</f>
        <v>0</v>
      </c>
      <c r="BL2343" s="17" t="s">
        <v>256</v>
      </c>
      <c r="BM2343" s="227" t="s">
        <v>3855</v>
      </c>
    </row>
    <row r="2344" s="2" customFormat="1" ht="44.25" customHeight="1">
      <c r="A2344" s="38"/>
      <c r="B2344" s="39"/>
      <c r="C2344" s="215" t="s">
        <v>3856</v>
      </c>
      <c r="D2344" s="215" t="s">
        <v>163</v>
      </c>
      <c r="E2344" s="216" t="s">
        <v>3857</v>
      </c>
      <c r="F2344" s="217" t="s">
        <v>3858</v>
      </c>
      <c r="G2344" s="218" t="s">
        <v>1754</v>
      </c>
      <c r="H2344" s="219">
        <v>1</v>
      </c>
      <c r="I2344" s="220"/>
      <c r="J2344" s="221">
        <f>ROUND(I2344*H2344,2)</f>
        <v>0</v>
      </c>
      <c r="K2344" s="222"/>
      <c r="L2344" s="44"/>
      <c r="M2344" s="223" t="s">
        <v>1</v>
      </c>
      <c r="N2344" s="224" t="s">
        <v>40</v>
      </c>
      <c r="O2344" s="91"/>
      <c r="P2344" s="225">
        <f>O2344*H2344</f>
        <v>0</v>
      </c>
      <c r="Q2344" s="225">
        <v>0</v>
      </c>
      <c r="R2344" s="225">
        <f>Q2344*H2344</f>
        <v>0</v>
      </c>
      <c r="S2344" s="225">
        <v>0</v>
      </c>
      <c r="T2344" s="226">
        <f>S2344*H2344</f>
        <v>0</v>
      </c>
      <c r="U2344" s="38"/>
      <c r="V2344" s="38"/>
      <c r="W2344" s="38"/>
      <c r="X2344" s="38"/>
      <c r="Y2344" s="38"/>
      <c r="Z2344" s="38"/>
      <c r="AA2344" s="38"/>
      <c r="AB2344" s="38"/>
      <c r="AC2344" s="38"/>
      <c r="AD2344" s="38"/>
      <c r="AE2344" s="38"/>
      <c r="AR2344" s="227" t="s">
        <v>256</v>
      </c>
      <c r="AT2344" s="227" t="s">
        <v>163</v>
      </c>
      <c r="AU2344" s="227" t="s">
        <v>85</v>
      </c>
      <c r="AY2344" s="17" t="s">
        <v>161</v>
      </c>
      <c r="BE2344" s="228">
        <f>IF(N2344="základní",J2344,0)</f>
        <v>0</v>
      </c>
      <c r="BF2344" s="228">
        <f>IF(N2344="snížená",J2344,0)</f>
        <v>0</v>
      </c>
      <c r="BG2344" s="228">
        <f>IF(N2344="zákl. přenesená",J2344,0)</f>
        <v>0</v>
      </c>
      <c r="BH2344" s="228">
        <f>IF(N2344="sníž. přenesená",J2344,0)</f>
        <v>0</v>
      </c>
      <c r="BI2344" s="228">
        <f>IF(N2344="nulová",J2344,0)</f>
        <v>0</v>
      </c>
      <c r="BJ2344" s="17" t="s">
        <v>83</v>
      </c>
      <c r="BK2344" s="228">
        <f>ROUND(I2344*H2344,2)</f>
        <v>0</v>
      </c>
      <c r="BL2344" s="17" t="s">
        <v>256</v>
      </c>
      <c r="BM2344" s="227" t="s">
        <v>3859</v>
      </c>
    </row>
    <row r="2345" s="2" customFormat="1" ht="37.8" customHeight="1">
      <c r="A2345" s="38"/>
      <c r="B2345" s="39"/>
      <c r="C2345" s="215" t="s">
        <v>3860</v>
      </c>
      <c r="D2345" s="215" t="s">
        <v>163</v>
      </c>
      <c r="E2345" s="216" t="s">
        <v>3861</v>
      </c>
      <c r="F2345" s="217" t="s">
        <v>3862</v>
      </c>
      <c r="G2345" s="218" t="s">
        <v>1754</v>
      </c>
      <c r="H2345" s="219">
        <v>1</v>
      </c>
      <c r="I2345" s="220"/>
      <c r="J2345" s="221">
        <f>ROUND(I2345*H2345,2)</f>
        <v>0</v>
      </c>
      <c r="K2345" s="222"/>
      <c r="L2345" s="44"/>
      <c r="M2345" s="223" t="s">
        <v>1</v>
      </c>
      <c r="N2345" s="224" t="s">
        <v>40</v>
      </c>
      <c r="O2345" s="91"/>
      <c r="P2345" s="225">
        <f>O2345*H2345</f>
        <v>0</v>
      </c>
      <c r="Q2345" s="225">
        <v>0</v>
      </c>
      <c r="R2345" s="225">
        <f>Q2345*H2345</f>
        <v>0</v>
      </c>
      <c r="S2345" s="225">
        <v>0</v>
      </c>
      <c r="T2345" s="226">
        <f>S2345*H2345</f>
        <v>0</v>
      </c>
      <c r="U2345" s="38"/>
      <c r="V2345" s="38"/>
      <c r="W2345" s="38"/>
      <c r="X2345" s="38"/>
      <c r="Y2345" s="38"/>
      <c r="Z2345" s="38"/>
      <c r="AA2345" s="38"/>
      <c r="AB2345" s="38"/>
      <c r="AC2345" s="38"/>
      <c r="AD2345" s="38"/>
      <c r="AE2345" s="38"/>
      <c r="AR2345" s="227" t="s">
        <v>256</v>
      </c>
      <c r="AT2345" s="227" t="s">
        <v>163</v>
      </c>
      <c r="AU2345" s="227" t="s">
        <v>85</v>
      </c>
      <c r="AY2345" s="17" t="s">
        <v>161</v>
      </c>
      <c r="BE2345" s="228">
        <f>IF(N2345="základní",J2345,0)</f>
        <v>0</v>
      </c>
      <c r="BF2345" s="228">
        <f>IF(N2345="snížená",J2345,0)</f>
        <v>0</v>
      </c>
      <c r="BG2345" s="228">
        <f>IF(N2345="zákl. přenesená",J2345,0)</f>
        <v>0</v>
      </c>
      <c r="BH2345" s="228">
        <f>IF(N2345="sníž. přenesená",J2345,0)</f>
        <v>0</v>
      </c>
      <c r="BI2345" s="228">
        <f>IF(N2345="nulová",J2345,0)</f>
        <v>0</v>
      </c>
      <c r="BJ2345" s="17" t="s">
        <v>83</v>
      </c>
      <c r="BK2345" s="228">
        <f>ROUND(I2345*H2345,2)</f>
        <v>0</v>
      </c>
      <c r="BL2345" s="17" t="s">
        <v>256</v>
      </c>
      <c r="BM2345" s="227" t="s">
        <v>3863</v>
      </c>
    </row>
    <row r="2346" s="2" customFormat="1" ht="44.25" customHeight="1">
      <c r="A2346" s="38"/>
      <c r="B2346" s="39"/>
      <c r="C2346" s="215" t="s">
        <v>3864</v>
      </c>
      <c r="D2346" s="215" t="s">
        <v>163</v>
      </c>
      <c r="E2346" s="216" t="s">
        <v>3865</v>
      </c>
      <c r="F2346" s="217" t="s">
        <v>3866</v>
      </c>
      <c r="G2346" s="218" t="s">
        <v>1754</v>
      </c>
      <c r="H2346" s="219">
        <v>1</v>
      </c>
      <c r="I2346" s="220"/>
      <c r="J2346" s="221">
        <f>ROUND(I2346*H2346,2)</f>
        <v>0</v>
      </c>
      <c r="K2346" s="222"/>
      <c r="L2346" s="44"/>
      <c r="M2346" s="223" t="s">
        <v>1</v>
      </c>
      <c r="N2346" s="224" t="s">
        <v>40</v>
      </c>
      <c r="O2346" s="91"/>
      <c r="P2346" s="225">
        <f>O2346*H2346</f>
        <v>0</v>
      </c>
      <c r="Q2346" s="225">
        <v>0</v>
      </c>
      <c r="R2346" s="225">
        <f>Q2346*H2346</f>
        <v>0</v>
      </c>
      <c r="S2346" s="225">
        <v>0</v>
      </c>
      <c r="T2346" s="226">
        <f>S2346*H2346</f>
        <v>0</v>
      </c>
      <c r="U2346" s="38"/>
      <c r="V2346" s="38"/>
      <c r="W2346" s="38"/>
      <c r="X2346" s="38"/>
      <c r="Y2346" s="38"/>
      <c r="Z2346" s="38"/>
      <c r="AA2346" s="38"/>
      <c r="AB2346" s="38"/>
      <c r="AC2346" s="38"/>
      <c r="AD2346" s="38"/>
      <c r="AE2346" s="38"/>
      <c r="AR2346" s="227" t="s">
        <v>256</v>
      </c>
      <c r="AT2346" s="227" t="s">
        <v>163</v>
      </c>
      <c r="AU2346" s="227" t="s">
        <v>85</v>
      </c>
      <c r="AY2346" s="17" t="s">
        <v>161</v>
      </c>
      <c r="BE2346" s="228">
        <f>IF(N2346="základní",J2346,0)</f>
        <v>0</v>
      </c>
      <c r="BF2346" s="228">
        <f>IF(N2346="snížená",J2346,0)</f>
        <v>0</v>
      </c>
      <c r="BG2346" s="228">
        <f>IF(N2346="zákl. přenesená",J2346,0)</f>
        <v>0</v>
      </c>
      <c r="BH2346" s="228">
        <f>IF(N2346="sníž. přenesená",J2346,0)</f>
        <v>0</v>
      </c>
      <c r="BI2346" s="228">
        <f>IF(N2346="nulová",J2346,0)</f>
        <v>0</v>
      </c>
      <c r="BJ2346" s="17" t="s">
        <v>83</v>
      </c>
      <c r="BK2346" s="228">
        <f>ROUND(I2346*H2346,2)</f>
        <v>0</v>
      </c>
      <c r="BL2346" s="17" t="s">
        <v>256</v>
      </c>
      <c r="BM2346" s="227" t="s">
        <v>3867</v>
      </c>
    </row>
    <row r="2347" s="2" customFormat="1" ht="44.25" customHeight="1">
      <c r="A2347" s="38"/>
      <c r="B2347" s="39"/>
      <c r="C2347" s="215" t="s">
        <v>1545</v>
      </c>
      <c r="D2347" s="215" t="s">
        <v>163</v>
      </c>
      <c r="E2347" s="216" t="s">
        <v>3868</v>
      </c>
      <c r="F2347" s="217" t="s">
        <v>3869</v>
      </c>
      <c r="G2347" s="218" t="s">
        <v>1754</v>
      </c>
      <c r="H2347" s="219">
        <v>1</v>
      </c>
      <c r="I2347" s="220"/>
      <c r="J2347" s="221">
        <f>ROUND(I2347*H2347,2)</f>
        <v>0</v>
      </c>
      <c r="K2347" s="222"/>
      <c r="L2347" s="44"/>
      <c r="M2347" s="223" t="s">
        <v>1</v>
      </c>
      <c r="N2347" s="224" t="s">
        <v>40</v>
      </c>
      <c r="O2347" s="91"/>
      <c r="P2347" s="225">
        <f>O2347*H2347</f>
        <v>0</v>
      </c>
      <c r="Q2347" s="225">
        <v>0</v>
      </c>
      <c r="R2347" s="225">
        <f>Q2347*H2347</f>
        <v>0</v>
      </c>
      <c r="S2347" s="225">
        <v>0</v>
      </c>
      <c r="T2347" s="226">
        <f>S2347*H2347</f>
        <v>0</v>
      </c>
      <c r="U2347" s="38"/>
      <c r="V2347" s="38"/>
      <c r="W2347" s="38"/>
      <c r="X2347" s="38"/>
      <c r="Y2347" s="38"/>
      <c r="Z2347" s="38"/>
      <c r="AA2347" s="38"/>
      <c r="AB2347" s="38"/>
      <c r="AC2347" s="38"/>
      <c r="AD2347" s="38"/>
      <c r="AE2347" s="38"/>
      <c r="AR2347" s="227" t="s">
        <v>256</v>
      </c>
      <c r="AT2347" s="227" t="s">
        <v>163</v>
      </c>
      <c r="AU2347" s="227" t="s">
        <v>85</v>
      </c>
      <c r="AY2347" s="17" t="s">
        <v>161</v>
      </c>
      <c r="BE2347" s="228">
        <f>IF(N2347="základní",J2347,0)</f>
        <v>0</v>
      </c>
      <c r="BF2347" s="228">
        <f>IF(N2347="snížená",J2347,0)</f>
        <v>0</v>
      </c>
      <c r="BG2347" s="228">
        <f>IF(N2347="zákl. přenesená",J2347,0)</f>
        <v>0</v>
      </c>
      <c r="BH2347" s="228">
        <f>IF(N2347="sníž. přenesená",J2347,0)</f>
        <v>0</v>
      </c>
      <c r="BI2347" s="228">
        <f>IF(N2347="nulová",J2347,0)</f>
        <v>0</v>
      </c>
      <c r="BJ2347" s="17" t="s">
        <v>83</v>
      </c>
      <c r="BK2347" s="228">
        <f>ROUND(I2347*H2347,2)</f>
        <v>0</v>
      </c>
      <c r="BL2347" s="17" t="s">
        <v>256</v>
      </c>
      <c r="BM2347" s="227" t="s">
        <v>3870</v>
      </c>
    </row>
    <row r="2348" s="2" customFormat="1" ht="44.25" customHeight="1">
      <c r="A2348" s="38"/>
      <c r="B2348" s="39"/>
      <c r="C2348" s="215" t="s">
        <v>1600</v>
      </c>
      <c r="D2348" s="215" t="s">
        <v>163</v>
      </c>
      <c r="E2348" s="216" t="s">
        <v>3871</v>
      </c>
      <c r="F2348" s="217" t="s">
        <v>3872</v>
      </c>
      <c r="G2348" s="218" t="s">
        <v>1754</v>
      </c>
      <c r="H2348" s="219">
        <v>4</v>
      </c>
      <c r="I2348" s="220"/>
      <c r="J2348" s="221">
        <f>ROUND(I2348*H2348,2)</f>
        <v>0</v>
      </c>
      <c r="K2348" s="222"/>
      <c r="L2348" s="44"/>
      <c r="M2348" s="223" t="s">
        <v>1</v>
      </c>
      <c r="N2348" s="224" t="s">
        <v>40</v>
      </c>
      <c r="O2348" s="91"/>
      <c r="P2348" s="225">
        <f>O2348*H2348</f>
        <v>0</v>
      </c>
      <c r="Q2348" s="225">
        <v>0</v>
      </c>
      <c r="R2348" s="225">
        <f>Q2348*H2348</f>
        <v>0</v>
      </c>
      <c r="S2348" s="225">
        <v>0</v>
      </c>
      <c r="T2348" s="226">
        <f>S2348*H2348</f>
        <v>0</v>
      </c>
      <c r="U2348" s="38"/>
      <c r="V2348" s="38"/>
      <c r="W2348" s="38"/>
      <c r="X2348" s="38"/>
      <c r="Y2348" s="38"/>
      <c r="Z2348" s="38"/>
      <c r="AA2348" s="38"/>
      <c r="AB2348" s="38"/>
      <c r="AC2348" s="38"/>
      <c r="AD2348" s="38"/>
      <c r="AE2348" s="38"/>
      <c r="AR2348" s="227" t="s">
        <v>256</v>
      </c>
      <c r="AT2348" s="227" t="s">
        <v>163</v>
      </c>
      <c r="AU2348" s="227" t="s">
        <v>85</v>
      </c>
      <c r="AY2348" s="17" t="s">
        <v>161</v>
      </c>
      <c r="BE2348" s="228">
        <f>IF(N2348="základní",J2348,0)</f>
        <v>0</v>
      </c>
      <c r="BF2348" s="228">
        <f>IF(N2348="snížená",J2348,0)</f>
        <v>0</v>
      </c>
      <c r="BG2348" s="228">
        <f>IF(N2348="zákl. přenesená",J2348,0)</f>
        <v>0</v>
      </c>
      <c r="BH2348" s="228">
        <f>IF(N2348="sníž. přenesená",J2348,0)</f>
        <v>0</v>
      </c>
      <c r="BI2348" s="228">
        <f>IF(N2348="nulová",J2348,0)</f>
        <v>0</v>
      </c>
      <c r="BJ2348" s="17" t="s">
        <v>83</v>
      </c>
      <c r="BK2348" s="228">
        <f>ROUND(I2348*H2348,2)</f>
        <v>0</v>
      </c>
      <c r="BL2348" s="17" t="s">
        <v>256</v>
      </c>
      <c r="BM2348" s="227" t="s">
        <v>3873</v>
      </c>
    </row>
    <row r="2349" s="2" customFormat="1" ht="44.25" customHeight="1">
      <c r="A2349" s="38"/>
      <c r="B2349" s="39"/>
      <c r="C2349" s="215" t="s">
        <v>1618</v>
      </c>
      <c r="D2349" s="215" t="s">
        <v>163</v>
      </c>
      <c r="E2349" s="216" t="s">
        <v>3874</v>
      </c>
      <c r="F2349" s="217" t="s">
        <v>3875</v>
      </c>
      <c r="G2349" s="218" t="s">
        <v>1754</v>
      </c>
      <c r="H2349" s="219">
        <v>1</v>
      </c>
      <c r="I2349" s="220"/>
      <c r="J2349" s="221">
        <f>ROUND(I2349*H2349,2)</f>
        <v>0</v>
      </c>
      <c r="K2349" s="222"/>
      <c r="L2349" s="44"/>
      <c r="M2349" s="223" t="s">
        <v>1</v>
      </c>
      <c r="N2349" s="224" t="s">
        <v>40</v>
      </c>
      <c r="O2349" s="91"/>
      <c r="P2349" s="225">
        <f>O2349*H2349</f>
        <v>0</v>
      </c>
      <c r="Q2349" s="225">
        <v>0</v>
      </c>
      <c r="R2349" s="225">
        <f>Q2349*H2349</f>
        <v>0</v>
      </c>
      <c r="S2349" s="225">
        <v>0</v>
      </c>
      <c r="T2349" s="226">
        <f>S2349*H2349</f>
        <v>0</v>
      </c>
      <c r="U2349" s="38"/>
      <c r="V2349" s="38"/>
      <c r="W2349" s="38"/>
      <c r="X2349" s="38"/>
      <c r="Y2349" s="38"/>
      <c r="Z2349" s="38"/>
      <c r="AA2349" s="38"/>
      <c r="AB2349" s="38"/>
      <c r="AC2349" s="38"/>
      <c r="AD2349" s="38"/>
      <c r="AE2349" s="38"/>
      <c r="AR2349" s="227" t="s">
        <v>256</v>
      </c>
      <c r="AT2349" s="227" t="s">
        <v>163</v>
      </c>
      <c r="AU2349" s="227" t="s">
        <v>85</v>
      </c>
      <c r="AY2349" s="17" t="s">
        <v>161</v>
      </c>
      <c r="BE2349" s="228">
        <f>IF(N2349="základní",J2349,0)</f>
        <v>0</v>
      </c>
      <c r="BF2349" s="228">
        <f>IF(N2349="snížená",J2349,0)</f>
        <v>0</v>
      </c>
      <c r="BG2349" s="228">
        <f>IF(N2349="zákl. přenesená",J2349,0)</f>
        <v>0</v>
      </c>
      <c r="BH2349" s="228">
        <f>IF(N2349="sníž. přenesená",J2349,0)</f>
        <v>0</v>
      </c>
      <c r="BI2349" s="228">
        <f>IF(N2349="nulová",J2349,0)</f>
        <v>0</v>
      </c>
      <c r="BJ2349" s="17" t="s">
        <v>83</v>
      </c>
      <c r="BK2349" s="228">
        <f>ROUND(I2349*H2349,2)</f>
        <v>0</v>
      </c>
      <c r="BL2349" s="17" t="s">
        <v>256</v>
      </c>
      <c r="BM2349" s="227" t="s">
        <v>3876</v>
      </c>
    </row>
    <row r="2350" s="2" customFormat="1" ht="44.25" customHeight="1">
      <c r="A2350" s="38"/>
      <c r="B2350" s="39"/>
      <c r="C2350" s="215" t="s">
        <v>3877</v>
      </c>
      <c r="D2350" s="215" t="s">
        <v>163</v>
      </c>
      <c r="E2350" s="216" t="s">
        <v>3878</v>
      </c>
      <c r="F2350" s="217" t="s">
        <v>3879</v>
      </c>
      <c r="G2350" s="218" t="s">
        <v>1754</v>
      </c>
      <c r="H2350" s="219">
        <v>1</v>
      </c>
      <c r="I2350" s="220"/>
      <c r="J2350" s="221">
        <f>ROUND(I2350*H2350,2)</f>
        <v>0</v>
      </c>
      <c r="K2350" s="222"/>
      <c r="L2350" s="44"/>
      <c r="M2350" s="223" t="s">
        <v>1</v>
      </c>
      <c r="N2350" s="224" t="s">
        <v>40</v>
      </c>
      <c r="O2350" s="91"/>
      <c r="P2350" s="225">
        <f>O2350*H2350</f>
        <v>0</v>
      </c>
      <c r="Q2350" s="225">
        <v>0</v>
      </c>
      <c r="R2350" s="225">
        <f>Q2350*H2350</f>
        <v>0</v>
      </c>
      <c r="S2350" s="225">
        <v>0</v>
      </c>
      <c r="T2350" s="226">
        <f>S2350*H2350</f>
        <v>0</v>
      </c>
      <c r="U2350" s="38"/>
      <c r="V2350" s="38"/>
      <c r="W2350" s="38"/>
      <c r="X2350" s="38"/>
      <c r="Y2350" s="38"/>
      <c r="Z2350" s="38"/>
      <c r="AA2350" s="38"/>
      <c r="AB2350" s="38"/>
      <c r="AC2350" s="38"/>
      <c r="AD2350" s="38"/>
      <c r="AE2350" s="38"/>
      <c r="AR2350" s="227" t="s">
        <v>256</v>
      </c>
      <c r="AT2350" s="227" t="s">
        <v>163</v>
      </c>
      <c r="AU2350" s="227" t="s">
        <v>85</v>
      </c>
      <c r="AY2350" s="17" t="s">
        <v>161</v>
      </c>
      <c r="BE2350" s="228">
        <f>IF(N2350="základní",J2350,0)</f>
        <v>0</v>
      </c>
      <c r="BF2350" s="228">
        <f>IF(N2350="snížená",J2350,0)</f>
        <v>0</v>
      </c>
      <c r="BG2350" s="228">
        <f>IF(N2350="zákl. přenesená",J2350,0)</f>
        <v>0</v>
      </c>
      <c r="BH2350" s="228">
        <f>IF(N2350="sníž. přenesená",J2350,0)</f>
        <v>0</v>
      </c>
      <c r="BI2350" s="228">
        <f>IF(N2350="nulová",J2350,0)</f>
        <v>0</v>
      </c>
      <c r="BJ2350" s="17" t="s">
        <v>83</v>
      </c>
      <c r="BK2350" s="228">
        <f>ROUND(I2350*H2350,2)</f>
        <v>0</v>
      </c>
      <c r="BL2350" s="17" t="s">
        <v>256</v>
      </c>
      <c r="BM2350" s="227" t="s">
        <v>3880</v>
      </c>
    </row>
    <row r="2351" s="2" customFormat="1" ht="44.25" customHeight="1">
      <c r="A2351" s="38"/>
      <c r="B2351" s="39"/>
      <c r="C2351" s="215" t="s">
        <v>3881</v>
      </c>
      <c r="D2351" s="215" t="s">
        <v>163</v>
      </c>
      <c r="E2351" s="216" t="s">
        <v>3882</v>
      </c>
      <c r="F2351" s="217" t="s">
        <v>3883</v>
      </c>
      <c r="G2351" s="218" t="s">
        <v>1754</v>
      </c>
      <c r="H2351" s="219">
        <v>1</v>
      </c>
      <c r="I2351" s="220"/>
      <c r="J2351" s="221">
        <f>ROUND(I2351*H2351,2)</f>
        <v>0</v>
      </c>
      <c r="K2351" s="222"/>
      <c r="L2351" s="44"/>
      <c r="M2351" s="223" t="s">
        <v>1</v>
      </c>
      <c r="N2351" s="224" t="s">
        <v>40</v>
      </c>
      <c r="O2351" s="91"/>
      <c r="P2351" s="225">
        <f>O2351*H2351</f>
        <v>0</v>
      </c>
      <c r="Q2351" s="225">
        <v>0</v>
      </c>
      <c r="R2351" s="225">
        <f>Q2351*H2351</f>
        <v>0</v>
      </c>
      <c r="S2351" s="225">
        <v>0</v>
      </c>
      <c r="T2351" s="226">
        <f>S2351*H2351</f>
        <v>0</v>
      </c>
      <c r="U2351" s="38"/>
      <c r="V2351" s="38"/>
      <c r="W2351" s="38"/>
      <c r="X2351" s="38"/>
      <c r="Y2351" s="38"/>
      <c r="Z2351" s="38"/>
      <c r="AA2351" s="38"/>
      <c r="AB2351" s="38"/>
      <c r="AC2351" s="38"/>
      <c r="AD2351" s="38"/>
      <c r="AE2351" s="38"/>
      <c r="AR2351" s="227" t="s">
        <v>256</v>
      </c>
      <c r="AT2351" s="227" t="s">
        <v>163</v>
      </c>
      <c r="AU2351" s="227" t="s">
        <v>85</v>
      </c>
      <c r="AY2351" s="17" t="s">
        <v>161</v>
      </c>
      <c r="BE2351" s="228">
        <f>IF(N2351="základní",J2351,0)</f>
        <v>0</v>
      </c>
      <c r="BF2351" s="228">
        <f>IF(N2351="snížená",J2351,0)</f>
        <v>0</v>
      </c>
      <c r="BG2351" s="228">
        <f>IF(N2351="zákl. přenesená",J2351,0)</f>
        <v>0</v>
      </c>
      <c r="BH2351" s="228">
        <f>IF(N2351="sníž. přenesená",J2351,0)</f>
        <v>0</v>
      </c>
      <c r="BI2351" s="228">
        <f>IF(N2351="nulová",J2351,0)</f>
        <v>0</v>
      </c>
      <c r="BJ2351" s="17" t="s">
        <v>83</v>
      </c>
      <c r="BK2351" s="228">
        <f>ROUND(I2351*H2351,2)</f>
        <v>0</v>
      </c>
      <c r="BL2351" s="17" t="s">
        <v>256</v>
      </c>
      <c r="BM2351" s="227" t="s">
        <v>3884</v>
      </c>
    </row>
    <row r="2352" s="2" customFormat="1" ht="44.25" customHeight="1">
      <c r="A2352" s="38"/>
      <c r="B2352" s="39"/>
      <c r="C2352" s="215" t="s">
        <v>3885</v>
      </c>
      <c r="D2352" s="215" t="s">
        <v>163</v>
      </c>
      <c r="E2352" s="216" t="s">
        <v>3886</v>
      </c>
      <c r="F2352" s="217" t="s">
        <v>3887</v>
      </c>
      <c r="G2352" s="218" t="s">
        <v>1754</v>
      </c>
      <c r="H2352" s="219">
        <v>1</v>
      </c>
      <c r="I2352" s="220"/>
      <c r="J2352" s="221">
        <f>ROUND(I2352*H2352,2)</f>
        <v>0</v>
      </c>
      <c r="K2352" s="222"/>
      <c r="L2352" s="44"/>
      <c r="M2352" s="223" t="s">
        <v>1</v>
      </c>
      <c r="N2352" s="224" t="s">
        <v>40</v>
      </c>
      <c r="O2352" s="91"/>
      <c r="P2352" s="225">
        <f>O2352*H2352</f>
        <v>0</v>
      </c>
      <c r="Q2352" s="225">
        <v>0</v>
      </c>
      <c r="R2352" s="225">
        <f>Q2352*H2352</f>
        <v>0</v>
      </c>
      <c r="S2352" s="225">
        <v>0</v>
      </c>
      <c r="T2352" s="226">
        <f>S2352*H2352</f>
        <v>0</v>
      </c>
      <c r="U2352" s="38"/>
      <c r="V2352" s="38"/>
      <c r="W2352" s="38"/>
      <c r="X2352" s="38"/>
      <c r="Y2352" s="38"/>
      <c r="Z2352" s="38"/>
      <c r="AA2352" s="38"/>
      <c r="AB2352" s="38"/>
      <c r="AC2352" s="38"/>
      <c r="AD2352" s="38"/>
      <c r="AE2352" s="38"/>
      <c r="AR2352" s="227" t="s">
        <v>256</v>
      </c>
      <c r="AT2352" s="227" t="s">
        <v>163</v>
      </c>
      <c r="AU2352" s="227" t="s">
        <v>85</v>
      </c>
      <c r="AY2352" s="17" t="s">
        <v>161</v>
      </c>
      <c r="BE2352" s="228">
        <f>IF(N2352="základní",J2352,0)</f>
        <v>0</v>
      </c>
      <c r="BF2352" s="228">
        <f>IF(N2352="snížená",J2352,0)</f>
        <v>0</v>
      </c>
      <c r="BG2352" s="228">
        <f>IF(N2352="zákl. přenesená",J2352,0)</f>
        <v>0</v>
      </c>
      <c r="BH2352" s="228">
        <f>IF(N2352="sníž. přenesená",J2352,0)</f>
        <v>0</v>
      </c>
      <c r="BI2352" s="228">
        <f>IF(N2352="nulová",J2352,0)</f>
        <v>0</v>
      </c>
      <c r="BJ2352" s="17" t="s">
        <v>83</v>
      </c>
      <c r="BK2352" s="228">
        <f>ROUND(I2352*H2352,2)</f>
        <v>0</v>
      </c>
      <c r="BL2352" s="17" t="s">
        <v>256</v>
      </c>
      <c r="BM2352" s="227" t="s">
        <v>3888</v>
      </c>
    </row>
    <row r="2353" s="2" customFormat="1" ht="44.25" customHeight="1">
      <c r="A2353" s="38"/>
      <c r="B2353" s="39"/>
      <c r="C2353" s="215" t="s">
        <v>3889</v>
      </c>
      <c r="D2353" s="215" t="s">
        <v>163</v>
      </c>
      <c r="E2353" s="216" t="s">
        <v>3890</v>
      </c>
      <c r="F2353" s="217" t="s">
        <v>3891</v>
      </c>
      <c r="G2353" s="218" t="s">
        <v>1754</v>
      </c>
      <c r="H2353" s="219">
        <v>1</v>
      </c>
      <c r="I2353" s="220"/>
      <c r="J2353" s="221">
        <f>ROUND(I2353*H2353,2)</f>
        <v>0</v>
      </c>
      <c r="K2353" s="222"/>
      <c r="L2353" s="44"/>
      <c r="M2353" s="223" t="s">
        <v>1</v>
      </c>
      <c r="N2353" s="224" t="s">
        <v>40</v>
      </c>
      <c r="O2353" s="91"/>
      <c r="P2353" s="225">
        <f>O2353*H2353</f>
        <v>0</v>
      </c>
      <c r="Q2353" s="225">
        <v>0</v>
      </c>
      <c r="R2353" s="225">
        <f>Q2353*H2353</f>
        <v>0</v>
      </c>
      <c r="S2353" s="225">
        <v>0</v>
      </c>
      <c r="T2353" s="226">
        <f>S2353*H2353</f>
        <v>0</v>
      </c>
      <c r="U2353" s="38"/>
      <c r="V2353" s="38"/>
      <c r="W2353" s="38"/>
      <c r="X2353" s="38"/>
      <c r="Y2353" s="38"/>
      <c r="Z2353" s="38"/>
      <c r="AA2353" s="38"/>
      <c r="AB2353" s="38"/>
      <c r="AC2353" s="38"/>
      <c r="AD2353" s="38"/>
      <c r="AE2353" s="38"/>
      <c r="AR2353" s="227" t="s">
        <v>256</v>
      </c>
      <c r="AT2353" s="227" t="s">
        <v>163</v>
      </c>
      <c r="AU2353" s="227" t="s">
        <v>85</v>
      </c>
      <c r="AY2353" s="17" t="s">
        <v>161</v>
      </c>
      <c r="BE2353" s="228">
        <f>IF(N2353="základní",J2353,0)</f>
        <v>0</v>
      </c>
      <c r="BF2353" s="228">
        <f>IF(N2353="snížená",J2353,0)</f>
        <v>0</v>
      </c>
      <c r="BG2353" s="228">
        <f>IF(N2353="zákl. přenesená",J2353,0)</f>
        <v>0</v>
      </c>
      <c r="BH2353" s="228">
        <f>IF(N2353="sníž. přenesená",J2353,0)</f>
        <v>0</v>
      </c>
      <c r="BI2353" s="228">
        <f>IF(N2353="nulová",J2353,0)</f>
        <v>0</v>
      </c>
      <c r="BJ2353" s="17" t="s">
        <v>83</v>
      </c>
      <c r="BK2353" s="228">
        <f>ROUND(I2353*H2353,2)</f>
        <v>0</v>
      </c>
      <c r="BL2353" s="17" t="s">
        <v>256</v>
      </c>
      <c r="BM2353" s="227" t="s">
        <v>3892</v>
      </c>
    </row>
    <row r="2354" s="2" customFormat="1" ht="44.25" customHeight="1">
      <c r="A2354" s="38"/>
      <c r="B2354" s="39"/>
      <c r="C2354" s="215" t="s">
        <v>3893</v>
      </c>
      <c r="D2354" s="215" t="s">
        <v>163</v>
      </c>
      <c r="E2354" s="216" t="s">
        <v>3894</v>
      </c>
      <c r="F2354" s="217" t="s">
        <v>3895</v>
      </c>
      <c r="G2354" s="218" t="s">
        <v>1754</v>
      </c>
      <c r="H2354" s="219">
        <v>1</v>
      </c>
      <c r="I2354" s="220"/>
      <c r="J2354" s="221">
        <f>ROUND(I2354*H2354,2)</f>
        <v>0</v>
      </c>
      <c r="K2354" s="222"/>
      <c r="L2354" s="44"/>
      <c r="M2354" s="223" t="s">
        <v>1</v>
      </c>
      <c r="N2354" s="224" t="s">
        <v>40</v>
      </c>
      <c r="O2354" s="91"/>
      <c r="P2354" s="225">
        <f>O2354*H2354</f>
        <v>0</v>
      </c>
      <c r="Q2354" s="225">
        <v>0</v>
      </c>
      <c r="R2354" s="225">
        <f>Q2354*H2354</f>
        <v>0</v>
      </c>
      <c r="S2354" s="225">
        <v>0</v>
      </c>
      <c r="T2354" s="226">
        <f>S2354*H2354</f>
        <v>0</v>
      </c>
      <c r="U2354" s="38"/>
      <c r="V2354" s="38"/>
      <c r="W2354" s="38"/>
      <c r="X2354" s="38"/>
      <c r="Y2354" s="38"/>
      <c r="Z2354" s="38"/>
      <c r="AA2354" s="38"/>
      <c r="AB2354" s="38"/>
      <c r="AC2354" s="38"/>
      <c r="AD2354" s="38"/>
      <c r="AE2354" s="38"/>
      <c r="AR2354" s="227" t="s">
        <v>256</v>
      </c>
      <c r="AT2354" s="227" t="s">
        <v>163</v>
      </c>
      <c r="AU2354" s="227" t="s">
        <v>85</v>
      </c>
      <c r="AY2354" s="17" t="s">
        <v>161</v>
      </c>
      <c r="BE2354" s="228">
        <f>IF(N2354="základní",J2354,0)</f>
        <v>0</v>
      </c>
      <c r="BF2354" s="228">
        <f>IF(N2354="snížená",J2354,0)</f>
        <v>0</v>
      </c>
      <c r="BG2354" s="228">
        <f>IF(N2354="zákl. přenesená",J2354,0)</f>
        <v>0</v>
      </c>
      <c r="BH2354" s="228">
        <f>IF(N2354="sníž. přenesená",J2354,0)</f>
        <v>0</v>
      </c>
      <c r="BI2354" s="228">
        <f>IF(N2354="nulová",J2354,0)</f>
        <v>0</v>
      </c>
      <c r="BJ2354" s="17" t="s">
        <v>83</v>
      </c>
      <c r="BK2354" s="228">
        <f>ROUND(I2354*H2354,2)</f>
        <v>0</v>
      </c>
      <c r="BL2354" s="17" t="s">
        <v>256</v>
      </c>
      <c r="BM2354" s="227" t="s">
        <v>3896</v>
      </c>
    </row>
    <row r="2355" s="2" customFormat="1" ht="37.8" customHeight="1">
      <c r="A2355" s="38"/>
      <c r="B2355" s="39"/>
      <c r="C2355" s="215" t="s">
        <v>3897</v>
      </c>
      <c r="D2355" s="215" t="s">
        <v>163</v>
      </c>
      <c r="E2355" s="216" t="s">
        <v>3898</v>
      </c>
      <c r="F2355" s="217" t="s">
        <v>3899</v>
      </c>
      <c r="G2355" s="218" t="s">
        <v>1754</v>
      </c>
      <c r="H2355" s="219">
        <v>1</v>
      </c>
      <c r="I2355" s="220"/>
      <c r="J2355" s="221">
        <f>ROUND(I2355*H2355,2)</f>
        <v>0</v>
      </c>
      <c r="K2355" s="222"/>
      <c r="L2355" s="44"/>
      <c r="M2355" s="223" t="s">
        <v>1</v>
      </c>
      <c r="N2355" s="224" t="s">
        <v>40</v>
      </c>
      <c r="O2355" s="91"/>
      <c r="P2355" s="225">
        <f>O2355*H2355</f>
        <v>0</v>
      </c>
      <c r="Q2355" s="225">
        <v>0</v>
      </c>
      <c r="R2355" s="225">
        <f>Q2355*H2355</f>
        <v>0</v>
      </c>
      <c r="S2355" s="225">
        <v>0</v>
      </c>
      <c r="T2355" s="226">
        <f>S2355*H2355</f>
        <v>0</v>
      </c>
      <c r="U2355" s="38"/>
      <c r="V2355" s="38"/>
      <c r="W2355" s="38"/>
      <c r="X2355" s="38"/>
      <c r="Y2355" s="38"/>
      <c r="Z2355" s="38"/>
      <c r="AA2355" s="38"/>
      <c r="AB2355" s="38"/>
      <c r="AC2355" s="38"/>
      <c r="AD2355" s="38"/>
      <c r="AE2355" s="38"/>
      <c r="AR2355" s="227" t="s">
        <v>256</v>
      </c>
      <c r="AT2355" s="227" t="s">
        <v>163</v>
      </c>
      <c r="AU2355" s="227" t="s">
        <v>85</v>
      </c>
      <c r="AY2355" s="17" t="s">
        <v>161</v>
      </c>
      <c r="BE2355" s="228">
        <f>IF(N2355="základní",J2355,0)</f>
        <v>0</v>
      </c>
      <c r="BF2355" s="228">
        <f>IF(N2355="snížená",J2355,0)</f>
        <v>0</v>
      </c>
      <c r="BG2355" s="228">
        <f>IF(N2355="zákl. přenesená",J2355,0)</f>
        <v>0</v>
      </c>
      <c r="BH2355" s="228">
        <f>IF(N2355="sníž. přenesená",J2355,0)</f>
        <v>0</v>
      </c>
      <c r="BI2355" s="228">
        <f>IF(N2355="nulová",J2355,0)</f>
        <v>0</v>
      </c>
      <c r="BJ2355" s="17" t="s">
        <v>83</v>
      </c>
      <c r="BK2355" s="228">
        <f>ROUND(I2355*H2355,2)</f>
        <v>0</v>
      </c>
      <c r="BL2355" s="17" t="s">
        <v>256</v>
      </c>
      <c r="BM2355" s="227" t="s">
        <v>3900</v>
      </c>
    </row>
    <row r="2356" s="2" customFormat="1" ht="44.25" customHeight="1">
      <c r="A2356" s="38"/>
      <c r="B2356" s="39"/>
      <c r="C2356" s="215" t="s">
        <v>3901</v>
      </c>
      <c r="D2356" s="215" t="s">
        <v>163</v>
      </c>
      <c r="E2356" s="216" t="s">
        <v>3902</v>
      </c>
      <c r="F2356" s="217" t="s">
        <v>3903</v>
      </c>
      <c r="G2356" s="218" t="s">
        <v>1754</v>
      </c>
      <c r="H2356" s="219">
        <v>1</v>
      </c>
      <c r="I2356" s="220"/>
      <c r="J2356" s="221">
        <f>ROUND(I2356*H2356,2)</f>
        <v>0</v>
      </c>
      <c r="K2356" s="222"/>
      <c r="L2356" s="44"/>
      <c r="M2356" s="223" t="s">
        <v>1</v>
      </c>
      <c r="N2356" s="224" t="s">
        <v>40</v>
      </c>
      <c r="O2356" s="91"/>
      <c r="P2356" s="225">
        <f>O2356*H2356</f>
        <v>0</v>
      </c>
      <c r="Q2356" s="225">
        <v>0</v>
      </c>
      <c r="R2356" s="225">
        <f>Q2356*H2356</f>
        <v>0</v>
      </c>
      <c r="S2356" s="225">
        <v>0</v>
      </c>
      <c r="T2356" s="226">
        <f>S2356*H2356</f>
        <v>0</v>
      </c>
      <c r="U2356" s="38"/>
      <c r="V2356" s="38"/>
      <c r="W2356" s="38"/>
      <c r="X2356" s="38"/>
      <c r="Y2356" s="38"/>
      <c r="Z2356" s="38"/>
      <c r="AA2356" s="38"/>
      <c r="AB2356" s="38"/>
      <c r="AC2356" s="38"/>
      <c r="AD2356" s="38"/>
      <c r="AE2356" s="38"/>
      <c r="AR2356" s="227" t="s">
        <v>256</v>
      </c>
      <c r="AT2356" s="227" t="s">
        <v>163</v>
      </c>
      <c r="AU2356" s="227" t="s">
        <v>85</v>
      </c>
      <c r="AY2356" s="17" t="s">
        <v>161</v>
      </c>
      <c r="BE2356" s="228">
        <f>IF(N2356="základní",J2356,0)</f>
        <v>0</v>
      </c>
      <c r="BF2356" s="228">
        <f>IF(N2356="snížená",J2356,0)</f>
        <v>0</v>
      </c>
      <c r="BG2356" s="228">
        <f>IF(N2356="zákl. přenesená",J2356,0)</f>
        <v>0</v>
      </c>
      <c r="BH2356" s="228">
        <f>IF(N2356="sníž. přenesená",J2356,0)</f>
        <v>0</v>
      </c>
      <c r="BI2356" s="228">
        <f>IF(N2356="nulová",J2356,0)</f>
        <v>0</v>
      </c>
      <c r="BJ2356" s="17" t="s">
        <v>83</v>
      </c>
      <c r="BK2356" s="228">
        <f>ROUND(I2356*H2356,2)</f>
        <v>0</v>
      </c>
      <c r="BL2356" s="17" t="s">
        <v>256</v>
      </c>
      <c r="BM2356" s="227" t="s">
        <v>3904</v>
      </c>
    </row>
    <row r="2357" s="2" customFormat="1" ht="37.8" customHeight="1">
      <c r="A2357" s="38"/>
      <c r="B2357" s="39"/>
      <c r="C2357" s="215" t="s">
        <v>1729</v>
      </c>
      <c r="D2357" s="215" t="s">
        <v>163</v>
      </c>
      <c r="E2357" s="216" t="s">
        <v>3905</v>
      </c>
      <c r="F2357" s="217" t="s">
        <v>3906</v>
      </c>
      <c r="G2357" s="218" t="s">
        <v>1754</v>
      </c>
      <c r="H2357" s="219">
        <v>1</v>
      </c>
      <c r="I2357" s="220"/>
      <c r="J2357" s="221">
        <f>ROUND(I2357*H2357,2)</f>
        <v>0</v>
      </c>
      <c r="K2357" s="222"/>
      <c r="L2357" s="44"/>
      <c r="M2357" s="223" t="s">
        <v>1</v>
      </c>
      <c r="N2357" s="224" t="s">
        <v>40</v>
      </c>
      <c r="O2357" s="91"/>
      <c r="P2357" s="225">
        <f>O2357*H2357</f>
        <v>0</v>
      </c>
      <c r="Q2357" s="225">
        <v>0</v>
      </c>
      <c r="R2357" s="225">
        <f>Q2357*H2357</f>
        <v>0</v>
      </c>
      <c r="S2357" s="225">
        <v>0</v>
      </c>
      <c r="T2357" s="226">
        <f>S2357*H2357</f>
        <v>0</v>
      </c>
      <c r="U2357" s="38"/>
      <c r="V2357" s="38"/>
      <c r="W2357" s="38"/>
      <c r="X2357" s="38"/>
      <c r="Y2357" s="38"/>
      <c r="Z2357" s="38"/>
      <c r="AA2357" s="38"/>
      <c r="AB2357" s="38"/>
      <c r="AC2357" s="38"/>
      <c r="AD2357" s="38"/>
      <c r="AE2357" s="38"/>
      <c r="AR2357" s="227" t="s">
        <v>256</v>
      </c>
      <c r="AT2357" s="227" t="s">
        <v>163</v>
      </c>
      <c r="AU2357" s="227" t="s">
        <v>85</v>
      </c>
      <c r="AY2357" s="17" t="s">
        <v>161</v>
      </c>
      <c r="BE2357" s="228">
        <f>IF(N2357="základní",J2357,0)</f>
        <v>0</v>
      </c>
      <c r="BF2357" s="228">
        <f>IF(N2357="snížená",J2357,0)</f>
        <v>0</v>
      </c>
      <c r="BG2357" s="228">
        <f>IF(N2357="zákl. přenesená",J2357,0)</f>
        <v>0</v>
      </c>
      <c r="BH2357" s="228">
        <f>IF(N2357="sníž. přenesená",J2357,0)</f>
        <v>0</v>
      </c>
      <c r="BI2357" s="228">
        <f>IF(N2357="nulová",J2357,0)</f>
        <v>0</v>
      </c>
      <c r="BJ2357" s="17" t="s">
        <v>83</v>
      </c>
      <c r="BK2357" s="228">
        <f>ROUND(I2357*H2357,2)</f>
        <v>0</v>
      </c>
      <c r="BL2357" s="17" t="s">
        <v>256</v>
      </c>
      <c r="BM2357" s="227" t="s">
        <v>3907</v>
      </c>
    </row>
    <row r="2358" s="2" customFormat="1" ht="37.8" customHeight="1">
      <c r="A2358" s="38"/>
      <c r="B2358" s="39"/>
      <c r="C2358" s="215" t="s">
        <v>1868</v>
      </c>
      <c r="D2358" s="215" t="s">
        <v>163</v>
      </c>
      <c r="E2358" s="216" t="s">
        <v>3908</v>
      </c>
      <c r="F2358" s="217" t="s">
        <v>3909</v>
      </c>
      <c r="G2358" s="218" t="s">
        <v>1754</v>
      </c>
      <c r="H2358" s="219">
        <v>1</v>
      </c>
      <c r="I2358" s="220"/>
      <c r="J2358" s="221">
        <f>ROUND(I2358*H2358,2)</f>
        <v>0</v>
      </c>
      <c r="K2358" s="222"/>
      <c r="L2358" s="44"/>
      <c r="M2358" s="223" t="s">
        <v>1</v>
      </c>
      <c r="N2358" s="224" t="s">
        <v>40</v>
      </c>
      <c r="O2358" s="91"/>
      <c r="P2358" s="225">
        <f>O2358*H2358</f>
        <v>0</v>
      </c>
      <c r="Q2358" s="225">
        <v>0</v>
      </c>
      <c r="R2358" s="225">
        <f>Q2358*H2358</f>
        <v>0</v>
      </c>
      <c r="S2358" s="225">
        <v>0</v>
      </c>
      <c r="T2358" s="226">
        <f>S2358*H2358</f>
        <v>0</v>
      </c>
      <c r="U2358" s="38"/>
      <c r="V2358" s="38"/>
      <c r="W2358" s="38"/>
      <c r="X2358" s="38"/>
      <c r="Y2358" s="38"/>
      <c r="Z2358" s="38"/>
      <c r="AA2358" s="38"/>
      <c r="AB2358" s="38"/>
      <c r="AC2358" s="38"/>
      <c r="AD2358" s="38"/>
      <c r="AE2358" s="38"/>
      <c r="AR2358" s="227" t="s">
        <v>256</v>
      </c>
      <c r="AT2358" s="227" t="s">
        <v>163</v>
      </c>
      <c r="AU2358" s="227" t="s">
        <v>85</v>
      </c>
      <c r="AY2358" s="17" t="s">
        <v>161</v>
      </c>
      <c r="BE2358" s="228">
        <f>IF(N2358="základní",J2358,0)</f>
        <v>0</v>
      </c>
      <c r="BF2358" s="228">
        <f>IF(N2358="snížená",J2358,0)</f>
        <v>0</v>
      </c>
      <c r="BG2358" s="228">
        <f>IF(N2358="zákl. přenesená",J2358,0)</f>
        <v>0</v>
      </c>
      <c r="BH2358" s="228">
        <f>IF(N2358="sníž. přenesená",J2358,0)</f>
        <v>0</v>
      </c>
      <c r="BI2358" s="228">
        <f>IF(N2358="nulová",J2358,0)</f>
        <v>0</v>
      </c>
      <c r="BJ2358" s="17" t="s">
        <v>83</v>
      </c>
      <c r="BK2358" s="228">
        <f>ROUND(I2358*H2358,2)</f>
        <v>0</v>
      </c>
      <c r="BL2358" s="17" t="s">
        <v>256</v>
      </c>
      <c r="BM2358" s="227" t="s">
        <v>3910</v>
      </c>
    </row>
    <row r="2359" s="2" customFormat="1" ht="37.8" customHeight="1">
      <c r="A2359" s="38"/>
      <c r="B2359" s="39"/>
      <c r="C2359" s="215" t="s">
        <v>3911</v>
      </c>
      <c r="D2359" s="215" t="s">
        <v>163</v>
      </c>
      <c r="E2359" s="216" t="s">
        <v>3912</v>
      </c>
      <c r="F2359" s="217" t="s">
        <v>3913</v>
      </c>
      <c r="G2359" s="218" t="s">
        <v>1754</v>
      </c>
      <c r="H2359" s="219">
        <v>1</v>
      </c>
      <c r="I2359" s="220"/>
      <c r="J2359" s="221">
        <f>ROUND(I2359*H2359,2)</f>
        <v>0</v>
      </c>
      <c r="K2359" s="222"/>
      <c r="L2359" s="44"/>
      <c r="M2359" s="223" t="s">
        <v>1</v>
      </c>
      <c r="N2359" s="224" t="s">
        <v>40</v>
      </c>
      <c r="O2359" s="91"/>
      <c r="P2359" s="225">
        <f>O2359*H2359</f>
        <v>0</v>
      </c>
      <c r="Q2359" s="225">
        <v>0</v>
      </c>
      <c r="R2359" s="225">
        <f>Q2359*H2359</f>
        <v>0</v>
      </c>
      <c r="S2359" s="225">
        <v>0</v>
      </c>
      <c r="T2359" s="226">
        <f>S2359*H2359</f>
        <v>0</v>
      </c>
      <c r="U2359" s="38"/>
      <c r="V2359" s="38"/>
      <c r="W2359" s="38"/>
      <c r="X2359" s="38"/>
      <c r="Y2359" s="38"/>
      <c r="Z2359" s="38"/>
      <c r="AA2359" s="38"/>
      <c r="AB2359" s="38"/>
      <c r="AC2359" s="38"/>
      <c r="AD2359" s="38"/>
      <c r="AE2359" s="38"/>
      <c r="AR2359" s="227" t="s">
        <v>256</v>
      </c>
      <c r="AT2359" s="227" t="s">
        <v>163</v>
      </c>
      <c r="AU2359" s="227" t="s">
        <v>85</v>
      </c>
      <c r="AY2359" s="17" t="s">
        <v>161</v>
      </c>
      <c r="BE2359" s="228">
        <f>IF(N2359="základní",J2359,0)</f>
        <v>0</v>
      </c>
      <c r="BF2359" s="228">
        <f>IF(N2359="snížená",J2359,0)</f>
        <v>0</v>
      </c>
      <c r="BG2359" s="228">
        <f>IF(N2359="zákl. přenesená",J2359,0)</f>
        <v>0</v>
      </c>
      <c r="BH2359" s="228">
        <f>IF(N2359="sníž. přenesená",J2359,0)</f>
        <v>0</v>
      </c>
      <c r="BI2359" s="228">
        <f>IF(N2359="nulová",J2359,0)</f>
        <v>0</v>
      </c>
      <c r="BJ2359" s="17" t="s">
        <v>83</v>
      </c>
      <c r="BK2359" s="228">
        <f>ROUND(I2359*H2359,2)</f>
        <v>0</v>
      </c>
      <c r="BL2359" s="17" t="s">
        <v>256</v>
      </c>
      <c r="BM2359" s="227" t="s">
        <v>3914</v>
      </c>
    </row>
    <row r="2360" s="2" customFormat="1" ht="37.8" customHeight="1">
      <c r="A2360" s="38"/>
      <c r="B2360" s="39"/>
      <c r="C2360" s="215" t="s">
        <v>3915</v>
      </c>
      <c r="D2360" s="215" t="s">
        <v>163</v>
      </c>
      <c r="E2360" s="216" t="s">
        <v>3916</v>
      </c>
      <c r="F2360" s="217" t="s">
        <v>3917</v>
      </c>
      <c r="G2360" s="218" t="s">
        <v>1754</v>
      </c>
      <c r="H2360" s="219">
        <v>1</v>
      </c>
      <c r="I2360" s="220"/>
      <c r="J2360" s="221">
        <f>ROUND(I2360*H2360,2)</f>
        <v>0</v>
      </c>
      <c r="K2360" s="222"/>
      <c r="L2360" s="44"/>
      <c r="M2360" s="223" t="s">
        <v>1</v>
      </c>
      <c r="N2360" s="224" t="s">
        <v>40</v>
      </c>
      <c r="O2360" s="91"/>
      <c r="P2360" s="225">
        <f>O2360*H2360</f>
        <v>0</v>
      </c>
      <c r="Q2360" s="225">
        <v>0</v>
      </c>
      <c r="R2360" s="225">
        <f>Q2360*H2360</f>
        <v>0</v>
      </c>
      <c r="S2360" s="225">
        <v>0</v>
      </c>
      <c r="T2360" s="226">
        <f>S2360*H2360</f>
        <v>0</v>
      </c>
      <c r="U2360" s="38"/>
      <c r="V2360" s="38"/>
      <c r="W2360" s="38"/>
      <c r="X2360" s="38"/>
      <c r="Y2360" s="38"/>
      <c r="Z2360" s="38"/>
      <c r="AA2360" s="38"/>
      <c r="AB2360" s="38"/>
      <c r="AC2360" s="38"/>
      <c r="AD2360" s="38"/>
      <c r="AE2360" s="38"/>
      <c r="AR2360" s="227" t="s">
        <v>256</v>
      </c>
      <c r="AT2360" s="227" t="s">
        <v>163</v>
      </c>
      <c r="AU2360" s="227" t="s">
        <v>85</v>
      </c>
      <c r="AY2360" s="17" t="s">
        <v>161</v>
      </c>
      <c r="BE2360" s="228">
        <f>IF(N2360="základní",J2360,0)</f>
        <v>0</v>
      </c>
      <c r="BF2360" s="228">
        <f>IF(N2360="snížená",J2360,0)</f>
        <v>0</v>
      </c>
      <c r="BG2360" s="228">
        <f>IF(N2360="zákl. přenesená",J2360,0)</f>
        <v>0</v>
      </c>
      <c r="BH2360" s="228">
        <f>IF(N2360="sníž. přenesená",J2360,0)</f>
        <v>0</v>
      </c>
      <c r="BI2360" s="228">
        <f>IF(N2360="nulová",J2360,0)</f>
        <v>0</v>
      </c>
      <c r="BJ2360" s="17" t="s">
        <v>83</v>
      </c>
      <c r="BK2360" s="228">
        <f>ROUND(I2360*H2360,2)</f>
        <v>0</v>
      </c>
      <c r="BL2360" s="17" t="s">
        <v>256</v>
      </c>
      <c r="BM2360" s="227" t="s">
        <v>3918</v>
      </c>
    </row>
    <row r="2361" s="2" customFormat="1" ht="37.8" customHeight="1">
      <c r="A2361" s="38"/>
      <c r="B2361" s="39"/>
      <c r="C2361" s="215" t="s">
        <v>2030</v>
      </c>
      <c r="D2361" s="215" t="s">
        <v>163</v>
      </c>
      <c r="E2361" s="216" t="s">
        <v>3919</v>
      </c>
      <c r="F2361" s="217" t="s">
        <v>3920</v>
      </c>
      <c r="G2361" s="218" t="s">
        <v>1754</v>
      </c>
      <c r="H2361" s="219">
        <v>1</v>
      </c>
      <c r="I2361" s="220"/>
      <c r="J2361" s="221">
        <f>ROUND(I2361*H2361,2)</f>
        <v>0</v>
      </c>
      <c r="K2361" s="222"/>
      <c r="L2361" s="44"/>
      <c r="M2361" s="223" t="s">
        <v>1</v>
      </c>
      <c r="N2361" s="224" t="s">
        <v>40</v>
      </c>
      <c r="O2361" s="91"/>
      <c r="P2361" s="225">
        <f>O2361*H2361</f>
        <v>0</v>
      </c>
      <c r="Q2361" s="225">
        <v>0</v>
      </c>
      <c r="R2361" s="225">
        <f>Q2361*H2361</f>
        <v>0</v>
      </c>
      <c r="S2361" s="225">
        <v>0</v>
      </c>
      <c r="T2361" s="226">
        <f>S2361*H2361</f>
        <v>0</v>
      </c>
      <c r="U2361" s="38"/>
      <c r="V2361" s="38"/>
      <c r="W2361" s="38"/>
      <c r="X2361" s="38"/>
      <c r="Y2361" s="38"/>
      <c r="Z2361" s="38"/>
      <c r="AA2361" s="38"/>
      <c r="AB2361" s="38"/>
      <c r="AC2361" s="38"/>
      <c r="AD2361" s="38"/>
      <c r="AE2361" s="38"/>
      <c r="AR2361" s="227" t="s">
        <v>256</v>
      </c>
      <c r="AT2361" s="227" t="s">
        <v>163</v>
      </c>
      <c r="AU2361" s="227" t="s">
        <v>85</v>
      </c>
      <c r="AY2361" s="17" t="s">
        <v>161</v>
      </c>
      <c r="BE2361" s="228">
        <f>IF(N2361="základní",J2361,0)</f>
        <v>0</v>
      </c>
      <c r="BF2361" s="228">
        <f>IF(N2361="snížená",J2361,0)</f>
        <v>0</v>
      </c>
      <c r="BG2361" s="228">
        <f>IF(N2361="zákl. přenesená",J2361,0)</f>
        <v>0</v>
      </c>
      <c r="BH2361" s="228">
        <f>IF(N2361="sníž. přenesená",J2361,0)</f>
        <v>0</v>
      </c>
      <c r="BI2361" s="228">
        <f>IF(N2361="nulová",J2361,0)</f>
        <v>0</v>
      </c>
      <c r="BJ2361" s="17" t="s">
        <v>83</v>
      </c>
      <c r="BK2361" s="228">
        <f>ROUND(I2361*H2361,2)</f>
        <v>0</v>
      </c>
      <c r="BL2361" s="17" t="s">
        <v>256</v>
      </c>
      <c r="BM2361" s="227" t="s">
        <v>3921</v>
      </c>
    </row>
    <row r="2362" s="2" customFormat="1" ht="24.15" customHeight="1">
      <c r="A2362" s="38"/>
      <c r="B2362" s="39"/>
      <c r="C2362" s="215" t="s">
        <v>3922</v>
      </c>
      <c r="D2362" s="215" t="s">
        <v>163</v>
      </c>
      <c r="E2362" s="216" t="s">
        <v>3923</v>
      </c>
      <c r="F2362" s="217" t="s">
        <v>3924</v>
      </c>
      <c r="G2362" s="218" t="s">
        <v>1754</v>
      </c>
      <c r="H2362" s="219">
        <v>1</v>
      </c>
      <c r="I2362" s="220"/>
      <c r="J2362" s="221">
        <f>ROUND(I2362*H2362,2)</f>
        <v>0</v>
      </c>
      <c r="K2362" s="222"/>
      <c r="L2362" s="44"/>
      <c r="M2362" s="223" t="s">
        <v>1</v>
      </c>
      <c r="N2362" s="224" t="s">
        <v>40</v>
      </c>
      <c r="O2362" s="91"/>
      <c r="P2362" s="225">
        <f>O2362*H2362</f>
        <v>0</v>
      </c>
      <c r="Q2362" s="225">
        <v>0</v>
      </c>
      <c r="R2362" s="225">
        <f>Q2362*H2362</f>
        <v>0</v>
      </c>
      <c r="S2362" s="225">
        <v>0</v>
      </c>
      <c r="T2362" s="226">
        <f>S2362*H2362</f>
        <v>0</v>
      </c>
      <c r="U2362" s="38"/>
      <c r="V2362" s="38"/>
      <c r="W2362" s="38"/>
      <c r="X2362" s="38"/>
      <c r="Y2362" s="38"/>
      <c r="Z2362" s="38"/>
      <c r="AA2362" s="38"/>
      <c r="AB2362" s="38"/>
      <c r="AC2362" s="38"/>
      <c r="AD2362" s="38"/>
      <c r="AE2362" s="38"/>
      <c r="AR2362" s="227" t="s">
        <v>256</v>
      </c>
      <c r="AT2362" s="227" t="s">
        <v>163</v>
      </c>
      <c r="AU2362" s="227" t="s">
        <v>85</v>
      </c>
      <c r="AY2362" s="17" t="s">
        <v>161</v>
      </c>
      <c r="BE2362" s="228">
        <f>IF(N2362="základní",J2362,0)</f>
        <v>0</v>
      </c>
      <c r="BF2362" s="228">
        <f>IF(N2362="snížená",J2362,0)</f>
        <v>0</v>
      </c>
      <c r="BG2362" s="228">
        <f>IF(N2362="zákl. přenesená",J2362,0)</f>
        <v>0</v>
      </c>
      <c r="BH2362" s="228">
        <f>IF(N2362="sníž. přenesená",J2362,0)</f>
        <v>0</v>
      </c>
      <c r="BI2362" s="228">
        <f>IF(N2362="nulová",J2362,0)</f>
        <v>0</v>
      </c>
      <c r="BJ2362" s="17" t="s">
        <v>83</v>
      </c>
      <c r="BK2362" s="228">
        <f>ROUND(I2362*H2362,2)</f>
        <v>0</v>
      </c>
      <c r="BL2362" s="17" t="s">
        <v>256</v>
      </c>
      <c r="BM2362" s="227" t="s">
        <v>3925</v>
      </c>
    </row>
    <row r="2363" s="2" customFormat="1" ht="37.8" customHeight="1">
      <c r="A2363" s="38"/>
      <c r="B2363" s="39"/>
      <c r="C2363" s="215" t="s">
        <v>3926</v>
      </c>
      <c r="D2363" s="215" t="s">
        <v>163</v>
      </c>
      <c r="E2363" s="216" t="s">
        <v>3927</v>
      </c>
      <c r="F2363" s="217" t="s">
        <v>3928</v>
      </c>
      <c r="G2363" s="218" t="s">
        <v>1754</v>
      </c>
      <c r="H2363" s="219">
        <v>1</v>
      </c>
      <c r="I2363" s="220"/>
      <c r="J2363" s="221">
        <f>ROUND(I2363*H2363,2)</f>
        <v>0</v>
      </c>
      <c r="K2363" s="222"/>
      <c r="L2363" s="44"/>
      <c r="M2363" s="223" t="s">
        <v>1</v>
      </c>
      <c r="N2363" s="224" t="s">
        <v>40</v>
      </c>
      <c r="O2363" s="91"/>
      <c r="P2363" s="225">
        <f>O2363*H2363</f>
        <v>0</v>
      </c>
      <c r="Q2363" s="225">
        <v>0</v>
      </c>
      <c r="R2363" s="225">
        <f>Q2363*H2363</f>
        <v>0</v>
      </c>
      <c r="S2363" s="225">
        <v>0</v>
      </c>
      <c r="T2363" s="226">
        <f>S2363*H2363</f>
        <v>0</v>
      </c>
      <c r="U2363" s="38"/>
      <c r="V2363" s="38"/>
      <c r="W2363" s="38"/>
      <c r="X2363" s="38"/>
      <c r="Y2363" s="38"/>
      <c r="Z2363" s="38"/>
      <c r="AA2363" s="38"/>
      <c r="AB2363" s="38"/>
      <c r="AC2363" s="38"/>
      <c r="AD2363" s="38"/>
      <c r="AE2363" s="38"/>
      <c r="AR2363" s="227" t="s">
        <v>256</v>
      </c>
      <c r="AT2363" s="227" t="s">
        <v>163</v>
      </c>
      <c r="AU2363" s="227" t="s">
        <v>85</v>
      </c>
      <c r="AY2363" s="17" t="s">
        <v>161</v>
      </c>
      <c r="BE2363" s="228">
        <f>IF(N2363="základní",J2363,0)</f>
        <v>0</v>
      </c>
      <c r="BF2363" s="228">
        <f>IF(N2363="snížená",J2363,0)</f>
        <v>0</v>
      </c>
      <c r="BG2363" s="228">
        <f>IF(N2363="zákl. přenesená",J2363,0)</f>
        <v>0</v>
      </c>
      <c r="BH2363" s="228">
        <f>IF(N2363="sníž. přenesená",J2363,0)</f>
        <v>0</v>
      </c>
      <c r="BI2363" s="228">
        <f>IF(N2363="nulová",J2363,0)</f>
        <v>0</v>
      </c>
      <c r="BJ2363" s="17" t="s">
        <v>83</v>
      </c>
      <c r="BK2363" s="228">
        <f>ROUND(I2363*H2363,2)</f>
        <v>0</v>
      </c>
      <c r="BL2363" s="17" t="s">
        <v>256</v>
      </c>
      <c r="BM2363" s="227" t="s">
        <v>3929</v>
      </c>
    </row>
    <row r="2364" s="2" customFormat="1" ht="44.25" customHeight="1">
      <c r="A2364" s="38"/>
      <c r="B2364" s="39"/>
      <c r="C2364" s="215" t="s">
        <v>3930</v>
      </c>
      <c r="D2364" s="215" t="s">
        <v>163</v>
      </c>
      <c r="E2364" s="216" t="s">
        <v>3931</v>
      </c>
      <c r="F2364" s="217" t="s">
        <v>3932</v>
      </c>
      <c r="G2364" s="218" t="s">
        <v>1754</v>
      </c>
      <c r="H2364" s="219">
        <v>1</v>
      </c>
      <c r="I2364" s="220"/>
      <c r="J2364" s="221">
        <f>ROUND(I2364*H2364,2)</f>
        <v>0</v>
      </c>
      <c r="K2364" s="222"/>
      <c r="L2364" s="44"/>
      <c r="M2364" s="223" t="s">
        <v>1</v>
      </c>
      <c r="N2364" s="224" t="s">
        <v>40</v>
      </c>
      <c r="O2364" s="91"/>
      <c r="P2364" s="225">
        <f>O2364*H2364</f>
        <v>0</v>
      </c>
      <c r="Q2364" s="225">
        <v>0</v>
      </c>
      <c r="R2364" s="225">
        <f>Q2364*H2364</f>
        <v>0</v>
      </c>
      <c r="S2364" s="225">
        <v>0</v>
      </c>
      <c r="T2364" s="226">
        <f>S2364*H2364</f>
        <v>0</v>
      </c>
      <c r="U2364" s="38"/>
      <c r="V2364" s="38"/>
      <c r="W2364" s="38"/>
      <c r="X2364" s="38"/>
      <c r="Y2364" s="38"/>
      <c r="Z2364" s="38"/>
      <c r="AA2364" s="38"/>
      <c r="AB2364" s="38"/>
      <c r="AC2364" s="38"/>
      <c r="AD2364" s="38"/>
      <c r="AE2364" s="38"/>
      <c r="AR2364" s="227" t="s">
        <v>256</v>
      </c>
      <c r="AT2364" s="227" t="s">
        <v>163</v>
      </c>
      <c r="AU2364" s="227" t="s">
        <v>85</v>
      </c>
      <c r="AY2364" s="17" t="s">
        <v>161</v>
      </c>
      <c r="BE2364" s="228">
        <f>IF(N2364="základní",J2364,0)</f>
        <v>0</v>
      </c>
      <c r="BF2364" s="228">
        <f>IF(N2364="snížená",J2364,0)</f>
        <v>0</v>
      </c>
      <c r="BG2364" s="228">
        <f>IF(N2364="zákl. přenesená",J2364,0)</f>
        <v>0</v>
      </c>
      <c r="BH2364" s="228">
        <f>IF(N2364="sníž. přenesená",J2364,0)</f>
        <v>0</v>
      </c>
      <c r="BI2364" s="228">
        <f>IF(N2364="nulová",J2364,0)</f>
        <v>0</v>
      </c>
      <c r="BJ2364" s="17" t="s">
        <v>83</v>
      </c>
      <c r="BK2364" s="228">
        <f>ROUND(I2364*H2364,2)</f>
        <v>0</v>
      </c>
      <c r="BL2364" s="17" t="s">
        <v>256</v>
      </c>
      <c r="BM2364" s="227" t="s">
        <v>3933</v>
      </c>
    </row>
    <row r="2365" s="2" customFormat="1" ht="37.8" customHeight="1">
      <c r="A2365" s="38"/>
      <c r="B2365" s="39"/>
      <c r="C2365" s="215" t="s">
        <v>3934</v>
      </c>
      <c r="D2365" s="215" t="s">
        <v>163</v>
      </c>
      <c r="E2365" s="216" t="s">
        <v>3935</v>
      </c>
      <c r="F2365" s="217" t="s">
        <v>3936</v>
      </c>
      <c r="G2365" s="218" t="s">
        <v>1754</v>
      </c>
      <c r="H2365" s="219">
        <v>12</v>
      </c>
      <c r="I2365" s="220"/>
      <c r="J2365" s="221">
        <f>ROUND(I2365*H2365,2)</f>
        <v>0</v>
      </c>
      <c r="K2365" s="222"/>
      <c r="L2365" s="44"/>
      <c r="M2365" s="223" t="s">
        <v>1</v>
      </c>
      <c r="N2365" s="224" t="s">
        <v>40</v>
      </c>
      <c r="O2365" s="91"/>
      <c r="P2365" s="225">
        <f>O2365*H2365</f>
        <v>0</v>
      </c>
      <c r="Q2365" s="225">
        <v>0</v>
      </c>
      <c r="R2365" s="225">
        <f>Q2365*H2365</f>
        <v>0</v>
      </c>
      <c r="S2365" s="225">
        <v>0</v>
      </c>
      <c r="T2365" s="226">
        <f>S2365*H2365</f>
        <v>0</v>
      </c>
      <c r="U2365" s="38"/>
      <c r="V2365" s="38"/>
      <c r="W2365" s="38"/>
      <c r="X2365" s="38"/>
      <c r="Y2365" s="38"/>
      <c r="Z2365" s="38"/>
      <c r="AA2365" s="38"/>
      <c r="AB2365" s="38"/>
      <c r="AC2365" s="38"/>
      <c r="AD2365" s="38"/>
      <c r="AE2365" s="38"/>
      <c r="AR2365" s="227" t="s">
        <v>256</v>
      </c>
      <c r="AT2365" s="227" t="s">
        <v>163</v>
      </c>
      <c r="AU2365" s="227" t="s">
        <v>85</v>
      </c>
      <c r="AY2365" s="17" t="s">
        <v>161</v>
      </c>
      <c r="BE2365" s="228">
        <f>IF(N2365="základní",J2365,0)</f>
        <v>0</v>
      </c>
      <c r="BF2365" s="228">
        <f>IF(N2365="snížená",J2365,0)</f>
        <v>0</v>
      </c>
      <c r="BG2365" s="228">
        <f>IF(N2365="zákl. přenesená",J2365,0)</f>
        <v>0</v>
      </c>
      <c r="BH2365" s="228">
        <f>IF(N2365="sníž. přenesená",J2365,0)</f>
        <v>0</v>
      </c>
      <c r="BI2365" s="228">
        <f>IF(N2365="nulová",J2365,0)</f>
        <v>0</v>
      </c>
      <c r="BJ2365" s="17" t="s">
        <v>83</v>
      </c>
      <c r="BK2365" s="228">
        <f>ROUND(I2365*H2365,2)</f>
        <v>0</v>
      </c>
      <c r="BL2365" s="17" t="s">
        <v>256</v>
      </c>
      <c r="BM2365" s="227" t="s">
        <v>3937</v>
      </c>
    </row>
    <row r="2366" s="2" customFormat="1" ht="37.8" customHeight="1">
      <c r="A2366" s="38"/>
      <c r="B2366" s="39"/>
      <c r="C2366" s="215" t="s">
        <v>2175</v>
      </c>
      <c r="D2366" s="215" t="s">
        <v>163</v>
      </c>
      <c r="E2366" s="216" t="s">
        <v>3938</v>
      </c>
      <c r="F2366" s="217" t="s">
        <v>3939</v>
      </c>
      <c r="G2366" s="218" t="s">
        <v>1754</v>
      </c>
      <c r="H2366" s="219">
        <v>4</v>
      </c>
      <c r="I2366" s="220"/>
      <c r="J2366" s="221">
        <f>ROUND(I2366*H2366,2)</f>
        <v>0</v>
      </c>
      <c r="K2366" s="222"/>
      <c r="L2366" s="44"/>
      <c r="M2366" s="223" t="s">
        <v>1</v>
      </c>
      <c r="N2366" s="224" t="s">
        <v>40</v>
      </c>
      <c r="O2366" s="91"/>
      <c r="P2366" s="225">
        <f>O2366*H2366</f>
        <v>0</v>
      </c>
      <c r="Q2366" s="225">
        <v>0</v>
      </c>
      <c r="R2366" s="225">
        <f>Q2366*H2366</f>
        <v>0</v>
      </c>
      <c r="S2366" s="225">
        <v>0</v>
      </c>
      <c r="T2366" s="226">
        <f>S2366*H2366</f>
        <v>0</v>
      </c>
      <c r="U2366" s="38"/>
      <c r="V2366" s="38"/>
      <c r="W2366" s="38"/>
      <c r="X2366" s="38"/>
      <c r="Y2366" s="38"/>
      <c r="Z2366" s="38"/>
      <c r="AA2366" s="38"/>
      <c r="AB2366" s="38"/>
      <c r="AC2366" s="38"/>
      <c r="AD2366" s="38"/>
      <c r="AE2366" s="38"/>
      <c r="AR2366" s="227" t="s">
        <v>256</v>
      </c>
      <c r="AT2366" s="227" t="s">
        <v>163</v>
      </c>
      <c r="AU2366" s="227" t="s">
        <v>85</v>
      </c>
      <c r="AY2366" s="17" t="s">
        <v>161</v>
      </c>
      <c r="BE2366" s="228">
        <f>IF(N2366="základní",J2366,0)</f>
        <v>0</v>
      </c>
      <c r="BF2366" s="228">
        <f>IF(N2366="snížená",J2366,0)</f>
        <v>0</v>
      </c>
      <c r="BG2366" s="228">
        <f>IF(N2366="zákl. přenesená",J2366,0)</f>
        <v>0</v>
      </c>
      <c r="BH2366" s="228">
        <f>IF(N2366="sníž. přenesená",J2366,0)</f>
        <v>0</v>
      </c>
      <c r="BI2366" s="228">
        <f>IF(N2366="nulová",J2366,0)</f>
        <v>0</v>
      </c>
      <c r="BJ2366" s="17" t="s">
        <v>83</v>
      </c>
      <c r="BK2366" s="228">
        <f>ROUND(I2366*H2366,2)</f>
        <v>0</v>
      </c>
      <c r="BL2366" s="17" t="s">
        <v>256</v>
      </c>
      <c r="BM2366" s="227" t="s">
        <v>3940</v>
      </c>
    </row>
    <row r="2367" s="2" customFormat="1" ht="37.8" customHeight="1">
      <c r="A2367" s="38"/>
      <c r="B2367" s="39"/>
      <c r="C2367" s="215" t="s">
        <v>3941</v>
      </c>
      <c r="D2367" s="215" t="s">
        <v>163</v>
      </c>
      <c r="E2367" s="216" t="s">
        <v>3942</v>
      </c>
      <c r="F2367" s="217" t="s">
        <v>3943</v>
      </c>
      <c r="G2367" s="218" t="s">
        <v>1754</v>
      </c>
      <c r="H2367" s="219">
        <v>1</v>
      </c>
      <c r="I2367" s="220"/>
      <c r="J2367" s="221">
        <f>ROUND(I2367*H2367,2)</f>
        <v>0</v>
      </c>
      <c r="K2367" s="222"/>
      <c r="L2367" s="44"/>
      <c r="M2367" s="223" t="s">
        <v>1</v>
      </c>
      <c r="N2367" s="224" t="s">
        <v>40</v>
      </c>
      <c r="O2367" s="91"/>
      <c r="P2367" s="225">
        <f>O2367*H2367</f>
        <v>0</v>
      </c>
      <c r="Q2367" s="225">
        <v>0</v>
      </c>
      <c r="R2367" s="225">
        <f>Q2367*H2367</f>
        <v>0</v>
      </c>
      <c r="S2367" s="225">
        <v>0</v>
      </c>
      <c r="T2367" s="226">
        <f>S2367*H2367</f>
        <v>0</v>
      </c>
      <c r="U2367" s="38"/>
      <c r="V2367" s="38"/>
      <c r="W2367" s="38"/>
      <c r="X2367" s="38"/>
      <c r="Y2367" s="38"/>
      <c r="Z2367" s="38"/>
      <c r="AA2367" s="38"/>
      <c r="AB2367" s="38"/>
      <c r="AC2367" s="38"/>
      <c r="AD2367" s="38"/>
      <c r="AE2367" s="38"/>
      <c r="AR2367" s="227" t="s">
        <v>256</v>
      </c>
      <c r="AT2367" s="227" t="s">
        <v>163</v>
      </c>
      <c r="AU2367" s="227" t="s">
        <v>85</v>
      </c>
      <c r="AY2367" s="17" t="s">
        <v>161</v>
      </c>
      <c r="BE2367" s="228">
        <f>IF(N2367="základní",J2367,0)</f>
        <v>0</v>
      </c>
      <c r="BF2367" s="228">
        <f>IF(N2367="snížená",J2367,0)</f>
        <v>0</v>
      </c>
      <c r="BG2367" s="228">
        <f>IF(N2367="zákl. přenesená",J2367,0)</f>
        <v>0</v>
      </c>
      <c r="BH2367" s="228">
        <f>IF(N2367="sníž. přenesená",J2367,0)</f>
        <v>0</v>
      </c>
      <c r="BI2367" s="228">
        <f>IF(N2367="nulová",J2367,0)</f>
        <v>0</v>
      </c>
      <c r="BJ2367" s="17" t="s">
        <v>83</v>
      </c>
      <c r="BK2367" s="228">
        <f>ROUND(I2367*H2367,2)</f>
        <v>0</v>
      </c>
      <c r="BL2367" s="17" t="s">
        <v>256</v>
      </c>
      <c r="BM2367" s="227" t="s">
        <v>3944</v>
      </c>
    </row>
    <row r="2368" s="2" customFormat="1" ht="37.8" customHeight="1">
      <c r="A2368" s="38"/>
      <c r="B2368" s="39"/>
      <c r="C2368" s="215" t="s">
        <v>3945</v>
      </c>
      <c r="D2368" s="215" t="s">
        <v>163</v>
      </c>
      <c r="E2368" s="216" t="s">
        <v>3946</v>
      </c>
      <c r="F2368" s="217" t="s">
        <v>3947</v>
      </c>
      <c r="G2368" s="218" t="s">
        <v>1754</v>
      </c>
      <c r="H2368" s="219">
        <v>43</v>
      </c>
      <c r="I2368" s="220"/>
      <c r="J2368" s="221">
        <f>ROUND(I2368*H2368,2)</f>
        <v>0</v>
      </c>
      <c r="K2368" s="222"/>
      <c r="L2368" s="44"/>
      <c r="M2368" s="223" t="s">
        <v>1</v>
      </c>
      <c r="N2368" s="224" t="s">
        <v>40</v>
      </c>
      <c r="O2368" s="91"/>
      <c r="P2368" s="225">
        <f>O2368*H2368</f>
        <v>0</v>
      </c>
      <c r="Q2368" s="225">
        <v>0</v>
      </c>
      <c r="R2368" s="225">
        <f>Q2368*H2368</f>
        <v>0</v>
      </c>
      <c r="S2368" s="225">
        <v>0</v>
      </c>
      <c r="T2368" s="226">
        <f>S2368*H2368</f>
        <v>0</v>
      </c>
      <c r="U2368" s="38"/>
      <c r="V2368" s="38"/>
      <c r="W2368" s="38"/>
      <c r="X2368" s="38"/>
      <c r="Y2368" s="38"/>
      <c r="Z2368" s="38"/>
      <c r="AA2368" s="38"/>
      <c r="AB2368" s="38"/>
      <c r="AC2368" s="38"/>
      <c r="AD2368" s="38"/>
      <c r="AE2368" s="38"/>
      <c r="AR2368" s="227" t="s">
        <v>256</v>
      </c>
      <c r="AT2368" s="227" t="s">
        <v>163</v>
      </c>
      <c r="AU2368" s="227" t="s">
        <v>85</v>
      </c>
      <c r="AY2368" s="17" t="s">
        <v>161</v>
      </c>
      <c r="BE2368" s="228">
        <f>IF(N2368="základní",J2368,0)</f>
        <v>0</v>
      </c>
      <c r="BF2368" s="228">
        <f>IF(N2368="snížená",J2368,0)</f>
        <v>0</v>
      </c>
      <c r="BG2368" s="228">
        <f>IF(N2368="zákl. přenesená",J2368,0)</f>
        <v>0</v>
      </c>
      <c r="BH2368" s="228">
        <f>IF(N2368="sníž. přenesená",J2368,0)</f>
        <v>0</v>
      </c>
      <c r="BI2368" s="228">
        <f>IF(N2368="nulová",J2368,0)</f>
        <v>0</v>
      </c>
      <c r="BJ2368" s="17" t="s">
        <v>83</v>
      </c>
      <c r="BK2368" s="228">
        <f>ROUND(I2368*H2368,2)</f>
        <v>0</v>
      </c>
      <c r="BL2368" s="17" t="s">
        <v>256</v>
      </c>
      <c r="BM2368" s="227" t="s">
        <v>3948</v>
      </c>
    </row>
    <row r="2369" s="2" customFormat="1" ht="37.8" customHeight="1">
      <c r="A2369" s="38"/>
      <c r="B2369" s="39"/>
      <c r="C2369" s="215" t="s">
        <v>3949</v>
      </c>
      <c r="D2369" s="215" t="s">
        <v>163</v>
      </c>
      <c r="E2369" s="216" t="s">
        <v>3950</v>
      </c>
      <c r="F2369" s="217" t="s">
        <v>3951</v>
      </c>
      <c r="G2369" s="218" t="s">
        <v>1754</v>
      </c>
      <c r="H2369" s="219">
        <v>3</v>
      </c>
      <c r="I2369" s="220"/>
      <c r="J2369" s="221">
        <f>ROUND(I2369*H2369,2)</f>
        <v>0</v>
      </c>
      <c r="K2369" s="222"/>
      <c r="L2369" s="44"/>
      <c r="M2369" s="223" t="s">
        <v>1</v>
      </c>
      <c r="N2369" s="224" t="s">
        <v>40</v>
      </c>
      <c r="O2369" s="91"/>
      <c r="P2369" s="225">
        <f>O2369*H2369</f>
        <v>0</v>
      </c>
      <c r="Q2369" s="225">
        <v>0</v>
      </c>
      <c r="R2369" s="225">
        <f>Q2369*H2369</f>
        <v>0</v>
      </c>
      <c r="S2369" s="225">
        <v>0</v>
      </c>
      <c r="T2369" s="226">
        <f>S2369*H2369</f>
        <v>0</v>
      </c>
      <c r="U2369" s="38"/>
      <c r="V2369" s="38"/>
      <c r="W2369" s="38"/>
      <c r="X2369" s="38"/>
      <c r="Y2369" s="38"/>
      <c r="Z2369" s="38"/>
      <c r="AA2369" s="38"/>
      <c r="AB2369" s="38"/>
      <c r="AC2369" s="38"/>
      <c r="AD2369" s="38"/>
      <c r="AE2369" s="38"/>
      <c r="AR2369" s="227" t="s">
        <v>256</v>
      </c>
      <c r="AT2369" s="227" t="s">
        <v>163</v>
      </c>
      <c r="AU2369" s="227" t="s">
        <v>85</v>
      </c>
      <c r="AY2369" s="17" t="s">
        <v>161</v>
      </c>
      <c r="BE2369" s="228">
        <f>IF(N2369="základní",J2369,0)</f>
        <v>0</v>
      </c>
      <c r="BF2369" s="228">
        <f>IF(N2369="snížená",J2369,0)</f>
        <v>0</v>
      </c>
      <c r="BG2369" s="228">
        <f>IF(N2369="zákl. přenesená",J2369,0)</f>
        <v>0</v>
      </c>
      <c r="BH2369" s="228">
        <f>IF(N2369="sníž. přenesená",J2369,0)</f>
        <v>0</v>
      </c>
      <c r="BI2369" s="228">
        <f>IF(N2369="nulová",J2369,0)</f>
        <v>0</v>
      </c>
      <c r="BJ2369" s="17" t="s">
        <v>83</v>
      </c>
      <c r="BK2369" s="228">
        <f>ROUND(I2369*H2369,2)</f>
        <v>0</v>
      </c>
      <c r="BL2369" s="17" t="s">
        <v>256</v>
      </c>
      <c r="BM2369" s="227" t="s">
        <v>3952</v>
      </c>
    </row>
    <row r="2370" s="2" customFormat="1" ht="37.8" customHeight="1">
      <c r="A2370" s="38"/>
      <c r="B2370" s="39"/>
      <c r="C2370" s="215" t="s">
        <v>3953</v>
      </c>
      <c r="D2370" s="215" t="s">
        <v>163</v>
      </c>
      <c r="E2370" s="216" t="s">
        <v>3954</v>
      </c>
      <c r="F2370" s="217" t="s">
        <v>3955</v>
      </c>
      <c r="G2370" s="218" t="s">
        <v>1754</v>
      </c>
      <c r="H2370" s="219">
        <v>2</v>
      </c>
      <c r="I2370" s="220"/>
      <c r="J2370" s="221">
        <f>ROUND(I2370*H2370,2)</f>
        <v>0</v>
      </c>
      <c r="K2370" s="222"/>
      <c r="L2370" s="44"/>
      <c r="M2370" s="223" t="s">
        <v>1</v>
      </c>
      <c r="N2370" s="224" t="s">
        <v>40</v>
      </c>
      <c r="O2370" s="91"/>
      <c r="P2370" s="225">
        <f>O2370*H2370</f>
        <v>0</v>
      </c>
      <c r="Q2370" s="225">
        <v>0</v>
      </c>
      <c r="R2370" s="225">
        <f>Q2370*H2370</f>
        <v>0</v>
      </c>
      <c r="S2370" s="225">
        <v>0</v>
      </c>
      <c r="T2370" s="226">
        <f>S2370*H2370</f>
        <v>0</v>
      </c>
      <c r="U2370" s="38"/>
      <c r="V2370" s="38"/>
      <c r="W2370" s="38"/>
      <c r="X2370" s="38"/>
      <c r="Y2370" s="38"/>
      <c r="Z2370" s="38"/>
      <c r="AA2370" s="38"/>
      <c r="AB2370" s="38"/>
      <c r="AC2370" s="38"/>
      <c r="AD2370" s="38"/>
      <c r="AE2370" s="38"/>
      <c r="AR2370" s="227" t="s">
        <v>256</v>
      </c>
      <c r="AT2370" s="227" t="s">
        <v>163</v>
      </c>
      <c r="AU2370" s="227" t="s">
        <v>85</v>
      </c>
      <c r="AY2370" s="17" t="s">
        <v>161</v>
      </c>
      <c r="BE2370" s="228">
        <f>IF(N2370="základní",J2370,0)</f>
        <v>0</v>
      </c>
      <c r="BF2370" s="228">
        <f>IF(N2370="snížená",J2370,0)</f>
        <v>0</v>
      </c>
      <c r="BG2370" s="228">
        <f>IF(N2370="zákl. přenesená",J2370,0)</f>
        <v>0</v>
      </c>
      <c r="BH2370" s="228">
        <f>IF(N2370="sníž. přenesená",J2370,0)</f>
        <v>0</v>
      </c>
      <c r="BI2370" s="228">
        <f>IF(N2370="nulová",J2370,0)</f>
        <v>0</v>
      </c>
      <c r="BJ2370" s="17" t="s">
        <v>83</v>
      </c>
      <c r="BK2370" s="228">
        <f>ROUND(I2370*H2370,2)</f>
        <v>0</v>
      </c>
      <c r="BL2370" s="17" t="s">
        <v>256</v>
      </c>
      <c r="BM2370" s="227" t="s">
        <v>3956</v>
      </c>
    </row>
    <row r="2371" s="2" customFormat="1" ht="37.8" customHeight="1">
      <c r="A2371" s="38"/>
      <c r="B2371" s="39"/>
      <c r="C2371" s="215" t="s">
        <v>3957</v>
      </c>
      <c r="D2371" s="215" t="s">
        <v>163</v>
      </c>
      <c r="E2371" s="216" t="s">
        <v>3958</v>
      </c>
      <c r="F2371" s="217" t="s">
        <v>3959</v>
      </c>
      <c r="G2371" s="218" t="s">
        <v>1754</v>
      </c>
      <c r="H2371" s="219">
        <v>1</v>
      </c>
      <c r="I2371" s="220"/>
      <c r="J2371" s="221">
        <f>ROUND(I2371*H2371,2)</f>
        <v>0</v>
      </c>
      <c r="K2371" s="222"/>
      <c r="L2371" s="44"/>
      <c r="M2371" s="223" t="s">
        <v>1</v>
      </c>
      <c r="N2371" s="224" t="s">
        <v>40</v>
      </c>
      <c r="O2371" s="91"/>
      <c r="P2371" s="225">
        <f>O2371*H2371</f>
        <v>0</v>
      </c>
      <c r="Q2371" s="225">
        <v>0</v>
      </c>
      <c r="R2371" s="225">
        <f>Q2371*H2371</f>
        <v>0</v>
      </c>
      <c r="S2371" s="225">
        <v>0</v>
      </c>
      <c r="T2371" s="226">
        <f>S2371*H2371</f>
        <v>0</v>
      </c>
      <c r="U2371" s="38"/>
      <c r="V2371" s="38"/>
      <c r="W2371" s="38"/>
      <c r="X2371" s="38"/>
      <c r="Y2371" s="38"/>
      <c r="Z2371" s="38"/>
      <c r="AA2371" s="38"/>
      <c r="AB2371" s="38"/>
      <c r="AC2371" s="38"/>
      <c r="AD2371" s="38"/>
      <c r="AE2371" s="38"/>
      <c r="AR2371" s="227" t="s">
        <v>256</v>
      </c>
      <c r="AT2371" s="227" t="s">
        <v>163</v>
      </c>
      <c r="AU2371" s="227" t="s">
        <v>85</v>
      </c>
      <c r="AY2371" s="17" t="s">
        <v>161</v>
      </c>
      <c r="BE2371" s="228">
        <f>IF(N2371="základní",J2371,0)</f>
        <v>0</v>
      </c>
      <c r="BF2371" s="228">
        <f>IF(N2371="snížená",J2371,0)</f>
        <v>0</v>
      </c>
      <c r="BG2371" s="228">
        <f>IF(N2371="zákl. přenesená",J2371,0)</f>
        <v>0</v>
      </c>
      <c r="BH2371" s="228">
        <f>IF(N2371="sníž. přenesená",J2371,0)</f>
        <v>0</v>
      </c>
      <c r="BI2371" s="228">
        <f>IF(N2371="nulová",J2371,0)</f>
        <v>0</v>
      </c>
      <c r="BJ2371" s="17" t="s">
        <v>83</v>
      </c>
      <c r="BK2371" s="228">
        <f>ROUND(I2371*H2371,2)</f>
        <v>0</v>
      </c>
      <c r="BL2371" s="17" t="s">
        <v>256</v>
      </c>
      <c r="BM2371" s="227" t="s">
        <v>3960</v>
      </c>
    </row>
    <row r="2372" s="2" customFormat="1" ht="37.8" customHeight="1">
      <c r="A2372" s="38"/>
      <c r="B2372" s="39"/>
      <c r="C2372" s="215" t="s">
        <v>3961</v>
      </c>
      <c r="D2372" s="215" t="s">
        <v>163</v>
      </c>
      <c r="E2372" s="216" t="s">
        <v>3962</v>
      </c>
      <c r="F2372" s="217" t="s">
        <v>3963</v>
      </c>
      <c r="G2372" s="218" t="s">
        <v>1754</v>
      </c>
      <c r="H2372" s="219">
        <v>1</v>
      </c>
      <c r="I2372" s="220"/>
      <c r="J2372" s="221">
        <f>ROUND(I2372*H2372,2)</f>
        <v>0</v>
      </c>
      <c r="K2372" s="222"/>
      <c r="L2372" s="44"/>
      <c r="M2372" s="223" t="s">
        <v>1</v>
      </c>
      <c r="N2372" s="224" t="s">
        <v>40</v>
      </c>
      <c r="O2372" s="91"/>
      <c r="P2372" s="225">
        <f>O2372*H2372</f>
        <v>0</v>
      </c>
      <c r="Q2372" s="225">
        <v>0</v>
      </c>
      <c r="R2372" s="225">
        <f>Q2372*H2372</f>
        <v>0</v>
      </c>
      <c r="S2372" s="225">
        <v>0</v>
      </c>
      <c r="T2372" s="226">
        <f>S2372*H2372</f>
        <v>0</v>
      </c>
      <c r="U2372" s="38"/>
      <c r="V2372" s="38"/>
      <c r="W2372" s="38"/>
      <c r="X2372" s="38"/>
      <c r="Y2372" s="38"/>
      <c r="Z2372" s="38"/>
      <c r="AA2372" s="38"/>
      <c r="AB2372" s="38"/>
      <c r="AC2372" s="38"/>
      <c r="AD2372" s="38"/>
      <c r="AE2372" s="38"/>
      <c r="AR2372" s="227" t="s">
        <v>256</v>
      </c>
      <c r="AT2372" s="227" t="s">
        <v>163</v>
      </c>
      <c r="AU2372" s="227" t="s">
        <v>85</v>
      </c>
      <c r="AY2372" s="17" t="s">
        <v>161</v>
      </c>
      <c r="BE2372" s="228">
        <f>IF(N2372="základní",J2372,0)</f>
        <v>0</v>
      </c>
      <c r="BF2372" s="228">
        <f>IF(N2372="snížená",J2372,0)</f>
        <v>0</v>
      </c>
      <c r="BG2372" s="228">
        <f>IF(N2372="zákl. přenesená",J2372,0)</f>
        <v>0</v>
      </c>
      <c r="BH2372" s="228">
        <f>IF(N2372="sníž. přenesená",J2372,0)</f>
        <v>0</v>
      </c>
      <c r="BI2372" s="228">
        <f>IF(N2372="nulová",J2372,0)</f>
        <v>0</v>
      </c>
      <c r="BJ2372" s="17" t="s">
        <v>83</v>
      </c>
      <c r="BK2372" s="228">
        <f>ROUND(I2372*H2372,2)</f>
        <v>0</v>
      </c>
      <c r="BL2372" s="17" t="s">
        <v>256</v>
      </c>
      <c r="BM2372" s="227" t="s">
        <v>3964</v>
      </c>
    </row>
    <row r="2373" s="2" customFormat="1" ht="37.8" customHeight="1">
      <c r="A2373" s="38"/>
      <c r="B2373" s="39"/>
      <c r="C2373" s="215" t="s">
        <v>3965</v>
      </c>
      <c r="D2373" s="215" t="s">
        <v>163</v>
      </c>
      <c r="E2373" s="216" t="s">
        <v>3966</v>
      </c>
      <c r="F2373" s="217" t="s">
        <v>3967</v>
      </c>
      <c r="G2373" s="218" t="s">
        <v>1754</v>
      </c>
      <c r="H2373" s="219">
        <v>1</v>
      </c>
      <c r="I2373" s="220"/>
      <c r="J2373" s="221">
        <f>ROUND(I2373*H2373,2)</f>
        <v>0</v>
      </c>
      <c r="K2373" s="222"/>
      <c r="L2373" s="44"/>
      <c r="M2373" s="223" t="s">
        <v>1</v>
      </c>
      <c r="N2373" s="224" t="s">
        <v>40</v>
      </c>
      <c r="O2373" s="91"/>
      <c r="P2373" s="225">
        <f>O2373*H2373</f>
        <v>0</v>
      </c>
      <c r="Q2373" s="225">
        <v>0</v>
      </c>
      <c r="R2373" s="225">
        <f>Q2373*H2373</f>
        <v>0</v>
      </c>
      <c r="S2373" s="225">
        <v>0</v>
      </c>
      <c r="T2373" s="226">
        <f>S2373*H2373</f>
        <v>0</v>
      </c>
      <c r="U2373" s="38"/>
      <c r="V2373" s="38"/>
      <c r="W2373" s="38"/>
      <c r="X2373" s="38"/>
      <c r="Y2373" s="38"/>
      <c r="Z2373" s="38"/>
      <c r="AA2373" s="38"/>
      <c r="AB2373" s="38"/>
      <c r="AC2373" s="38"/>
      <c r="AD2373" s="38"/>
      <c r="AE2373" s="38"/>
      <c r="AR2373" s="227" t="s">
        <v>256</v>
      </c>
      <c r="AT2373" s="227" t="s">
        <v>163</v>
      </c>
      <c r="AU2373" s="227" t="s">
        <v>85</v>
      </c>
      <c r="AY2373" s="17" t="s">
        <v>161</v>
      </c>
      <c r="BE2373" s="228">
        <f>IF(N2373="základní",J2373,0)</f>
        <v>0</v>
      </c>
      <c r="BF2373" s="228">
        <f>IF(N2373="snížená",J2373,0)</f>
        <v>0</v>
      </c>
      <c r="BG2373" s="228">
        <f>IF(N2373="zákl. přenesená",J2373,0)</f>
        <v>0</v>
      </c>
      <c r="BH2373" s="228">
        <f>IF(N2373="sníž. přenesená",J2373,0)</f>
        <v>0</v>
      </c>
      <c r="BI2373" s="228">
        <f>IF(N2373="nulová",J2373,0)</f>
        <v>0</v>
      </c>
      <c r="BJ2373" s="17" t="s">
        <v>83</v>
      </c>
      <c r="BK2373" s="228">
        <f>ROUND(I2373*H2373,2)</f>
        <v>0</v>
      </c>
      <c r="BL2373" s="17" t="s">
        <v>256</v>
      </c>
      <c r="BM2373" s="227" t="s">
        <v>3968</v>
      </c>
    </row>
    <row r="2374" s="2" customFormat="1" ht="37.8" customHeight="1">
      <c r="A2374" s="38"/>
      <c r="B2374" s="39"/>
      <c r="C2374" s="215" t="s">
        <v>3969</v>
      </c>
      <c r="D2374" s="215" t="s">
        <v>163</v>
      </c>
      <c r="E2374" s="216" t="s">
        <v>3970</v>
      </c>
      <c r="F2374" s="217" t="s">
        <v>3971</v>
      </c>
      <c r="G2374" s="218" t="s">
        <v>1754</v>
      </c>
      <c r="H2374" s="219">
        <v>1</v>
      </c>
      <c r="I2374" s="220"/>
      <c r="J2374" s="221">
        <f>ROUND(I2374*H2374,2)</f>
        <v>0</v>
      </c>
      <c r="K2374" s="222"/>
      <c r="L2374" s="44"/>
      <c r="M2374" s="223" t="s">
        <v>1</v>
      </c>
      <c r="N2374" s="224" t="s">
        <v>40</v>
      </c>
      <c r="O2374" s="91"/>
      <c r="P2374" s="225">
        <f>O2374*H2374</f>
        <v>0</v>
      </c>
      <c r="Q2374" s="225">
        <v>0</v>
      </c>
      <c r="R2374" s="225">
        <f>Q2374*H2374</f>
        <v>0</v>
      </c>
      <c r="S2374" s="225">
        <v>0</v>
      </c>
      <c r="T2374" s="226">
        <f>S2374*H2374</f>
        <v>0</v>
      </c>
      <c r="U2374" s="38"/>
      <c r="V2374" s="38"/>
      <c r="W2374" s="38"/>
      <c r="X2374" s="38"/>
      <c r="Y2374" s="38"/>
      <c r="Z2374" s="38"/>
      <c r="AA2374" s="38"/>
      <c r="AB2374" s="38"/>
      <c r="AC2374" s="38"/>
      <c r="AD2374" s="38"/>
      <c r="AE2374" s="38"/>
      <c r="AR2374" s="227" t="s">
        <v>256</v>
      </c>
      <c r="AT2374" s="227" t="s">
        <v>163</v>
      </c>
      <c r="AU2374" s="227" t="s">
        <v>85</v>
      </c>
      <c r="AY2374" s="17" t="s">
        <v>161</v>
      </c>
      <c r="BE2374" s="228">
        <f>IF(N2374="základní",J2374,0)</f>
        <v>0</v>
      </c>
      <c r="BF2374" s="228">
        <f>IF(N2374="snížená",J2374,0)</f>
        <v>0</v>
      </c>
      <c r="BG2374" s="228">
        <f>IF(N2374="zákl. přenesená",J2374,0)</f>
        <v>0</v>
      </c>
      <c r="BH2374" s="228">
        <f>IF(N2374="sníž. přenesená",J2374,0)</f>
        <v>0</v>
      </c>
      <c r="BI2374" s="228">
        <f>IF(N2374="nulová",J2374,0)</f>
        <v>0</v>
      </c>
      <c r="BJ2374" s="17" t="s">
        <v>83</v>
      </c>
      <c r="BK2374" s="228">
        <f>ROUND(I2374*H2374,2)</f>
        <v>0</v>
      </c>
      <c r="BL2374" s="17" t="s">
        <v>256</v>
      </c>
      <c r="BM2374" s="227" t="s">
        <v>3972</v>
      </c>
    </row>
    <row r="2375" s="2" customFormat="1" ht="49.05" customHeight="1">
      <c r="A2375" s="38"/>
      <c r="B2375" s="39"/>
      <c r="C2375" s="215" t="s">
        <v>3973</v>
      </c>
      <c r="D2375" s="215" t="s">
        <v>163</v>
      </c>
      <c r="E2375" s="216" t="s">
        <v>3974</v>
      </c>
      <c r="F2375" s="217" t="s">
        <v>3975</v>
      </c>
      <c r="G2375" s="218" t="s">
        <v>1754</v>
      </c>
      <c r="H2375" s="219">
        <v>4</v>
      </c>
      <c r="I2375" s="220"/>
      <c r="J2375" s="221">
        <f>ROUND(I2375*H2375,2)</f>
        <v>0</v>
      </c>
      <c r="K2375" s="222"/>
      <c r="L2375" s="44"/>
      <c r="M2375" s="223" t="s">
        <v>1</v>
      </c>
      <c r="N2375" s="224" t="s">
        <v>40</v>
      </c>
      <c r="O2375" s="91"/>
      <c r="P2375" s="225">
        <f>O2375*H2375</f>
        <v>0</v>
      </c>
      <c r="Q2375" s="225">
        <v>0</v>
      </c>
      <c r="R2375" s="225">
        <f>Q2375*H2375</f>
        <v>0</v>
      </c>
      <c r="S2375" s="225">
        <v>0</v>
      </c>
      <c r="T2375" s="226">
        <f>S2375*H2375</f>
        <v>0</v>
      </c>
      <c r="U2375" s="38"/>
      <c r="V2375" s="38"/>
      <c r="W2375" s="38"/>
      <c r="X2375" s="38"/>
      <c r="Y2375" s="38"/>
      <c r="Z2375" s="38"/>
      <c r="AA2375" s="38"/>
      <c r="AB2375" s="38"/>
      <c r="AC2375" s="38"/>
      <c r="AD2375" s="38"/>
      <c r="AE2375" s="38"/>
      <c r="AR2375" s="227" t="s">
        <v>256</v>
      </c>
      <c r="AT2375" s="227" t="s">
        <v>163</v>
      </c>
      <c r="AU2375" s="227" t="s">
        <v>85</v>
      </c>
      <c r="AY2375" s="17" t="s">
        <v>161</v>
      </c>
      <c r="BE2375" s="228">
        <f>IF(N2375="základní",J2375,0)</f>
        <v>0</v>
      </c>
      <c r="BF2375" s="228">
        <f>IF(N2375="snížená",J2375,0)</f>
        <v>0</v>
      </c>
      <c r="BG2375" s="228">
        <f>IF(N2375="zákl. přenesená",J2375,0)</f>
        <v>0</v>
      </c>
      <c r="BH2375" s="228">
        <f>IF(N2375="sníž. přenesená",J2375,0)</f>
        <v>0</v>
      </c>
      <c r="BI2375" s="228">
        <f>IF(N2375="nulová",J2375,0)</f>
        <v>0</v>
      </c>
      <c r="BJ2375" s="17" t="s">
        <v>83</v>
      </c>
      <c r="BK2375" s="228">
        <f>ROUND(I2375*H2375,2)</f>
        <v>0</v>
      </c>
      <c r="BL2375" s="17" t="s">
        <v>256</v>
      </c>
      <c r="BM2375" s="227" t="s">
        <v>3976</v>
      </c>
    </row>
    <row r="2376" s="2" customFormat="1" ht="49.05" customHeight="1">
      <c r="A2376" s="38"/>
      <c r="B2376" s="39"/>
      <c r="C2376" s="215" t="s">
        <v>3977</v>
      </c>
      <c r="D2376" s="215" t="s">
        <v>163</v>
      </c>
      <c r="E2376" s="216" t="s">
        <v>3978</v>
      </c>
      <c r="F2376" s="217" t="s">
        <v>3979</v>
      </c>
      <c r="G2376" s="218" t="s">
        <v>1754</v>
      </c>
      <c r="H2376" s="219">
        <v>2</v>
      </c>
      <c r="I2376" s="220"/>
      <c r="J2376" s="221">
        <f>ROUND(I2376*H2376,2)</f>
        <v>0</v>
      </c>
      <c r="K2376" s="222"/>
      <c r="L2376" s="44"/>
      <c r="M2376" s="223" t="s">
        <v>1</v>
      </c>
      <c r="N2376" s="224" t="s">
        <v>40</v>
      </c>
      <c r="O2376" s="91"/>
      <c r="P2376" s="225">
        <f>O2376*H2376</f>
        <v>0</v>
      </c>
      <c r="Q2376" s="225">
        <v>0</v>
      </c>
      <c r="R2376" s="225">
        <f>Q2376*H2376</f>
        <v>0</v>
      </c>
      <c r="S2376" s="225">
        <v>0</v>
      </c>
      <c r="T2376" s="226">
        <f>S2376*H2376</f>
        <v>0</v>
      </c>
      <c r="U2376" s="38"/>
      <c r="V2376" s="38"/>
      <c r="W2376" s="38"/>
      <c r="X2376" s="38"/>
      <c r="Y2376" s="38"/>
      <c r="Z2376" s="38"/>
      <c r="AA2376" s="38"/>
      <c r="AB2376" s="38"/>
      <c r="AC2376" s="38"/>
      <c r="AD2376" s="38"/>
      <c r="AE2376" s="38"/>
      <c r="AR2376" s="227" t="s">
        <v>256</v>
      </c>
      <c r="AT2376" s="227" t="s">
        <v>163</v>
      </c>
      <c r="AU2376" s="227" t="s">
        <v>85</v>
      </c>
      <c r="AY2376" s="17" t="s">
        <v>161</v>
      </c>
      <c r="BE2376" s="228">
        <f>IF(N2376="základní",J2376,0)</f>
        <v>0</v>
      </c>
      <c r="BF2376" s="228">
        <f>IF(N2376="snížená",J2376,0)</f>
        <v>0</v>
      </c>
      <c r="BG2376" s="228">
        <f>IF(N2376="zákl. přenesená",J2376,0)</f>
        <v>0</v>
      </c>
      <c r="BH2376" s="228">
        <f>IF(N2376="sníž. přenesená",J2376,0)</f>
        <v>0</v>
      </c>
      <c r="BI2376" s="228">
        <f>IF(N2376="nulová",J2376,0)</f>
        <v>0</v>
      </c>
      <c r="BJ2376" s="17" t="s">
        <v>83</v>
      </c>
      <c r="BK2376" s="228">
        <f>ROUND(I2376*H2376,2)</f>
        <v>0</v>
      </c>
      <c r="BL2376" s="17" t="s">
        <v>256</v>
      </c>
      <c r="BM2376" s="227" t="s">
        <v>3980</v>
      </c>
    </row>
    <row r="2377" s="2" customFormat="1" ht="55.5" customHeight="1">
      <c r="A2377" s="38"/>
      <c r="B2377" s="39"/>
      <c r="C2377" s="215" t="s">
        <v>2429</v>
      </c>
      <c r="D2377" s="215" t="s">
        <v>163</v>
      </c>
      <c r="E2377" s="216" t="s">
        <v>3981</v>
      </c>
      <c r="F2377" s="217" t="s">
        <v>3982</v>
      </c>
      <c r="G2377" s="218" t="s">
        <v>1754</v>
      </c>
      <c r="H2377" s="219">
        <v>1</v>
      </c>
      <c r="I2377" s="220"/>
      <c r="J2377" s="221">
        <f>ROUND(I2377*H2377,2)</f>
        <v>0</v>
      </c>
      <c r="K2377" s="222"/>
      <c r="L2377" s="44"/>
      <c r="M2377" s="223" t="s">
        <v>1</v>
      </c>
      <c r="N2377" s="224" t="s">
        <v>40</v>
      </c>
      <c r="O2377" s="91"/>
      <c r="P2377" s="225">
        <f>O2377*H2377</f>
        <v>0</v>
      </c>
      <c r="Q2377" s="225">
        <v>0</v>
      </c>
      <c r="R2377" s="225">
        <f>Q2377*H2377</f>
        <v>0</v>
      </c>
      <c r="S2377" s="225">
        <v>0</v>
      </c>
      <c r="T2377" s="226">
        <f>S2377*H2377</f>
        <v>0</v>
      </c>
      <c r="U2377" s="38"/>
      <c r="V2377" s="38"/>
      <c r="W2377" s="38"/>
      <c r="X2377" s="38"/>
      <c r="Y2377" s="38"/>
      <c r="Z2377" s="38"/>
      <c r="AA2377" s="38"/>
      <c r="AB2377" s="38"/>
      <c r="AC2377" s="38"/>
      <c r="AD2377" s="38"/>
      <c r="AE2377" s="38"/>
      <c r="AR2377" s="227" t="s">
        <v>256</v>
      </c>
      <c r="AT2377" s="227" t="s">
        <v>163</v>
      </c>
      <c r="AU2377" s="227" t="s">
        <v>85</v>
      </c>
      <c r="AY2377" s="17" t="s">
        <v>161</v>
      </c>
      <c r="BE2377" s="228">
        <f>IF(N2377="základní",J2377,0)</f>
        <v>0</v>
      </c>
      <c r="BF2377" s="228">
        <f>IF(N2377="snížená",J2377,0)</f>
        <v>0</v>
      </c>
      <c r="BG2377" s="228">
        <f>IF(N2377="zákl. přenesená",J2377,0)</f>
        <v>0</v>
      </c>
      <c r="BH2377" s="228">
        <f>IF(N2377="sníž. přenesená",J2377,0)</f>
        <v>0</v>
      </c>
      <c r="BI2377" s="228">
        <f>IF(N2377="nulová",J2377,0)</f>
        <v>0</v>
      </c>
      <c r="BJ2377" s="17" t="s">
        <v>83</v>
      </c>
      <c r="BK2377" s="228">
        <f>ROUND(I2377*H2377,2)</f>
        <v>0</v>
      </c>
      <c r="BL2377" s="17" t="s">
        <v>256</v>
      </c>
      <c r="BM2377" s="227" t="s">
        <v>3983</v>
      </c>
    </row>
    <row r="2378" s="2" customFormat="1" ht="44.25" customHeight="1">
      <c r="A2378" s="38"/>
      <c r="B2378" s="39"/>
      <c r="C2378" s="215" t="s">
        <v>2811</v>
      </c>
      <c r="D2378" s="215" t="s">
        <v>163</v>
      </c>
      <c r="E2378" s="216" t="s">
        <v>3984</v>
      </c>
      <c r="F2378" s="217" t="s">
        <v>3985</v>
      </c>
      <c r="G2378" s="218" t="s">
        <v>1754</v>
      </c>
      <c r="H2378" s="219">
        <v>1</v>
      </c>
      <c r="I2378" s="220"/>
      <c r="J2378" s="221">
        <f>ROUND(I2378*H2378,2)</f>
        <v>0</v>
      </c>
      <c r="K2378" s="222"/>
      <c r="L2378" s="44"/>
      <c r="M2378" s="223" t="s">
        <v>1</v>
      </c>
      <c r="N2378" s="224" t="s">
        <v>40</v>
      </c>
      <c r="O2378" s="91"/>
      <c r="P2378" s="225">
        <f>O2378*H2378</f>
        <v>0</v>
      </c>
      <c r="Q2378" s="225">
        <v>0</v>
      </c>
      <c r="R2378" s="225">
        <f>Q2378*H2378</f>
        <v>0</v>
      </c>
      <c r="S2378" s="225">
        <v>0</v>
      </c>
      <c r="T2378" s="226">
        <f>S2378*H2378</f>
        <v>0</v>
      </c>
      <c r="U2378" s="38"/>
      <c r="V2378" s="38"/>
      <c r="W2378" s="38"/>
      <c r="X2378" s="38"/>
      <c r="Y2378" s="38"/>
      <c r="Z2378" s="38"/>
      <c r="AA2378" s="38"/>
      <c r="AB2378" s="38"/>
      <c r="AC2378" s="38"/>
      <c r="AD2378" s="38"/>
      <c r="AE2378" s="38"/>
      <c r="AR2378" s="227" t="s">
        <v>256</v>
      </c>
      <c r="AT2378" s="227" t="s">
        <v>163</v>
      </c>
      <c r="AU2378" s="227" t="s">
        <v>85</v>
      </c>
      <c r="AY2378" s="17" t="s">
        <v>161</v>
      </c>
      <c r="BE2378" s="228">
        <f>IF(N2378="základní",J2378,0)</f>
        <v>0</v>
      </c>
      <c r="BF2378" s="228">
        <f>IF(N2378="snížená",J2378,0)</f>
        <v>0</v>
      </c>
      <c r="BG2378" s="228">
        <f>IF(N2378="zákl. přenesená",J2378,0)</f>
        <v>0</v>
      </c>
      <c r="BH2378" s="228">
        <f>IF(N2378="sníž. přenesená",J2378,0)</f>
        <v>0</v>
      </c>
      <c r="BI2378" s="228">
        <f>IF(N2378="nulová",J2378,0)</f>
        <v>0</v>
      </c>
      <c r="BJ2378" s="17" t="s">
        <v>83</v>
      </c>
      <c r="BK2378" s="228">
        <f>ROUND(I2378*H2378,2)</f>
        <v>0</v>
      </c>
      <c r="BL2378" s="17" t="s">
        <v>256</v>
      </c>
      <c r="BM2378" s="227" t="s">
        <v>3986</v>
      </c>
    </row>
    <row r="2379" s="2" customFormat="1" ht="49.05" customHeight="1">
      <c r="A2379" s="38"/>
      <c r="B2379" s="39"/>
      <c r="C2379" s="215" t="s">
        <v>3987</v>
      </c>
      <c r="D2379" s="215" t="s">
        <v>163</v>
      </c>
      <c r="E2379" s="216" t="s">
        <v>3988</v>
      </c>
      <c r="F2379" s="217" t="s">
        <v>3989</v>
      </c>
      <c r="G2379" s="218" t="s">
        <v>1754</v>
      </c>
      <c r="H2379" s="219">
        <v>12</v>
      </c>
      <c r="I2379" s="220"/>
      <c r="J2379" s="221">
        <f>ROUND(I2379*H2379,2)</f>
        <v>0</v>
      </c>
      <c r="K2379" s="222"/>
      <c r="L2379" s="44"/>
      <c r="M2379" s="223" t="s">
        <v>1</v>
      </c>
      <c r="N2379" s="224" t="s">
        <v>40</v>
      </c>
      <c r="O2379" s="91"/>
      <c r="P2379" s="225">
        <f>O2379*H2379</f>
        <v>0</v>
      </c>
      <c r="Q2379" s="225">
        <v>0</v>
      </c>
      <c r="R2379" s="225">
        <f>Q2379*H2379</f>
        <v>0</v>
      </c>
      <c r="S2379" s="225">
        <v>0</v>
      </c>
      <c r="T2379" s="226">
        <f>S2379*H2379</f>
        <v>0</v>
      </c>
      <c r="U2379" s="38"/>
      <c r="V2379" s="38"/>
      <c r="W2379" s="38"/>
      <c r="X2379" s="38"/>
      <c r="Y2379" s="38"/>
      <c r="Z2379" s="38"/>
      <c r="AA2379" s="38"/>
      <c r="AB2379" s="38"/>
      <c r="AC2379" s="38"/>
      <c r="AD2379" s="38"/>
      <c r="AE2379" s="38"/>
      <c r="AR2379" s="227" t="s">
        <v>256</v>
      </c>
      <c r="AT2379" s="227" t="s">
        <v>163</v>
      </c>
      <c r="AU2379" s="227" t="s">
        <v>85</v>
      </c>
      <c r="AY2379" s="17" t="s">
        <v>161</v>
      </c>
      <c r="BE2379" s="228">
        <f>IF(N2379="základní",J2379,0)</f>
        <v>0</v>
      </c>
      <c r="BF2379" s="228">
        <f>IF(N2379="snížená",J2379,0)</f>
        <v>0</v>
      </c>
      <c r="BG2379" s="228">
        <f>IF(N2379="zákl. přenesená",J2379,0)</f>
        <v>0</v>
      </c>
      <c r="BH2379" s="228">
        <f>IF(N2379="sníž. přenesená",J2379,0)</f>
        <v>0</v>
      </c>
      <c r="BI2379" s="228">
        <f>IF(N2379="nulová",J2379,0)</f>
        <v>0</v>
      </c>
      <c r="BJ2379" s="17" t="s">
        <v>83</v>
      </c>
      <c r="BK2379" s="228">
        <f>ROUND(I2379*H2379,2)</f>
        <v>0</v>
      </c>
      <c r="BL2379" s="17" t="s">
        <v>256</v>
      </c>
      <c r="BM2379" s="227" t="s">
        <v>3990</v>
      </c>
    </row>
    <row r="2380" s="2" customFormat="1" ht="55.5" customHeight="1">
      <c r="A2380" s="38"/>
      <c r="B2380" s="39"/>
      <c r="C2380" s="215" t="s">
        <v>3991</v>
      </c>
      <c r="D2380" s="215" t="s">
        <v>163</v>
      </c>
      <c r="E2380" s="216" t="s">
        <v>3992</v>
      </c>
      <c r="F2380" s="217" t="s">
        <v>3993</v>
      </c>
      <c r="G2380" s="218" t="s">
        <v>1754</v>
      </c>
      <c r="H2380" s="219">
        <v>1</v>
      </c>
      <c r="I2380" s="220"/>
      <c r="J2380" s="221">
        <f>ROUND(I2380*H2380,2)</f>
        <v>0</v>
      </c>
      <c r="K2380" s="222"/>
      <c r="L2380" s="44"/>
      <c r="M2380" s="223" t="s">
        <v>1</v>
      </c>
      <c r="N2380" s="224" t="s">
        <v>40</v>
      </c>
      <c r="O2380" s="91"/>
      <c r="P2380" s="225">
        <f>O2380*H2380</f>
        <v>0</v>
      </c>
      <c r="Q2380" s="225">
        <v>0</v>
      </c>
      <c r="R2380" s="225">
        <f>Q2380*H2380</f>
        <v>0</v>
      </c>
      <c r="S2380" s="225">
        <v>0</v>
      </c>
      <c r="T2380" s="226">
        <f>S2380*H2380</f>
        <v>0</v>
      </c>
      <c r="U2380" s="38"/>
      <c r="V2380" s="38"/>
      <c r="W2380" s="38"/>
      <c r="X2380" s="38"/>
      <c r="Y2380" s="38"/>
      <c r="Z2380" s="38"/>
      <c r="AA2380" s="38"/>
      <c r="AB2380" s="38"/>
      <c r="AC2380" s="38"/>
      <c r="AD2380" s="38"/>
      <c r="AE2380" s="38"/>
      <c r="AR2380" s="227" t="s">
        <v>256</v>
      </c>
      <c r="AT2380" s="227" t="s">
        <v>163</v>
      </c>
      <c r="AU2380" s="227" t="s">
        <v>85</v>
      </c>
      <c r="AY2380" s="17" t="s">
        <v>161</v>
      </c>
      <c r="BE2380" s="228">
        <f>IF(N2380="základní",J2380,0)</f>
        <v>0</v>
      </c>
      <c r="BF2380" s="228">
        <f>IF(N2380="snížená",J2380,0)</f>
        <v>0</v>
      </c>
      <c r="BG2380" s="228">
        <f>IF(N2380="zákl. přenesená",J2380,0)</f>
        <v>0</v>
      </c>
      <c r="BH2380" s="228">
        <f>IF(N2380="sníž. přenesená",J2380,0)</f>
        <v>0</v>
      </c>
      <c r="BI2380" s="228">
        <f>IF(N2380="nulová",J2380,0)</f>
        <v>0</v>
      </c>
      <c r="BJ2380" s="17" t="s">
        <v>83</v>
      </c>
      <c r="BK2380" s="228">
        <f>ROUND(I2380*H2380,2)</f>
        <v>0</v>
      </c>
      <c r="BL2380" s="17" t="s">
        <v>256</v>
      </c>
      <c r="BM2380" s="227" t="s">
        <v>3994</v>
      </c>
    </row>
    <row r="2381" s="2" customFormat="1" ht="44.25" customHeight="1">
      <c r="A2381" s="38"/>
      <c r="B2381" s="39"/>
      <c r="C2381" s="215" t="s">
        <v>3995</v>
      </c>
      <c r="D2381" s="215" t="s">
        <v>163</v>
      </c>
      <c r="E2381" s="216" t="s">
        <v>3996</v>
      </c>
      <c r="F2381" s="217" t="s">
        <v>3997</v>
      </c>
      <c r="G2381" s="218" t="s">
        <v>1754</v>
      </c>
      <c r="H2381" s="219">
        <v>4</v>
      </c>
      <c r="I2381" s="220"/>
      <c r="J2381" s="221">
        <f>ROUND(I2381*H2381,2)</f>
        <v>0</v>
      </c>
      <c r="K2381" s="222"/>
      <c r="L2381" s="44"/>
      <c r="M2381" s="223" t="s">
        <v>1</v>
      </c>
      <c r="N2381" s="224" t="s">
        <v>40</v>
      </c>
      <c r="O2381" s="91"/>
      <c r="P2381" s="225">
        <f>O2381*H2381</f>
        <v>0</v>
      </c>
      <c r="Q2381" s="225">
        <v>0</v>
      </c>
      <c r="R2381" s="225">
        <f>Q2381*H2381</f>
        <v>0</v>
      </c>
      <c r="S2381" s="225">
        <v>0</v>
      </c>
      <c r="T2381" s="226">
        <f>S2381*H2381</f>
        <v>0</v>
      </c>
      <c r="U2381" s="38"/>
      <c r="V2381" s="38"/>
      <c r="W2381" s="38"/>
      <c r="X2381" s="38"/>
      <c r="Y2381" s="38"/>
      <c r="Z2381" s="38"/>
      <c r="AA2381" s="38"/>
      <c r="AB2381" s="38"/>
      <c r="AC2381" s="38"/>
      <c r="AD2381" s="38"/>
      <c r="AE2381" s="38"/>
      <c r="AR2381" s="227" t="s">
        <v>256</v>
      </c>
      <c r="AT2381" s="227" t="s">
        <v>163</v>
      </c>
      <c r="AU2381" s="227" t="s">
        <v>85</v>
      </c>
      <c r="AY2381" s="17" t="s">
        <v>161</v>
      </c>
      <c r="BE2381" s="228">
        <f>IF(N2381="základní",J2381,0)</f>
        <v>0</v>
      </c>
      <c r="BF2381" s="228">
        <f>IF(N2381="snížená",J2381,0)</f>
        <v>0</v>
      </c>
      <c r="BG2381" s="228">
        <f>IF(N2381="zákl. přenesená",J2381,0)</f>
        <v>0</v>
      </c>
      <c r="BH2381" s="228">
        <f>IF(N2381="sníž. přenesená",J2381,0)</f>
        <v>0</v>
      </c>
      <c r="BI2381" s="228">
        <f>IF(N2381="nulová",J2381,0)</f>
        <v>0</v>
      </c>
      <c r="BJ2381" s="17" t="s">
        <v>83</v>
      </c>
      <c r="BK2381" s="228">
        <f>ROUND(I2381*H2381,2)</f>
        <v>0</v>
      </c>
      <c r="BL2381" s="17" t="s">
        <v>256</v>
      </c>
      <c r="BM2381" s="227" t="s">
        <v>3998</v>
      </c>
    </row>
    <row r="2382" s="2" customFormat="1" ht="44.25" customHeight="1">
      <c r="A2382" s="38"/>
      <c r="B2382" s="39"/>
      <c r="C2382" s="215" t="s">
        <v>3999</v>
      </c>
      <c r="D2382" s="215" t="s">
        <v>163</v>
      </c>
      <c r="E2382" s="216" t="s">
        <v>4000</v>
      </c>
      <c r="F2382" s="217" t="s">
        <v>4001</v>
      </c>
      <c r="G2382" s="218" t="s">
        <v>1754</v>
      </c>
      <c r="H2382" s="219">
        <v>1</v>
      </c>
      <c r="I2382" s="220"/>
      <c r="J2382" s="221">
        <f>ROUND(I2382*H2382,2)</f>
        <v>0</v>
      </c>
      <c r="K2382" s="222"/>
      <c r="L2382" s="44"/>
      <c r="M2382" s="223" t="s">
        <v>1</v>
      </c>
      <c r="N2382" s="224" t="s">
        <v>40</v>
      </c>
      <c r="O2382" s="91"/>
      <c r="P2382" s="225">
        <f>O2382*H2382</f>
        <v>0</v>
      </c>
      <c r="Q2382" s="225">
        <v>0</v>
      </c>
      <c r="R2382" s="225">
        <f>Q2382*H2382</f>
        <v>0</v>
      </c>
      <c r="S2382" s="225">
        <v>0</v>
      </c>
      <c r="T2382" s="226">
        <f>S2382*H2382</f>
        <v>0</v>
      </c>
      <c r="U2382" s="38"/>
      <c r="V2382" s="38"/>
      <c r="W2382" s="38"/>
      <c r="X2382" s="38"/>
      <c r="Y2382" s="38"/>
      <c r="Z2382" s="38"/>
      <c r="AA2382" s="38"/>
      <c r="AB2382" s="38"/>
      <c r="AC2382" s="38"/>
      <c r="AD2382" s="38"/>
      <c r="AE2382" s="38"/>
      <c r="AR2382" s="227" t="s">
        <v>256</v>
      </c>
      <c r="AT2382" s="227" t="s">
        <v>163</v>
      </c>
      <c r="AU2382" s="227" t="s">
        <v>85</v>
      </c>
      <c r="AY2382" s="17" t="s">
        <v>161</v>
      </c>
      <c r="BE2382" s="228">
        <f>IF(N2382="základní",J2382,0)</f>
        <v>0</v>
      </c>
      <c r="BF2382" s="228">
        <f>IF(N2382="snížená",J2382,0)</f>
        <v>0</v>
      </c>
      <c r="BG2382" s="228">
        <f>IF(N2382="zákl. přenesená",J2382,0)</f>
        <v>0</v>
      </c>
      <c r="BH2382" s="228">
        <f>IF(N2382="sníž. přenesená",J2382,0)</f>
        <v>0</v>
      </c>
      <c r="BI2382" s="228">
        <f>IF(N2382="nulová",J2382,0)</f>
        <v>0</v>
      </c>
      <c r="BJ2382" s="17" t="s">
        <v>83</v>
      </c>
      <c r="BK2382" s="228">
        <f>ROUND(I2382*H2382,2)</f>
        <v>0</v>
      </c>
      <c r="BL2382" s="17" t="s">
        <v>256</v>
      </c>
      <c r="BM2382" s="227" t="s">
        <v>4002</v>
      </c>
    </row>
    <row r="2383" s="2" customFormat="1" ht="49.05" customHeight="1">
      <c r="A2383" s="38"/>
      <c r="B2383" s="39"/>
      <c r="C2383" s="215" t="s">
        <v>4003</v>
      </c>
      <c r="D2383" s="215" t="s">
        <v>163</v>
      </c>
      <c r="E2383" s="216" t="s">
        <v>4004</v>
      </c>
      <c r="F2383" s="217" t="s">
        <v>4005</v>
      </c>
      <c r="G2383" s="218" t="s">
        <v>1754</v>
      </c>
      <c r="H2383" s="219">
        <v>12</v>
      </c>
      <c r="I2383" s="220"/>
      <c r="J2383" s="221">
        <f>ROUND(I2383*H2383,2)</f>
        <v>0</v>
      </c>
      <c r="K2383" s="222"/>
      <c r="L2383" s="44"/>
      <c r="M2383" s="223" t="s">
        <v>1</v>
      </c>
      <c r="N2383" s="224" t="s">
        <v>40</v>
      </c>
      <c r="O2383" s="91"/>
      <c r="P2383" s="225">
        <f>O2383*H2383</f>
        <v>0</v>
      </c>
      <c r="Q2383" s="225">
        <v>0</v>
      </c>
      <c r="R2383" s="225">
        <f>Q2383*H2383</f>
        <v>0</v>
      </c>
      <c r="S2383" s="225">
        <v>0</v>
      </c>
      <c r="T2383" s="226">
        <f>S2383*H2383</f>
        <v>0</v>
      </c>
      <c r="U2383" s="38"/>
      <c r="V2383" s="38"/>
      <c r="W2383" s="38"/>
      <c r="X2383" s="38"/>
      <c r="Y2383" s="38"/>
      <c r="Z2383" s="38"/>
      <c r="AA2383" s="38"/>
      <c r="AB2383" s="38"/>
      <c r="AC2383" s="38"/>
      <c r="AD2383" s="38"/>
      <c r="AE2383" s="38"/>
      <c r="AR2383" s="227" t="s">
        <v>256</v>
      </c>
      <c r="AT2383" s="227" t="s">
        <v>163</v>
      </c>
      <c r="AU2383" s="227" t="s">
        <v>85</v>
      </c>
      <c r="AY2383" s="17" t="s">
        <v>161</v>
      </c>
      <c r="BE2383" s="228">
        <f>IF(N2383="základní",J2383,0)</f>
        <v>0</v>
      </c>
      <c r="BF2383" s="228">
        <f>IF(N2383="snížená",J2383,0)</f>
        <v>0</v>
      </c>
      <c r="BG2383" s="228">
        <f>IF(N2383="zákl. přenesená",J2383,0)</f>
        <v>0</v>
      </c>
      <c r="BH2383" s="228">
        <f>IF(N2383="sníž. přenesená",J2383,0)</f>
        <v>0</v>
      </c>
      <c r="BI2383" s="228">
        <f>IF(N2383="nulová",J2383,0)</f>
        <v>0</v>
      </c>
      <c r="BJ2383" s="17" t="s">
        <v>83</v>
      </c>
      <c r="BK2383" s="228">
        <f>ROUND(I2383*H2383,2)</f>
        <v>0</v>
      </c>
      <c r="BL2383" s="17" t="s">
        <v>256</v>
      </c>
      <c r="BM2383" s="227" t="s">
        <v>4006</v>
      </c>
    </row>
    <row r="2384" s="2" customFormat="1" ht="55.5" customHeight="1">
      <c r="A2384" s="38"/>
      <c r="B2384" s="39"/>
      <c r="C2384" s="215" t="s">
        <v>4007</v>
      </c>
      <c r="D2384" s="215" t="s">
        <v>163</v>
      </c>
      <c r="E2384" s="216" t="s">
        <v>4008</v>
      </c>
      <c r="F2384" s="217" t="s">
        <v>4009</v>
      </c>
      <c r="G2384" s="218" t="s">
        <v>1754</v>
      </c>
      <c r="H2384" s="219">
        <v>1</v>
      </c>
      <c r="I2384" s="220"/>
      <c r="J2384" s="221">
        <f>ROUND(I2384*H2384,2)</f>
        <v>0</v>
      </c>
      <c r="K2384" s="222"/>
      <c r="L2384" s="44"/>
      <c r="M2384" s="223" t="s">
        <v>1</v>
      </c>
      <c r="N2384" s="224" t="s">
        <v>40</v>
      </c>
      <c r="O2384" s="91"/>
      <c r="P2384" s="225">
        <f>O2384*H2384</f>
        <v>0</v>
      </c>
      <c r="Q2384" s="225">
        <v>0</v>
      </c>
      <c r="R2384" s="225">
        <f>Q2384*H2384</f>
        <v>0</v>
      </c>
      <c r="S2384" s="225">
        <v>0</v>
      </c>
      <c r="T2384" s="226">
        <f>S2384*H2384</f>
        <v>0</v>
      </c>
      <c r="U2384" s="38"/>
      <c r="V2384" s="38"/>
      <c r="W2384" s="38"/>
      <c r="X2384" s="38"/>
      <c r="Y2384" s="38"/>
      <c r="Z2384" s="38"/>
      <c r="AA2384" s="38"/>
      <c r="AB2384" s="38"/>
      <c r="AC2384" s="38"/>
      <c r="AD2384" s="38"/>
      <c r="AE2384" s="38"/>
      <c r="AR2384" s="227" t="s">
        <v>256</v>
      </c>
      <c r="AT2384" s="227" t="s">
        <v>163</v>
      </c>
      <c r="AU2384" s="227" t="s">
        <v>85</v>
      </c>
      <c r="AY2384" s="17" t="s">
        <v>161</v>
      </c>
      <c r="BE2384" s="228">
        <f>IF(N2384="základní",J2384,0)</f>
        <v>0</v>
      </c>
      <c r="BF2384" s="228">
        <f>IF(N2384="snížená",J2384,0)</f>
        <v>0</v>
      </c>
      <c r="BG2384" s="228">
        <f>IF(N2384="zákl. přenesená",J2384,0)</f>
        <v>0</v>
      </c>
      <c r="BH2384" s="228">
        <f>IF(N2384="sníž. přenesená",J2384,0)</f>
        <v>0</v>
      </c>
      <c r="BI2384" s="228">
        <f>IF(N2384="nulová",J2384,0)</f>
        <v>0</v>
      </c>
      <c r="BJ2384" s="17" t="s">
        <v>83</v>
      </c>
      <c r="BK2384" s="228">
        <f>ROUND(I2384*H2384,2)</f>
        <v>0</v>
      </c>
      <c r="BL2384" s="17" t="s">
        <v>256</v>
      </c>
      <c r="BM2384" s="227" t="s">
        <v>4010</v>
      </c>
    </row>
    <row r="2385" s="2" customFormat="1" ht="44.25" customHeight="1">
      <c r="A2385" s="38"/>
      <c r="B2385" s="39"/>
      <c r="C2385" s="215" t="s">
        <v>4011</v>
      </c>
      <c r="D2385" s="215" t="s">
        <v>163</v>
      </c>
      <c r="E2385" s="216" t="s">
        <v>4012</v>
      </c>
      <c r="F2385" s="217" t="s">
        <v>4013</v>
      </c>
      <c r="G2385" s="218" t="s">
        <v>1754</v>
      </c>
      <c r="H2385" s="219">
        <v>2</v>
      </c>
      <c r="I2385" s="220"/>
      <c r="J2385" s="221">
        <f>ROUND(I2385*H2385,2)</f>
        <v>0</v>
      </c>
      <c r="K2385" s="222"/>
      <c r="L2385" s="44"/>
      <c r="M2385" s="223" t="s">
        <v>1</v>
      </c>
      <c r="N2385" s="224" t="s">
        <v>40</v>
      </c>
      <c r="O2385" s="91"/>
      <c r="P2385" s="225">
        <f>O2385*H2385</f>
        <v>0</v>
      </c>
      <c r="Q2385" s="225">
        <v>0</v>
      </c>
      <c r="R2385" s="225">
        <f>Q2385*H2385</f>
        <v>0</v>
      </c>
      <c r="S2385" s="225">
        <v>0</v>
      </c>
      <c r="T2385" s="226">
        <f>S2385*H2385</f>
        <v>0</v>
      </c>
      <c r="U2385" s="38"/>
      <c r="V2385" s="38"/>
      <c r="W2385" s="38"/>
      <c r="X2385" s="38"/>
      <c r="Y2385" s="38"/>
      <c r="Z2385" s="38"/>
      <c r="AA2385" s="38"/>
      <c r="AB2385" s="38"/>
      <c r="AC2385" s="38"/>
      <c r="AD2385" s="38"/>
      <c r="AE2385" s="38"/>
      <c r="AR2385" s="227" t="s">
        <v>256</v>
      </c>
      <c r="AT2385" s="227" t="s">
        <v>163</v>
      </c>
      <c r="AU2385" s="227" t="s">
        <v>85</v>
      </c>
      <c r="AY2385" s="17" t="s">
        <v>161</v>
      </c>
      <c r="BE2385" s="228">
        <f>IF(N2385="základní",J2385,0)</f>
        <v>0</v>
      </c>
      <c r="BF2385" s="228">
        <f>IF(N2385="snížená",J2385,0)</f>
        <v>0</v>
      </c>
      <c r="BG2385" s="228">
        <f>IF(N2385="zákl. přenesená",J2385,0)</f>
        <v>0</v>
      </c>
      <c r="BH2385" s="228">
        <f>IF(N2385="sníž. přenesená",J2385,0)</f>
        <v>0</v>
      </c>
      <c r="BI2385" s="228">
        <f>IF(N2385="nulová",J2385,0)</f>
        <v>0</v>
      </c>
      <c r="BJ2385" s="17" t="s">
        <v>83</v>
      </c>
      <c r="BK2385" s="228">
        <f>ROUND(I2385*H2385,2)</f>
        <v>0</v>
      </c>
      <c r="BL2385" s="17" t="s">
        <v>256</v>
      </c>
      <c r="BM2385" s="227" t="s">
        <v>4014</v>
      </c>
    </row>
    <row r="2386" s="2" customFormat="1" ht="44.25" customHeight="1">
      <c r="A2386" s="38"/>
      <c r="B2386" s="39"/>
      <c r="C2386" s="215" t="s">
        <v>4015</v>
      </c>
      <c r="D2386" s="215" t="s">
        <v>163</v>
      </c>
      <c r="E2386" s="216" t="s">
        <v>4016</v>
      </c>
      <c r="F2386" s="217" t="s">
        <v>4017</v>
      </c>
      <c r="G2386" s="218" t="s">
        <v>1754</v>
      </c>
      <c r="H2386" s="219">
        <v>3</v>
      </c>
      <c r="I2386" s="220"/>
      <c r="J2386" s="221">
        <f>ROUND(I2386*H2386,2)</f>
        <v>0</v>
      </c>
      <c r="K2386" s="222"/>
      <c r="L2386" s="44"/>
      <c r="M2386" s="223" t="s">
        <v>1</v>
      </c>
      <c r="N2386" s="224" t="s">
        <v>40</v>
      </c>
      <c r="O2386" s="91"/>
      <c r="P2386" s="225">
        <f>O2386*H2386</f>
        <v>0</v>
      </c>
      <c r="Q2386" s="225">
        <v>0</v>
      </c>
      <c r="R2386" s="225">
        <f>Q2386*H2386</f>
        <v>0</v>
      </c>
      <c r="S2386" s="225">
        <v>0</v>
      </c>
      <c r="T2386" s="226">
        <f>S2386*H2386</f>
        <v>0</v>
      </c>
      <c r="U2386" s="38"/>
      <c r="V2386" s="38"/>
      <c r="W2386" s="38"/>
      <c r="X2386" s="38"/>
      <c r="Y2386" s="38"/>
      <c r="Z2386" s="38"/>
      <c r="AA2386" s="38"/>
      <c r="AB2386" s="38"/>
      <c r="AC2386" s="38"/>
      <c r="AD2386" s="38"/>
      <c r="AE2386" s="38"/>
      <c r="AR2386" s="227" t="s">
        <v>256</v>
      </c>
      <c r="AT2386" s="227" t="s">
        <v>163</v>
      </c>
      <c r="AU2386" s="227" t="s">
        <v>85</v>
      </c>
      <c r="AY2386" s="17" t="s">
        <v>161</v>
      </c>
      <c r="BE2386" s="228">
        <f>IF(N2386="základní",J2386,0)</f>
        <v>0</v>
      </c>
      <c r="BF2386" s="228">
        <f>IF(N2386="snížená",J2386,0)</f>
        <v>0</v>
      </c>
      <c r="BG2386" s="228">
        <f>IF(N2386="zákl. přenesená",J2386,0)</f>
        <v>0</v>
      </c>
      <c r="BH2386" s="228">
        <f>IF(N2386="sníž. přenesená",J2386,0)</f>
        <v>0</v>
      </c>
      <c r="BI2386" s="228">
        <f>IF(N2386="nulová",J2386,0)</f>
        <v>0</v>
      </c>
      <c r="BJ2386" s="17" t="s">
        <v>83</v>
      </c>
      <c r="BK2386" s="228">
        <f>ROUND(I2386*H2386,2)</f>
        <v>0</v>
      </c>
      <c r="BL2386" s="17" t="s">
        <v>256</v>
      </c>
      <c r="BM2386" s="227" t="s">
        <v>4018</v>
      </c>
    </row>
    <row r="2387" s="2" customFormat="1" ht="44.25" customHeight="1">
      <c r="A2387" s="38"/>
      <c r="B2387" s="39"/>
      <c r="C2387" s="215" t="s">
        <v>3207</v>
      </c>
      <c r="D2387" s="215" t="s">
        <v>163</v>
      </c>
      <c r="E2387" s="216" t="s">
        <v>4019</v>
      </c>
      <c r="F2387" s="217" t="s">
        <v>4020</v>
      </c>
      <c r="G2387" s="218" t="s">
        <v>1754</v>
      </c>
      <c r="H2387" s="219">
        <v>1</v>
      </c>
      <c r="I2387" s="220"/>
      <c r="J2387" s="221">
        <f>ROUND(I2387*H2387,2)</f>
        <v>0</v>
      </c>
      <c r="K2387" s="222"/>
      <c r="L2387" s="44"/>
      <c r="M2387" s="223" t="s">
        <v>1</v>
      </c>
      <c r="N2387" s="224" t="s">
        <v>40</v>
      </c>
      <c r="O2387" s="91"/>
      <c r="P2387" s="225">
        <f>O2387*H2387</f>
        <v>0</v>
      </c>
      <c r="Q2387" s="225">
        <v>0</v>
      </c>
      <c r="R2387" s="225">
        <f>Q2387*H2387</f>
        <v>0</v>
      </c>
      <c r="S2387" s="225">
        <v>0</v>
      </c>
      <c r="T2387" s="226">
        <f>S2387*H2387</f>
        <v>0</v>
      </c>
      <c r="U2387" s="38"/>
      <c r="V2387" s="38"/>
      <c r="W2387" s="38"/>
      <c r="X2387" s="38"/>
      <c r="Y2387" s="38"/>
      <c r="Z2387" s="38"/>
      <c r="AA2387" s="38"/>
      <c r="AB2387" s="38"/>
      <c r="AC2387" s="38"/>
      <c r="AD2387" s="38"/>
      <c r="AE2387" s="38"/>
      <c r="AR2387" s="227" t="s">
        <v>256</v>
      </c>
      <c r="AT2387" s="227" t="s">
        <v>163</v>
      </c>
      <c r="AU2387" s="227" t="s">
        <v>85</v>
      </c>
      <c r="AY2387" s="17" t="s">
        <v>161</v>
      </c>
      <c r="BE2387" s="228">
        <f>IF(N2387="základní",J2387,0)</f>
        <v>0</v>
      </c>
      <c r="BF2387" s="228">
        <f>IF(N2387="snížená",J2387,0)</f>
        <v>0</v>
      </c>
      <c r="BG2387" s="228">
        <f>IF(N2387="zákl. přenesená",J2387,0)</f>
        <v>0</v>
      </c>
      <c r="BH2387" s="228">
        <f>IF(N2387="sníž. přenesená",J2387,0)</f>
        <v>0</v>
      </c>
      <c r="BI2387" s="228">
        <f>IF(N2387="nulová",J2387,0)</f>
        <v>0</v>
      </c>
      <c r="BJ2387" s="17" t="s">
        <v>83</v>
      </c>
      <c r="BK2387" s="228">
        <f>ROUND(I2387*H2387,2)</f>
        <v>0</v>
      </c>
      <c r="BL2387" s="17" t="s">
        <v>256</v>
      </c>
      <c r="BM2387" s="227" t="s">
        <v>4021</v>
      </c>
    </row>
    <row r="2388" s="2" customFormat="1" ht="44.25" customHeight="1">
      <c r="A2388" s="38"/>
      <c r="B2388" s="39"/>
      <c r="C2388" s="215" t="s">
        <v>4022</v>
      </c>
      <c r="D2388" s="215" t="s">
        <v>163</v>
      </c>
      <c r="E2388" s="216" t="s">
        <v>4023</v>
      </c>
      <c r="F2388" s="217" t="s">
        <v>4024</v>
      </c>
      <c r="G2388" s="218" t="s">
        <v>1754</v>
      </c>
      <c r="H2388" s="219">
        <v>3</v>
      </c>
      <c r="I2388" s="220"/>
      <c r="J2388" s="221">
        <f>ROUND(I2388*H2388,2)</f>
        <v>0</v>
      </c>
      <c r="K2388" s="222"/>
      <c r="L2388" s="44"/>
      <c r="M2388" s="223" t="s">
        <v>1</v>
      </c>
      <c r="N2388" s="224" t="s">
        <v>40</v>
      </c>
      <c r="O2388" s="91"/>
      <c r="P2388" s="225">
        <f>O2388*H2388</f>
        <v>0</v>
      </c>
      <c r="Q2388" s="225">
        <v>0</v>
      </c>
      <c r="R2388" s="225">
        <f>Q2388*H2388</f>
        <v>0</v>
      </c>
      <c r="S2388" s="225">
        <v>0</v>
      </c>
      <c r="T2388" s="226">
        <f>S2388*H2388</f>
        <v>0</v>
      </c>
      <c r="U2388" s="38"/>
      <c r="V2388" s="38"/>
      <c r="W2388" s="38"/>
      <c r="X2388" s="38"/>
      <c r="Y2388" s="38"/>
      <c r="Z2388" s="38"/>
      <c r="AA2388" s="38"/>
      <c r="AB2388" s="38"/>
      <c r="AC2388" s="38"/>
      <c r="AD2388" s="38"/>
      <c r="AE2388" s="38"/>
      <c r="AR2388" s="227" t="s">
        <v>256</v>
      </c>
      <c r="AT2388" s="227" t="s">
        <v>163</v>
      </c>
      <c r="AU2388" s="227" t="s">
        <v>85</v>
      </c>
      <c r="AY2388" s="17" t="s">
        <v>161</v>
      </c>
      <c r="BE2388" s="228">
        <f>IF(N2388="základní",J2388,0)</f>
        <v>0</v>
      </c>
      <c r="BF2388" s="228">
        <f>IF(N2388="snížená",J2388,0)</f>
        <v>0</v>
      </c>
      <c r="BG2388" s="228">
        <f>IF(N2388="zákl. přenesená",J2388,0)</f>
        <v>0</v>
      </c>
      <c r="BH2388" s="228">
        <f>IF(N2388="sníž. přenesená",J2388,0)</f>
        <v>0</v>
      </c>
      <c r="BI2388" s="228">
        <f>IF(N2388="nulová",J2388,0)</f>
        <v>0</v>
      </c>
      <c r="BJ2388" s="17" t="s">
        <v>83</v>
      </c>
      <c r="BK2388" s="228">
        <f>ROUND(I2388*H2388,2)</f>
        <v>0</v>
      </c>
      <c r="BL2388" s="17" t="s">
        <v>256</v>
      </c>
      <c r="BM2388" s="227" t="s">
        <v>4025</v>
      </c>
    </row>
    <row r="2389" s="2" customFormat="1" ht="37.8" customHeight="1">
      <c r="A2389" s="38"/>
      <c r="B2389" s="39"/>
      <c r="C2389" s="215" t="s">
        <v>4026</v>
      </c>
      <c r="D2389" s="215" t="s">
        <v>163</v>
      </c>
      <c r="E2389" s="216" t="s">
        <v>4027</v>
      </c>
      <c r="F2389" s="217" t="s">
        <v>4028</v>
      </c>
      <c r="G2389" s="218" t="s">
        <v>1754</v>
      </c>
      <c r="H2389" s="219">
        <v>3</v>
      </c>
      <c r="I2389" s="220"/>
      <c r="J2389" s="221">
        <f>ROUND(I2389*H2389,2)</f>
        <v>0</v>
      </c>
      <c r="K2389" s="222"/>
      <c r="L2389" s="44"/>
      <c r="M2389" s="223" t="s">
        <v>1</v>
      </c>
      <c r="N2389" s="224" t="s">
        <v>40</v>
      </c>
      <c r="O2389" s="91"/>
      <c r="P2389" s="225">
        <f>O2389*H2389</f>
        <v>0</v>
      </c>
      <c r="Q2389" s="225">
        <v>0</v>
      </c>
      <c r="R2389" s="225">
        <f>Q2389*H2389</f>
        <v>0</v>
      </c>
      <c r="S2389" s="225">
        <v>0</v>
      </c>
      <c r="T2389" s="226">
        <f>S2389*H2389</f>
        <v>0</v>
      </c>
      <c r="U2389" s="38"/>
      <c r="V2389" s="38"/>
      <c r="W2389" s="38"/>
      <c r="X2389" s="38"/>
      <c r="Y2389" s="38"/>
      <c r="Z2389" s="38"/>
      <c r="AA2389" s="38"/>
      <c r="AB2389" s="38"/>
      <c r="AC2389" s="38"/>
      <c r="AD2389" s="38"/>
      <c r="AE2389" s="38"/>
      <c r="AR2389" s="227" t="s">
        <v>256</v>
      </c>
      <c r="AT2389" s="227" t="s">
        <v>163</v>
      </c>
      <c r="AU2389" s="227" t="s">
        <v>85</v>
      </c>
      <c r="AY2389" s="17" t="s">
        <v>161</v>
      </c>
      <c r="BE2389" s="228">
        <f>IF(N2389="základní",J2389,0)</f>
        <v>0</v>
      </c>
      <c r="BF2389" s="228">
        <f>IF(N2389="snížená",J2389,0)</f>
        <v>0</v>
      </c>
      <c r="BG2389" s="228">
        <f>IF(N2389="zákl. přenesená",J2389,0)</f>
        <v>0</v>
      </c>
      <c r="BH2389" s="228">
        <f>IF(N2389="sníž. přenesená",J2389,0)</f>
        <v>0</v>
      </c>
      <c r="BI2389" s="228">
        <f>IF(N2389="nulová",J2389,0)</f>
        <v>0</v>
      </c>
      <c r="BJ2389" s="17" t="s">
        <v>83</v>
      </c>
      <c r="BK2389" s="228">
        <f>ROUND(I2389*H2389,2)</f>
        <v>0</v>
      </c>
      <c r="BL2389" s="17" t="s">
        <v>256</v>
      </c>
      <c r="BM2389" s="227" t="s">
        <v>4029</v>
      </c>
    </row>
    <row r="2390" s="12" customFormat="1" ht="22.8" customHeight="1">
      <c r="A2390" s="12"/>
      <c r="B2390" s="199"/>
      <c r="C2390" s="200"/>
      <c r="D2390" s="201" t="s">
        <v>74</v>
      </c>
      <c r="E2390" s="213" t="s">
        <v>4030</v>
      </c>
      <c r="F2390" s="213" t="s">
        <v>4031</v>
      </c>
      <c r="G2390" s="200"/>
      <c r="H2390" s="200"/>
      <c r="I2390" s="203"/>
      <c r="J2390" s="214">
        <f>BK2390</f>
        <v>0</v>
      </c>
      <c r="K2390" s="200"/>
      <c r="L2390" s="205"/>
      <c r="M2390" s="206"/>
      <c r="N2390" s="207"/>
      <c r="O2390" s="207"/>
      <c r="P2390" s="208">
        <f>SUM(P2391:P2396)</f>
        <v>0</v>
      </c>
      <c r="Q2390" s="207"/>
      <c r="R2390" s="208">
        <f>SUM(R2391:R2396)</f>
        <v>0</v>
      </c>
      <c r="S2390" s="207"/>
      <c r="T2390" s="209">
        <f>SUM(T2391:T2396)</f>
        <v>0</v>
      </c>
      <c r="U2390" s="12"/>
      <c r="V2390" s="12"/>
      <c r="W2390" s="12"/>
      <c r="X2390" s="12"/>
      <c r="Y2390" s="12"/>
      <c r="Z2390" s="12"/>
      <c r="AA2390" s="12"/>
      <c r="AB2390" s="12"/>
      <c r="AC2390" s="12"/>
      <c r="AD2390" s="12"/>
      <c r="AE2390" s="12"/>
      <c r="AR2390" s="210" t="s">
        <v>85</v>
      </c>
      <c r="AT2390" s="211" t="s">
        <v>74</v>
      </c>
      <c r="AU2390" s="211" t="s">
        <v>83</v>
      </c>
      <c r="AY2390" s="210" t="s">
        <v>161</v>
      </c>
      <c r="BK2390" s="212">
        <f>SUM(BK2391:BK2396)</f>
        <v>0</v>
      </c>
    </row>
    <row r="2391" s="2" customFormat="1" ht="49.05" customHeight="1">
      <c r="A2391" s="38"/>
      <c r="B2391" s="39"/>
      <c r="C2391" s="215" t="s">
        <v>4032</v>
      </c>
      <c r="D2391" s="215" t="s">
        <v>163</v>
      </c>
      <c r="E2391" s="216" t="s">
        <v>4033</v>
      </c>
      <c r="F2391" s="217" t="s">
        <v>4034</v>
      </c>
      <c r="G2391" s="218" t="s">
        <v>1754</v>
      </c>
      <c r="H2391" s="219">
        <v>1</v>
      </c>
      <c r="I2391" s="220"/>
      <c r="J2391" s="221">
        <f>ROUND(I2391*H2391,2)</f>
        <v>0</v>
      </c>
      <c r="K2391" s="222"/>
      <c r="L2391" s="44"/>
      <c r="M2391" s="223" t="s">
        <v>1</v>
      </c>
      <c r="N2391" s="224" t="s">
        <v>40</v>
      </c>
      <c r="O2391" s="91"/>
      <c r="P2391" s="225">
        <f>O2391*H2391</f>
        <v>0</v>
      </c>
      <c r="Q2391" s="225">
        <v>0</v>
      </c>
      <c r="R2391" s="225">
        <f>Q2391*H2391</f>
        <v>0</v>
      </c>
      <c r="S2391" s="225">
        <v>0</v>
      </c>
      <c r="T2391" s="226">
        <f>S2391*H2391</f>
        <v>0</v>
      </c>
      <c r="U2391" s="38"/>
      <c r="V2391" s="38"/>
      <c r="W2391" s="38"/>
      <c r="X2391" s="38"/>
      <c r="Y2391" s="38"/>
      <c r="Z2391" s="38"/>
      <c r="AA2391" s="38"/>
      <c r="AB2391" s="38"/>
      <c r="AC2391" s="38"/>
      <c r="AD2391" s="38"/>
      <c r="AE2391" s="38"/>
      <c r="AR2391" s="227" t="s">
        <v>256</v>
      </c>
      <c r="AT2391" s="227" t="s">
        <v>163</v>
      </c>
      <c r="AU2391" s="227" t="s">
        <v>85</v>
      </c>
      <c r="AY2391" s="17" t="s">
        <v>161</v>
      </c>
      <c r="BE2391" s="228">
        <f>IF(N2391="základní",J2391,0)</f>
        <v>0</v>
      </c>
      <c r="BF2391" s="228">
        <f>IF(N2391="snížená",J2391,0)</f>
        <v>0</v>
      </c>
      <c r="BG2391" s="228">
        <f>IF(N2391="zákl. přenesená",J2391,0)</f>
        <v>0</v>
      </c>
      <c r="BH2391" s="228">
        <f>IF(N2391="sníž. přenesená",J2391,0)</f>
        <v>0</v>
      </c>
      <c r="BI2391" s="228">
        <f>IF(N2391="nulová",J2391,0)</f>
        <v>0</v>
      </c>
      <c r="BJ2391" s="17" t="s">
        <v>83</v>
      </c>
      <c r="BK2391" s="228">
        <f>ROUND(I2391*H2391,2)</f>
        <v>0</v>
      </c>
      <c r="BL2391" s="17" t="s">
        <v>256</v>
      </c>
      <c r="BM2391" s="227" t="s">
        <v>4035</v>
      </c>
    </row>
    <row r="2392" s="2" customFormat="1" ht="49.05" customHeight="1">
      <c r="A2392" s="38"/>
      <c r="B2392" s="39"/>
      <c r="C2392" s="215" t="s">
        <v>4036</v>
      </c>
      <c r="D2392" s="215" t="s">
        <v>163</v>
      </c>
      <c r="E2392" s="216" t="s">
        <v>4037</v>
      </c>
      <c r="F2392" s="217" t="s">
        <v>4038</v>
      </c>
      <c r="G2392" s="218" t="s">
        <v>1754</v>
      </c>
      <c r="H2392" s="219">
        <v>2</v>
      </c>
      <c r="I2392" s="220"/>
      <c r="J2392" s="221">
        <f>ROUND(I2392*H2392,2)</f>
        <v>0</v>
      </c>
      <c r="K2392" s="222"/>
      <c r="L2392" s="44"/>
      <c r="M2392" s="223" t="s">
        <v>1</v>
      </c>
      <c r="N2392" s="224" t="s">
        <v>40</v>
      </c>
      <c r="O2392" s="91"/>
      <c r="P2392" s="225">
        <f>O2392*H2392</f>
        <v>0</v>
      </c>
      <c r="Q2392" s="225">
        <v>0</v>
      </c>
      <c r="R2392" s="225">
        <f>Q2392*H2392</f>
        <v>0</v>
      </c>
      <c r="S2392" s="225">
        <v>0</v>
      </c>
      <c r="T2392" s="226">
        <f>S2392*H2392</f>
        <v>0</v>
      </c>
      <c r="U2392" s="38"/>
      <c r="V2392" s="38"/>
      <c r="W2392" s="38"/>
      <c r="X2392" s="38"/>
      <c r="Y2392" s="38"/>
      <c r="Z2392" s="38"/>
      <c r="AA2392" s="38"/>
      <c r="AB2392" s="38"/>
      <c r="AC2392" s="38"/>
      <c r="AD2392" s="38"/>
      <c r="AE2392" s="38"/>
      <c r="AR2392" s="227" t="s">
        <v>256</v>
      </c>
      <c r="AT2392" s="227" t="s">
        <v>163</v>
      </c>
      <c r="AU2392" s="227" t="s">
        <v>85</v>
      </c>
      <c r="AY2392" s="17" t="s">
        <v>161</v>
      </c>
      <c r="BE2392" s="228">
        <f>IF(N2392="základní",J2392,0)</f>
        <v>0</v>
      </c>
      <c r="BF2392" s="228">
        <f>IF(N2392="snížená",J2392,0)</f>
        <v>0</v>
      </c>
      <c r="BG2392" s="228">
        <f>IF(N2392="zákl. přenesená",J2392,0)</f>
        <v>0</v>
      </c>
      <c r="BH2392" s="228">
        <f>IF(N2392="sníž. přenesená",J2392,0)</f>
        <v>0</v>
      </c>
      <c r="BI2392" s="228">
        <f>IF(N2392="nulová",J2392,0)</f>
        <v>0</v>
      </c>
      <c r="BJ2392" s="17" t="s">
        <v>83</v>
      </c>
      <c r="BK2392" s="228">
        <f>ROUND(I2392*H2392,2)</f>
        <v>0</v>
      </c>
      <c r="BL2392" s="17" t="s">
        <v>256</v>
      </c>
      <c r="BM2392" s="227" t="s">
        <v>4039</v>
      </c>
    </row>
    <row r="2393" s="2" customFormat="1" ht="33" customHeight="1">
      <c r="A2393" s="38"/>
      <c r="B2393" s="39"/>
      <c r="C2393" s="215" t="s">
        <v>4040</v>
      </c>
      <c r="D2393" s="215" t="s">
        <v>163</v>
      </c>
      <c r="E2393" s="216" t="s">
        <v>4041</v>
      </c>
      <c r="F2393" s="217" t="s">
        <v>4042</v>
      </c>
      <c r="G2393" s="218" t="s">
        <v>451</v>
      </c>
      <c r="H2393" s="219">
        <v>69.700000000000003</v>
      </c>
      <c r="I2393" s="220"/>
      <c r="J2393" s="221">
        <f>ROUND(I2393*H2393,2)</f>
        <v>0</v>
      </c>
      <c r="K2393" s="222"/>
      <c r="L2393" s="44"/>
      <c r="M2393" s="223" t="s">
        <v>1</v>
      </c>
      <c r="N2393" s="224" t="s">
        <v>40</v>
      </c>
      <c r="O2393" s="91"/>
      <c r="P2393" s="225">
        <f>O2393*H2393</f>
        <v>0</v>
      </c>
      <c r="Q2393" s="225">
        <v>0</v>
      </c>
      <c r="R2393" s="225">
        <f>Q2393*H2393</f>
        <v>0</v>
      </c>
      <c r="S2393" s="225">
        <v>0</v>
      </c>
      <c r="T2393" s="226">
        <f>S2393*H2393</f>
        <v>0</v>
      </c>
      <c r="U2393" s="38"/>
      <c r="V2393" s="38"/>
      <c r="W2393" s="38"/>
      <c r="X2393" s="38"/>
      <c r="Y2393" s="38"/>
      <c r="Z2393" s="38"/>
      <c r="AA2393" s="38"/>
      <c r="AB2393" s="38"/>
      <c r="AC2393" s="38"/>
      <c r="AD2393" s="38"/>
      <c r="AE2393" s="38"/>
      <c r="AR2393" s="227" t="s">
        <v>256</v>
      </c>
      <c r="AT2393" s="227" t="s">
        <v>163</v>
      </c>
      <c r="AU2393" s="227" t="s">
        <v>85</v>
      </c>
      <c r="AY2393" s="17" t="s">
        <v>161</v>
      </c>
      <c r="BE2393" s="228">
        <f>IF(N2393="základní",J2393,0)</f>
        <v>0</v>
      </c>
      <c r="BF2393" s="228">
        <f>IF(N2393="snížená",J2393,0)</f>
        <v>0</v>
      </c>
      <c r="BG2393" s="228">
        <f>IF(N2393="zákl. přenesená",J2393,0)</f>
        <v>0</v>
      </c>
      <c r="BH2393" s="228">
        <f>IF(N2393="sníž. přenesená",J2393,0)</f>
        <v>0</v>
      </c>
      <c r="BI2393" s="228">
        <f>IF(N2393="nulová",J2393,0)</f>
        <v>0</v>
      </c>
      <c r="BJ2393" s="17" t="s">
        <v>83</v>
      </c>
      <c r="BK2393" s="228">
        <f>ROUND(I2393*H2393,2)</f>
        <v>0</v>
      </c>
      <c r="BL2393" s="17" t="s">
        <v>256</v>
      </c>
      <c r="BM2393" s="227" t="s">
        <v>4043</v>
      </c>
    </row>
    <row r="2394" s="2" customFormat="1" ht="33" customHeight="1">
      <c r="A2394" s="38"/>
      <c r="B2394" s="39"/>
      <c r="C2394" s="215" t="s">
        <v>4044</v>
      </c>
      <c r="D2394" s="215" t="s">
        <v>163</v>
      </c>
      <c r="E2394" s="216" t="s">
        <v>4045</v>
      </c>
      <c r="F2394" s="217" t="s">
        <v>4046</v>
      </c>
      <c r="G2394" s="218" t="s">
        <v>451</v>
      </c>
      <c r="H2394" s="219">
        <v>1.7</v>
      </c>
      <c r="I2394" s="220"/>
      <c r="J2394" s="221">
        <f>ROUND(I2394*H2394,2)</f>
        <v>0</v>
      </c>
      <c r="K2394" s="222"/>
      <c r="L2394" s="44"/>
      <c r="M2394" s="223" t="s">
        <v>1</v>
      </c>
      <c r="N2394" s="224" t="s">
        <v>40</v>
      </c>
      <c r="O2394" s="91"/>
      <c r="P2394" s="225">
        <f>O2394*H2394</f>
        <v>0</v>
      </c>
      <c r="Q2394" s="225">
        <v>0</v>
      </c>
      <c r="R2394" s="225">
        <f>Q2394*H2394</f>
        <v>0</v>
      </c>
      <c r="S2394" s="225">
        <v>0</v>
      </c>
      <c r="T2394" s="226">
        <f>S2394*H2394</f>
        <v>0</v>
      </c>
      <c r="U2394" s="38"/>
      <c r="V2394" s="38"/>
      <c r="W2394" s="38"/>
      <c r="X2394" s="38"/>
      <c r="Y2394" s="38"/>
      <c r="Z2394" s="38"/>
      <c r="AA2394" s="38"/>
      <c r="AB2394" s="38"/>
      <c r="AC2394" s="38"/>
      <c r="AD2394" s="38"/>
      <c r="AE2394" s="38"/>
      <c r="AR2394" s="227" t="s">
        <v>256</v>
      </c>
      <c r="AT2394" s="227" t="s">
        <v>163</v>
      </c>
      <c r="AU2394" s="227" t="s">
        <v>85</v>
      </c>
      <c r="AY2394" s="17" t="s">
        <v>161</v>
      </c>
      <c r="BE2394" s="228">
        <f>IF(N2394="základní",J2394,0)</f>
        <v>0</v>
      </c>
      <c r="BF2394" s="228">
        <f>IF(N2394="snížená",J2394,0)</f>
        <v>0</v>
      </c>
      <c r="BG2394" s="228">
        <f>IF(N2394="zákl. přenesená",J2394,0)</f>
        <v>0</v>
      </c>
      <c r="BH2394" s="228">
        <f>IF(N2394="sníž. přenesená",J2394,0)</f>
        <v>0</v>
      </c>
      <c r="BI2394" s="228">
        <f>IF(N2394="nulová",J2394,0)</f>
        <v>0</v>
      </c>
      <c r="BJ2394" s="17" t="s">
        <v>83</v>
      </c>
      <c r="BK2394" s="228">
        <f>ROUND(I2394*H2394,2)</f>
        <v>0</v>
      </c>
      <c r="BL2394" s="17" t="s">
        <v>256</v>
      </c>
      <c r="BM2394" s="227" t="s">
        <v>4047</v>
      </c>
    </row>
    <row r="2395" s="2" customFormat="1" ht="33" customHeight="1">
      <c r="A2395" s="38"/>
      <c r="B2395" s="39"/>
      <c r="C2395" s="215" t="s">
        <v>4048</v>
      </c>
      <c r="D2395" s="215" t="s">
        <v>163</v>
      </c>
      <c r="E2395" s="216" t="s">
        <v>4049</v>
      </c>
      <c r="F2395" s="217" t="s">
        <v>4050</v>
      </c>
      <c r="G2395" s="218" t="s">
        <v>1754</v>
      </c>
      <c r="H2395" s="219">
        <v>6</v>
      </c>
      <c r="I2395" s="220"/>
      <c r="J2395" s="221">
        <f>ROUND(I2395*H2395,2)</f>
        <v>0</v>
      </c>
      <c r="K2395" s="222"/>
      <c r="L2395" s="44"/>
      <c r="M2395" s="223" t="s">
        <v>1</v>
      </c>
      <c r="N2395" s="224" t="s">
        <v>40</v>
      </c>
      <c r="O2395" s="91"/>
      <c r="P2395" s="225">
        <f>O2395*H2395</f>
        <v>0</v>
      </c>
      <c r="Q2395" s="225">
        <v>0</v>
      </c>
      <c r="R2395" s="225">
        <f>Q2395*H2395</f>
        <v>0</v>
      </c>
      <c r="S2395" s="225">
        <v>0</v>
      </c>
      <c r="T2395" s="226">
        <f>S2395*H2395</f>
        <v>0</v>
      </c>
      <c r="U2395" s="38"/>
      <c r="V2395" s="38"/>
      <c r="W2395" s="38"/>
      <c r="X2395" s="38"/>
      <c r="Y2395" s="38"/>
      <c r="Z2395" s="38"/>
      <c r="AA2395" s="38"/>
      <c r="AB2395" s="38"/>
      <c r="AC2395" s="38"/>
      <c r="AD2395" s="38"/>
      <c r="AE2395" s="38"/>
      <c r="AR2395" s="227" t="s">
        <v>256</v>
      </c>
      <c r="AT2395" s="227" t="s">
        <v>163</v>
      </c>
      <c r="AU2395" s="227" t="s">
        <v>85</v>
      </c>
      <c r="AY2395" s="17" t="s">
        <v>161</v>
      </c>
      <c r="BE2395" s="228">
        <f>IF(N2395="základní",J2395,0)</f>
        <v>0</v>
      </c>
      <c r="BF2395" s="228">
        <f>IF(N2395="snížená",J2395,0)</f>
        <v>0</v>
      </c>
      <c r="BG2395" s="228">
        <f>IF(N2395="zákl. přenesená",J2395,0)</f>
        <v>0</v>
      </c>
      <c r="BH2395" s="228">
        <f>IF(N2395="sníž. přenesená",J2395,0)</f>
        <v>0</v>
      </c>
      <c r="BI2395" s="228">
        <f>IF(N2395="nulová",J2395,0)</f>
        <v>0</v>
      </c>
      <c r="BJ2395" s="17" t="s">
        <v>83</v>
      </c>
      <c r="BK2395" s="228">
        <f>ROUND(I2395*H2395,2)</f>
        <v>0</v>
      </c>
      <c r="BL2395" s="17" t="s">
        <v>256</v>
      </c>
      <c r="BM2395" s="227" t="s">
        <v>4051</v>
      </c>
    </row>
    <row r="2396" s="2" customFormat="1" ht="37.8" customHeight="1">
      <c r="A2396" s="38"/>
      <c r="B2396" s="39"/>
      <c r="C2396" s="215" t="s">
        <v>4052</v>
      </c>
      <c r="D2396" s="215" t="s">
        <v>163</v>
      </c>
      <c r="E2396" s="216" t="s">
        <v>4053</v>
      </c>
      <c r="F2396" s="217" t="s">
        <v>4054</v>
      </c>
      <c r="G2396" s="218" t="s">
        <v>1754</v>
      </c>
      <c r="H2396" s="219">
        <v>2</v>
      </c>
      <c r="I2396" s="220"/>
      <c r="J2396" s="221">
        <f>ROUND(I2396*H2396,2)</f>
        <v>0</v>
      </c>
      <c r="K2396" s="222"/>
      <c r="L2396" s="44"/>
      <c r="M2396" s="223" t="s">
        <v>1</v>
      </c>
      <c r="N2396" s="224" t="s">
        <v>40</v>
      </c>
      <c r="O2396" s="91"/>
      <c r="P2396" s="225">
        <f>O2396*H2396</f>
        <v>0</v>
      </c>
      <c r="Q2396" s="225">
        <v>0</v>
      </c>
      <c r="R2396" s="225">
        <f>Q2396*H2396</f>
        <v>0</v>
      </c>
      <c r="S2396" s="225">
        <v>0</v>
      </c>
      <c r="T2396" s="226">
        <f>S2396*H2396</f>
        <v>0</v>
      </c>
      <c r="U2396" s="38"/>
      <c r="V2396" s="38"/>
      <c r="W2396" s="38"/>
      <c r="X2396" s="38"/>
      <c r="Y2396" s="38"/>
      <c r="Z2396" s="38"/>
      <c r="AA2396" s="38"/>
      <c r="AB2396" s="38"/>
      <c r="AC2396" s="38"/>
      <c r="AD2396" s="38"/>
      <c r="AE2396" s="38"/>
      <c r="AR2396" s="227" t="s">
        <v>256</v>
      </c>
      <c r="AT2396" s="227" t="s">
        <v>163</v>
      </c>
      <c r="AU2396" s="227" t="s">
        <v>85</v>
      </c>
      <c r="AY2396" s="17" t="s">
        <v>161</v>
      </c>
      <c r="BE2396" s="228">
        <f>IF(N2396="základní",J2396,0)</f>
        <v>0</v>
      </c>
      <c r="BF2396" s="228">
        <f>IF(N2396="snížená",J2396,0)</f>
        <v>0</v>
      </c>
      <c r="BG2396" s="228">
        <f>IF(N2396="zákl. přenesená",J2396,0)</f>
        <v>0</v>
      </c>
      <c r="BH2396" s="228">
        <f>IF(N2396="sníž. přenesená",J2396,0)</f>
        <v>0</v>
      </c>
      <c r="BI2396" s="228">
        <f>IF(N2396="nulová",J2396,0)</f>
        <v>0</v>
      </c>
      <c r="BJ2396" s="17" t="s">
        <v>83</v>
      </c>
      <c r="BK2396" s="228">
        <f>ROUND(I2396*H2396,2)</f>
        <v>0</v>
      </c>
      <c r="BL2396" s="17" t="s">
        <v>256</v>
      </c>
      <c r="BM2396" s="227" t="s">
        <v>4055</v>
      </c>
    </row>
    <row r="2397" s="12" customFormat="1" ht="22.8" customHeight="1">
      <c r="A2397" s="12"/>
      <c r="B2397" s="199"/>
      <c r="C2397" s="200"/>
      <c r="D2397" s="201" t="s">
        <v>74</v>
      </c>
      <c r="E2397" s="213" t="s">
        <v>4056</v>
      </c>
      <c r="F2397" s="213" t="s">
        <v>4057</v>
      </c>
      <c r="G2397" s="200"/>
      <c r="H2397" s="200"/>
      <c r="I2397" s="203"/>
      <c r="J2397" s="214">
        <f>BK2397</f>
        <v>0</v>
      </c>
      <c r="K2397" s="200"/>
      <c r="L2397" s="205"/>
      <c r="M2397" s="206"/>
      <c r="N2397" s="207"/>
      <c r="O2397" s="207"/>
      <c r="P2397" s="208">
        <f>SUM(P2398:P2464)</f>
        <v>0</v>
      </c>
      <c r="Q2397" s="207"/>
      <c r="R2397" s="208">
        <f>SUM(R2398:R2464)</f>
        <v>11.804438749999999</v>
      </c>
      <c r="S2397" s="207"/>
      <c r="T2397" s="209">
        <f>SUM(T2398:T2464)</f>
        <v>0</v>
      </c>
      <c r="U2397" s="12"/>
      <c r="V2397" s="12"/>
      <c r="W2397" s="12"/>
      <c r="X2397" s="12"/>
      <c r="Y2397" s="12"/>
      <c r="Z2397" s="12"/>
      <c r="AA2397" s="12"/>
      <c r="AB2397" s="12"/>
      <c r="AC2397" s="12"/>
      <c r="AD2397" s="12"/>
      <c r="AE2397" s="12"/>
      <c r="AR2397" s="210" t="s">
        <v>85</v>
      </c>
      <c r="AT2397" s="211" t="s">
        <v>74</v>
      </c>
      <c r="AU2397" s="211" t="s">
        <v>83</v>
      </c>
      <c r="AY2397" s="210" t="s">
        <v>161</v>
      </c>
      <c r="BK2397" s="212">
        <f>SUM(BK2398:BK2464)</f>
        <v>0</v>
      </c>
    </row>
    <row r="2398" s="2" customFormat="1" ht="16.5" customHeight="1">
      <c r="A2398" s="38"/>
      <c r="B2398" s="39"/>
      <c r="C2398" s="215" t="s">
        <v>3438</v>
      </c>
      <c r="D2398" s="215" t="s">
        <v>163</v>
      </c>
      <c r="E2398" s="216" t="s">
        <v>4058</v>
      </c>
      <c r="F2398" s="217" t="s">
        <v>4059</v>
      </c>
      <c r="G2398" s="218" t="s">
        <v>206</v>
      </c>
      <c r="H2398" s="219">
        <v>300</v>
      </c>
      <c r="I2398" s="220"/>
      <c r="J2398" s="221">
        <f>ROUND(I2398*H2398,2)</f>
        <v>0</v>
      </c>
      <c r="K2398" s="222"/>
      <c r="L2398" s="44"/>
      <c r="M2398" s="223" t="s">
        <v>1</v>
      </c>
      <c r="N2398" s="224" t="s">
        <v>40</v>
      </c>
      <c r="O2398" s="91"/>
      <c r="P2398" s="225">
        <f>O2398*H2398</f>
        <v>0</v>
      </c>
      <c r="Q2398" s="225">
        <v>0.00029999999999999997</v>
      </c>
      <c r="R2398" s="225">
        <f>Q2398*H2398</f>
        <v>0.089999999999999997</v>
      </c>
      <c r="S2398" s="225">
        <v>0</v>
      </c>
      <c r="T2398" s="226">
        <f>S2398*H2398</f>
        <v>0</v>
      </c>
      <c r="U2398" s="38"/>
      <c r="V2398" s="38"/>
      <c r="W2398" s="38"/>
      <c r="X2398" s="38"/>
      <c r="Y2398" s="38"/>
      <c r="Z2398" s="38"/>
      <c r="AA2398" s="38"/>
      <c r="AB2398" s="38"/>
      <c r="AC2398" s="38"/>
      <c r="AD2398" s="38"/>
      <c r="AE2398" s="38"/>
      <c r="AR2398" s="227" t="s">
        <v>256</v>
      </c>
      <c r="AT2398" s="227" t="s">
        <v>163</v>
      </c>
      <c r="AU2398" s="227" t="s">
        <v>85</v>
      </c>
      <c r="AY2398" s="17" t="s">
        <v>161</v>
      </c>
      <c r="BE2398" s="228">
        <f>IF(N2398="základní",J2398,0)</f>
        <v>0</v>
      </c>
      <c r="BF2398" s="228">
        <f>IF(N2398="snížená",J2398,0)</f>
        <v>0</v>
      </c>
      <c r="BG2398" s="228">
        <f>IF(N2398="zákl. přenesená",J2398,0)</f>
        <v>0</v>
      </c>
      <c r="BH2398" s="228">
        <f>IF(N2398="sníž. přenesená",J2398,0)</f>
        <v>0</v>
      </c>
      <c r="BI2398" s="228">
        <f>IF(N2398="nulová",J2398,0)</f>
        <v>0</v>
      </c>
      <c r="BJ2398" s="17" t="s">
        <v>83</v>
      </c>
      <c r="BK2398" s="228">
        <f>ROUND(I2398*H2398,2)</f>
        <v>0</v>
      </c>
      <c r="BL2398" s="17" t="s">
        <v>256</v>
      </c>
      <c r="BM2398" s="227" t="s">
        <v>4060</v>
      </c>
    </row>
    <row r="2399" s="2" customFormat="1">
      <c r="A2399" s="38"/>
      <c r="B2399" s="39"/>
      <c r="C2399" s="40"/>
      <c r="D2399" s="229" t="s">
        <v>169</v>
      </c>
      <c r="E2399" s="40"/>
      <c r="F2399" s="230" t="s">
        <v>4061</v>
      </c>
      <c r="G2399" s="40"/>
      <c r="H2399" s="40"/>
      <c r="I2399" s="231"/>
      <c r="J2399" s="40"/>
      <c r="K2399" s="40"/>
      <c r="L2399" s="44"/>
      <c r="M2399" s="232"/>
      <c r="N2399" s="233"/>
      <c r="O2399" s="91"/>
      <c r="P2399" s="91"/>
      <c r="Q2399" s="91"/>
      <c r="R2399" s="91"/>
      <c r="S2399" s="91"/>
      <c r="T2399" s="92"/>
      <c r="U2399" s="38"/>
      <c r="V2399" s="38"/>
      <c r="W2399" s="38"/>
      <c r="X2399" s="38"/>
      <c r="Y2399" s="38"/>
      <c r="Z2399" s="38"/>
      <c r="AA2399" s="38"/>
      <c r="AB2399" s="38"/>
      <c r="AC2399" s="38"/>
      <c r="AD2399" s="38"/>
      <c r="AE2399" s="38"/>
      <c r="AT2399" s="17" t="s">
        <v>169</v>
      </c>
      <c r="AU2399" s="17" t="s">
        <v>85</v>
      </c>
    </row>
    <row r="2400" s="13" customFormat="1">
      <c r="A2400" s="13"/>
      <c r="B2400" s="234"/>
      <c r="C2400" s="235"/>
      <c r="D2400" s="229" t="s">
        <v>171</v>
      </c>
      <c r="E2400" s="236" t="s">
        <v>1</v>
      </c>
      <c r="F2400" s="237" t="s">
        <v>4062</v>
      </c>
      <c r="G2400" s="235"/>
      <c r="H2400" s="238">
        <v>258.39999999999998</v>
      </c>
      <c r="I2400" s="239"/>
      <c r="J2400" s="235"/>
      <c r="K2400" s="235"/>
      <c r="L2400" s="240"/>
      <c r="M2400" s="241"/>
      <c r="N2400" s="242"/>
      <c r="O2400" s="242"/>
      <c r="P2400" s="242"/>
      <c r="Q2400" s="242"/>
      <c r="R2400" s="242"/>
      <c r="S2400" s="242"/>
      <c r="T2400" s="243"/>
      <c r="U2400" s="13"/>
      <c r="V2400" s="13"/>
      <c r="W2400" s="13"/>
      <c r="X2400" s="13"/>
      <c r="Y2400" s="13"/>
      <c r="Z2400" s="13"/>
      <c r="AA2400" s="13"/>
      <c r="AB2400" s="13"/>
      <c r="AC2400" s="13"/>
      <c r="AD2400" s="13"/>
      <c r="AE2400" s="13"/>
      <c r="AT2400" s="244" t="s">
        <v>171</v>
      </c>
      <c r="AU2400" s="244" t="s">
        <v>85</v>
      </c>
      <c r="AV2400" s="13" t="s">
        <v>85</v>
      </c>
      <c r="AW2400" s="13" t="s">
        <v>32</v>
      </c>
      <c r="AX2400" s="13" t="s">
        <v>75</v>
      </c>
      <c r="AY2400" s="244" t="s">
        <v>161</v>
      </c>
    </row>
    <row r="2401" s="13" customFormat="1">
      <c r="A2401" s="13"/>
      <c r="B2401" s="234"/>
      <c r="C2401" s="235"/>
      <c r="D2401" s="229" t="s">
        <v>171</v>
      </c>
      <c r="E2401" s="236" t="s">
        <v>1</v>
      </c>
      <c r="F2401" s="237" t="s">
        <v>4063</v>
      </c>
      <c r="G2401" s="235"/>
      <c r="H2401" s="238">
        <v>41.600000000000001</v>
      </c>
      <c r="I2401" s="239"/>
      <c r="J2401" s="235"/>
      <c r="K2401" s="235"/>
      <c r="L2401" s="240"/>
      <c r="M2401" s="241"/>
      <c r="N2401" s="242"/>
      <c r="O2401" s="242"/>
      <c r="P2401" s="242"/>
      <c r="Q2401" s="242"/>
      <c r="R2401" s="242"/>
      <c r="S2401" s="242"/>
      <c r="T2401" s="243"/>
      <c r="U2401" s="13"/>
      <c r="V2401" s="13"/>
      <c r="W2401" s="13"/>
      <c r="X2401" s="13"/>
      <c r="Y2401" s="13"/>
      <c r="Z2401" s="13"/>
      <c r="AA2401" s="13"/>
      <c r="AB2401" s="13"/>
      <c r="AC2401" s="13"/>
      <c r="AD2401" s="13"/>
      <c r="AE2401" s="13"/>
      <c r="AT2401" s="244" t="s">
        <v>171</v>
      </c>
      <c r="AU2401" s="244" t="s">
        <v>85</v>
      </c>
      <c r="AV2401" s="13" t="s">
        <v>85</v>
      </c>
      <c r="AW2401" s="13" t="s">
        <v>32</v>
      </c>
      <c r="AX2401" s="13" t="s">
        <v>75</v>
      </c>
      <c r="AY2401" s="244" t="s">
        <v>161</v>
      </c>
    </row>
    <row r="2402" s="14" customFormat="1">
      <c r="A2402" s="14"/>
      <c r="B2402" s="245"/>
      <c r="C2402" s="246"/>
      <c r="D2402" s="229" t="s">
        <v>171</v>
      </c>
      <c r="E2402" s="247" t="s">
        <v>1</v>
      </c>
      <c r="F2402" s="248" t="s">
        <v>185</v>
      </c>
      <c r="G2402" s="246"/>
      <c r="H2402" s="249">
        <v>300</v>
      </c>
      <c r="I2402" s="250"/>
      <c r="J2402" s="246"/>
      <c r="K2402" s="246"/>
      <c r="L2402" s="251"/>
      <c r="M2402" s="252"/>
      <c r="N2402" s="253"/>
      <c r="O2402" s="253"/>
      <c r="P2402" s="253"/>
      <c r="Q2402" s="253"/>
      <c r="R2402" s="253"/>
      <c r="S2402" s="253"/>
      <c r="T2402" s="254"/>
      <c r="U2402" s="14"/>
      <c r="V2402" s="14"/>
      <c r="W2402" s="14"/>
      <c r="X2402" s="14"/>
      <c r="Y2402" s="14"/>
      <c r="Z2402" s="14"/>
      <c r="AA2402" s="14"/>
      <c r="AB2402" s="14"/>
      <c r="AC2402" s="14"/>
      <c r="AD2402" s="14"/>
      <c r="AE2402" s="14"/>
      <c r="AT2402" s="255" t="s">
        <v>171</v>
      </c>
      <c r="AU2402" s="255" t="s">
        <v>85</v>
      </c>
      <c r="AV2402" s="14" t="s">
        <v>167</v>
      </c>
      <c r="AW2402" s="14" t="s">
        <v>32</v>
      </c>
      <c r="AX2402" s="14" t="s">
        <v>83</v>
      </c>
      <c r="AY2402" s="255" t="s">
        <v>161</v>
      </c>
    </row>
    <row r="2403" s="2" customFormat="1" ht="24.15" customHeight="1">
      <c r="A2403" s="38"/>
      <c r="B2403" s="39"/>
      <c r="C2403" s="215" t="s">
        <v>3552</v>
      </c>
      <c r="D2403" s="215" t="s">
        <v>163</v>
      </c>
      <c r="E2403" s="216" t="s">
        <v>4064</v>
      </c>
      <c r="F2403" s="217" t="s">
        <v>4065</v>
      </c>
      <c r="G2403" s="218" t="s">
        <v>206</v>
      </c>
      <c r="H2403" s="219">
        <v>300</v>
      </c>
      <c r="I2403" s="220"/>
      <c r="J2403" s="221">
        <f>ROUND(I2403*H2403,2)</f>
        <v>0</v>
      </c>
      <c r="K2403" s="222"/>
      <c r="L2403" s="44"/>
      <c r="M2403" s="223" t="s">
        <v>1</v>
      </c>
      <c r="N2403" s="224" t="s">
        <v>40</v>
      </c>
      <c r="O2403" s="91"/>
      <c r="P2403" s="225">
        <f>O2403*H2403</f>
        <v>0</v>
      </c>
      <c r="Q2403" s="225">
        <v>0.0075799999999999999</v>
      </c>
      <c r="R2403" s="225">
        <f>Q2403*H2403</f>
        <v>2.274</v>
      </c>
      <c r="S2403" s="225">
        <v>0</v>
      </c>
      <c r="T2403" s="226">
        <f>S2403*H2403</f>
        <v>0</v>
      </c>
      <c r="U2403" s="38"/>
      <c r="V2403" s="38"/>
      <c r="W2403" s="38"/>
      <c r="X2403" s="38"/>
      <c r="Y2403" s="38"/>
      <c r="Z2403" s="38"/>
      <c r="AA2403" s="38"/>
      <c r="AB2403" s="38"/>
      <c r="AC2403" s="38"/>
      <c r="AD2403" s="38"/>
      <c r="AE2403" s="38"/>
      <c r="AR2403" s="227" t="s">
        <v>256</v>
      </c>
      <c r="AT2403" s="227" t="s">
        <v>163</v>
      </c>
      <c r="AU2403" s="227" t="s">
        <v>85</v>
      </c>
      <c r="AY2403" s="17" t="s">
        <v>161</v>
      </c>
      <c r="BE2403" s="228">
        <f>IF(N2403="základní",J2403,0)</f>
        <v>0</v>
      </c>
      <c r="BF2403" s="228">
        <f>IF(N2403="snížená",J2403,0)</f>
        <v>0</v>
      </c>
      <c r="BG2403" s="228">
        <f>IF(N2403="zákl. přenesená",J2403,0)</f>
        <v>0</v>
      </c>
      <c r="BH2403" s="228">
        <f>IF(N2403="sníž. přenesená",J2403,0)</f>
        <v>0</v>
      </c>
      <c r="BI2403" s="228">
        <f>IF(N2403="nulová",J2403,0)</f>
        <v>0</v>
      </c>
      <c r="BJ2403" s="17" t="s">
        <v>83</v>
      </c>
      <c r="BK2403" s="228">
        <f>ROUND(I2403*H2403,2)</f>
        <v>0</v>
      </c>
      <c r="BL2403" s="17" t="s">
        <v>256</v>
      </c>
      <c r="BM2403" s="227" t="s">
        <v>4066</v>
      </c>
    </row>
    <row r="2404" s="2" customFormat="1">
      <c r="A2404" s="38"/>
      <c r="B2404" s="39"/>
      <c r="C2404" s="40"/>
      <c r="D2404" s="229" t="s">
        <v>169</v>
      </c>
      <c r="E2404" s="40"/>
      <c r="F2404" s="230" t="s">
        <v>4067</v>
      </c>
      <c r="G2404" s="40"/>
      <c r="H2404" s="40"/>
      <c r="I2404" s="231"/>
      <c r="J2404" s="40"/>
      <c r="K2404" s="40"/>
      <c r="L2404" s="44"/>
      <c r="M2404" s="232"/>
      <c r="N2404" s="233"/>
      <c r="O2404" s="91"/>
      <c r="P2404" s="91"/>
      <c r="Q2404" s="91"/>
      <c r="R2404" s="91"/>
      <c r="S2404" s="91"/>
      <c r="T2404" s="92"/>
      <c r="U2404" s="38"/>
      <c r="V2404" s="38"/>
      <c r="W2404" s="38"/>
      <c r="X2404" s="38"/>
      <c r="Y2404" s="38"/>
      <c r="Z2404" s="38"/>
      <c r="AA2404" s="38"/>
      <c r="AB2404" s="38"/>
      <c r="AC2404" s="38"/>
      <c r="AD2404" s="38"/>
      <c r="AE2404" s="38"/>
      <c r="AT2404" s="17" t="s">
        <v>169</v>
      </c>
      <c r="AU2404" s="17" t="s">
        <v>85</v>
      </c>
    </row>
    <row r="2405" s="13" customFormat="1">
      <c r="A2405" s="13"/>
      <c r="B2405" s="234"/>
      <c r="C2405" s="235"/>
      <c r="D2405" s="229" t="s">
        <v>171</v>
      </c>
      <c r="E2405" s="236" t="s">
        <v>1</v>
      </c>
      <c r="F2405" s="237" t="s">
        <v>4062</v>
      </c>
      <c r="G2405" s="235"/>
      <c r="H2405" s="238">
        <v>258.39999999999998</v>
      </c>
      <c r="I2405" s="239"/>
      <c r="J2405" s="235"/>
      <c r="K2405" s="235"/>
      <c r="L2405" s="240"/>
      <c r="M2405" s="241"/>
      <c r="N2405" s="242"/>
      <c r="O2405" s="242"/>
      <c r="P2405" s="242"/>
      <c r="Q2405" s="242"/>
      <c r="R2405" s="242"/>
      <c r="S2405" s="242"/>
      <c r="T2405" s="243"/>
      <c r="U2405" s="13"/>
      <c r="V2405" s="13"/>
      <c r="W2405" s="13"/>
      <c r="X2405" s="13"/>
      <c r="Y2405" s="13"/>
      <c r="Z2405" s="13"/>
      <c r="AA2405" s="13"/>
      <c r="AB2405" s="13"/>
      <c r="AC2405" s="13"/>
      <c r="AD2405" s="13"/>
      <c r="AE2405" s="13"/>
      <c r="AT2405" s="244" t="s">
        <v>171</v>
      </c>
      <c r="AU2405" s="244" t="s">
        <v>85</v>
      </c>
      <c r="AV2405" s="13" t="s">
        <v>85</v>
      </c>
      <c r="AW2405" s="13" t="s">
        <v>32</v>
      </c>
      <c r="AX2405" s="13" t="s">
        <v>75</v>
      </c>
      <c r="AY2405" s="244" t="s">
        <v>161</v>
      </c>
    </row>
    <row r="2406" s="13" customFormat="1">
      <c r="A2406" s="13"/>
      <c r="B2406" s="234"/>
      <c r="C2406" s="235"/>
      <c r="D2406" s="229" t="s">
        <v>171</v>
      </c>
      <c r="E2406" s="236" t="s">
        <v>1</v>
      </c>
      <c r="F2406" s="237" t="s">
        <v>4063</v>
      </c>
      <c r="G2406" s="235"/>
      <c r="H2406" s="238">
        <v>41.600000000000001</v>
      </c>
      <c r="I2406" s="239"/>
      <c r="J2406" s="235"/>
      <c r="K2406" s="235"/>
      <c r="L2406" s="240"/>
      <c r="M2406" s="241"/>
      <c r="N2406" s="242"/>
      <c r="O2406" s="242"/>
      <c r="P2406" s="242"/>
      <c r="Q2406" s="242"/>
      <c r="R2406" s="242"/>
      <c r="S2406" s="242"/>
      <c r="T2406" s="243"/>
      <c r="U2406" s="13"/>
      <c r="V2406" s="13"/>
      <c r="W2406" s="13"/>
      <c r="X2406" s="13"/>
      <c r="Y2406" s="13"/>
      <c r="Z2406" s="13"/>
      <c r="AA2406" s="13"/>
      <c r="AB2406" s="13"/>
      <c r="AC2406" s="13"/>
      <c r="AD2406" s="13"/>
      <c r="AE2406" s="13"/>
      <c r="AT2406" s="244" t="s">
        <v>171</v>
      </c>
      <c r="AU2406" s="244" t="s">
        <v>85</v>
      </c>
      <c r="AV2406" s="13" t="s">
        <v>85</v>
      </c>
      <c r="AW2406" s="13" t="s">
        <v>32</v>
      </c>
      <c r="AX2406" s="13" t="s">
        <v>75</v>
      </c>
      <c r="AY2406" s="244" t="s">
        <v>161</v>
      </c>
    </row>
    <row r="2407" s="14" customFormat="1">
      <c r="A2407" s="14"/>
      <c r="B2407" s="245"/>
      <c r="C2407" s="246"/>
      <c r="D2407" s="229" t="s">
        <v>171</v>
      </c>
      <c r="E2407" s="247" t="s">
        <v>1</v>
      </c>
      <c r="F2407" s="248" t="s">
        <v>185</v>
      </c>
      <c r="G2407" s="246"/>
      <c r="H2407" s="249">
        <v>300</v>
      </c>
      <c r="I2407" s="250"/>
      <c r="J2407" s="246"/>
      <c r="K2407" s="246"/>
      <c r="L2407" s="251"/>
      <c r="M2407" s="252"/>
      <c r="N2407" s="253"/>
      <c r="O2407" s="253"/>
      <c r="P2407" s="253"/>
      <c r="Q2407" s="253"/>
      <c r="R2407" s="253"/>
      <c r="S2407" s="253"/>
      <c r="T2407" s="254"/>
      <c r="U2407" s="14"/>
      <c r="V2407" s="14"/>
      <c r="W2407" s="14"/>
      <c r="X2407" s="14"/>
      <c r="Y2407" s="14"/>
      <c r="Z2407" s="14"/>
      <c r="AA2407" s="14"/>
      <c r="AB2407" s="14"/>
      <c r="AC2407" s="14"/>
      <c r="AD2407" s="14"/>
      <c r="AE2407" s="14"/>
      <c r="AT2407" s="255" t="s">
        <v>171</v>
      </c>
      <c r="AU2407" s="255" t="s">
        <v>85</v>
      </c>
      <c r="AV2407" s="14" t="s">
        <v>167</v>
      </c>
      <c r="AW2407" s="14" t="s">
        <v>32</v>
      </c>
      <c r="AX2407" s="14" t="s">
        <v>83</v>
      </c>
      <c r="AY2407" s="255" t="s">
        <v>161</v>
      </c>
    </row>
    <row r="2408" s="2" customFormat="1" ht="33" customHeight="1">
      <c r="A2408" s="38"/>
      <c r="B2408" s="39"/>
      <c r="C2408" s="215" t="s">
        <v>3669</v>
      </c>
      <c r="D2408" s="215" t="s">
        <v>163</v>
      </c>
      <c r="E2408" s="216" t="s">
        <v>4068</v>
      </c>
      <c r="F2408" s="217" t="s">
        <v>4069</v>
      </c>
      <c r="G2408" s="218" t="s">
        <v>451</v>
      </c>
      <c r="H2408" s="219">
        <v>8.5</v>
      </c>
      <c r="I2408" s="220"/>
      <c r="J2408" s="221">
        <f>ROUND(I2408*H2408,2)</f>
        <v>0</v>
      </c>
      <c r="K2408" s="222"/>
      <c r="L2408" s="44"/>
      <c r="M2408" s="223" t="s">
        <v>1</v>
      </c>
      <c r="N2408" s="224" t="s">
        <v>40</v>
      </c>
      <c r="O2408" s="91"/>
      <c r="P2408" s="225">
        <f>O2408*H2408</f>
        <v>0</v>
      </c>
      <c r="Q2408" s="225">
        <v>0.0015299999999999999</v>
      </c>
      <c r="R2408" s="225">
        <f>Q2408*H2408</f>
        <v>0.013004999999999999</v>
      </c>
      <c r="S2408" s="225">
        <v>0</v>
      </c>
      <c r="T2408" s="226">
        <f>S2408*H2408</f>
        <v>0</v>
      </c>
      <c r="U2408" s="38"/>
      <c r="V2408" s="38"/>
      <c r="W2408" s="38"/>
      <c r="X2408" s="38"/>
      <c r="Y2408" s="38"/>
      <c r="Z2408" s="38"/>
      <c r="AA2408" s="38"/>
      <c r="AB2408" s="38"/>
      <c r="AC2408" s="38"/>
      <c r="AD2408" s="38"/>
      <c r="AE2408" s="38"/>
      <c r="AR2408" s="227" t="s">
        <v>256</v>
      </c>
      <c r="AT2408" s="227" t="s">
        <v>163</v>
      </c>
      <c r="AU2408" s="227" t="s">
        <v>85</v>
      </c>
      <c r="AY2408" s="17" t="s">
        <v>161</v>
      </c>
      <c r="BE2408" s="228">
        <f>IF(N2408="základní",J2408,0)</f>
        <v>0</v>
      </c>
      <c r="BF2408" s="228">
        <f>IF(N2408="snížená",J2408,0)</f>
        <v>0</v>
      </c>
      <c r="BG2408" s="228">
        <f>IF(N2408="zákl. přenesená",J2408,0)</f>
        <v>0</v>
      </c>
      <c r="BH2408" s="228">
        <f>IF(N2408="sníž. přenesená",J2408,0)</f>
        <v>0</v>
      </c>
      <c r="BI2408" s="228">
        <f>IF(N2408="nulová",J2408,0)</f>
        <v>0</v>
      </c>
      <c r="BJ2408" s="17" t="s">
        <v>83</v>
      </c>
      <c r="BK2408" s="228">
        <f>ROUND(I2408*H2408,2)</f>
        <v>0</v>
      </c>
      <c r="BL2408" s="17" t="s">
        <v>256</v>
      </c>
      <c r="BM2408" s="227" t="s">
        <v>4070</v>
      </c>
    </row>
    <row r="2409" s="2" customFormat="1">
      <c r="A2409" s="38"/>
      <c r="B2409" s="39"/>
      <c r="C2409" s="40"/>
      <c r="D2409" s="229" t="s">
        <v>169</v>
      </c>
      <c r="E2409" s="40"/>
      <c r="F2409" s="230" t="s">
        <v>4071</v>
      </c>
      <c r="G2409" s="40"/>
      <c r="H2409" s="40"/>
      <c r="I2409" s="231"/>
      <c r="J2409" s="40"/>
      <c r="K2409" s="40"/>
      <c r="L2409" s="44"/>
      <c r="M2409" s="232"/>
      <c r="N2409" s="233"/>
      <c r="O2409" s="91"/>
      <c r="P2409" s="91"/>
      <c r="Q2409" s="91"/>
      <c r="R2409" s="91"/>
      <c r="S2409" s="91"/>
      <c r="T2409" s="92"/>
      <c r="U2409" s="38"/>
      <c r="V2409" s="38"/>
      <c r="W2409" s="38"/>
      <c r="X2409" s="38"/>
      <c r="Y2409" s="38"/>
      <c r="Z2409" s="38"/>
      <c r="AA2409" s="38"/>
      <c r="AB2409" s="38"/>
      <c r="AC2409" s="38"/>
      <c r="AD2409" s="38"/>
      <c r="AE2409" s="38"/>
      <c r="AT2409" s="17" t="s">
        <v>169</v>
      </c>
      <c r="AU2409" s="17" t="s">
        <v>85</v>
      </c>
    </row>
    <row r="2410" s="13" customFormat="1">
      <c r="A2410" s="13"/>
      <c r="B2410" s="234"/>
      <c r="C2410" s="235"/>
      <c r="D2410" s="229" t="s">
        <v>171</v>
      </c>
      <c r="E2410" s="236" t="s">
        <v>1</v>
      </c>
      <c r="F2410" s="237" t="s">
        <v>4072</v>
      </c>
      <c r="G2410" s="235"/>
      <c r="H2410" s="238">
        <v>8.5</v>
      </c>
      <c r="I2410" s="239"/>
      <c r="J2410" s="235"/>
      <c r="K2410" s="235"/>
      <c r="L2410" s="240"/>
      <c r="M2410" s="241"/>
      <c r="N2410" s="242"/>
      <c r="O2410" s="242"/>
      <c r="P2410" s="242"/>
      <c r="Q2410" s="242"/>
      <c r="R2410" s="242"/>
      <c r="S2410" s="242"/>
      <c r="T2410" s="243"/>
      <c r="U2410" s="13"/>
      <c r="V2410" s="13"/>
      <c r="W2410" s="13"/>
      <c r="X2410" s="13"/>
      <c r="Y2410" s="13"/>
      <c r="Z2410" s="13"/>
      <c r="AA2410" s="13"/>
      <c r="AB2410" s="13"/>
      <c r="AC2410" s="13"/>
      <c r="AD2410" s="13"/>
      <c r="AE2410" s="13"/>
      <c r="AT2410" s="244" t="s">
        <v>171</v>
      </c>
      <c r="AU2410" s="244" t="s">
        <v>85</v>
      </c>
      <c r="AV2410" s="13" t="s">
        <v>85</v>
      </c>
      <c r="AW2410" s="13" t="s">
        <v>32</v>
      </c>
      <c r="AX2410" s="13" t="s">
        <v>83</v>
      </c>
      <c r="AY2410" s="244" t="s">
        <v>161</v>
      </c>
    </row>
    <row r="2411" s="2" customFormat="1" ht="24.15" customHeight="1">
      <c r="A2411" s="38"/>
      <c r="B2411" s="39"/>
      <c r="C2411" s="256" t="s">
        <v>3771</v>
      </c>
      <c r="D2411" s="256" t="s">
        <v>639</v>
      </c>
      <c r="E2411" s="257" t="s">
        <v>4073</v>
      </c>
      <c r="F2411" s="258" t="s">
        <v>4074</v>
      </c>
      <c r="G2411" s="259" t="s">
        <v>376</v>
      </c>
      <c r="H2411" s="260">
        <v>31.166</v>
      </c>
      <c r="I2411" s="261"/>
      <c r="J2411" s="262">
        <f>ROUND(I2411*H2411,2)</f>
        <v>0</v>
      </c>
      <c r="K2411" s="263"/>
      <c r="L2411" s="264"/>
      <c r="M2411" s="265" t="s">
        <v>1</v>
      </c>
      <c r="N2411" s="266" t="s">
        <v>40</v>
      </c>
      <c r="O2411" s="91"/>
      <c r="P2411" s="225">
        <f>O2411*H2411</f>
        <v>0</v>
      </c>
      <c r="Q2411" s="225">
        <v>0.0020999999999999999</v>
      </c>
      <c r="R2411" s="225">
        <f>Q2411*H2411</f>
        <v>0.065448599999999996</v>
      </c>
      <c r="S2411" s="225">
        <v>0</v>
      </c>
      <c r="T2411" s="226">
        <f>S2411*H2411</f>
        <v>0</v>
      </c>
      <c r="U2411" s="38"/>
      <c r="V2411" s="38"/>
      <c r="W2411" s="38"/>
      <c r="X2411" s="38"/>
      <c r="Y2411" s="38"/>
      <c r="Z2411" s="38"/>
      <c r="AA2411" s="38"/>
      <c r="AB2411" s="38"/>
      <c r="AC2411" s="38"/>
      <c r="AD2411" s="38"/>
      <c r="AE2411" s="38"/>
      <c r="AR2411" s="227" t="s">
        <v>356</v>
      </c>
      <c r="AT2411" s="227" t="s">
        <v>639</v>
      </c>
      <c r="AU2411" s="227" t="s">
        <v>85</v>
      </c>
      <c r="AY2411" s="17" t="s">
        <v>161</v>
      </c>
      <c r="BE2411" s="228">
        <f>IF(N2411="základní",J2411,0)</f>
        <v>0</v>
      </c>
      <c r="BF2411" s="228">
        <f>IF(N2411="snížená",J2411,0)</f>
        <v>0</v>
      </c>
      <c r="BG2411" s="228">
        <f>IF(N2411="zákl. přenesená",J2411,0)</f>
        <v>0</v>
      </c>
      <c r="BH2411" s="228">
        <f>IF(N2411="sníž. přenesená",J2411,0)</f>
        <v>0</v>
      </c>
      <c r="BI2411" s="228">
        <f>IF(N2411="nulová",J2411,0)</f>
        <v>0</v>
      </c>
      <c r="BJ2411" s="17" t="s">
        <v>83</v>
      </c>
      <c r="BK2411" s="228">
        <f>ROUND(I2411*H2411,2)</f>
        <v>0</v>
      </c>
      <c r="BL2411" s="17" t="s">
        <v>256</v>
      </c>
      <c r="BM2411" s="227" t="s">
        <v>4075</v>
      </c>
    </row>
    <row r="2412" s="13" customFormat="1">
      <c r="A2412" s="13"/>
      <c r="B2412" s="234"/>
      <c r="C2412" s="235"/>
      <c r="D2412" s="229" t="s">
        <v>171</v>
      </c>
      <c r="E2412" s="236" t="s">
        <v>1</v>
      </c>
      <c r="F2412" s="237" t="s">
        <v>4076</v>
      </c>
      <c r="G2412" s="235"/>
      <c r="H2412" s="238">
        <v>28.332999999999998</v>
      </c>
      <c r="I2412" s="239"/>
      <c r="J2412" s="235"/>
      <c r="K2412" s="235"/>
      <c r="L2412" s="240"/>
      <c r="M2412" s="241"/>
      <c r="N2412" s="242"/>
      <c r="O2412" s="242"/>
      <c r="P2412" s="242"/>
      <c r="Q2412" s="242"/>
      <c r="R2412" s="242"/>
      <c r="S2412" s="242"/>
      <c r="T2412" s="243"/>
      <c r="U2412" s="13"/>
      <c r="V2412" s="13"/>
      <c r="W2412" s="13"/>
      <c r="X2412" s="13"/>
      <c r="Y2412" s="13"/>
      <c r="Z2412" s="13"/>
      <c r="AA2412" s="13"/>
      <c r="AB2412" s="13"/>
      <c r="AC2412" s="13"/>
      <c r="AD2412" s="13"/>
      <c r="AE2412" s="13"/>
      <c r="AT2412" s="244" t="s">
        <v>171</v>
      </c>
      <c r="AU2412" s="244" t="s">
        <v>85</v>
      </c>
      <c r="AV2412" s="13" t="s">
        <v>85</v>
      </c>
      <c r="AW2412" s="13" t="s">
        <v>32</v>
      </c>
      <c r="AX2412" s="13" t="s">
        <v>83</v>
      </c>
      <c r="AY2412" s="244" t="s">
        <v>161</v>
      </c>
    </row>
    <row r="2413" s="13" customFormat="1">
      <c r="A2413" s="13"/>
      <c r="B2413" s="234"/>
      <c r="C2413" s="235"/>
      <c r="D2413" s="229" t="s">
        <v>171</v>
      </c>
      <c r="E2413" s="235"/>
      <c r="F2413" s="237" t="s">
        <v>4077</v>
      </c>
      <c r="G2413" s="235"/>
      <c r="H2413" s="238">
        <v>31.166</v>
      </c>
      <c r="I2413" s="239"/>
      <c r="J2413" s="235"/>
      <c r="K2413" s="235"/>
      <c r="L2413" s="240"/>
      <c r="M2413" s="241"/>
      <c r="N2413" s="242"/>
      <c r="O2413" s="242"/>
      <c r="P2413" s="242"/>
      <c r="Q2413" s="242"/>
      <c r="R2413" s="242"/>
      <c r="S2413" s="242"/>
      <c r="T2413" s="243"/>
      <c r="U2413" s="13"/>
      <c r="V2413" s="13"/>
      <c r="W2413" s="13"/>
      <c r="X2413" s="13"/>
      <c r="Y2413" s="13"/>
      <c r="Z2413" s="13"/>
      <c r="AA2413" s="13"/>
      <c r="AB2413" s="13"/>
      <c r="AC2413" s="13"/>
      <c r="AD2413" s="13"/>
      <c r="AE2413" s="13"/>
      <c r="AT2413" s="244" t="s">
        <v>171</v>
      </c>
      <c r="AU2413" s="244" t="s">
        <v>85</v>
      </c>
      <c r="AV2413" s="13" t="s">
        <v>85</v>
      </c>
      <c r="AW2413" s="13" t="s">
        <v>4</v>
      </c>
      <c r="AX2413" s="13" t="s">
        <v>83</v>
      </c>
      <c r="AY2413" s="244" t="s">
        <v>161</v>
      </c>
    </row>
    <row r="2414" s="2" customFormat="1" ht="33" customHeight="1">
      <c r="A2414" s="38"/>
      <c r="B2414" s="39"/>
      <c r="C2414" s="215" t="s">
        <v>3778</v>
      </c>
      <c r="D2414" s="215" t="s">
        <v>163</v>
      </c>
      <c r="E2414" s="216" t="s">
        <v>4078</v>
      </c>
      <c r="F2414" s="217" t="s">
        <v>4079</v>
      </c>
      <c r="G2414" s="218" t="s">
        <v>451</v>
      </c>
      <c r="H2414" s="219">
        <v>8.5</v>
      </c>
      <c r="I2414" s="220"/>
      <c r="J2414" s="221">
        <f>ROUND(I2414*H2414,2)</f>
        <v>0</v>
      </c>
      <c r="K2414" s="222"/>
      <c r="L2414" s="44"/>
      <c r="M2414" s="223" t="s">
        <v>1</v>
      </c>
      <c r="N2414" s="224" t="s">
        <v>40</v>
      </c>
      <c r="O2414" s="91"/>
      <c r="P2414" s="225">
        <f>O2414*H2414</f>
        <v>0</v>
      </c>
      <c r="Q2414" s="225">
        <v>0.0010200000000000001</v>
      </c>
      <c r="R2414" s="225">
        <f>Q2414*H2414</f>
        <v>0.0086700000000000006</v>
      </c>
      <c r="S2414" s="225">
        <v>0</v>
      </c>
      <c r="T2414" s="226">
        <f>S2414*H2414</f>
        <v>0</v>
      </c>
      <c r="U2414" s="38"/>
      <c r="V2414" s="38"/>
      <c r="W2414" s="38"/>
      <c r="X2414" s="38"/>
      <c r="Y2414" s="38"/>
      <c r="Z2414" s="38"/>
      <c r="AA2414" s="38"/>
      <c r="AB2414" s="38"/>
      <c r="AC2414" s="38"/>
      <c r="AD2414" s="38"/>
      <c r="AE2414" s="38"/>
      <c r="AR2414" s="227" t="s">
        <v>256</v>
      </c>
      <c r="AT2414" s="227" t="s">
        <v>163</v>
      </c>
      <c r="AU2414" s="227" t="s">
        <v>85</v>
      </c>
      <c r="AY2414" s="17" t="s">
        <v>161</v>
      </c>
      <c r="BE2414" s="228">
        <f>IF(N2414="základní",J2414,0)</f>
        <v>0</v>
      </c>
      <c r="BF2414" s="228">
        <f>IF(N2414="snížená",J2414,0)</f>
        <v>0</v>
      </c>
      <c r="BG2414" s="228">
        <f>IF(N2414="zákl. přenesená",J2414,0)</f>
        <v>0</v>
      </c>
      <c r="BH2414" s="228">
        <f>IF(N2414="sníž. přenesená",J2414,0)</f>
        <v>0</v>
      </c>
      <c r="BI2414" s="228">
        <f>IF(N2414="nulová",J2414,0)</f>
        <v>0</v>
      </c>
      <c r="BJ2414" s="17" t="s">
        <v>83</v>
      </c>
      <c r="BK2414" s="228">
        <f>ROUND(I2414*H2414,2)</f>
        <v>0</v>
      </c>
      <c r="BL2414" s="17" t="s">
        <v>256</v>
      </c>
      <c r="BM2414" s="227" t="s">
        <v>4080</v>
      </c>
    </row>
    <row r="2415" s="2" customFormat="1">
      <c r="A2415" s="38"/>
      <c r="B2415" s="39"/>
      <c r="C2415" s="40"/>
      <c r="D2415" s="229" t="s">
        <v>169</v>
      </c>
      <c r="E2415" s="40"/>
      <c r="F2415" s="230" t="s">
        <v>4081</v>
      </c>
      <c r="G2415" s="40"/>
      <c r="H2415" s="40"/>
      <c r="I2415" s="231"/>
      <c r="J2415" s="40"/>
      <c r="K2415" s="40"/>
      <c r="L2415" s="44"/>
      <c r="M2415" s="232"/>
      <c r="N2415" s="233"/>
      <c r="O2415" s="91"/>
      <c r="P2415" s="91"/>
      <c r="Q2415" s="91"/>
      <c r="R2415" s="91"/>
      <c r="S2415" s="91"/>
      <c r="T2415" s="92"/>
      <c r="U2415" s="38"/>
      <c r="V2415" s="38"/>
      <c r="W2415" s="38"/>
      <c r="X2415" s="38"/>
      <c r="Y2415" s="38"/>
      <c r="Z2415" s="38"/>
      <c r="AA2415" s="38"/>
      <c r="AB2415" s="38"/>
      <c r="AC2415" s="38"/>
      <c r="AD2415" s="38"/>
      <c r="AE2415" s="38"/>
      <c r="AT2415" s="17" t="s">
        <v>169</v>
      </c>
      <c r="AU2415" s="17" t="s">
        <v>85</v>
      </c>
    </row>
    <row r="2416" s="13" customFormat="1">
      <c r="A2416" s="13"/>
      <c r="B2416" s="234"/>
      <c r="C2416" s="235"/>
      <c r="D2416" s="229" t="s">
        <v>171</v>
      </c>
      <c r="E2416" s="236" t="s">
        <v>1</v>
      </c>
      <c r="F2416" s="237" t="s">
        <v>4072</v>
      </c>
      <c r="G2416" s="235"/>
      <c r="H2416" s="238">
        <v>8.5</v>
      </c>
      <c r="I2416" s="239"/>
      <c r="J2416" s="235"/>
      <c r="K2416" s="235"/>
      <c r="L2416" s="240"/>
      <c r="M2416" s="241"/>
      <c r="N2416" s="242"/>
      <c r="O2416" s="242"/>
      <c r="P2416" s="242"/>
      <c r="Q2416" s="242"/>
      <c r="R2416" s="242"/>
      <c r="S2416" s="242"/>
      <c r="T2416" s="243"/>
      <c r="U2416" s="13"/>
      <c r="V2416" s="13"/>
      <c r="W2416" s="13"/>
      <c r="X2416" s="13"/>
      <c r="Y2416" s="13"/>
      <c r="Z2416" s="13"/>
      <c r="AA2416" s="13"/>
      <c r="AB2416" s="13"/>
      <c r="AC2416" s="13"/>
      <c r="AD2416" s="13"/>
      <c r="AE2416" s="13"/>
      <c r="AT2416" s="244" t="s">
        <v>171</v>
      </c>
      <c r="AU2416" s="244" t="s">
        <v>85</v>
      </c>
      <c r="AV2416" s="13" t="s">
        <v>85</v>
      </c>
      <c r="AW2416" s="13" t="s">
        <v>32</v>
      </c>
      <c r="AX2416" s="13" t="s">
        <v>83</v>
      </c>
      <c r="AY2416" s="244" t="s">
        <v>161</v>
      </c>
    </row>
    <row r="2417" s="2" customFormat="1" ht="24.15" customHeight="1">
      <c r="A2417" s="38"/>
      <c r="B2417" s="39"/>
      <c r="C2417" s="215" t="s">
        <v>4030</v>
      </c>
      <c r="D2417" s="215" t="s">
        <v>163</v>
      </c>
      <c r="E2417" s="216" t="s">
        <v>4082</v>
      </c>
      <c r="F2417" s="217" t="s">
        <v>4083</v>
      </c>
      <c r="G2417" s="218" t="s">
        <v>451</v>
      </c>
      <c r="H2417" s="219">
        <v>163.19999999999999</v>
      </c>
      <c r="I2417" s="220"/>
      <c r="J2417" s="221">
        <f>ROUND(I2417*H2417,2)</f>
        <v>0</v>
      </c>
      <c r="K2417" s="222"/>
      <c r="L2417" s="44"/>
      <c r="M2417" s="223" t="s">
        <v>1</v>
      </c>
      <c r="N2417" s="224" t="s">
        <v>40</v>
      </c>
      <c r="O2417" s="91"/>
      <c r="P2417" s="225">
        <f>O2417*H2417</f>
        <v>0</v>
      </c>
      <c r="Q2417" s="225">
        <v>0.00058</v>
      </c>
      <c r="R2417" s="225">
        <f>Q2417*H2417</f>
        <v>0.09465599999999999</v>
      </c>
      <c r="S2417" s="225">
        <v>0</v>
      </c>
      <c r="T2417" s="226">
        <f>S2417*H2417</f>
        <v>0</v>
      </c>
      <c r="U2417" s="38"/>
      <c r="V2417" s="38"/>
      <c r="W2417" s="38"/>
      <c r="X2417" s="38"/>
      <c r="Y2417" s="38"/>
      <c r="Z2417" s="38"/>
      <c r="AA2417" s="38"/>
      <c r="AB2417" s="38"/>
      <c r="AC2417" s="38"/>
      <c r="AD2417" s="38"/>
      <c r="AE2417" s="38"/>
      <c r="AR2417" s="227" t="s">
        <v>256</v>
      </c>
      <c r="AT2417" s="227" t="s">
        <v>163</v>
      </c>
      <c r="AU2417" s="227" t="s">
        <v>85</v>
      </c>
      <c r="AY2417" s="17" t="s">
        <v>161</v>
      </c>
      <c r="BE2417" s="228">
        <f>IF(N2417="základní",J2417,0)</f>
        <v>0</v>
      </c>
      <c r="BF2417" s="228">
        <f>IF(N2417="snížená",J2417,0)</f>
        <v>0</v>
      </c>
      <c r="BG2417" s="228">
        <f>IF(N2417="zákl. přenesená",J2417,0)</f>
        <v>0</v>
      </c>
      <c r="BH2417" s="228">
        <f>IF(N2417="sníž. přenesená",J2417,0)</f>
        <v>0</v>
      </c>
      <c r="BI2417" s="228">
        <f>IF(N2417="nulová",J2417,0)</f>
        <v>0</v>
      </c>
      <c r="BJ2417" s="17" t="s">
        <v>83</v>
      </c>
      <c r="BK2417" s="228">
        <f>ROUND(I2417*H2417,2)</f>
        <v>0</v>
      </c>
      <c r="BL2417" s="17" t="s">
        <v>256</v>
      </c>
      <c r="BM2417" s="227" t="s">
        <v>4084</v>
      </c>
    </row>
    <row r="2418" s="2" customFormat="1">
      <c r="A2418" s="38"/>
      <c r="B2418" s="39"/>
      <c r="C2418" s="40"/>
      <c r="D2418" s="229" t="s">
        <v>169</v>
      </c>
      <c r="E2418" s="40"/>
      <c r="F2418" s="230" t="s">
        <v>4085</v>
      </c>
      <c r="G2418" s="40"/>
      <c r="H2418" s="40"/>
      <c r="I2418" s="231"/>
      <c r="J2418" s="40"/>
      <c r="K2418" s="40"/>
      <c r="L2418" s="44"/>
      <c r="M2418" s="232"/>
      <c r="N2418" s="233"/>
      <c r="O2418" s="91"/>
      <c r="P2418" s="91"/>
      <c r="Q2418" s="91"/>
      <c r="R2418" s="91"/>
      <c r="S2418" s="91"/>
      <c r="T2418" s="92"/>
      <c r="U2418" s="38"/>
      <c r="V2418" s="38"/>
      <c r="W2418" s="38"/>
      <c r="X2418" s="38"/>
      <c r="Y2418" s="38"/>
      <c r="Z2418" s="38"/>
      <c r="AA2418" s="38"/>
      <c r="AB2418" s="38"/>
      <c r="AC2418" s="38"/>
      <c r="AD2418" s="38"/>
      <c r="AE2418" s="38"/>
      <c r="AT2418" s="17" t="s">
        <v>169</v>
      </c>
      <c r="AU2418" s="17" t="s">
        <v>85</v>
      </c>
    </row>
    <row r="2419" s="13" customFormat="1">
      <c r="A2419" s="13"/>
      <c r="B2419" s="234"/>
      <c r="C2419" s="235"/>
      <c r="D2419" s="229" t="s">
        <v>171</v>
      </c>
      <c r="E2419" s="236" t="s">
        <v>1</v>
      </c>
      <c r="F2419" s="237" t="s">
        <v>1003</v>
      </c>
      <c r="G2419" s="235"/>
      <c r="H2419" s="238">
        <v>29.800000000000001</v>
      </c>
      <c r="I2419" s="239"/>
      <c r="J2419" s="235"/>
      <c r="K2419" s="235"/>
      <c r="L2419" s="240"/>
      <c r="M2419" s="241"/>
      <c r="N2419" s="242"/>
      <c r="O2419" s="242"/>
      <c r="P2419" s="242"/>
      <c r="Q2419" s="242"/>
      <c r="R2419" s="242"/>
      <c r="S2419" s="242"/>
      <c r="T2419" s="243"/>
      <c r="U2419" s="13"/>
      <c r="V2419" s="13"/>
      <c r="W2419" s="13"/>
      <c r="X2419" s="13"/>
      <c r="Y2419" s="13"/>
      <c r="Z2419" s="13"/>
      <c r="AA2419" s="13"/>
      <c r="AB2419" s="13"/>
      <c r="AC2419" s="13"/>
      <c r="AD2419" s="13"/>
      <c r="AE2419" s="13"/>
      <c r="AT2419" s="244" t="s">
        <v>171</v>
      </c>
      <c r="AU2419" s="244" t="s">
        <v>85</v>
      </c>
      <c r="AV2419" s="13" t="s">
        <v>85</v>
      </c>
      <c r="AW2419" s="13" t="s">
        <v>32</v>
      </c>
      <c r="AX2419" s="13" t="s">
        <v>75</v>
      </c>
      <c r="AY2419" s="244" t="s">
        <v>161</v>
      </c>
    </row>
    <row r="2420" s="13" customFormat="1">
      <c r="A2420" s="13"/>
      <c r="B2420" s="234"/>
      <c r="C2420" s="235"/>
      <c r="D2420" s="229" t="s">
        <v>171</v>
      </c>
      <c r="E2420" s="236" t="s">
        <v>1</v>
      </c>
      <c r="F2420" s="237" t="s">
        <v>1004</v>
      </c>
      <c r="G2420" s="235"/>
      <c r="H2420" s="238">
        <v>25.800000000000001</v>
      </c>
      <c r="I2420" s="239"/>
      <c r="J2420" s="235"/>
      <c r="K2420" s="235"/>
      <c r="L2420" s="240"/>
      <c r="M2420" s="241"/>
      <c r="N2420" s="242"/>
      <c r="O2420" s="242"/>
      <c r="P2420" s="242"/>
      <c r="Q2420" s="242"/>
      <c r="R2420" s="242"/>
      <c r="S2420" s="242"/>
      <c r="T2420" s="243"/>
      <c r="U2420" s="13"/>
      <c r="V2420" s="13"/>
      <c r="W2420" s="13"/>
      <c r="X2420" s="13"/>
      <c r="Y2420" s="13"/>
      <c r="Z2420" s="13"/>
      <c r="AA2420" s="13"/>
      <c r="AB2420" s="13"/>
      <c r="AC2420" s="13"/>
      <c r="AD2420" s="13"/>
      <c r="AE2420" s="13"/>
      <c r="AT2420" s="244" t="s">
        <v>171</v>
      </c>
      <c r="AU2420" s="244" t="s">
        <v>85</v>
      </c>
      <c r="AV2420" s="13" t="s">
        <v>85</v>
      </c>
      <c r="AW2420" s="13" t="s">
        <v>32</v>
      </c>
      <c r="AX2420" s="13" t="s">
        <v>75</v>
      </c>
      <c r="AY2420" s="244" t="s">
        <v>161</v>
      </c>
    </row>
    <row r="2421" s="13" customFormat="1">
      <c r="A2421" s="13"/>
      <c r="B2421" s="234"/>
      <c r="C2421" s="235"/>
      <c r="D2421" s="229" t="s">
        <v>171</v>
      </c>
      <c r="E2421" s="236" t="s">
        <v>1</v>
      </c>
      <c r="F2421" s="237" t="s">
        <v>1005</v>
      </c>
      <c r="G2421" s="235"/>
      <c r="H2421" s="238">
        <v>31.399999999999999</v>
      </c>
      <c r="I2421" s="239"/>
      <c r="J2421" s="235"/>
      <c r="K2421" s="235"/>
      <c r="L2421" s="240"/>
      <c r="M2421" s="241"/>
      <c r="N2421" s="242"/>
      <c r="O2421" s="242"/>
      <c r="P2421" s="242"/>
      <c r="Q2421" s="242"/>
      <c r="R2421" s="242"/>
      <c r="S2421" s="242"/>
      <c r="T2421" s="243"/>
      <c r="U2421" s="13"/>
      <c r="V2421" s="13"/>
      <c r="W2421" s="13"/>
      <c r="X2421" s="13"/>
      <c r="Y2421" s="13"/>
      <c r="Z2421" s="13"/>
      <c r="AA2421" s="13"/>
      <c r="AB2421" s="13"/>
      <c r="AC2421" s="13"/>
      <c r="AD2421" s="13"/>
      <c r="AE2421" s="13"/>
      <c r="AT2421" s="244" t="s">
        <v>171</v>
      </c>
      <c r="AU2421" s="244" t="s">
        <v>85</v>
      </c>
      <c r="AV2421" s="13" t="s">
        <v>85</v>
      </c>
      <c r="AW2421" s="13" t="s">
        <v>32</v>
      </c>
      <c r="AX2421" s="13" t="s">
        <v>75</v>
      </c>
      <c r="AY2421" s="244" t="s">
        <v>161</v>
      </c>
    </row>
    <row r="2422" s="13" customFormat="1">
      <c r="A2422" s="13"/>
      <c r="B2422" s="234"/>
      <c r="C2422" s="235"/>
      <c r="D2422" s="229" t="s">
        <v>171</v>
      </c>
      <c r="E2422" s="236" t="s">
        <v>1</v>
      </c>
      <c r="F2422" s="237" t="s">
        <v>1006</v>
      </c>
      <c r="G2422" s="235"/>
      <c r="H2422" s="238">
        <v>37</v>
      </c>
      <c r="I2422" s="239"/>
      <c r="J2422" s="235"/>
      <c r="K2422" s="235"/>
      <c r="L2422" s="240"/>
      <c r="M2422" s="241"/>
      <c r="N2422" s="242"/>
      <c r="O2422" s="242"/>
      <c r="P2422" s="242"/>
      <c r="Q2422" s="242"/>
      <c r="R2422" s="242"/>
      <c r="S2422" s="242"/>
      <c r="T2422" s="243"/>
      <c r="U2422" s="13"/>
      <c r="V2422" s="13"/>
      <c r="W2422" s="13"/>
      <c r="X2422" s="13"/>
      <c r="Y2422" s="13"/>
      <c r="Z2422" s="13"/>
      <c r="AA2422" s="13"/>
      <c r="AB2422" s="13"/>
      <c r="AC2422" s="13"/>
      <c r="AD2422" s="13"/>
      <c r="AE2422" s="13"/>
      <c r="AT2422" s="244" t="s">
        <v>171</v>
      </c>
      <c r="AU2422" s="244" t="s">
        <v>85</v>
      </c>
      <c r="AV2422" s="13" t="s">
        <v>85</v>
      </c>
      <c r="AW2422" s="13" t="s">
        <v>32</v>
      </c>
      <c r="AX2422" s="13" t="s">
        <v>75</v>
      </c>
      <c r="AY2422" s="244" t="s">
        <v>161</v>
      </c>
    </row>
    <row r="2423" s="13" customFormat="1">
      <c r="A2423" s="13"/>
      <c r="B2423" s="234"/>
      <c r="C2423" s="235"/>
      <c r="D2423" s="229" t="s">
        <v>171</v>
      </c>
      <c r="E2423" s="236" t="s">
        <v>1</v>
      </c>
      <c r="F2423" s="237" t="s">
        <v>1007</v>
      </c>
      <c r="G2423" s="235"/>
      <c r="H2423" s="238">
        <v>31.800000000000001</v>
      </c>
      <c r="I2423" s="239"/>
      <c r="J2423" s="235"/>
      <c r="K2423" s="235"/>
      <c r="L2423" s="240"/>
      <c r="M2423" s="241"/>
      <c r="N2423" s="242"/>
      <c r="O2423" s="242"/>
      <c r="P2423" s="242"/>
      <c r="Q2423" s="242"/>
      <c r="R2423" s="242"/>
      <c r="S2423" s="242"/>
      <c r="T2423" s="243"/>
      <c r="U2423" s="13"/>
      <c r="V2423" s="13"/>
      <c r="W2423" s="13"/>
      <c r="X2423" s="13"/>
      <c r="Y2423" s="13"/>
      <c r="Z2423" s="13"/>
      <c r="AA2423" s="13"/>
      <c r="AB2423" s="13"/>
      <c r="AC2423" s="13"/>
      <c r="AD2423" s="13"/>
      <c r="AE2423" s="13"/>
      <c r="AT2423" s="244" t="s">
        <v>171</v>
      </c>
      <c r="AU2423" s="244" t="s">
        <v>85</v>
      </c>
      <c r="AV2423" s="13" t="s">
        <v>85</v>
      </c>
      <c r="AW2423" s="13" t="s">
        <v>32</v>
      </c>
      <c r="AX2423" s="13" t="s">
        <v>75</v>
      </c>
      <c r="AY2423" s="244" t="s">
        <v>161</v>
      </c>
    </row>
    <row r="2424" s="13" customFormat="1">
      <c r="A2424" s="13"/>
      <c r="B2424" s="234"/>
      <c r="C2424" s="235"/>
      <c r="D2424" s="229" t="s">
        <v>171</v>
      </c>
      <c r="E2424" s="236" t="s">
        <v>1</v>
      </c>
      <c r="F2424" s="237" t="s">
        <v>4086</v>
      </c>
      <c r="G2424" s="235"/>
      <c r="H2424" s="238">
        <v>7.4000000000000004</v>
      </c>
      <c r="I2424" s="239"/>
      <c r="J2424" s="235"/>
      <c r="K2424" s="235"/>
      <c r="L2424" s="240"/>
      <c r="M2424" s="241"/>
      <c r="N2424" s="242"/>
      <c r="O2424" s="242"/>
      <c r="P2424" s="242"/>
      <c r="Q2424" s="242"/>
      <c r="R2424" s="242"/>
      <c r="S2424" s="242"/>
      <c r="T2424" s="243"/>
      <c r="U2424" s="13"/>
      <c r="V2424" s="13"/>
      <c r="W2424" s="13"/>
      <c r="X2424" s="13"/>
      <c r="Y2424" s="13"/>
      <c r="Z2424" s="13"/>
      <c r="AA2424" s="13"/>
      <c r="AB2424" s="13"/>
      <c r="AC2424" s="13"/>
      <c r="AD2424" s="13"/>
      <c r="AE2424" s="13"/>
      <c r="AT2424" s="244" t="s">
        <v>171</v>
      </c>
      <c r="AU2424" s="244" t="s">
        <v>85</v>
      </c>
      <c r="AV2424" s="13" t="s">
        <v>85</v>
      </c>
      <c r="AW2424" s="13" t="s">
        <v>32</v>
      </c>
      <c r="AX2424" s="13" t="s">
        <v>75</v>
      </c>
      <c r="AY2424" s="244" t="s">
        <v>161</v>
      </c>
    </row>
    <row r="2425" s="14" customFormat="1">
      <c r="A2425" s="14"/>
      <c r="B2425" s="245"/>
      <c r="C2425" s="246"/>
      <c r="D2425" s="229" t="s">
        <v>171</v>
      </c>
      <c r="E2425" s="247" t="s">
        <v>1</v>
      </c>
      <c r="F2425" s="248" t="s">
        <v>185</v>
      </c>
      <c r="G2425" s="246"/>
      <c r="H2425" s="249">
        <v>163.20000000000002</v>
      </c>
      <c r="I2425" s="250"/>
      <c r="J2425" s="246"/>
      <c r="K2425" s="246"/>
      <c r="L2425" s="251"/>
      <c r="M2425" s="252"/>
      <c r="N2425" s="253"/>
      <c r="O2425" s="253"/>
      <c r="P2425" s="253"/>
      <c r="Q2425" s="253"/>
      <c r="R2425" s="253"/>
      <c r="S2425" s="253"/>
      <c r="T2425" s="254"/>
      <c r="U2425" s="14"/>
      <c r="V2425" s="14"/>
      <c r="W2425" s="14"/>
      <c r="X2425" s="14"/>
      <c r="Y2425" s="14"/>
      <c r="Z2425" s="14"/>
      <c r="AA2425" s="14"/>
      <c r="AB2425" s="14"/>
      <c r="AC2425" s="14"/>
      <c r="AD2425" s="14"/>
      <c r="AE2425" s="14"/>
      <c r="AT2425" s="255" t="s">
        <v>171</v>
      </c>
      <c r="AU2425" s="255" t="s">
        <v>85</v>
      </c>
      <c r="AV2425" s="14" t="s">
        <v>167</v>
      </c>
      <c r="AW2425" s="14" t="s">
        <v>32</v>
      </c>
      <c r="AX2425" s="14" t="s">
        <v>83</v>
      </c>
      <c r="AY2425" s="255" t="s">
        <v>161</v>
      </c>
    </row>
    <row r="2426" s="2" customFormat="1" ht="33" customHeight="1">
      <c r="A2426" s="38"/>
      <c r="B2426" s="39"/>
      <c r="C2426" s="215" t="s">
        <v>4087</v>
      </c>
      <c r="D2426" s="215" t="s">
        <v>163</v>
      </c>
      <c r="E2426" s="216" t="s">
        <v>4088</v>
      </c>
      <c r="F2426" s="217" t="s">
        <v>4089</v>
      </c>
      <c r="G2426" s="218" t="s">
        <v>451</v>
      </c>
      <c r="H2426" s="219">
        <v>6.5</v>
      </c>
      <c r="I2426" s="220"/>
      <c r="J2426" s="221">
        <f>ROUND(I2426*H2426,2)</f>
        <v>0</v>
      </c>
      <c r="K2426" s="222"/>
      <c r="L2426" s="44"/>
      <c r="M2426" s="223" t="s">
        <v>1</v>
      </c>
      <c r="N2426" s="224" t="s">
        <v>40</v>
      </c>
      <c r="O2426" s="91"/>
      <c r="P2426" s="225">
        <f>O2426*H2426</f>
        <v>0</v>
      </c>
      <c r="Q2426" s="225">
        <v>0.00058</v>
      </c>
      <c r="R2426" s="225">
        <f>Q2426*H2426</f>
        <v>0.0037699999999999999</v>
      </c>
      <c r="S2426" s="225">
        <v>0</v>
      </c>
      <c r="T2426" s="226">
        <f>S2426*H2426</f>
        <v>0</v>
      </c>
      <c r="U2426" s="38"/>
      <c r="V2426" s="38"/>
      <c r="W2426" s="38"/>
      <c r="X2426" s="38"/>
      <c r="Y2426" s="38"/>
      <c r="Z2426" s="38"/>
      <c r="AA2426" s="38"/>
      <c r="AB2426" s="38"/>
      <c r="AC2426" s="38"/>
      <c r="AD2426" s="38"/>
      <c r="AE2426" s="38"/>
      <c r="AR2426" s="227" t="s">
        <v>256</v>
      </c>
      <c r="AT2426" s="227" t="s">
        <v>163</v>
      </c>
      <c r="AU2426" s="227" t="s">
        <v>85</v>
      </c>
      <c r="AY2426" s="17" t="s">
        <v>161</v>
      </c>
      <c r="BE2426" s="228">
        <f>IF(N2426="základní",J2426,0)</f>
        <v>0</v>
      </c>
      <c r="BF2426" s="228">
        <f>IF(N2426="snížená",J2426,0)</f>
        <v>0</v>
      </c>
      <c r="BG2426" s="228">
        <f>IF(N2426="zákl. přenesená",J2426,0)</f>
        <v>0</v>
      </c>
      <c r="BH2426" s="228">
        <f>IF(N2426="sníž. přenesená",J2426,0)</f>
        <v>0</v>
      </c>
      <c r="BI2426" s="228">
        <f>IF(N2426="nulová",J2426,0)</f>
        <v>0</v>
      </c>
      <c r="BJ2426" s="17" t="s">
        <v>83</v>
      </c>
      <c r="BK2426" s="228">
        <f>ROUND(I2426*H2426,2)</f>
        <v>0</v>
      </c>
      <c r="BL2426" s="17" t="s">
        <v>256</v>
      </c>
      <c r="BM2426" s="227" t="s">
        <v>4090</v>
      </c>
    </row>
    <row r="2427" s="2" customFormat="1">
      <c r="A2427" s="38"/>
      <c r="B2427" s="39"/>
      <c r="C2427" s="40"/>
      <c r="D2427" s="229" t="s">
        <v>169</v>
      </c>
      <c r="E2427" s="40"/>
      <c r="F2427" s="230" t="s">
        <v>4091</v>
      </c>
      <c r="G2427" s="40"/>
      <c r="H2427" s="40"/>
      <c r="I2427" s="231"/>
      <c r="J2427" s="40"/>
      <c r="K2427" s="40"/>
      <c r="L2427" s="44"/>
      <c r="M2427" s="232"/>
      <c r="N2427" s="233"/>
      <c r="O2427" s="91"/>
      <c r="P2427" s="91"/>
      <c r="Q2427" s="91"/>
      <c r="R2427" s="91"/>
      <c r="S2427" s="91"/>
      <c r="T2427" s="92"/>
      <c r="U2427" s="38"/>
      <c r="V2427" s="38"/>
      <c r="W2427" s="38"/>
      <c r="X2427" s="38"/>
      <c r="Y2427" s="38"/>
      <c r="Z2427" s="38"/>
      <c r="AA2427" s="38"/>
      <c r="AB2427" s="38"/>
      <c r="AC2427" s="38"/>
      <c r="AD2427" s="38"/>
      <c r="AE2427" s="38"/>
      <c r="AT2427" s="17" t="s">
        <v>169</v>
      </c>
      <c r="AU2427" s="17" t="s">
        <v>85</v>
      </c>
    </row>
    <row r="2428" s="13" customFormat="1">
      <c r="A2428" s="13"/>
      <c r="B2428" s="234"/>
      <c r="C2428" s="235"/>
      <c r="D2428" s="229" t="s">
        <v>171</v>
      </c>
      <c r="E2428" s="236" t="s">
        <v>1</v>
      </c>
      <c r="F2428" s="237" t="s">
        <v>4092</v>
      </c>
      <c r="G2428" s="235"/>
      <c r="H2428" s="238">
        <v>6.5</v>
      </c>
      <c r="I2428" s="239"/>
      <c r="J2428" s="235"/>
      <c r="K2428" s="235"/>
      <c r="L2428" s="240"/>
      <c r="M2428" s="241"/>
      <c r="N2428" s="242"/>
      <c r="O2428" s="242"/>
      <c r="P2428" s="242"/>
      <c r="Q2428" s="242"/>
      <c r="R2428" s="242"/>
      <c r="S2428" s="242"/>
      <c r="T2428" s="243"/>
      <c r="U2428" s="13"/>
      <c r="V2428" s="13"/>
      <c r="W2428" s="13"/>
      <c r="X2428" s="13"/>
      <c r="Y2428" s="13"/>
      <c r="Z2428" s="13"/>
      <c r="AA2428" s="13"/>
      <c r="AB2428" s="13"/>
      <c r="AC2428" s="13"/>
      <c r="AD2428" s="13"/>
      <c r="AE2428" s="13"/>
      <c r="AT2428" s="244" t="s">
        <v>171</v>
      </c>
      <c r="AU2428" s="244" t="s">
        <v>85</v>
      </c>
      <c r="AV2428" s="13" t="s">
        <v>85</v>
      </c>
      <c r="AW2428" s="13" t="s">
        <v>32</v>
      </c>
      <c r="AX2428" s="13" t="s">
        <v>83</v>
      </c>
      <c r="AY2428" s="244" t="s">
        <v>161</v>
      </c>
    </row>
    <row r="2429" s="2" customFormat="1" ht="37.8" customHeight="1">
      <c r="A2429" s="38"/>
      <c r="B2429" s="39"/>
      <c r="C2429" s="256" t="s">
        <v>4093</v>
      </c>
      <c r="D2429" s="256" t="s">
        <v>639</v>
      </c>
      <c r="E2429" s="257" t="s">
        <v>4094</v>
      </c>
      <c r="F2429" s="258" t="s">
        <v>4095</v>
      </c>
      <c r="G2429" s="259" t="s">
        <v>376</v>
      </c>
      <c r="H2429" s="260">
        <v>588.01099999999997</v>
      </c>
      <c r="I2429" s="261"/>
      <c r="J2429" s="262">
        <f>ROUND(I2429*H2429,2)</f>
        <v>0</v>
      </c>
      <c r="K2429" s="263"/>
      <c r="L2429" s="264"/>
      <c r="M2429" s="265" t="s">
        <v>1</v>
      </c>
      <c r="N2429" s="266" t="s">
        <v>40</v>
      </c>
      <c r="O2429" s="91"/>
      <c r="P2429" s="225">
        <f>O2429*H2429</f>
        <v>0</v>
      </c>
      <c r="Q2429" s="225">
        <v>0.00044999999999999999</v>
      </c>
      <c r="R2429" s="225">
        <f>Q2429*H2429</f>
        <v>0.26460495000000001</v>
      </c>
      <c r="S2429" s="225">
        <v>0</v>
      </c>
      <c r="T2429" s="226">
        <f>S2429*H2429</f>
        <v>0</v>
      </c>
      <c r="U2429" s="38"/>
      <c r="V2429" s="38"/>
      <c r="W2429" s="38"/>
      <c r="X2429" s="38"/>
      <c r="Y2429" s="38"/>
      <c r="Z2429" s="38"/>
      <c r="AA2429" s="38"/>
      <c r="AB2429" s="38"/>
      <c r="AC2429" s="38"/>
      <c r="AD2429" s="38"/>
      <c r="AE2429" s="38"/>
      <c r="AR2429" s="227" t="s">
        <v>642</v>
      </c>
      <c r="AT2429" s="227" t="s">
        <v>639</v>
      </c>
      <c r="AU2429" s="227" t="s">
        <v>85</v>
      </c>
      <c r="AY2429" s="17" t="s">
        <v>161</v>
      </c>
      <c r="BE2429" s="228">
        <f>IF(N2429="základní",J2429,0)</f>
        <v>0</v>
      </c>
      <c r="BF2429" s="228">
        <f>IF(N2429="snížená",J2429,0)</f>
        <v>0</v>
      </c>
      <c r="BG2429" s="228">
        <f>IF(N2429="zákl. přenesená",J2429,0)</f>
        <v>0</v>
      </c>
      <c r="BH2429" s="228">
        <f>IF(N2429="sníž. přenesená",J2429,0)</f>
        <v>0</v>
      </c>
      <c r="BI2429" s="228">
        <f>IF(N2429="nulová",J2429,0)</f>
        <v>0</v>
      </c>
      <c r="BJ2429" s="17" t="s">
        <v>83</v>
      </c>
      <c r="BK2429" s="228">
        <f>ROUND(I2429*H2429,2)</f>
        <v>0</v>
      </c>
      <c r="BL2429" s="17" t="s">
        <v>642</v>
      </c>
      <c r="BM2429" s="227" t="s">
        <v>4096</v>
      </c>
    </row>
    <row r="2430" s="13" customFormat="1">
      <c r="A2430" s="13"/>
      <c r="B2430" s="234"/>
      <c r="C2430" s="235"/>
      <c r="D2430" s="229" t="s">
        <v>171</v>
      </c>
      <c r="E2430" s="236" t="s">
        <v>1</v>
      </c>
      <c r="F2430" s="237" t="s">
        <v>4097</v>
      </c>
      <c r="G2430" s="235"/>
      <c r="H2430" s="238">
        <v>565.48800000000006</v>
      </c>
      <c r="I2430" s="239"/>
      <c r="J2430" s="235"/>
      <c r="K2430" s="235"/>
      <c r="L2430" s="240"/>
      <c r="M2430" s="241"/>
      <c r="N2430" s="242"/>
      <c r="O2430" s="242"/>
      <c r="P2430" s="242"/>
      <c r="Q2430" s="242"/>
      <c r="R2430" s="242"/>
      <c r="S2430" s="242"/>
      <c r="T2430" s="243"/>
      <c r="U2430" s="13"/>
      <c r="V2430" s="13"/>
      <c r="W2430" s="13"/>
      <c r="X2430" s="13"/>
      <c r="Y2430" s="13"/>
      <c r="Z2430" s="13"/>
      <c r="AA2430" s="13"/>
      <c r="AB2430" s="13"/>
      <c r="AC2430" s="13"/>
      <c r="AD2430" s="13"/>
      <c r="AE2430" s="13"/>
      <c r="AT2430" s="244" t="s">
        <v>171</v>
      </c>
      <c r="AU2430" s="244" t="s">
        <v>85</v>
      </c>
      <c r="AV2430" s="13" t="s">
        <v>85</v>
      </c>
      <c r="AW2430" s="13" t="s">
        <v>32</v>
      </c>
      <c r="AX2430" s="13" t="s">
        <v>75</v>
      </c>
      <c r="AY2430" s="244" t="s">
        <v>161</v>
      </c>
    </row>
    <row r="2431" s="13" customFormat="1">
      <c r="A2431" s="13"/>
      <c r="B2431" s="234"/>
      <c r="C2431" s="235"/>
      <c r="D2431" s="229" t="s">
        <v>171</v>
      </c>
      <c r="E2431" s="236" t="s">
        <v>1</v>
      </c>
      <c r="F2431" s="237" t="s">
        <v>4098</v>
      </c>
      <c r="G2431" s="235"/>
      <c r="H2431" s="238">
        <v>22.523</v>
      </c>
      <c r="I2431" s="239"/>
      <c r="J2431" s="235"/>
      <c r="K2431" s="235"/>
      <c r="L2431" s="240"/>
      <c r="M2431" s="241"/>
      <c r="N2431" s="242"/>
      <c r="O2431" s="242"/>
      <c r="P2431" s="242"/>
      <c r="Q2431" s="242"/>
      <c r="R2431" s="242"/>
      <c r="S2431" s="242"/>
      <c r="T2431" s="243"/>
      <c r="U2431" s="13"/>
      <c r="V2431" s="13"/>
      <c r="W2431" s="13"/>
      <c r="X2431" s="13"/>
      <c r="Y2431" s="13"/>
      <c r="Z2431" s="13"/>
      <c r="AA2431" s="13"/>
      <c r="AB2431" s="13"/>
      <c r="AC2431" s="13"/>
      <c r="AD2431" s="13"/>
      <c r="AE2431" s="13"/>
      <c r="AT2431" s="244" t="s">
        <v>171</v>
      </c>
      <c r="AU2431" s="244" t="s">
        <v>85</v>
      </c>
      <c r="AV2431" s="13" t="s">
        <v>85</v>
      </c>
      <c r="AW2431" s="13" t="s">
        <v>32</v>
      </c>
      <c r="AX2431" s="13" t="s">
        <v>75</v>
      </c>
      <c r="AY2431" s="244" t="s">
        <v>161</v>
      </c>
    </row>
    <row r="2432" s="14" customFormat="1">
      <c r="A2432" s="14"/>
      <c r="B2432" s="245"/>
      <c r="C2432" s="246"/>
      <c r="D2432" s="229" t="s">
        <v>171</v>
      </c>
      <c r="E2432" s="247" t="s">
        <v>1</v>
      </c>
      <c r="F2432" s="248" t="s">
        <v>185</v>
      </c>
      <c r="G2432" s="246"/>
      <c r="H2432" s="249">
        <v>588.01100000000008</v>
      </c>
      <c r="I2432" s="250"/>
      <c r="J2432" s="246"/>
      <c r="K2432" s="246"/>
      <c r="L2432" s="251"/>
      <c r="M2432" s="252"/>
      <c r="N2432" s="253"/>
      <c r="O2432" s="253"/>
      <c r="P2432" s="253"/>
      <c r="Q2432" s="253"/>
      <c r="R2432" s="253"/>
      <c r="S2432" s="253"/>
      <c r="T2432" s="254"/>
      <c r="U2432" s="14"/>
      <c r="V2432" s="14"/>
      <c r="W2432" s="14"/>
      <c r="X2432" s="14"/>
      <c r="Y2432" s="14"/>
      <c r="Z2432" s="14"/>
      <c r="AA2432" s="14"/>
      <c r="AB2432" s="14"/>
      <c r="AC2432" s="14"/>
      <c r="AD2432" s="14"/>
      <c r="AE2432" s="14"/>
      <c r="AT2432" s="255" t="s">
        <v>171</v>
      </c>
      <c r="AU2432" s="255" t="s">
        <v>85</v>
      </c>
      <c r="AV2432" s="14" t="s">
        <v>167</v>
      </c>
      <c r="AW2432" s="14" t="s">
        <v>32</v>
      </c>
      <c r="AX2432" s="14" t="s">
        <v>83</v>
      </c>
      <c r="AY2432" s="255" t="s">
        <v>161</v>
      </c>
    </row>
    <row r="2433" s="2" customFormat="1" ht="37.8" customHeight="1">
      <c r="A2433" s="38"/>
      <c r="B2433" s="39"/>
      <c r="C2433" s="215" t="s">
        <v>4099</v>
      </c>
      <c r="D2433" s="215" t="s">
        <v>163</v>
      </c>
      <c r="E2433" s="216" t="s">
        <v>4100</v>
      </c>
      <c r="F2433" s="217" t="s">
        <v>4101</v>
      </c>
      <c r="G2433" s="218" t="s">
        <v>206</v>
      </c>
      <c r="H2433" s="219">
        <v>300</v>
      </c>
      <c r="I2433" s="220"/>
      <c r="J2433" s="221">
        <f>ROUND(I2433*H2433,2)</f>
        <v>0</v>
      </c>
      <c r="K2433" s="222"/>
      <c r="L2433" s="44"/>
      <c r="M2433" s="223" t="s">
        <v>1</v>
      </c>
      <c r="N2433" s="224" t="s">
        <v>40</v>
      </c>
      <c r="O2433" s="91"/>
      <c r="P2433" s="225">
        <f>O2433*H2433</f>
        <v>0</v>
      </c>
      <c r="Q2433" s="225">
        <v>0.0082199999999999999</v>
      </c>
      <c r="R2433" s="225">
        <f>Q2433*H2433</f>
        <v>2.4659999999999997</v>
      </c>
      <c r="S2433" s="225">
        <v>0</v>
      </c>
      <c r="T2433" s="226">
        <f>S2433*H2433</f>
        <v>0</v>
      </c>
      <c r="U2433" s="38"/>
      <c r="V2433" s="38"/>
      <c r="W2433" s="38"/>
      <c r="X2433" s="38"/>
      <c r="Y2433" s="38"/>
      <c r="Z2433" s="38"/>
      <c r="AA2433" s="38"/>
      <c r="AB2433" s="38"/>
      <c r="AC2433" s="38"/>
      <c r="AD2433" s="38"/>
      <c r="AE2433" s="38"/>
      <c r="AR2433" s="227" t="s">
        <v>256</v>
      </c>
      <c r="AT2433" s="227" t="s">
        <v>163</v>
      </c>
      <c r="AU2433" s="227" t="s">
        <v>85</v>
      </c>
      <c r="AY2433" s="17" t="s">
        <v>161</v>
      </c>
      <c r="BE2433" s="228">
        <f>IF(N2433="základní",J2433,0)</f>
        <v>0</v>
      </c>
      <c r="BF2433" s="228">
        <f>IF(N2433="snížená",J2433,0)</f>
        <v>0</v>
      </c>
      <c r="BG2433" s="228">
        <f>IF(N2433="zákl. přenesená",J2433,0)</f>
        <v>0</v>
      </c>
      <c r="BH2433" s="228">
        <f>IF(N2433="sníž. přenesená",J2433,0)</f>
        <v>0</v>
      </c>
      <c r="BI2433" s="228">
        <f>IF(N2433="nulová",J2433,0)</f>
        <v>0</v>
      </c>
      <c r="BJ2433" s="17" t="s">
        <v>83</v>
      </c>
      <c r="BK2433" s="228">
        <f>ROUND(I2433*H2433,2)</f>
        <v>0</v>
      </c>
      <c r="BL2433" s="17" t="s">
        <v>256</v>
      </c>
      <c r="BM2433" s="227" t="s">
        <v>4102</v>
      </c>
    </row>
    <row r="2434" s="2" customFormat="1">
      <c r="A2434" s="38"/>
      <c r="B2434" s="39"/>
      <c r="C2434" s="40"/>
      <c r="D2434" s="229" t="s">
        <v>169</v>
      </c>
      <c r="E2434" s="40"/>
      <c r="F2434" s="230" t="s">
        <v>4103</v>
      </c>
      <c r="G2434" s="40"/>
      <c r="H2434" s="40"/>
      <c r="I2434" s="231"/>
      <c r="J2434" s="40"/>
      <c r="K2434" s="40"/>
      <c r="L2434" s="44"/>
      <c r="M2434" s="232"/>
      <c r="N2434" s="233"/>
      <c r="O2434" s="91"/>
      <c r="P2434" s="91"/>
      <c r="Q2434" s="91"/>
      <c r="R2434" s="91"/>
      <c r="S2434" s="91"/>
      <c r="T2434" s="92"/>
      <c r="U2434" s="38"/>
      <c r="V2434" s="38"/>
      <c r="W2434" s="38"/>
      <c r="X2434" s="38"/>
      <c r="Y2434" s="38"/>
      <c r="Z2434" s="38"/>
      <c r="AA2434" s="38"/>
      <c r="AB2434" s="38"/>
      <c r="AC2434" s="38"/>
      <c r="AD2434" s="38"/>
      <c r="AE2434" s="38"/>
      <c r="AT2434" s="17" t="s">
        <v>169</v>
      </c>
      <c r="AU2434" s="17" t="s">
        <v>85</v>
      </c>
    </row>
    <row r="2435" s="13" customFormat="1">
      <c r="A2435" s="13"/>
      <c r="B2435" s="234"/>
      <c r="C2435" s="235"/>
      <c r="D2435" s="229" t="s">
        <v>171</v>
      </c>
      <c r="E2435" s="236" t="s">
        <v>1</v>
      </c>
      <c r="F2435" s="237" t="s">
        <v>4062</v>
      </c>
      <c r="G2435" s="235"/>
      <c r="H2435" s="238">
        <v>258.39999999999998</v>
      </c>
      <c r="I2435" s="239"/>
      <c r="J2435" s="235"/>
      <c r="K2435" s="235"/>
      <c r="L2435" s="240"/>
      <c r="M2435" s="241"/>
      <c r="N2435" s="242"/>
      <c r="O2435" s="242"/>
      <c r="P2435" s="242"/>
      <c r="Q2435" s="242"/>
      <c r="R2435" s="242"/>
      <c r="S2435" s="242"/>
      <c r="T2435" s="243"/>
      <c r="U2435" s="13"/>
      <c r="V2435" s="13"/>
      <c r="W2435" s="13"/>
      <c r="X2435" s="13"/>
      <c r="Y2435" s="13"/>
      <c r="Z2435" s="13"/>
      <c r="AA2435" s="13"/>
      <c r="AB2435" s="13"/>
      <c r="AC2435" s="13"/>
      <c r="AD2435" s="13"/>
      <c r="AE2435" s="13"/>
      <c r="AT2435" s="244" t="s">
        <v>171</v>
      </c>
      <c r="AU2435" s="244" t="s">
        <v>85</v>
      </c>
      <c r="AV2435" s="13" t="s">
        <v>85</v>
      </c>
      <c r="AW2435" s="13" t="s">
        <v>32</v>
      </c>
      <c r="AX2435" s="13" t="s">
        <v>75</v>
      </c>
      <c r="AY2435" s="244" t="s">
        <v>161</v>
      </c>
    </row>
    <row r="2436" s="13" customFormat="1">
      <c r="A2436" s="13"/>
      <c r="B2436" s="234"/>
      <c r="C2436" s="235"/>
      <c r="D2436" s="229" t="s">
        <v>171</v>
      </c>
      <c r="E2436" s="236" t="s">
        <v>1</v>
      </c>
      <c r="F2436" s="237" t="s">
        <v>4063</v>
      </c>
      <c r="G2436" s="235"/>
      <c r="H2436" s="238">
        <v>41.600000000000001</v>
      </c>
      <c r="I2436" s="239"/>
      <c r="J2436" s="235"/>
      <c r="K2436" s="235"/>
      <c r="L2436" s="240"/>
      <c r="M2436" s="241"/>
      <c r="N2436" s="242"/>
      <c r="O2436" s="242"/>
      <c r="P2436" s="242"/>
      <c r="Q2436" s="242"/>
      <c r="R2436" s="242"/>
      <c r="S2436" s="242"/>
      <c r="T2436" s="243"/>
      <c r="U2436" s="13"/>
      <c r="V2436" s="13"/>
      <c r="W2436" s="13"/>
      <c r="X2436" s="13"/>
      <c r="Y2436" s="13"/>
      <c r="Z2436" s="13"/>
      <c r="AA2436" s="13"/>
      <c r="AB2436" s="13"/>
      <c r="AC2436" s="13"/>
      <c r="AD2436" s="13"/>
      <c r="AE2436" s="13"/>
      <c r="AT2436" s="244" t="s">
        <v>171</v>
      </c>
      <c r="AU2436" s="244" t="s">
        <v>85</v>
      </c>
      <c r="AV2436" s="13" t="s">
        <v>85</v>
      </c>
      <c r="AW2436" s="13" t="s">
        <v>32</v>
      </c>
      <c r="AX2436" s="13" t="s">
        <v>75</v>
      </c>
      <c r="AY2436" s="244" t="s">
        <v>161</v>
      </c>
    </row>
    <row r="2437" s="14" customFormat="1">
      <c r="A2437" s="14"/>
      <c r="B2437" s="245"/>
      <c r="C2437" s="246"/>
      <c r="D2437" s="229" t="s">
        <v>171</v>
      </c>
      <c r="E2437" s="247" t="s">
        <v>1</v>
      </c>
      <c r="F2437" s="248" t="s">
        <v>185</v>
      </c>
      <c r="G2437" s="246"/>
      <c r="H2437" s="249">
        <v>300</v>
      </c>
      <c r="I2437" s="250"/>
      <c r="J2437" s="246"/>
      <c r="K2437" s="246"/>
      <c r="L2437" s="251"/>
      <c r="M2437" s="252"/>
      <c r="N2437" s="253"/>
      <c r="O2437" s="253"/>
      <c r="P2437" s="253"/>
      <c r="Q2437" s="253"/>
      <c r="R2437" s="253"/>
      <c r="S2437" s="253"/>
      <c r="T2437" s="254"/>
      <c r="U2437" s="14"/>
      <c r="V2437" s="14"/>
      <c r="W2437" s="14"/>
      <c r="X2437" s="14"/>
      <c r="Y2437" s="14"/>
      <c r="Z2437" s="14"/>
      <c r="AA2437" s="14"/>
      <c r="AB2437" s="14"/>
      <c r="AC2437" s="14"/>
      <c r="AD2437" s="14"/>
      <c r="AE2437" s="14"/>
      <c r="AT2437" s="255" t="s">
        <v>171</v>
      </c>
      <c r="AU2437" s="255" t="s">
        <v>85</v>
      </c>
      <c r="AV2437" s="14" t="s">
        <v>167</v>
      </c>
      <c r="AW2437" s="14" t="s">
        <v>32</v>
      </c>
      <c r="AX2437" s="14" t="s">
        <v>83</v>
      </c>
      <c r="AY2437" s="255" t="s">
        <v>161</v>
      </c>
    </row>
    <row r="2438" s="2" customFormat="1" ht="44.25" customHeight="1">
      <c r="A2438" s="38"/>
      <c r="B2438" s="39"/>
      <c r="C2438" s="256" t="s">
        <v>4056</v>
      </c>
      <c r="D2438" s="256" t="s">
        <v>639</v>
      </c>
      <c r="E2438" s="257" t="s">
        <v>4104</v>
      </c>
      <c r="F2438" s="258" t="s">
        <v>4105</v>
      </c>
      <c r="G2438" s="259" t="s">
        <v>206</v>
      </c>
      <c r="H2438" s="260">
        <v>330</v>
      </c>
      <c r="I2438" s="261"/>
      <c r="J2438" s="262">
        <f>ROUND(I2438*H2438,2)</f>
        <v>0</v>
      </c>
      <c r="K2438" s="263"/>
      <c r="L2438" s="264"/>
      <c r="M2438" s="265" t="s">
        <v>1</v>
      </c>
      <c r="N2438" s="266" t="s">
        <v>40</v>
      </c>
      <c r="O2438" s="91"/>
      <c r="P2438" s="225">
        <f>O2438*H2438</f>
        <v>0</v>
      </c>
      <c r="Q2438" s="225">
        <v>0.0195</v>
      </c>
      <c r="R2438" s="225">
        <f>Q2438*H2438</f>
        <v>6.4349999999999996</v>
      </c>
      <c r="S2438" s="225">
        <v>0</v>
      </c>
      <c r="T2438" s="226">
        <f>S2438*H2438</f>
        <v>0</v>
      </c>
      <c r="U2438" s="38"/>
      <c r="V2438" s="38"/>
      <c r="W2438" s="38"/>
      <c r="X2438" s="38"/>
      <c r="Y2438" s="38"/>
      <c r="Z2438" s="38"/>
      <c r="AA2438" s="38"/>
      <c r="AB2438" s="38"/>
      <c r="AC2438" s="38"/>
      <c r="AD2438" s="38"/>
      <c r="AE2438" s="38"/>
      <c r="AR2438" s="227" t="s">
        <v>356</v>
      </c>
      <c r="AT2438" s="227" t="s">
        <v>639</v>
      </c>
      <c r="AU2438" s="227" t="s">
        <v>85</v>
      </c>
      <c r="AY2438" s="17" t="s">
        <v>161</v>
      </c>
      <c r="BE2438" s="228">
        <f>IF(N2438="základní",J2438,0)</f>
        <v>0</v>
      </c>
      <c r="BF2438" s="228">
        <f>IF(N2438="snížená",J2438,0)</f>
        <v>0</v>
      </c>
      <c r="BG2438" s="228">
        <f>IF(N2438="zákl. přenesená",J2438,0)</f>
        <v>0</v>
      </c>
      <c r="BH2438" s="228">
        <f>IF(N2438="sníž. přenesená",J2438,0)</f>
        <v>0</v>
      </c>
      <c r="BI2438" s="228">
        <f>IF(N2438="nulová",J2438,0)</f>
        <v>0</v>
      </c>
      <c r="BJ2438" s="17" t="s">
        <v>83</v>
      </c>
      <c r="BK2438" s="228">
        <f>ROUND(I2438*H2438,2)</f>
        <v>0</v>
      </c>
      <c r="BL2438" s="17" t="s">
        <v>256</v>
      </c>
      <c r="BM2438" s="227" t="s">
        <v>4106</v>
      </c>
    </row>
    <row r="2439" s="13" customFormat="1">
      <c r="A2439" s="13"/>
      <c r="B2439" s="234"/>
      <c r="C2439" s="235"/>
      <c r="D2439" s="229" t="s">
        <v>171</v>
      </c>
      <c r="E2439" s="236" t="s">
        <v>1</v>
      </c>
      <c r="F2439" s="237" t="s">
        <v>4062</v>
      </c>
      <c r="G2439" s="235"/>
      <c r="H2439" s="238">
        <v>258.39999999999998</v>
      </c>
      <c r="I2439" s="239"/>
      <c r="J2439" s="235"/>
      <c r="K2439" s="235"/>
      <c r="L2439" s="240"/>
      <c r="M2439" s="241"/>
      <c r="N2439" s="242"/>
      <c r="O2439" s="242"/>
      <c r="P2439" s="242"/>
      <c r="Q2439" s="242"/>
      <c r="R2439" s="242"/>
      <c r="S2439" s="242"/>
      <c r="T2439" s="243"/>
      <c r="U2439" s="13"/>
      <c r="V2439" s="13"/>
      <c r="W2439" s="13"/>
      <c r="X2439" s="13"/>
      <c r="Y2439" s="13"/>
      <c r="Z2439" s="13"/>
      <c r="AA2439" s="13"/>
      <c r="AB2439" s="13"/>
      <c r="AC2439" s="13"/>
      <c r="AD2439" s="13"/>
      <c r="AE2439" s="13"/>
      <c r="AT2439" s="244" t="s">
        <v>171</v>
      </c>
      <c r="AU2439" s="244" t="s">
        <v>85</v>
      </c>
      <c r="AV2439" s="13" t="s">
        <v>85</v>
      </c>
      <c r="AW2439" s="13" t="s">
        <v>32</v>
      </c>
      <c r="AX2439" s="13" t="s">
        <v>75</v>
      </c>
      <c r="AY2439" s="244" t="s">
        <v>161</v>
      </c>
    </row>
    <row r="2440" s="13" customFormat="1">
      <c r="A2440" s="13"/>
      <c r="B2440" s="234"/>
      <c r="C2440" s="235"/>
      <c r="D2440" s="229" t="s">
        <v>171</v>
      </c>
      <c r="E2440" s="236" t="s">
        <v>1</v>
      </c>
      <c r="F2440" s="237" t="s">
        <v>4063</v>
      </c>
      <c r="G2440" s="235"/>
      <c r="H2440" s="238">
        <v>41.600000000000001</v>
      </c>
      <c r="I2440" s="239"/>
      <c r="J2440" s="235"/>
      <c r="K2440" s="235"/>
      <c r="L2440" s="240"/>
      <c r="M2440" s="241"/>
      <c r="N2440" s="242"/>
      <c r="O2440" s="242"/>
      <c r="P2440" s="242"/>
      <c r="Q2440" s="242"/>
      <c r="R2440" s="242"/>
      <c r="S2440" s="242"/>
      <c r="T2440" s="243"/>
      <c r="U2440" s="13"/>
      <c r="V2440" s="13"/>
      <c r="W2440" s="13"/>
      <c r="X2440" s="13"/>
      <c r="Y2440" s="13"/>
      <c r="Z2440" s="13"/>
      <c r="AA2440" s="13"/>
      <c r="AB2440" s="13"/>
      <c r="AC2440" s="13"/>
      <c r="AD2440" s="13"/>
      <c r="AE2440" s="13"/>
      <c r="AT2440" s="244" t="s">
        <v>171</v>
      </c>
      <c r="AU2440" s="244" t="s">
        <v>85</v>
      </c>
      <c r="AV2440" s="13" t="s">
        <v>85</v>
      </c>
      <c r="AW2440" s="13" t="s">
        <v>32</v>
      </c>
      <c r="AX2440" s="13" t="s">
        <v>75</v>
      </c>
      <c r="AY2440" s="244" t="s">
        <v>161</v>
      </c>
    </row>
    <row r="2441" s="14" customFormat="1">
      <c r="A2441" s="14"/>
      <c r="B2441" s="245"/>
      <c r="C2441" s="246"/>
      <c r="D2441" s="229" t="s">
        <v>171</v>
      </c>
      <c r="E2441" s="247" t="s">
        <v>1</v>
      </c>
      <c r="F2441" s="248" t="s">
        <v>185</v>
      </c>
      <c r="G2441" s="246"/>
      <c r="H2441" s="249">
        <v>300</v>
      </c>
      <c r="I2441" s="250"/>
      <c r="J2441" s="246"/>
      <c r="K2441" s="246"/>
      <c r="L2441" s="251"/>
      <c r="M2441" s="252"/>
      <c r="N2441" s="253"/>
      <c r="O2441" s="253"/>
      <c r="P2441" s="253"/>
      <c r="Q2441" s="253"/>
      <c r="R2441" s="253"/>
      <c r="S2441" s="253"/>
      <c r="T2441" s="254"/>
      <c r="U2441" s="14"/>
      <c r="V2441" s="14"/>
      <c r="W2441" s="14"/>
      <c r="X2441" s="14"/>
      <c r="Y2441" s="14"/>
      <c r="Z2441" s="14"/>
      <c r="AA2441" s="14"/>
      <c r="AB2441" s="14"/>
      <c r="AC2441" s="14"/>
      <c r="AD2441" s="14"/>
      <c r="AE2441" s="14"/>
      <c r="AT2441" s="255" t="s">
        <v>171</v>
      </c>
      <c r="AU2441" s="255" t="s">
        <v>85</v>
      </c>
      <c r="AV2441" s="14" t="s">
        <v>167</v>
      </c>
      <c r="AW2441" s="14" t="s">
        <v>32</v>
      </c>
      <c r="AX2441" s="14" t="s">
        <v>83</v>
      </c>
      <c r="AY2441" s="255" t="s">
        <v>161</v>
      </c>
    </row>
    <row r="2442" s="13" customFormat="1">
      <c r="A2442" s="13"/>
      <c r="B2442" s="234"/>
      <c r="C2442" s="235"/>
      <c r="D2442" s="229" t="s">
        <v>171</v>
      </c>
      <c r="E2442" s="235"/>
      <c r="F2442" s="237" t="s">
        <v>4107</v>
      </c>
      <c r="G2442" s="235"/>
      <c r="H2442" s="238">
        <v>330</v>
      </c>
      <c r="I2442" s="239"/>
      <c r="J2442" s="235"/>
      <c r="K2442" s="235"/>
      <c r="L2442" s="240"/>
      <c r="M2442" s="241"/>
      <c r="N2442" s="242"/>
      <c r="O2442" s="242"/>
      <c r="P2442" s="242"/>
      <c r="Q2442" s="242"/>
      <c r="R2442" s="242"/>
      <c r="S2442" s="242"/>
      <c r="T2442" s="243"/>
      <c r="U2442" s="13"/>
      <c r="V2442" s="13"/>
      <c r="W2442" s="13"/>
      <c r="X2442" s="13"/>
      <c r="Y2442" s="13"/>
      <c r="Z2442" s="13"/>
      <c r="AA2442" s="13"/>
      <c r="AB2442" s="13"/>
      <c r="AC2442" s="13"/>
      <c r="AD2442" s="13"/>
      <c r="AE2442" s="13"/>
      <c r="AT2442" s="244" t="s">
        <v>171</v>
      </c>
      <c r="AU2442" s="244" t="s">
        <v>85</v>
      </c>
      <c r="AV2442" s="13" t="s">
        <v>85</v>
      </c>
      <c r="AW2442" s="13" t="s">
        <v>4</v>
      </c>
      <c r="AX2442" s="13" t="s">
        <v>83</v>
      </c>
      <c r="AY2442" s="244" t="s">
        <v>161</v>
      </c>
    </row>
    <row r="2443" s="2" customFormat="1" ht="24.15" customHeight="1">
      <c r="A2443" s="38"/>
      <c r="B2443" s="39"/>
      <c r="C2443" s="215" t="s">
        <v>4108</v>
      </c>
      <c r="D2443" s="215" t="s">
        <v>163</v>
      </c>
      <c r="E2443" s="216" t="s">
        <v>4109</v>
      </c>
      <c r="F2443" s="217" t="s">
        <v>4110</v>
      </c>
      <c r="G2443" s="218" t="s">
        <v>206</v>
      </c>
      <c r="H2443" s="219">
        <v>12.300000000000001</v>
      </c>
      <c r="I2443" s="220"/>
      <c r="J2443" s="221">
        <f>ROUND(I2443*H2443,2)</f>
        <v>0</v>
      </c>
      <c r="K2443" s="222"/>
      <c r="L2443" s="44"/>
      <c r="M2443" s="223" t="s">
        <v>1</v>
      </c>
      <c r="N2443" s="224" t="s">
        <v>40</v>
      </c>
      <c r="O2443" s="91"/>
      <c r="P2443" s="225">
        <f>O2443*H2443</f>
        <v>0</v>
      </c>
      <c r="Q2443" s="225">
        <v>0</v>
      </c>
      <c r="R2443" s="225">
        <f>Q2443*H2443</f>
        <v>0</v>
      </c>
      <c r="S2443" s="225">
        <v>0</v>
      </c>
      <c r="T2443" s="226">
        <f>S2443*H2443</f>
        <v>0</v>
      </c>
      <c r="U2443" s="38"/>
      <c r="V2443" s="38"/>
      <c r="W2443" s="38"/>
      <c r="X2443" s="38"/>
      <c r="Y2443" s="38"/>
      <c r="Z2443" s="38"/>
      <c r="AA2443" s="38"/>
      <c r="AB2443" s="38"/>
      <c r="AC2443" s="38"/>
      <c r="AD2443" s="38"/>
      <c r="AE2443" s="38"/>
      <c r="AR2443" s="227" t="s">
        <v>256</v>
      </c>
      <c r="AT2443" s="227" t="s">
        <v>163</v>
      </c>
      <c r="AU2443" s="227" t="s">
        <v>85</v>
      </c>
      <c r="AY2443" s="17" t="s">
        <v>161</v>
      </c>
      <c r="BE2443" s="228">
        <f>IF(N2443="základní",J2443,0)</f>
        <v>0</v>
      </c>
      <c r="BF2443" s="228">
        <f>IF(N2443="snížená",J2443,0)</f>
        <v>0</v>
      </c>
      <c r="BG2443" s="228">
        <f>IF(N2443="zákl. přenesená",J2443,0)</f>
        <v>0</v>
      </c>
      <c r="BH2443" s="228">
        <f>IF(N2443="sníž. přenesená",J2443,0)</f>
        <v>0</v>
      </c>
      <c r="BI2443" s="228">
        <f>IF(N2443="nulová",J2443,0)</f>
        <v>0</v>
      </c>
      <c r="BJ2443" s="17" t="s">
        <v>83</v>
      </c>
      <c r="BK2443" s="228">
        <f>ROUND(I2443*H2443,2)</f>
        <v>0</v>
      </c>
      <c r="BL2443" s="17" t="s">
        <v>256</v>
      </c>
      <c r="BM2443" s="227" t="s">
        <v>4111</v>
      </c>
    </row>
    <row r="2444" s="2" customFormat="1">
      <c r="A2444" s="38"/>
      <c r="B2444" s="39"/>
      <c r="C2444" s="40"/>
      <c r="D2444" s="229" t="s">
        <v>169</v>
      </c>
      <c r="E2444" s="40"/>
      <c r="F2444" s="230" t="s">
        <v>4112</v>
      </c>
      <c r="G2444" s="40"/>
      <c r="H2444" s="40"/>
      <c r="I2444" s="231"/>
      <c r="J2444" s="40"/>
      <c r="K2444" s="40"/>
      <c r="L2444" s="44"/>
      <c r="M2444" s="232"/>
      <c r="N2444" s="233"/>
      <c r="O2444" s="91"/>
      <c r="P2444" s="91"/>
      <c r="Q2444" s="91"/>
      <c r="R2444" s="91"/>
      <c r="S2444" s="91"/>
      <c r="T2444" s="92"/>
      <c r="U2444" s="38"/>
      <c r="V2444" s="38"/>
      <c r="W2444" s="38"/>
      <c r="X2444" s="38"/>
      <c r="Y2444" s="38"/>
      <c r="Z2444" s="38"/>
      <c r="AA2444" s="38"/>
      <c r="AB2444" s="38"/>
      <c r="AC2444" s="38"/>
      <c r="AD2444" s="38"/>
      <c r="AE2444" s="38"/>
      <c r="AT2444" s="17" t="s">
        <v>169</v>
      </c>
      <c r="AU2444" s="17" t="s">
        <v>85</v>
      </c>
    </row>
    <row r="2445" s="13" customFormat="1">
      <c r="A2445" s="13"/>
      <c r="B2445" s="234"/>
      <c r="C2445" s="235"/>
      <c r="D2445" s="229" t="s">
        <v>171</v>
      </c>
      <c r="E2445" s="236" t="s">
        <v>1</v>
      </c>
      <c r="F2445" s="237" t="s">
        <v>4113</v>
      </c>
      <c r="G2445" s="235"/>
      <c r="H2445" s="238">
        <v>12.300000000000001</v>
      </c>
      <c r="I2445" s="239"/>
      <c r="J2445" s="235"/>
      <c r="K2445" s="235"/>
      <c r="L2445" s="240"/>
      <c r="M2445" s="241"/>
      <c r="N2445" s="242"/>
      <c r="O2445" s="242"/>
      <c r="P2445" s="242"/>
      <c r="Q2445" s="242"/>
      <c r="R2445" s="242"/>
      <c r="S2445" s="242"/>
      <c r="T2445" s="243"/>
      <c r="U2445" s="13"/>
      <c r="V2445" s="13"/>
      <c r="W2445" s="13"/>
      <c r="X2445" s="13"/>
      <c r="Y2445" s="13"/>
      <c r="Z2445" s="13"/>
      <c r="AA2445" s="13"/>
      <c r="AB2445" s="13"/>
      <c r="AC2445" s="13"/>
      <c r="AD2445" s="13"/>
      <c r="AE2445" s="13"/>
      <c r="AT2445" s="244" t="s">
        <v>171</v>
      </c>
      <c r="AU2445" s="244" t="s">
        <v>85</v>
      </c>
      <c r="AV2445" s="13" t="s">
        <v>85</v>
      </c>
      <c r="AW2445" s="13" t="s">
        <v>32</v>
      </c>
      <c r="AX2445" s="13" t="s">
        <v>75</v>
      </c>
      <c r="AY2445" s="244" t="s">
        <v>161</v>
      </c>
    </row>
    <row r="2446" s="14" customFormat="1">
      <c r="A2446" s="14"/>
      <c r="B2446" s="245"/>
      <c r="C2446" s="246"/>
      <c r="D2446" s="229" t="s">
        <v>171</v>
      </c>
      <c r="E2446" s="247" t="s">
        <v>1</v>
      </c>
      <c r="F2446" s="248" t="s">
        <v>185</v>
      </c>
      <c r="G2446" s="246"/>
      <c r="H2446" s="249">
        <v>12.300000000000001</v>
      </c>
      <c r="I2446" s="250"/>
      <c r="J2446" s="246"/>
      <c r="K2446" s="246"/>
      <c r="L2446" s="251"/>
      <c r="M2446" s="252"/>
      <c r="N2446" s="253"/>
      <c r="O2446" s="253"/>
      <c r="P2446" s="253"/>
      <c r="Q2446" s="253"/>
      <c r="R2446" s="253"/>
      <c r="S2446" s="253"/>
      <c r="T2446" s="254"/>
      <c r="U2446" s="14"/>
      <c r="V2446" s="14"/>
      <c r="W2446" s="14"/>
      <c r="X2446" s="14"/>
      <c r="Y2446" s="14"/>
      <c r="Z2446" s="14"/>
      <c r="AA2446" s="14"/>
      <c r="AB2446" s="14"/>
      <c r="AC2446" s="14"/>
      <c r="AD2446" s="14"/>
      <c r="AE2446" s="14"/>
      <c r="AT2446" s="255" t="s">
        <v>171</v>
      </c>
      <c r="AU2446" s="255" t="s">
        <v>85</v>
      </c>
      <c r="AV2446" s="14" t="s">
        <v>167</v>
      </c>
      <c r="AW2446" s="14" t="s">
        <v>32</v>
      </c>
      <c r="AX2446" s="14" t="s">
        <v>83</v>
      </c>
      <c r="AY2446" s="255" t="s">
        <v>161</v>
      </c>
    </row>
    <row r="2447" s="2" customFormat="1" ht="24.15" customHeight="1">
      <c r="A2447" s="38"/>
      <c r="B2447" s="39"/>
      <c r="C2447" s="215" t="s">
        <v>4114</v>
      </c>
      <c r="D2447" s="215" t="s">
        <v>163</v>
      </c>
      <c r="E2447" s="216" t="s">
        <v>4115</v>
      </c>
      <c r="F2447" s="217" t="s">
        <v>4116</v>
      </c>
      <c r="G2447" s="218" t="s">
        <v>206</v>
      </c>
      <c r="H2447" s="219">
        <v>53.5</v>
      </c>
      <c r="I2447" s="220"/>
      <c r="J2447" s="221">
        <f>ROUND(I2447*H2447,2)</f>
        <v>0</v>
      </c>
      <c r="K2447" s="222"/>
      <c r="L2447" s="44"/>
      <c r="M2447" s="223" t="s">
        <v>1</v>
      </c>
      <c r="N2447" s="224" t="s">
        <v>40</v>
      </c>
      <c r="O2447" s="91"/>
      <c r="P2447" s="225">
        <f>O2447*H2447</f>
        <v>0</v>
      </c>
      <c r="Q2447" s="225">
        <v>0.0015</v>
      </c>
      <c r="R2447" s="225">
        <f>Q2447*H2447</f>
        <v>0.080250000000000002</v>
      </c>
      <c r="S2447" s="225">
        <v>0</v>
      </c>
      <c r="T2447" s="226">
        <f>S2447*H2447</f>
        <v>0</v>
      </c>
      <c r="U2447" s="38"/>
      <c r="V2447" s="38"/>
      <c r="W2447" s="38"/>
      <c r="X2447" s="38"/>
      <c r="Y2447" s="38"/>
      <c r="Z2447" s="38"/>
      <c r="AA2447" s="38"/>
      <c r="AB2447" s="38"/>
      <c r="AC2447" s="38"/>
      <c r="AD2447" s="38"/>
      <c r="AE2447" s="38"/>
      <c r="AR2447" s="227" t="s">
        <v>256</v>
      </c>
      <c r="AT2447" s="227" t="s">
        <v>163</v>
      </c>
      <c r="AU2447" s="227" t="s">
        <v>85</v>
      </c>
      <c r="AY2447" s="17" t="s">
        <v>161</v>
      </c>
      <c r="BE2447" s="228">
        <f>IF(N2447="základní",J2447,0)</f>
        <v>0</v>
      </c>
      <c r="BF2447" s="228">
        <f>IF(N2447="snížená",J2447,0)</f>
        <v>0</v>
      </c>
      <c r="BG2447" s="228">
        <f>IF(N2447="zákl. přenesená",J2447,0)</f>
        <v>0</v>
      </c>
      <c r="BH2447" s="228">
        <f>IF(N2447="sníž. přenesená",J2447,0)</f>
        <v>0</v>
      </c>
      <c r="BI2447" s="228">
        <f>IF(N2447="nulová",J2447,0)</f>
        <v>0</v>
      </c>
      <c r="BJ2447" s="17" t="s">
        <v>83</v>
      </c>
      <c r="BK2447" s="228">
        <f>ROUND(I2447*H2447,2)</f>
        <v>0</v>
      </c>
      <c r="BL2447" s="17" t="s">
        <v>256</v>
      </c>
      <c r="BM2447" s="227" t="s">
        <v>4117</v>
      </c>
    </row>
    <row r="2448" s="2" customFormat="1">
      <c r="A2448" s="38"/>
      <c r="B2448" s="39"/>
      <c r="C2448" s="40"/>
      <c r="D2448" s="229" t="s">
        <v>169</v>
      </c>
      <c r="E2448" s="40"/>
      <c r="F2448" s="230" t="s">
        <v>4118</v>
      </c>
      <c r="G2448" s="40"/>
      <c r="H2448" s="40"/>
      <c r="I2448" s="231"/>
      <c r="J2448" s="40"/>
      <c r="K2448" s="40"/>
      <c r="L2448" s="44"/>
      <c r="M2448" s="232"/>
      <c r="N2448" s="233"/>
      <c r="O2448" s="91"/>
      <c r="P2448" s="91"/>
      <c r="Q2448" s="91"/>
      <c r="R2448" s="91"/>
      <c r="S2448" s="91"/>
      <c r="T2448" s="92"/>
      <c r="U2448" s="38"/>
      <c r="V2448" s="38"/>
      <c r="W2448" s="38"/>
      <c r="X2448" s="38"/>
      <c r="Y2448" s="38"/>
      <c r="Z2448" s="38"/>
      <c r="AA2448" s="38"/>
      <c r="AB2448" s="38"/>
      <c r="AC2448" s="38"/>
      <c r="AD2448" s="38"/>
      <c r="AE2448" s="38"/>
      <c r="AT2448" s="17" t="s">
        <v>169</v>
      </c>
      <c r="AU2448" s="17" t="s">
        <v>85</v>
      </c>
    </row>
    <row r="2449" s="13" customFormat="1">
      <c r="A2449" s="13"/>
      <c r="B2449" s="234"/>
      <c r="C2449" s="235"/>
      <c r="D2449" s="229" t="s">
        <v>171</v>
      </c>
      <c r="E2449" s="236" t="s">
        <v>1</v>
      </c>
      <c r="F2449" s="237" t="s">
        <v>4119</v>
      </c>
      <c r="G2449" s="235"/>
      <c r="H2449" s="238">
        <v>32</v>
      </c>
      <c r="I2449" s="239"/>
      <c r="J2449" s="235"/>
      <c r="K2449" s="235"/>
      <c r="L2449" s="240"/>
      <c r="M2449" s="241"/>
      <c r="N2449" s="242"/>
      <c r="O2449" s="242"/>
      <c r="P2449" s="242"/>
      <c r="Q2449" s="242"/>
      <c r="R2449" s="242"/>
      <c r="S2449" s="242"/>
      <c r="T2449" s="243"/>
      <c r="U2449" s="13"/>
      <c r="V2449" s="13"/>
      <c r="W2449" s="13"/>
      <c r="X2449" s="13"/>
      <c r="Y2449" s="13"/>
      <c r="Z2449" s="13"/>
      <c r="AA2449" s="13"/>
      <c r="AB2449" s="13"/>
      <c r="AC2449" s="13"/>
      <c r="AD2449" s="13"/>
      <c r="AE2449" s="13"/>
      <c r="AT2449" s="244" t="s">
        <v>171</v>
      </c>
      <c r="AU2449" s="244" t="s">
        <v>85</v>
      </c>
      <c r="AV2449" s="13" t="s">
        <v>85</v>
      </c>
      <c r="AW2449" s="13" t="s">
        <v>32</v>
      </c>
      <c r="AX2449" s="13" t="s">
        <v>75</v>
      </c>
      <c r="AY2449" s="244" t="s">
        <v>161</v>
      </c>
    </row>
    <row r="2450" s="13" customFormat="1">
      <c r="A2450" s="13"/>
      <c r="B2450" s="234"/>
      <c r="C2450" s="235"/>
      <c r="D2450" s="229" t="s">
        <v>171</v>
      </c>
      <c r="E2450" s="236" t="s">
        <v>1</v>
      </c>
      <c r="F2450" s="237" t="s">
        <v>4120</v>
      </c>
      <c r="G2450" s="235"/>
      <c r="H2450" s="238">
        <v>21.5</v>
      </c>
      <c r="I2450" s="239"/>
      <c r="J2450" s="235"/>
      <c r="K2450" s="235"/>
      <c r="L2450" s="240"/>
      <c r="M2450" s="241"/>
      <c r="N2450" s="242"/>
      <c r="O2450" s="242"/>
      <c r="P2450" s="242"/>
      <c r="Q2450" s="242"/>
      <c r="R2450" s="242"/>
      <c r="S2450" s="242"/>
      <c r="T2450" s="243"/>
      <c r="U2450" s="13"/>
      <c r="V2450" s="13"/>
      <c r="W2450" s="13"/>
      <c r="X2450" s="13"/>
      <c r="Y2450" s="13"/>
      <c r="Z2450" s="13"/>
      <c r="AA2450" s="13"/>
      <c r="AB2450" s="13"/>
      <c r="AC2450" s="13"/>
      <c r="AD2450" s="13"/>
      <c r="AE2450" s="13"/>
      <c r="AT2450" s="244" t="s">
        <v>171</v>
      </c>
      <c r="AU2450" s="244" t="s">
        <v>85</v>
      </c>
      <c r="AV2450" s="13" t="s">
        <v>85</v>
      </c>
      <c r="AW2450" s="13" t="s">
        <v>32</v>
      </c>
      <c r="AX2450" s="13" t="s">
        <v>75</v>
      </c>
      <c r="AY2450" s="244" t="s">
        <v>161</v>
      </c>
    </row>
    <row r="2451" s="14" customFormat="1">
      <c r="A2451" s="14"/>
      <c r="B2451" s="245"/>
      <c r="C2451" s="246"/>
      <c r="D2451" s="229" t="s">
        <v>171</v>
      </c>
      <c r="E2451" s="247" t="s">
        <v>1</v>
      </c>
      <c r="F2451" s="248" t="s">
        <v>185</v>
      </c>
      <c r="G2451" s="246"/>
      <c r="H2451" s="249">
        <v>53.5</v>
      </c>
      <c r="I2451" s="250"/>
      <c r="J2451" s="246"/>
      <c r="K2451" s="246"/>
      <c r="L2451" s="251"/>
      <c r="M2451" s="252"/>
      <c r="N2451" s="253"/>
      <c r="O2451" s="253"/>
      <c r="P2451" s="253"/>
      <c r="Q2451" s="253"/>
      <c r="R2451" s="253"/>
      <c r="S2451" s="253"/>
      <c r="T2451" s="254"/>
      <c r="U2451" s="14"/>
      <c r="V2451" s="14"/>
      <c r="W2451" s="14"/>
      <c r="X2451" s="14"/>
      <c r="Y2451" s="14"/>
      <c r="Z2451" s="14"/>
      <c r="AA2451" s="14"/>
      <c r="AB2451" s="14"/>
      <c r="AC2451" s="14"/>
      <c r="AD2451" s="14"/>
      <c r="AE2451" s="14"/>
      <c r="AT2451" s="255" t="s">
        <v>171</v>
      </c>
      <c r="AU2451" s="255" t="s">
        <v>85</v>
      </c>
      <c r="AV2451" s="14" t="s">
        <v>167</v>
      </c>
      <c r="AW2451" s="14" t="s">
        <v>32</v>
      </c>
      <c r="AX2451" s="14" t="s">
        <v>83</v>
      </c>
      <c r="AY2451" s="255" t="s">
        <v>161</v>
      </c>
    </row>
    <row r="2452" s="2" customFormat="1" ht="16.5" customHeight="1">
      <c r="A2452" s="38"/>
      <c r="B2452" s="39"/>
      <c r="C2452" s="215" t="s">
        <v>4121</v>
      </c>
      <c r="D2452" s="215" t="s">
        <v>163</v>
      </c>
      <c r="E2452" s="216" t="s">
        <v>4122</v>
      </c>
      <c r="F2452" s="217" t="s">
        <v>4123</v>
      </c>
      <c r="G2452" s="218" t="s">
        <v>451</v>
      </c>
      <c r="H2452" s="219">
        <v>289.13999999999999</v>
      </c>
      <c r="I2452" s="220"/>
      <c r="J2452" s="221">
        <f>ROUND(I2452*H2452,2)</f>
        <v>0</v>
      </c>
      <c r="K2452" s="222"/>
      <c r="L2452" s="44"/>
      <c r="M2452" s="223" t="s">
        <v>1</v>
      </c>
      <c r="N2452" s="224" t="s">
        <v>40</v>
      </c>
      <c r="O2452" s="91"/>
      <c r="P2452" s="225">
        <f>O2452*H2452</f>
        <v>0</v>
      </c>
      <c r="Q2452" s="225">
        <v>3.0000000000000001E-05</v>
      </c>
      <c r="R2452" s="225">
        <f>Q2452*H2452</f>
        <v>0.0086742</v>
      </c>
      <c r="S2452" s="225">
        <v>0</v>
      </c>
      <c r="T2452" s="226">
        <f>S2452*H2452</f>
        <v>0</v>
      </c>
      <c r="U2452" s="38"/>
      <c r="V2452" s="38"/>
      <c r="W2452" s="38"/>
      <c r="X2452" s="38"/>
      <c r="Y2452" s="38"/>
      <c r="Z2452" s="38"/>
      <c r="AA2452" s="38"/>
      <c r="AB2452" s="38"/>
      <c r="AC2452" s="38"/>
      <c r="AD2452" s="38"/>
      <c r="AE2452" s="38"/>
      <c r="AR2452" s="227" t="s">
        <v>256</v>
      </c>
      <c r="AT2452" s="227" t="s">
        <v>163</v>
      </c>
      <c r="AU2452" s="227" t="s">
        <v>85</v>
      </c>
      <c r="AY2452" s="17" t="s">
        <v>161</v>
      </c>
      <c r="BE2452" s="228">
        <f>IF(N2452="základní",J2452,0)</f>
        <v>0</v>
      </c>
      <c r="BF2452" s="228">
        <f>IF(N2452="snížená",J2452,0)</f>
        <v>0</v>
      </c>
      <c r="BG2452" s="228">
        <f>IF(N2452="zákl. přenesená",J2452,0)</f>
        <v>0</v>
      </c>
      <c r="BH2452" s="228">
        <f>IF(N2452="sníž. přenesená",J2452,0)</f>
        <v>0</v>
      </c>
      <c r="BI2452" s="228">
        <f>IF(N2452="nulová",J2452,0)</f>
        <v>0</v>
      </c>
      <c r="BJ2452" s="17" t="s">
        <v>83</v>
      </c>
      <c r="BK2452" s="228">
        <f>ROUND(I2452*H2452,2)</f>
        <v>0</v>
      </c>
      <c r="BL2452" s="17" t="s">
        <v>256</v>
      </c>
      <c r="BM2452" s="227" t="s">
        <v>4124</v>
      </c>
    </row>
    <row r="2453" s="13" customFormat="1">
      <c r="A2453" s="13"/>
      <c r="B2453" s="234"/>
      <c r="C2453" s="235"/>
      <c r="D2453" s="229" t="s">
        <v>171</v>
      </c>
      <c r="E2453" s="236" t="s">
        <v>1</v>
      </c>
      <c r="F2453" s="237" t="s">
        <v>1003</v>
      </c>
      <c r="G2453" s="235"/>
      <c r="H2453" s="238">
        <v>29.800000000000001</v>
      </c>
      <c r="I2453" s="239"/>
      <c r="J2453" s="235"/>
      <c r="K2453" s="235"/>
      <c r="L2453" s="240"/>
      <c r="M2453" s="241"/>
      <c r="N2453" s="242"/>
      <c r="O2453" s="242"/>
      <c r="P2453" s="242"/>
      <c r="Q2453" s="242"/>
      <c r="R2453" s="242"/>
      <c r="S2453" s="242"/>
      <c r="T2453" s="243"/>
      <c r="U2453" s="13"/>
      <c r="V2453" s="13"/>
      <c r="W2453" s="13"/>
      <c r="X2453" s="13"/>
      <c r="Y2453" s="13"/>
      <c r="Z2453" s="13"/>
      <c r="AA2453" s="13"/>
      <c r="AB2453" s="13"/>
      <c r="AC2453" s="13"/>
      <c r="AD2453" s="13"/>
      <c r="AE2453" s="13"/>
      <c r="AT2453" s="244" t="s">
        <v>171</v>
      </c>
      <c r="AU2453" s="244" t="s">
        <v>85</v>
      </c>
      <c r="AV2453" s="13" t="s">
        <v>85</v>
      </c>
      <c r="AW2453" s="13" t="s">
        <v>32</v>
      </c>
      <c r="AX2453" s="13" t="s">
        <v>75</v>
      </c>
      <c r="AY2453" s="244" t="s">
        <v>161</v>
      </c>
    </row>
    <row r="2454" s="13" customFormat="1">
      <c r="A2454" s="13"/>
      <c r="B2454" s="234"/>
      <c r="C2454" s="235"/>
      <c r="D2454" s="229" t="s">
        <v>171</v>
      </c>
      <c r="E2454" s="236" t="s">
        <v>1</v>
      </c>
      <c r="F2454" s="237" t="s">
        <v>1004</v>
      </c>
      <c r="G2454" s="235"/>
      <c r="H2454" s="238">
        <v>25.800000000000001</v>
      </c>
      <c r="I2454" s="239"/>
      <c r="J2454" s="235"/>
      <c r="K2454" s="235"/>
      <c r="L2454" s="240"/>
      <c r="M2454" s="241"/>
      <c r="N2454" s="242"/>
      <c r="O2454" s="242"/>
      <c r="P2454" s="242"/>
      <c r="Q2454" s="242"/>
      <c r="R2454" s="242"/>
      <c r="S2454" s="242"/>
      <c r="T2454" s="243"/>
      <c r="U2454" s="13"/>
      <c r="V2454" s="13"/>
      <c r="W2454" s="13"/>
      <c r="X2454" s="13"/>
      <c r="Y2454" s="13"/>
      <c r="Z2454" s="13"/>
      <c r="AA2454" s="13"/>
      <c r="AB2454" s="13"/>
      <c r="AC2454" s="13"/>
      <c r="AD2454" s="13"/>
      <c r="AE2454" s="13"/>
      <c r="AT2454" s="244" t="s">
        <v>171</v>
      </c>
      <c r="AU2454" s="244" t="s">
        <v>85</v>
      </c>
      <c r="AV2454" s="13" t="s">
        <v>85</v>
      </c>
      <c r="AW2454" s="13" t="s">
        <v>32</v>
      </c>
      <c r="AX2454" s="13" t="s">
        <v>75</v>
      </c>
      <c r="AY2454" s="244" t="s">
        <v>161</v>
      </c>
    </row>
    <row r="2455" s="13" customFormat="1">
      <c r="A2455" s="13"/>
      <c r="B2455" s="234"/>
      <c r="C2455" s="235"/>
      <c r="D2455" s="229" t="s">
        <v>171</v>
      </c>
      <c r="E2455" s="236" t="s">
        <v>1</v>
      </c>
      <c r="F2455" s="237" t="s">
        <v>1005</v>
      </c>
      <c r="G2455" s="235"/>
      <c r="H2455" s="238">
        <v>31.399999999999999</v>
      </c>
      <c r="I2455" s="239"/>
      <c r="J2455" s="235"/>
      <c r="K2455" s="235"/>
      <c r="L2455" s="240"/>
      <c r="M2455" s="241"/>
      <c r="N2455" s="242"/>
      <c r="O2455" s="242"/>
      <c r="P2455" s="242"/>
      <c r="Q2455" s="242"/>
      <c r="R2455" s="242"/>
      <c r="S2455" s="242"/>
      <c r="T2455" s="243"/>
      <c r="U2455" s="13"/>
      <c r="V2455" s="13"/>
      <c r="W2455" s="13"/>
      <c r="X2455" s="13"/>
      <c r="Y2455" s="13"/>
      <c r="Z2455" s="13"/>
      <c r="AA2455" s="13"/>
      <c r="AB2455" s="13"/>
      <c r="AC2455" s="13"/>
      <c r="AD2455" s="13"/>
      <c r="AE2455" s="13"/>
      <c r="AT2455" s="244" t="s">
        <v>171</v>
      </c>
      <c r="AU2455" s="244" t="s">
        <v>85</v>
      </c>
      <c r="AV2455" s="13" t="s">
        <v>85</v>
      </c>
      <c r="AW2455" s="13" t="s">
        <v>32</v>
      </c>
      <c r="AX2455" s="13" t="s">
        <v>75</v>
      </c>
      <c r="AY2455" s="244" t="s">
        <v>161</v>
      </c>
    </row>
    <row r="2456" s="13" customFormat="1">
      <c r="A2456" s="13"/>
      <c r="B2456" s="234"/>
      <c r="C2456" s="235"/>
      <c r="D2456" s="229" t="s">
        <v>171</v>
      </c>
      <c r="E2456" s="236" t="s">
        <v>1</v>
      </c>
      <c r="F2456" s="237" t="s">
        <v>1006</v>
      </c>
      <c r="G2456" s="235"/>
      <c r="H2456" s="238">
        <v>37</v>
      </c>
      <c r="I2456" s="239"/>
      <c r="J2456" s="235"/>
      <c r="K2456" s="235"/>
      <c r="L2456" s="240"/>
      <c r="M2456" s="241"/>
      <c r="N2456" s="242"/>
      <c r="O2456" s="242"/>
      <c r="P2456" s="242"/>
      <c r="Q2456" s="242"/>
      <c r="R2456" s="242"/>
      <c r="S2456" s="242"/>
      <c r="T2456" s="243"/>
      <c r="U2456" s="13"/>
      <c r="V2456" s="13"/>
      <c r="W2456" s="13"/>
      <c r="X2456" s="13"/>
      <c r="Y2456" s="13"/>
      <c r="Z2456" s="13"/>
      <c r="AA2456" s="13"/>
      <c r="AB2456" s="13"/>
      <c r="AC2456" s="13"/>
      <c r="AD2456" s="13"/>
      <c r="AE2456" s="13"/>
      <c r="AT2456" s="244" t="s">
        <v>171</v>
      </c>
      <c r="AU2456" s="244" t="s">
        <v>85</v>
      </c>
      <c r="AV2456" s="13" t="s">
        <v>85</v>
      </c>
      <c r="AW2456" s="13" t="s">
        <v>32</v>
      </c>
      <c r="AX2456" s="13" t="s">
        <v>75</v>
      </c>
      <c r="AY2456" s="244" t="s">
        <v>161</v>
      </c>
    </row>
    <row r="2457" s="13" customFormat="1">
      <c r="A2457" s="13"/>
      <c r="B2457" s="234"/>
      <c r="C2457" s="235"/>
      <c r="D2457" s="229" t="s">
        <v>171</v>
      </c>
      <c r="E2457" s="236" t="s">
        <v>1</v>
      </c>
      <c r="F2457" s="237" t="s">
        <v>1007</v>
      </c>
      <c r="G2457" s="235"/>
      <c r="H2457" s="238">
        <v>31.800000000000001</v>
      </c>
      <c r="I2457" s="239"/>
      <c r="J2457" s="235"/>
      <c r="K2457" s="235"/>
      <c r="L2457" s="240"/>
      <c r="M2457" s="241"/>
      <c r="N2457" s="242"/>
      <c r="O2457" s="242"/>
      <c r="P2457" s="242"/>
      <c r="Q2457" s="242"/>
      <c r="R2457" s="242"/>
      <c r="S2457" s="242"/>
      <c r="T2457" s="243"/>
      <c r="U2457" s="13"/>
      <c r="V2457" s="13"/>
      <c r="W2457" s="13"/>
      <c r="X2457" s="13"/>
      <c r="Y2457" s="13"/>
      <c r="Z2457" s="13"/>
      <c r="AA2457" s="13"/>
      <c r="AB2457" s="13"/>
      <c r="AC2457" s="13"/>
      <c r="AD2457" s="13"/>
      <c r="AE2457" s="13"/>
      <c r="AT2457" s="244" t="s">
        <v>171</v>
      </c>
      <c r="AU2457" s="244" t="s">
        <v>85</v>
      </c>
      <c r="AV2457" s="13" t="s">
        <v>85</v>
      </c>
      <c r="AW2457" s="13" t="s">
        <v>32</v>
      </c>
      <c r="AX2457" s="13" t="s">
        <v>75</v>
      </c>
      <c r="AY2457" s="244" t="s">
        <v>161</v>
      </c>
    </row>
    <row r="2458" s="13" customFormat="1">
      <c r="A2458" s="13"/>
      <c r="B2458" s="234"/>
      <c r="C2458" s="235"/>
      <c r="D2458" s="229" t="s">
        <v>171</v>
      </c>
      <c r="E2458" s="236" t="s">
        <v>1</v>
      </c>
      <c r="F2458" s="237" t="s">
        <v>772</v>
      </c>
      <c r="G2458" s="235"/>
      <c r="H2458" s="238">
        <v>105.64</v>
      </c>
      <c r="I2458" s="239"/>
      <c r="J2458" s="235"/>
      <c r="K2458" s="235"/>
      <c r="L2458" s="240"/>
      <c r="M2458" s="241"/>
      <c r="N2458" s="242"/>
      <c r="O2458" s="242"/>
      <c r="P2458" s="242"/>
      <c r="Q2458" s="242"/>
      <c r="R2458" s="242"/>
      <c r="S2458" s="242"/>
      <c r="T2458" s="243"/>
      <c r="U2458" s="13"/>
      <c r="V2458" s="13"/>
      <c r="W2458" s="13"/>
      <c r="X2458" s="13"/>
      <c r="Y2458" s="13"/>
      <c r="Z2458" s="13"/>
      <c r="AA2458" s="13"/>
      <c r="AB2458" s="13"/>
      <c r="AC2458" s="13"/>
      <c r="AD2458" s="13"/>
      <c r="AE2458" s="13"/>
      <c r="AT2458" s="244" t="s">
        <v>171</v>
      </c>
      <c r="AU2458" s="244" t="s">
        <v>85</v>
      </c>
      <c r="AV2458" s="13" t="s">
        <v>85</v>
      </c>
      <c r="AW2458" s="13" t="s">
        <v>32</v>
      </c>
      <c r="AX2458" s="13" t="s">
        <v>75</v>
      </c>
      <c r="AY2458" s="244" t="s">
        <v>161</v>
      </c>
    </row>
    <row r="2459" s="13" customFormat="1">
      <c r="A2459" s="13"/>
      <c r="B2459" s="234"/>
      <c r="C2459" s="235"/>
      <c r="D2459" s="229" t="s">
        <v>171</v>
      </c>
      <c r="E2459" s="236" t="s">
        <v>1</v>
      </c>
      <c r="F2459" s="237" t="s">
        <v>4125</v>
      </c>
      <c r="G2459" s="235"/>
      <c r="H2459" s="238">
        <v>27.699999999999999</v>
      </c>
      <c r="I2459" s="239"/>
      <c r="J2459" s="235"/>
      <c r="K2459" s="235"/>
      <c r="L2459" s="240"/>
      <c r="M2459" s="241"/>
      <c r="N2459" s="242"/>
      <c r="O2459" s="242"/>
      <c r="P2459" s="242"/>
      <c r="Q2459" s="242"/>
      <c r="R2459" s="242"/>
      <c r="S2459" s="242"/>
      <c r="T2459" s="243"/>
      <c r="U2459" s="13"/>
      <c r="V2459" s="13"/>
      <c r="W2459" s="13"/>
      <c r="X2459" s="13"/>
      <c r="Y2459" s="13"/>
      <c r="Z2459" s="13"/>
      <c r="AA2459" s="13"/>
      <c r="AB2459" s="13"/>
      <c r="AC2459" s="13"/>
      <c r="AD2459" s="13"/>
      <c r="AE2459" s="13"/>
      <c r="AT2459" s="244" t="s">
        <v>171</v>
      </c>
      <c r="AU2459" s="244" t="s">
        <v>85</v>
      </c>
      <c r="AV2459" s="13" t="s">
        <v>85</v>
      </c>
      <c r="AW2459" s="13" t="s">
        <v>32</v>
      </c>
      <c r="AX2459" s="13" t="s">
        <v>75</v>
      </c>
      <c r="AY2459" s="244" t="s">
        <v>161</v>
      </c>
    </row>
    <row r="2460" s="14" customFormat="1">
      <c r="A2460" s="14"/>
      <c r="B2460" s="245"/>
      <c r="C2460" s="246"/>
      <c r="D2460" s="229" t="s">
        <v>171</v>
      </c>
      <c r="E2460" s="247" t="s">
        <v>1</v>
      </c>
      <c r="F2460" s="248" t="s">
        <v>185</v>
      </c>
      <c r="G2460" s="246"/>
      <c r="H2460" s="249">
        <v>289.13999999999999</v>
      </c>
      <c r="I2460" s="250"/>
      <c r="J2460" s="246"/>
      <c r="K2460" s="246"/>
      <c r="L2460" s="251"/>
      <c r="M2460" s="252"/>
      <c r="N2460" s="253"/>
      <c r="O2460" s="253"/>
      <c r="P2460" s="253"/>
      <c r="Q2460" s="253"/>
      <c r="R2460" s="253"/>
      <c r="S2460" s="253"/>
      <c r="T2460" s="254"/>
      <c r="U2460" s="14"/>
      <c r="V2460" s="14"/>
      <c r="W2460" s="14"/>
      <c r="X2460" s="14"/>
      <c r="Y2460" s="14"/>
      <c r="Z2460" s="14"/>
      <c r="AA2460" s="14"/>
      <c r="AB2460" s="14"/>
      <c r="AC2460" s="14"/>
      <c r="AD2460" s="14"/>
      <c r="AE2460" s="14"/>
      <c r="AT2460" s="255" t="s">
        <v>171</v>
      </c>
      <c r="AU2460" s="255" t="s">
        <v>85</v>
      </c>
      <c r="AV2460" s="14" t="s">
        <v>167</v>
      </c>
      <c r="AW2460" s="14" t="s">
        <v>32</v>
      </c>
      <c r="AX2460" s="14" t="s">
        <v>83</v>
      </c>
      <c r="AY2460" s="255" t="s">
        <v>161</v>
      </c>
    </row>
    <row r="2461" s="2" customFormat="1" ht="16.5" customHeight="1">
      <c r="A2461" s="38"/>
      <c r="B2461" s="39"/>
      <c r="C2461" s="215" t="s">
        <v>4126</v>
      </c>
      <c r="D2461" s="215" t="s">
        <v>163</v>
      </c>
      <c r="E2461" s="216" t="s">
        <v>4127</v>
      </c>
      <c r="F2461" s="217" t="s">
        <v>4128</v>
      </c>
      <c r="G2461" s="218" t="s">
        <v>376</v>
      </c>
      <c r="H2461" s="219">
        <v>2</v>
      </c>
      <c r="I2461" s="220"/>
      <c r="J2461" s="221">
        <f>ROUND(I2461*H2461,2)</f>
        <v>0</v>
      </c>
      <c r="K2461" s="222"/>
      <c r="L2461" s="44"/>
      <c r="M2461" s="223" t="s">
        <v>1</v>
      </c>
      <c r="N2461" s="224" t="s">
        <v>40</v>
      </c>
      <c r="O2461" s="91"/>
      <c r="P2461" s="225">
        <f>O2461*H2461</f>
        <v>0</v>
      </c>
      <c r="Q2461" s="225">
        <v>0.00018000000000000001</v>
      </c>
      <c r="R2461" s="225">
        <f>Q2461*H2461</f>
        <v>0.00036000000000000002</v>
      </c>
      <c r="S2461" s="225">
        <v>0</v>
      </c>
      <c r="T2461" s="226">
        <f>S2461*H2461</f>
        <v>0</v>
      </c>
      <c r="U2461" s="38"/>
      <c r="V2461" s="38"/>
      <c r="W2461" s="38"/>
      <c r="X2461" s="38"/>
      <c r="Y2461" s="38"/>
      <c r="Z2461" s="38"/>
      <c r="AA2461" s="38"/>
      <c r="AB2461" s="38"/>
      <c r="AC2461" s="38"/>
      <c r="AD2461" s="38"/>
      <c r="AE2461" s="38"/>
      <c r="AR2461" s="227" t="s">
        <v>256</v>
      </c>
      <c r="AT2461" s="227" t="s">
        <v>163</v>
      </c>
      <c r="AU2461" s="227" t="s">
        <v>85</v>
      </c>
      <c r="AY2461" s="17" t="s">
        <v>161</v>
      </c>
      <c r="BE2461" s="228">
        <f>IF(N2461="základní",J2461,0)</f>
        <v>0</v>
      </c>
      <c r="BF2461" s="228">
        <f>IF(N2461="snížená",J2461,0)</f>
        <v>0</v>
      </c>
      <c r="BG2461" s="228">
        <f>IF(N2461="zákl. přenesená",J2461,0)</f>
        <v>0</v>
      </c>
      <c r="BH2461" s="228">
        <f>IF(N2461="sníž. přenesená",J2461,0)</f>
        <v>0</v>
      </c>
      <c r="BI2461" s="228">
        <f>IF(N2461="nulová",J2461,0)</f>
        <v>0</v>
      </c>
      <c r="BJ2461" s="17" t="s">
        <v>83</v>
      </c>
      <c r="BK2461" s="228">
        <f>ROUND(I2461*H2461,2)</f>
        <v>0</v>
      </c>
      <c r="BL2461" s="17" t="s">
        <v>256</v>
      </c>
      <c r="BM2461" s="227" t="s">
        <v>4129</v>
      </c>
    </row>
    <row r="2462" s="2" customFormat="1">
      <c r="A2462" s="38"/>
      <c r="B2462" s="39"/>
      <c r="C2462" s="40"/>
      <c r="D2462" s="229" t="s">
        <v>169</v>
      </c>
      <c r="E2462" s="40"/>
      <c r="F2462" s="230" t="s">
        <v>4130</v>
      </c>
      <c r="G2462" s="40"/>
      <c r="H2462" s="40"/>
      <c r="I2462" s="231"/>
      <c r="J2462" s="40"/>
      <c r="K2462" s="40"/>
      <c r="L2462" s="44"/>
      <c r="M2462" s="232"/>
      <c r="N2462" s="233"/>
      <c r="O2462" s="91"/>
      <c r="P2462" s="91"/>
      <c r="Q2462" s="91"/>
      <c r="R2462" s="91"/>
      <c r="S2462" s="91"/>
      <c r="T2462" s="92"/>
      <c r="U2462" s="38"/>
      <c r="V2462" s="38"/>
      <c r="W2462" s="38"/>
      <c r="X2462" s="38"/>
      <c r="Y2462" s="38"/>
      <c r="Z2462" s="38"/>
      <c r="AA2462" s="38"/>
      <c r="AB2462" s="38"/>
      <c r="AC2462" s="38"/>
      <c r="AD2462" s="38"/>
      <c r="AE2462" s="38"/>
      <c r="AT2462" s="17" t="s">
        <v>169</v>
      </c>
      <c r="AU2462" s="17" t="s">
        <v>85</v>
      </c>
    </row>
    <row r="2463" s="2" customFormat="1" ht="24.15" customHeight="1">
      <c r="A2463" s="38"/>
      <c r="B2463" s="39"/>
      <c r="C2463" s="215" t="s">
        <v>4131</v>
      </c>
      <c r="D2463" s="215" t="s">
        <v>163</v>
      </c>
      <c r="E2463" s="216" t="s">
        <v>4132</v>
      </c>
      <c r="F2463" s="217" t="s">
        <v>4133</v>
      </c>
      <c r="G2463" s="218" t="s">
        <v>240</v>
      </c>
      <c r="H2463" s="219">
        <v>11.539999999999999</v>
      </c>
      <c r="I2463" s="220"/>
      <c r="J2463" s="221">
        <f>ROUND(I2463*H2463,2)</f>
        <v>0</v>
      </c>
      <c r="K2463" s="222"/>
      <c r="L2463" s="44"/>
      <c r="M2463" s="223" t="s">
        <v>1</v>
      </c>
      <c r="N2463" s="224" t="s">
        <v>40</v>
      </c>
      <c r="O2463" s="91"/>
      <c r="P2463" s="225">
        <f>O2463*H2463</f>
        <v>0</v>
      </c>
      <c r="Q2463" s="225">
        <v>0</v>
      </c>
      <c r="R2463" s="225">
        <f>Q2463*H2463</f>
        <v>0</v>
      </c>
      <c r="S2463" s="225">
        <v>0</v>
      </c>
      <c r="T2463" s="226">
        <f>S2463*H2463</f>
        <v>0</v>
      </c>
      <c r="U2463" s="38"/>
      <c r="V2463" s="38"/>
      <c r="W2463" s="38"/>
      <c r="X2463" s="38"/>
      <c r="Y2463" s="38"/>
      <c r="Z2463" s="38"/>
      <c r="AA2463" s="38"/>
      <c r="AB2463" s="38"/>
      <c r="AC2463" s="38"/>
      <c r="AD2463" s="38"/>
      <c r="AE2463" s="38"/>
      <c r="AR2463" s="227" t="s">
        <v>256</v>
      </c>
      <c r="AT2463" s="227" t="s">
        <v>163</v>
      </c>
      <c r="AU2463" s="227" t="s">
        <v>85</v>
      </c>
      <c r="AY2463" s="17" t="s">
        <v>161</v>
      </c>
      <c r="BE2463" s="228">
        <f>IF(N2463="základní",J2463,0)</f>
        <v>0</v>
      </c>
      <c r="BF2463" s="228">
        <f>IF(N2463="snížená",J2463,0)</f>
        <v>0</v>
      </c>
      <c r="BG2463" s="228">
        <f>IF(N2463="zákl. přenesená",J2463,0)</f>
        <v>0</v>
      </c>
      <c r="BH2463" s="228">
        <f>IF(N2463="sníž. přenesená",J2463,0)</f>
        <v>0</v>
      </c>
      <c r="BI2463" s="228">
        <f>IF(N2463="nulová",J2463,0)</f>
        <v>0</v>
      </c>
      <c r="BJ2463" s="17" t="s">
        <v>83</v>
      </c>
      <c r="BK2463" s="228">
        <f>ROUND(I2463*H2463,2)</f>
        <v>0</v>
      </c>
      <c r="BL2463" s="17" t="s">
        <v>256</v>
      </c>
      <c r="BM2463" s="227" t="s">
        <v>4134</v>
      </c>
    </row>
    <row r="2464" s="2" customFormat="1">
      <c r="A2464" s="38"/>
      <c r="B2464" s="39"/>
      <c r="C2464" s="40"/>
      <c r="D2464" s="229" t="s">
        <v>169</v>
      </c>
      <c r="E2464" s="40"/>
      <c r="F2464" s="230" t="s">
        <v>4135</v>
      </c>
      <c r="G2464" s="40"/>
      <c r="H2464" s="40"/>
      <c r="I2464" s="231"/>
      <c r="J2464" s="40"/>
      <c r="K2464" s="40"/>
      <c r="L2464" s="44"/>
      <c r="M2464" s="232"/>
      <c r="N2464" s="233"/>
      <c r="O2464" s="91"/>
      <c r="P2464" s="91"/>
      <c r="Q2464" s="91"/>
      <c r="R2464" s="91"/>
      <c r="S2464" s="91"/>
      <c r="T2464" s="92"/>
      <c r="U2464" s="38"/>
      <c r="V2464" s="38"/>
      <c r="W2464" s="38"/>
      <c r="X2464" s="38"/>
      <c r="Y2464" s="38"/>
      <c r="Z2464" s="38"/>
      <c r="AA2464" s="38"/>
      <c r="AB2464" s="38"/>
      <c r="AC2464" s="38"/>
      <c r="AD2464" s="38"/>
      <c r="AE2464" s="38"/>
      <c r="AT2464" s="17" t="s">
        <v>169</v>
      </c>
      <c r="AU2464" s="17" t="s">
        <v>85</v>
      </c>
    </row>
    <row r="2465" s="12" customFormat="1" ht="22.8" customHeight="1">
      <c r="A2465" s="12"/>
      <c r="B2465" s="199"/>
      <c r="C2465" s="200"/>
      <c r="D2465" s="201" t="s">
        <v>74</v>
      </c>
      <c r="E2465" s="213" t="s">
        <v>4126</v>
      </c>
      <c r="F2465" s="213" t="s">
        <v>4136</v>
      </c>
      <c r="G2465" s="200"/>
      <c r="H2465" s="200"/>
      <c r="I2465" s="203"/>
      <c r="J2465" s="214">
        <f>BK2465</f>
        <v>0</v>
      </c>
      <c r="K2465" s="200"/>
      <c r="L2465" s="205"/>
      <c r="M2465" s="206"/>
      <c r="N2465" s="207"/>
      <c r="O2465" s="207"/>
      <c r="P2465" s="208">
        <f>SUM(P2466:P2587)</f>
        <v>0</v>
      </c>
      <c r="Q2465" s="207"/>
      <c r="R2465" s="208">
        <f>SUM(R2466:R2587)</f>
        <v>79.259737939999994</v>
      </c>
      <c r="S2465" s="207"/>
      <c r="T2465" s="209">
        <f>SUM(T2466:T2587)</f>
        <v>0</v>
      </c>
      <c r="U2465" s="12"/>
      <c r="V2465" s="12"/>
      <c r="W2465" s="12"/>
      <c r="X2465" s="12"/>
      <c r="Y2465" s="12"/>
      <c r="Z2465" s="12"/>
      <c r="AA2465" s="12"/>
      <c r="AB2465" s="12"/>
      <c r="AC2465" s="12"/>
      <c r="AD2465" s="12"/>
      <c r="AE2465" s="12"/>
      <c r="AR2465" s="210" t="s">
        <v>85</v>
      </c>
      <c r="AT2465" s="211" t="s">
        <v>74</v>
      </c>
      <c r="AU2465" s="211" t="s">
        <v>83</v>
      </c>
      <c r="AY2465" s="210" t="s">
        <v>161</v>
      </c>
      <c r="BK2465" s="212">
        <f>SUM(BK2466:BK2587)</f>
        <v>0</v>
      </c>
    </row>
    <row r="2466" s="2" customFormat="1" ht="24.15" customHeight="1">
      <c r="A2466" s="38"/>
      <c r="B2466" s="39"/>
      <c r="C2466" s="215" t="s">
        <v>4137</v>
      </c>
      <c r="D2466" s="215" t="s">
        <v>163</v>
      </c>
      <c r="E2466" s="216" t="s">
        <v>4138</v>
      </c>
      <c r="F2466" s="217" t="s">
        <v>4139</v>
      </c>
      <c r="G2466" s="218" t="s">
        <v>451</v>
      </c>
      <c r="H2466" s="219">
        <v>234.80000000000001</v>
      </c>
      <c r="I2466" s="220"/>
      <c r="J2466" s="221">
        <f>ROUND(I2466*H2466,2)</f>
        <v>0</v>
      </c>
      <c r="K2466" s="222"/>
      <c r="L2466" s="44"/>
      <c r="M2466" s="223" t="s">
        <v>1</v>
      </c>
      <c r="N2466" s="224" t="s">
        <v>40</v>
      </c>
      <c r="O2466" s="91"/>
      <c r="P2466" s="225">
        <f>O2466*H2466</f>
        <v>0</v>
      </c>
      <c r="Q2466" s="225">
        <v>0.00093000000000000005</v>
      </c>
      <c r="R2466" s="225">
        <f>Q2466*H2466</f>
        <v>0.21836400000000003</v>
      </c>
      <c r="S2466" s="225">
        <v>0</v>
      </c>
      <c r="T2466" s="226">
        <f>S2466*H2466</f>
        <v>0</v>
      </c>
      <c r="U2466" s="38"/>
      <c r="V2466" s="38"/>
      <c r="W2466" s="38"/>
      <c r="X2466" s="38"/>
      <c r="Y2466" s="38"/>
      <c r="Z2466" s="38"/>
      <c r="AA2466" s="38"/>
      <c r="AB2466" s="38"/>
      <c r="AC2466" s="38"/>
      <c r="AD2466" s="38"/>
      <c r="AE2466" s="38"/>
      <c r="AR2466" s="227" t="s">
        <v>256</v>
      </c>
      <c r="AT2466" s="227" t="s">
        <v>163</v>
      </c>
      <c r="AU2466" s="227" t="s">
        <v>85</v>
      </c>
      <c r="AY2466" s="17" t="s">
        <v>161</v>
      </c>
      <c r="BE2466" s="228">
        <f>IF(N2466="základní",J2466,0)</f>
        <v>0</v>
      </c>
      <c r="BF2466" s="228">
        <f>IF(N2466="snížená",J2466,0)</f>
        <v>0</v>
      </c>
      <c r="BG2466" s="228">
        <f>IF(N2466="zákl. přenesená",J2466,0)</f>
        <v>0</v>
      </c>
      <c r="BH2466" s="228">
        <f>IF(N2466="sníž. přenesená",J2466,0)</f>
        <v>0</v>
      </c>
      <c r="BI2466" s="228">
        <f>IF(N2466="nulová",J2466,0)</f>
        <v>0</v>
      </c>
      <c r="BJ2466" s="17" t="s">
        <v>83</v>
      </c>
      <c r="BK2466" s="228">
        <f>ROUND(I2466*H2466,2)</f>
        <v>0</v>
      </c>
      <c r="BL2466" s="17" t="s">
        <v>256</v>
      </c>
      <c r="BM2466" s="227" t="s">
        <v>4140</v>
      </c>
    </row>
    <row r="2467" s="2" customFormat="1">
      <c r="A2467" s="38"/>
      <c r="B2467" s="39"/>
      <c r="C2467" s="40"/>
      <c r="D2467" s="229" t="s">
        <v>169</v>
      </c>
      <c r="E2467" s="40"/>
      <c r="F2467" s="230" t="s">
        <v>4139</v>
      </c>
      <c r="G2467" s="40"/>
      <c r="H2467" s="40"/>
      <c r="I2467" s="231"/>
      <c r="J2467" s="40"/>
      <c r="K2467" s="40"/>
      <c r="L2467" s="44"/>
      <c r="M2467" s="232"/>
      <c r="N2467" s="233"/>
      <c r="O2467" s="91"/>
      <c r="P2467" s="91"/>
      <c r="Q2467" s="91"/>
      <c r="R2467" s="91"/>
      <c r="S2467" s="91"/>
      <c r="T2467" s="92"/>
      <c r="U2467" s="38"/>
      <c r="V2467" s="38"/>
      <c r="W2467" s="38"/>
      <c r="X2467" s="38"/>
      <c r="Y2467" s="38"/>
      <c r="Z2467" s="38"/>
      <c r="AA2467" s="38"/>
      <c r="AB2467" s="38"/>
      <c r="AC2467" s="38"/>
      <c r="AD2467" s="38"/>
      <c r="AE2467" s="38"/>
      <c r="AT2467" s="17" t="s">
        <v>169</v>
      </c>
      <c r="AU2467" s="17" t="s">
        <v>85</v>
      </c>
    </row>
    <row r="2468" s="13" customFormat="1">
      <c r="A2468" s="13"/>
      <c r="B2468" s="234"/>
      <c r="C2468" s="235"/>
      <c r="D2468" s="229" t="s">
        <v>171</v>
      </c>
      <c r="E2468" s="236" t="s">
        <v>1</v>
      </c>
      <c r="F2468" s="237" t="s">
        <v>4141</v>
      </c>
      <c r="G2468" s="235"/>
      <c r="H2468" s="238">
        <v>117.40000000000001</v>
      </c>
      <c r="I2468" s="239"/>
      <c r="J2468" s="235"/>
      <c r="K2468" s="235"/>
      <c r="L2468" s="240"/>
      <c r="M2468" s="241"/>
      <c r="N2468" s="242"/>
      <c r="O2468" s="242"/>
      <c r="P2468" s="242"/>
      <c r="Q2468" s="242"/>
      <c r="R2468" s="242"/>
      <c r="S2468" s="242"/>
      <c r="T2468" s="243"/>
      <c r="U2468" s="13"/>
      <c r="V2468" s="13"/>
      <c r="W2468" s="13"/>
      <c r="X2468" s="13"/>
      <c r="Y2468" s="13"/>
      <c r="Z2468" s="13"/>
      <c r="AA2468" s="13"/>
      <c r="AB2468" s="13"/>
      <c r="AC2468" s="13"/>
      <c r="AD2468" s="13"/>
      <c r="AE2468" s="13"/>
      <c r="AT2468" s="244" t="s">
        <v>171</v>
      </c>
      <c r="AU2468" s="244" t="s">
        <v>85</v>
      </c>
      <c r="AV2468" s="13" t="s">
        <v>85</v>
      </c>
      <c r="AW2468" s="13" t="s">
        <v>32</v>
      </c>
      <c r="AX2468" s="13" t="s">
        <v>75</v>
      </c>
      <c r="AY2468" s="244" t="s">
        <v>161</v>
      </c>
    </row>
    <row r="2469" s="13" customFormat="1">
      <c r="A2469" s="13"/>
      <c r="B2469" s="234"/>
      <c r="C2469" s="235"/>
      <c r="D2469" s="229" t="s">
        <v>171</v>
      </c>
      <c r="E2469" s="236" t="s">
        <v>1</v>
      </c>
      <c r="F2469" s="237" t="s">
        <v>4142</v>
      </c>
      <c r="G2469" s="235"/>
      <c r="H2469" s="238">
        <v>117.40000000000001</v>
      </c>
      <c r="I2469" s="239"/>
      <c r="J2469" s="235"/>
      <c r="K2469" s="235"/>
      <c r="L2469" s="240"/>
      <c r="M2469" s="241"/>
      <c r="N2469" s="242"/>
      <c r="O2469" s="242"/>
      <c r="P2469" s="242"/>
      <c r="Q2469" s="242"/>
      <c r="R2469" s="242"/>
      <c r="S2469" s="242"/>
      <c r="T2469" s="243"/>
      <c r="U2469" s="13"/>
      <c r="V2469" s="13"/>
      <c r="W2469" s="13"/>
      <c r="X2469" s="13"/>
      <c r="Y2469" s="13"/>
      <c r="Z2469" s="13"/>
      <c r="AA2469" s="13"/>
      <c r="AB2469" s="13"/>
      <c r="AC2469" s="13"/>
      <c r="AD2469" s="13"/>
      <c r="AE2469" s="13"/>
      <c r="AT2469" s="244" t="s">
        <v>171</v>
      </c>
      <c r="AU2469" s="244" t="s">
        <v>85</v>
      </c>
      <c r="AV2469" s="13" t="s">
        <v>85</v>
      </c>
      <c r="AW2469" s="13" t="s">
        <v>32</v>
      </c>
      <c r="AX2469" s="13" t="s">
        <v>75</v>
      </c>
      <c r="AY2469" s="244" t="s">
        <v>161</v>
      </c>
    </row>
    <row r="2470" s="14" customFormat="1">
      <c r="A2470" s="14"/>
      <c r="B2470" s="245"/>
      <c r="C2470" s="246"/>
      <c r="D2470" s="229" t="s">
        <v>171</v>
      </c>
      <c r="E2470" s="247" t="s">
        <v>1</v>
      </c>
      <c r="F2470" s="248" t="s">
        <v>185</v>
      </c>
      <c r="G2470" s="246"/>
      <c r="H2470" s="249">
        <v>234.80000000000001</v>
      </c>
      <c r="I2470" s="250"/>
      <c r="J2470" s="246"/>
      <c r="K2470" s="246"/>
      <c r="L2470" s="251"/>
      <c r="M2470" s="252"/>
      <c r="N2470" s="253"/>
      <c r="O2470" s="253"/>
      <c r="P2470" s="253"/>
      <c r="Q2470" s="253"/>
      <c r="R2470" s="253"/>
      <c r="S2470" s="253"/>
      <c r="T2470" s="254"/>
      <c r="U2470" s="14"/>
      <c r="V2470" s="14"/>
      <c r="W2470" s="14"/>
      <c r="X2470" s="14"/>
      <c r="Y2470" s="14"/>
      <c r="Z2470" s="14"/>
      <c r="AA2470" s="14"/>
      <c r="AB2470" s="14"/>
      <c r="AC2470" s="14"/>
      <c r="AD2470" s="14"/>
      <c r="AE2470" s="14"/>
      <c r="AT2470" s="255" t="s">
        <v>171</v>
      </c>
      <c r="AU2470" s="255" t="s">
        <v>85</v>
      </c>
      <c r="AV2470" s="14" t="s">
        <v>167</v>
      </c>
      <c r="AW2470" s="14" t="s">
        <v>32</v>
      </c>
      <c r="AX2470" s="14" t="s">
        <v>83</v>
      </c>
      <c r="AY2470" s="255" t="s">
        <v>161</v>
      </c>
    </row>
    <row r="2471" s="2" customFormat="1" ht="33" customHeight="1">
      <c r="A2471" s="38"/>
      <c r="B2471" s="39"/>
      <c r="C2471" s="256" t="s">
        <v>4143</v>
      </c>
      <c r="D2471" s="256" t="s">
        <v>639</v>
      </c>
      <c r="E2471" s="257" t="s">
        <v>4144</v>
      </c>
      <c r="F2471" s="258" t="s">
        <v>4145</v>
      </c>
      <c r="G2471" s="259" t="s">
        <v>206</v>
      </c>
      <c r="H2471" s="260">
        <v>25.827999999999999</v>
      </c>
      <c r="I2471" s="261"/>
      <c r="J2471" s="262">
        <f>ROUND(I2471*H2471,2)</f>
        <v>0</v>
      </c>
      <c r="K2471" s="263"/>
      <c r="L2471" s="264"/>
      <c r="M2471" s="265" t="s">
        <v>1</v>
      </c>
      <c r="N2471" s="266" t="s">
        <v>40</v>
      </c>
      <c r="O2471" s="91"/>
      <c r="P2471" s="225">
        <f>O2471*H2471</f>
        <v>0</v>
      </c>
      <c r="Q2471" s="225">
        <v>0.75</v>
      </c>
      <c r="R2471" s="225">
        <f>Q2471*H2471</f>
        <v>19.370999999999999</v>
      </c>
      <c r="S2471" s="225">
        <v>0</v>
      </c>
      <c r="T2471" s="226">
        <f>S2471*H2471</f>
        <v>0</v>
      </c>
      <c r="U2471" s="38"/>
      <c r="V2471" s="38"/>
      <c r="W2471" s="38"/>
      <c r="X2471" s="38"/>
      <c r="Y2471" s="38"/>
      <c r="Z2471" s="38"/>
      <c r="AA2471" s="38"/>
      <c r="AB2471" s="38"/>
      <c r="AC2471" s="38"/>
      <c r="AD2471" s="38"/>
      <c r="AE2471" s="38"/>
      <c r="AR2471" s="227" t="s">
        <v>356</v>
      </c>
      <c r="AT2471" s="227" t="s">
        <v>639</v>
      </c>
      <c r="AU2471" s="227" t="s">
        <v>85</v>
      </c>
      <c r="AY2471" s="17" t="s">
        <v>161</v>
      </c>
      <c r="BE2471" s="228">
        <f>IF(N2471="základní",J2471,0)</f>
        <v>0</v>
      </c>
      <c r="BF2471" s="228">
        <f>IF(N2471="snížená",J2471,0)</f>
        <v>0</v>
      </c>
      <c r="BG2471" s="228">
        <f>IF(N2471="zákl. přenesená",J2471,0)</f>
        <v>0</v>
      </c>
      <c r="BH2471" s="228">
        <f>IF(N2471="sníž. přenesená",J2471,0)</f>
        <v>0</v>
      </c>
      <c r="BI2471" s="228">
        <f>IF(N2471="nulová",J2471,0)</f>
        <v>0</v>
      </c>
      <c r="BJ2471" s="17" t="s">
        <v>83</v>
      </c>
      <c r="BK2471" s="228">
        <f>ROUND(I2471*H2471,2)</f>
        <v>0</v>
      </c>
      <c r="BL2471" s="17" t="s">
        <v>256</v>
      </c>
      <c r="BM2471" s="227" t="s">
        <v>4146</v>
      </c>
    </row>
    <row r="2472" s="13" customFormat="1">
      <c r="A2472" s="13"/>
      <c r="B2472" s="234"/>
      <c r="C2472" s="235"/>
      <c r="D2472" s="229" t="s">
        <v>171</v>
      </c>
      <c r="E2472" s="236" t="s">
        <v>1</v>
      </c>
      <c r="F2472" s="237" t="s">
        <v>4147</v>
      </c>
      <c r="G2472" s="235"/>
      <c r="H2472" s="238">
        <v>23.48</v>
      </c>
      <c r="I2472" s="239"/>
      <c r="J2472" s="235"/>
      <c r="K2472" s="235"/>
      <c r="L2472" s="240"/>
      <c r="M2472" s="241"/>
      <c r="N2472" s="242"/>
      <c r="O2472" s="242"/>
      <c r="P2472" s="242"/>
      <c r="Q2472" s="242"/>
      <c r="R2472" s="242"/>
      <c r="S2472" s="242"/>
      <c r="T2472" s="243"/>
      <c r="U2472" s="13"/>
      <c r="V2472" s="13"/>
      <c r="W2472" s="13"/>
      <c r="X2472" s="13"/>
      <c r="Y2472" s="13"/>
      <c r="Z2472" s="13"/>
      <c r="AA2472" s="13"/>
      <c r="AB2472" s="13"/>
      <c r="AC2472" s="13"/>
      <c r="AD2472" s="13"/>
      <c r="AE2472" s="13"/>
      <c r="AT2472" s="244" t="s">
        <v>171</v>
      </c>
      <c r="AU2472" s="244" t="s">
        <v>85</v>
      </c>
      <c r="AV2472" s="13" t="s">
        <v>85</v>
      </c>
      <c r="AW2472" s="13" t="s">
        <v>32</v>
      </c>
      <c r="AX2472" s="13" t="s">
        <v>83</v>
      </c>
      <c r="AY2472" s="244" t="s">
        <v>161</v>
      </c>
    </row>
    <row r="2473" s="13" customFormat="1">
      <c r="A2473" s="13"/>
      <c r="B2473" s="234"/>
      <c r="C2473" s="235"/>
      <c r="D2473" s="229" t="s">
        <v>171</v>
      </c>
      <c r="E2473" s="235"/>
      <c r="F2473" s="237" t="s">
        <v>4148</v>
      </c>
      <c r="G2473" s="235"/>
      <c r="H2473" s="238">
        <v>25.827999999999999</v>
      </c>
      <c r="I2473" s="239"/>
      <c r="J2473" s="235"/>
      <c r="K2473" s="235"/>
      <c r="L2473" s="240"/>
      <c r="M2473" s="241"/>
      <c r="N2473" s="242"/>
      <c r="O2473" s="242"/>
      <c r="P2473" s="242"/>
      <c r="Q2473" s="242"/>
      <c r="R2473" s="242"/>
      <c r="S2473" s="242"/>
      <c r="T2473" s="243"/>
      <c r="U2473" s="13"/>
      <c r="V2473" s="13"/>
      <c r="W2473" s="13"/>
      <c r="X2473" s="13"/>
      <c r="Y2473" s="13"/>
      <c r="Z2473" s="13"/>
      <c r="AA2473" s="13"/>
      <c r="AB2473" s="13"/>
      <c r="AC2473" s="13"/>
      <c r="AD2473" s="13"/>
      <c r="AE2473" s="13"/>
      <c r="AT2473" s="244" t="s">
        <v>171</v>
      </c>
      <c r="AU2473" s="244" t="s">
        <v>85</v>
      </c>
      <c r="AV2473" s="13" t="s">
        <v>85</v>
      </c>
      <c r="AW2473" s="13" t="s">
        <v>4</v>
      </c>
      <c r="AX2473" s="13" t="s">
        <v>83</v>
      </c>
      <c r="AY2473" s="244" t="s">
        <v>161</v>
      </c>
    </row>
    <row r="2474" s="2" customFormat="1" ht="33" customHeight="1">
      <c r="A2474" s="38"/>
      <c r="B2474" s="39"/>
      <c r="C2474" s="256" t="s">
        <v>4149</v>
      </c>
      <c r="D2474" s="256" t="s">
        <v>639</v>
      </c>
      <c r="E2474" s="257" t="s">
        <v>4150</v>
      </c>
      <c r="F2474" s="258" t="s">
        <v>4151</v>
      </c>
      <c r="G2474" s="259" t="s">
        <v>206</v>
      </c>
      <c r="H2474" s="260">
        <v>45.198999999999998</v>
      </c>
      <c r="I2474" s="261"/>
      <c r="J2474" s="262">
        <f>ROUND(I2474*H2474,2)</f>
        <v>0</v>
      </c>
      <c r="K2474" s="263"/>
      <c r="L2474" s="264"/>
      <c r="M2474" s="265" t="s">
        <v>1</v>
      </c>
      <c r="N2474" s="266" t="s">
        <v>40</v>
      </c>
      <c r="O2474" s="91"/>
      <c r="P2474" s="225">
        <f>O2474*H2474</f>
        <v>0</v>
      </c>
      <c r="Q2474" s="225">
        <v>0.75</v>
      </c>
      <c r="R2474" s="225">
        <f>Q2474*H2474</f>
        <v>33.899249999999995</v>
      </c>
      <c r="S2474" s="225">
        <v>0</v>
      </c>
      <c r="T2474" s="226">
        <f>S2474*H2474</f>
        <v>0</v>
      </c>
      <c r="U2474" s="38"/>
      <c r="V2474" s="38"/>
      <c r="W2474" s="38"/>
      <c r="X2474" s="38"/>
      <c r="Y2474" s="38"/>
      <c r="Z2474" s="38"/>
      <c r="AA2474" s="38"/>
      <c r="AB2474" s="38"/>
      <c r="AC2474" s="38"/>
      <c r="AD2474" s="38"/>
      <c r="AE2474" s="38"/>
      <c r="AR2474" s="227" t="s">
        <v>356</v>
      </c>
      <c r="AT2474" s="227" t="s">
        <v>639</v>
      </c>
      <c r="AU2474" s="227" t="s">
        <v>85</v>
      </c>
      <c r="AY2474" s="17" t="s">
        <v>161</v>
      </c>
      <c r="BE2474" s="228">
        <f>IF(N2474="základní",J2474,0)</f>
        <v>0</v>
      </c>
      <c r="BF2474" s="228">
        <f>IF(N2474="snížená",J2474,0)</f>
        <v>0</v>
      </c>
      <c r="BG2474" s="228">
        <f>IF(N2474="zákl. přenesená",J2474,0)</f>
        <v>0</v>
      </c>
      <c r="BH2474" s="228">
        <f>IF(N2474="sníž. přenesená",J2474,0)</f>
        <v>0</v>
      </c>
      <c r="BI2474" s="228">
        <f>IF(N2474="nulová",J2474,0)</f>
        <v>0</v>
      </c>
      <c r="BJ2474" s="17" t="s">
        <v>83</v>
      </c>
      <c r="BK2474" s="228">
        <f>ROUND(I2474*H2474,2)</f>
        <v>0</v>
      </c>
      <c r="BL2474" s="17" t="s">
        <v>256</v>
      </c>
      <c r="BM2474" s="227" t="s">
        <v>4152</v>
      </c>
    </row>
    <row r="2475" s="13" customFormat="1">
      <c r="A2475" s="13"/>
      <c r="B2475" s="234"/>
      <c r="C2475" s="235"/>
      <c r="D2475" s="229" t="s">
        <v>171</v>
      </c>
      <c r="E2475" s="236" t="s">
        <v>1</v>
      </c>
      <c r="F2475" s="237" t="s">
        <v>4153</v>
      </c>
      <c r="G2475" s="235"/>
      <c r="H2475" s="238">
        <v>41.090000000000003</v>
      </c>
      <c r="I2475" s="239"/>
      <c r="J2475" s="235"/>
      <c r="K2475" s="235"/>
      <c r="L2475" s="240"/>
      <c r="M2475" s="241"/>
      <c r="N2475" s="242"/>
      <c r="O2475" s="242"/>
      <c r="P2475" s="242"/>
      <c r="Q2475" s="242"/>
      <c r="R2475" s="242"/>
      <c r="S2475" s="242"/>
      <c r="T2475" s="243"/>
      <c r="U2475" s="13"/>
      <c r="V2475" s="13"/>
      <c r="W2475" s="13"/>
      <c r="X2475" s="13"/>
      <c r="Y2475" s="13"/>
      <c r="Z2475" s="13"/>
      <c r="AA2475" s="13"/>
      <c r="AB2475" s="13"/>
      <c r="AC2475" s="13"/>
      <c r="AD2475" s="13"/>
      <c r="AE2475" s="13"/>
      <c r="AT2475" s="244" t="s">
        <v>171</v>
      </c>
      <c r="AU2475" s="244" t="s">
        <v>85</v>
      </c>
      <c r="AV2475" s="13" t="s">
        <v>85</v>
      </c>
      <c r="AW2475" s="13" t="s">
        <v>32</v>
      </c>
      <c r="AX2475" s="13" t="s">
        <v>83</v>
      </c>
      <c r="AY2475" s="244" t="s">
        <v>161</v>
      </c>
    </row>
    <row r="2476" s="13" customFormat="1">
      <c r="A2476" s="13"/>
      <c r="B2476" s="234"/>
      <c r="C2476" s="235"/>
      <c r="D2476" s="229" t="s">
        <v>171</v>
      </c>
      <c r="E2476" s="235"/>
      <c r="F2476" s="237" t="s">
        <v>4154</v>
      </c>
      <c r="G2476" s="235"/>
      <c r="H2476" s="238">
        <v>45.198999999999998</v>
      </c>
      <c r="I2476" s="239"/>
      <c r="J2476" s="235"/>
      <c r="K2476" s="235"/>
      <c r="L2476" s="240"/>
      <c r="M2476" s="241"/>
      <c r="N2476" s="242"/>
      <c r="O2476" s="242"/>
      <c r="P2476" s="242"/>
      <c r="Q2476" s="242"/>
      <c r="R2476" s="242"/>
      <c r="S2476" s="242"/>
      <c r="T2476" s="243"/>
      <c r="U2476" s="13"/>
      <c r="V2476" s="13"/>
      <c r="W2476" s="13"/>
      <c r="X2476" s="13"/>
      <c r="Y2476" s="13"/>
      <c r="Z2476" s="13"/>
      <c r="AA2476" s="13"/>
      <c r="AB2476" s="13"/>
      <c r="AC2476" s="13"/>
      <c r="AD2476" s="13"/>
      <c r="AE2476" s="13"/>
      <c r="AT2476" s="244" t="s">
        <v>171</v>
      </c>
      <c r="AU2476" s="244" t="s">
        <v>85</v>
      </c>
      <c r="AV2476" s="13" t="s">
        <v>85</v>
      </c>
      <c r="AW2476" s="13" t="s">
        <v>4</v>
      </c>
      <c r="AX2476" s="13" t="s">
        <v>83</v>
      </c>
      <c r="AY2476" s="244" t="s">
        <v>161</v>
      </c>
    </row>
    <row r="2477" s="2" customFormat="1" ht="24.15" customHeight="1">
      <c r="A2477" s="38"/>
      <c r="B2477" s="39"/>
      <c r="C2477" s="215" t="s">
        <v>4155</v>
      </c>
      <c r="D2477" s="215" t="s">
        <v>163</v>
      </c>
      <c r="E2477" s="216" t="s">
        <v>4156</v>
      </c>
      <c r="F2477" s="217" t="s">
        <v>4157</v>
      </c>
      <c r="G2477" s="218" t="s">
        <v>206</v>
      </c>
      <c r="H2477" s="219">
        <v>290.10000000000002</v>
      </c>
      <c r="I2477" s="220"/>
      <c r="J2477" s="221">
        <f>ROUND(I2477*H2477,2)</f>
        <v>0</v>
      </c>
      <c r="K2477" s="222"/>
      <c r="L2477" s="44"/>
      <c r="M2477" s="223" t="s">
        <v>1</v>
      </c>
      <c r="N2477" s="224" t="s">
        <v>40</v>
      </c>
      <c r="O2477" s="91"/>
      <c r="P2477" s="225">
        <f>O2477*H2477</f>
        <v>0</v>
      </c>
      <c r="Q2477" s="225">
        <v>0</v>
      </c>
      <c r="R2477" s="225">
        <f>Q2477*H2477</f>
        <v>0</v>
      </c>
      <c r="S2477" s="225">
        <v>0</v>
      </c>
      <c r="T2477" s="226">
        <f>S2477*H2477</f>
        <v>0</v>
      </c>
      <c r="U2477" s="38"/>
      <c r="V2477" s="38"/>
      <c r="W2477" s="38"/>
      <c r="X2477" s="38"/>
      <c r="Y2477" s="38"/>
      <c r="Z2477" s="38"/>
      <c r="AA2477" s="38"/>
      <c r="AB2477" s="38"/>
      <c r="AC2477" s="38"/>
      <c r="AD2477" s="38"/>
      <c r="AE2477" s="38"/>
      <c r="AR2477" s="227" t="s">
        <v>256</v>
      </c>
      <c r="AT2477" s="227" t="s">
        <v>163</v>
      </c>
      <c r="AU2477" s="227" t="s">
        <v>85</v>
      </c>
      <c r="AY2477" s="17" t="s">
        <v>161</v>
      </c>
      <c r="BE2477" s="228">
        <f>IF(N2477="základní",J2477,0)</f>
        <v>0</v>
      </c>
      <c r="BF2477" s="228">
        <f>IF(N2477="snížená",J2477,0)</f>
        <v>0</v>
      </c>
      <c r="BG2477" s="228">
        <f>IF(N2477="zákl. přenesená",J2477,0)</f>
        <v>0</v>
      </c>
      <c r="BH2477" s="228">
        <f>IF(N2477="sníž. přenesená",J2477,0)</f>
        <v>0</v>
      </c>
      <c r="BI2477" s="228">
        <f>IF(N2477="nulová",J2477,0)</f>
        <v>0</v>
      </c>
      <c r="BJ2477" s="17" t="s">
        <v>83</v>
      </c>
      <c r="BK2477" s="228">
        <f>ROUND(I2477*H2477,2)</f>
        <v>0</v>
      </c>
      <c r="BL2477" s="17" t="s">
        <v>256</v>
      </c>
      <c r="BM2477" s="227" t="s">
        <v>4158</v>
      </c>
    </row>
    <row r="2478" s="2" customFormat="1">
      <c r="A2478" s="38"/>
      <c r="B2478" s="39"/>
      <c r="C2478" s="40"/>
      <c r="D2478" s="229" t="s">
        <v>169</v>
      </c>
      <c r="E2478" s="40"/>
      <c r="F2478" s="230" t="s">
        <v>4159</v>
      </c>
      <c r="G2478" s="40"/>
      <c r="H2478" s="40"/>
      <c r="I2478" s="231"/>
      <c r="J2478" s="40"/>
      <c r="K2478" s="40"/>
      <c r="L2478" s="44"/>
      <c r="M2478" s="232"/>
      <c r="N2478" s="233"/>
      <c r="O2478" s="91"/>
      <c r="P2478" s="91"/>
      <c r="Q2478" s="91"/>
      <c r="R2478" s="91"/>
      <c r="S2478" s="91"/>
      <c r="T2478" s="92"/>
      <c r="U2478" s="38"/>
      <c r="V2478" s="38"/>
      <c r="W2478" s="38"/>
      <c r="X2478" s="38"/>
      <c r="Y2478" s="38"/>
      <c r="Z2478" s="38"/>
      <c r="AA2478" s="38"/>
      <c r="AB2478" s="38"/>
      <c r="AC2478" s="38"/>
      <c r="AD2478" s="38"/>
      <c r="AE2478" s="38"/>
      <c r="AT2478" s="17" t="s">
        <v>169</v>
      </c>
      <c r="AU2478" s="17" t="s">
        <v>85</v>
      </c>
    </row>
    <row r="2479" s="13" customFormat="1">
      <c r="A2479" s="13"/>
      <c r="B2479" s="234"/>
      <c r="C2479" s="235"/>
      <c r="D2479" s="229" t="s">
        <v>171</v>
      </c>
      <c r="E2479" s="236" t="s">
        <v>1</v>
      </c>
      <c r="F2479" s="237" t="s">
        <v>4160</v>
      </c>
      <c r="G2479" s="235"/>
      <c r="H2479" s="238">
        <v>290.10000000000002</v>
      </c>
      <c r="I2479" s="239"/>
      <c r="J2479" s="235"/>
      <c r="K2479" s="235"/>
      <c r="L2479" s="240"/>
      <c r="M2479" s="241"/>
      <c r="N2479" s="242"/>
      <c r="O2479" s="242"/>
      <c r="P2479" s="242"/>
      <c r="Q2479" s="242"/>
      <c r="R2479" s="242"/>
      <c r="S2479" s="242"/>
      <c r="T2479" s="243"/>
      <c r="U2479" s="13"/>
      <c r="V2479" s="13"/>
      <c r="W2479" s="13"/>
      <c r="X2479" s="13"/>
      <c r="Y2479" s="13"/>
      <c r="Z2479" s="13"/>
      <c r="AA2479" s="13"/>
      <c r="AB2479" s="13"/>
      <c r="AC2479" s="13"/>
      <c r="AD2479" s="13"/>
      <c r="AE2479" s="13"/>
      <c r="AT2479" s="244" t="s">
        <v>171</v>
      </c>
      <c r="AU2479" s="244" t="s">
        <v>85</v>
      </c>
      <c r="AV2479" s="13" t="s">
        <v>85</v>
      </c>
      <c r="AW2479" s="13" t="s">
        <v>32</v>
      </c>
      <c r="AX2479" s="13" t="s">
        <v>83</v>
      </c>
      <c r="AY2479" s="244" t="s">
        <v>161</v>
      </c>
    </row>
    <row r="2480" s="2" customFormat="1" ht="16.5" customHeight="1">
      <c r="A2480" s="38"/>
      <c r="B2480" s="39"/>
      <c r="C2480" s="215" t="s">
        <v>4161</v>
      </c>
      <c r="D2480" s="215" t="s">
        <v>163</v>
      </c>
      <c r="E2480" s="216" t="s">
        <v>4162</v>
      </c>
      <c r="F2480" s="217" t="s">
        <v>4163</v>
      </c>
      <c r="G2480" s="218" t="s">
        <v>206</v>
      </c>
      <c r="H2480" s="219">
        <v>566.60000000000002</v>
      </c>
      <c r="I2480" s="220"/>
      <c r="J2480" s="221">
        <f>ROUND(I2480*H2480,2)</f>
        <v>0</v>
      </c>
      <c r="K2480" s="222"/>
      <c r="L2480" s="44"/>
      <c r="M2480" s="223" t="s">
        <v>1</v>
      </c>
      <c r="N2480" s="224" t="s">
        <v>40</v>
      </c>
      <c r="O2480" s="91"/>
      <c r="P2480" s="225">
        <f>O2480*H2480</f>
        <v>0</v>
      </c>
      <c r="Q2480" s="225">
        <v>0</v>
      </c>
      <c r="R2480" s="225">
        <f>Q2480*H2480</f>
        <v>0</v>
      </c>
      <c r="S2480" s="225">
        <v>0</v>
      </c>
      <c r="T2480" s="226">
        <f>S2480*H2480</f>
        <v>0</v>
      </c>
      <c r="U2480" s="38"/>
      <c r="V2480" s="38"/>
      <c r="W2480" s="38"/>
      <c r="X2480" s="38"/>
      <c r="Y2480" s="38"/>
      <c r="Z2480" s="38"/>
      <c r="AA2480" s="38"/>
      <c r="AB2480" s="38"/>
      <c r="AC2480" s="38"/>
      <c r="AD2480" s="38"/>
      <c r="AE2480" s="38"/>
      <c r="AR2480" s="227" t="s">
        <v>256</v>
      </c>
      <c r="AT2480" s="227" t="s">
        <v>163</v>
      </c>
      <c r="AU2480" s="227" t="s">
        <v>85</v>
      </c>
      <c r="AY2480" s="17" t="s">
        <v>161</v>
      </c>
      <c r="BE2480" s="228">
        <f>IF(N2480="základní",J2480,0)</f>
        <v>0</v>
      </c>
      <c r="BF2480" s="228">
        <f>IF(N2480="snížená",J2480,0)</f>
        <v>0</v>
      </c>
      <c r="BG2480" s="228">
        <f>IF(N2480="zákl. přenesená",J2480,0)</f>
        <v>0</v>
      </c>
      <c r="BH2480" s="228">
        <f>IF(N2480="sníž. přenesená",J2480,0)</f>
        <v>0</v>
      </c>
      <c r="BI2480" s="228">
        <f>IF(N2480="nulová",J2480,0)</f>
        <v>0</v>
      </c>
      <c r="BJ2480" s="17" t="s">
        <v>83</v>
      </c>
      <c r="BK2480" s="228">
        <f>ROUND(I2480*H2480,2)</f>
        <v>0</v>
      </c>
      <c r="BL2480" s="17" t="s">
        <v>256</v>
      </c>
      <c r="BM2480" s="227" t="s">
        <v>4164</v>
      </c>
    </row>
    <row r="2481" s="2" customFormat="1">
      <c r="A2481" s="38"/>
      <c r="B2481" s="39"/>
      <c r="C2481" s="40"/>
      <c r="D2481" s="229" t="s">
        <v>169</v>
      </c>
      <c r="E2481" s="40"/>
      <c r="F2481" s="230" t="s">
        <v>4165</v>
      </c>
      <c r="G2481" s="40"/>
      <c r="H2481" s="40"/>
      <c r="I2481" s="231"/>
      <c r="J2481" s="40"/>
      <c r="K2481" s="40"/>
      <c r="L2481" s="44"/>
      <c r="M2481" s="232"/>
      <c r="N2481" s="233"/>
      <c r="O2481" s="91"/>
      <c r="P2481" s="91"/>
      <c r="Q2481" s="91"/>
      <c r="R2481" s="91"/>
      <c r="S2481" s="91"/>
      <c r="T2481" s="92"/>
      <c r="U2481" s="38"/>
      <c r="V2481" s="38"/>
      <c r="W2481" s="38"/>
      <c r="X2481" s="38"/>
      <c r="Y2481" s="38"/>
      <c r="Z2481" s="38"/>
      <c r="AA2481" s="38"/>
      <c r="AB2481" s="38"/>
      <c r="AC2481" s="38"/>
      <c r="AD2481" s="38"/>
      <c r="AE2481" s="38"/>
      <c r="AT2481" s="17" t="s">
        <v>169</v>
      </c>
      <c r="AU2481" s="17" t="s">
        <v>85</v>
      </c>
    </row>
    <row r="2482" s="13" customFormat="1">
      <c r="A2482" s="13"/>
      <c r="B2482" s="234"/>
      <c r="C2482" s="235"/>
      <c r="D2482" s="229" t="s">
        <v>171</v>
      </c>
      <c r="E2482" s="236" t="s">
        <v>1</v>
      </c>
      <c r="F2482" s="237" t="s">
        <v>3595</v>
      </c>
      <c r="G2482" s="235"/>
      <c r="H2482" s="238">
        <v>276.5</v>
      </c>
      <c r="I2482" s="239"/>
      <c r="J2482" s="235"/>
      <c r="K2482" s="235"/>
      <c r="L2482" s="240"/>
      <c r="M2482" s="241"/>
      <c r="N2482" s="242"/>
      <c r="O2482" s="242"/>
      <c r="P2482" s="242"/>
      <c r="Q2482" s="242"/>
      <c r="R2482" s="242"/>
      <c r="S2482" s="242"/>
      <c r="T2482" s="243"/>
      <c r="U2482" s="13"/>
      <c r="V2482" s="13"/>
      <c r="W2482" s="13"/>
      <c r="X2482" s="13"/>
      <c r="Y2482" s="13"/>
      <c r="Z2482" s="13"/>
      <c r="AA2482" s="13"/>
      <c r="AB2482" s="13"/>
      <c r="AC2482" s="13"/>
      <c r="AD2482" s="13"/>
      <c r="AE2482" s="13"/>
      <c r="AT2482" s="244" t="s">
        <v>171</v>
      </c>
      <c r="AU2482" s="244" t="s">
        <v>85</v>
      </c>
      <c r="AV2482" s="13" t="s">
        <v>85</v>
      </c>
      <c r="AW2482" s="13" t="s">
        <v>32</v>
      </c>
      <c r="AX2482" s="13" t="s">
        <v>75</v>
      </c>
      <c r="AY2482" s="244" t="s">
        <v>161</v>
      </c>
    </row>
    <row r="2483" s="13" customFormat="1">
      <c r="A2483" s="13"/>
      <c r="B2483" s="234"/>
      <c r="C2483" s="235"/>
      <c r="D2483" s="229" t="s">
        <v>171</v>
      </c>
      <c r="E2483" s="236" t="s">
        <v>1</v>
      </c>
      <c r="F2483" s="237" t="s">
        <v>4160</v>
      </c>
      <c r="G2483" s="235"/>
      <c r="H2483" s="238">
        <v>290.10000000000002</v>
      </c>
      <c r="I2483" s="239"/>
      <c r="J2483" s="235"/>
      <c r="K2483" s="235"/>
      <c r="L2483" s="240"/>
      <c r="M2483" s="241"/>
      <c r="N2483" s="242"/>
      <c r="O2483" s="242"/>
      <c r="P2483" s="242"/>
      <c r="Q2483" s="242"/>
      <c r="R2483" s="242"/>
      <c r="S2483" s="242"/>
      <c r="T2483" s="243"/>
      <c r="U2483" s="13"/>
      <c r="V2483" s="13"/>
      <c r="W2483" s="13"/>
      <c r="X2483" s="13"/>
      <c r="Y2483" s="13"/>
      <c r="Z2483" s="13"/>
      <c r="AA2483" s="13"/>
      <c r="AB2483" s="13"/>
      <c r="AC2483" s="13"/>
      <c r="AD2483" s="13"/>
      <c r="AE2483" s="13"/>
      <c r="AT2483" s="244" t="s">
        <v>171</v>
      </c>
      <c r="AU2483" s="244" t="s">
        <v>85</v>
      </c>
      <c r="AV2483" s="13" t="s">
        <v>85</v>
      </c>
      <c r="AW2483" s="13" t="s">
        <v>32</v>
      </c>
      <c r="AX2483" s="13" t="s">
        <v>75</v>
      </c>
      <c r="AY2483" s="244" t="s">
        <v>161</v>
      </c>
    </row>
    <row r="2484" s="14" customFormat="1">
      <c r="A2484" s="14"/>
      <c r="B2484" s="245"/>
      <c r="C2484" s="246"/>
      <c r="D2484" s="229" t="s">
        <v>171</v>
      </c>
      <c r="E2484" s="247" t="s">
        <v>1</v>
      </c>
      <c r="F2484" s="248" t="s">
        <v>185</v>
      </c>
      <c r="G2484" s="246"/>
      <c r="H2484" s="249">
        <v>566.60000000000002</v>
      </c>
      <c r="I2484" s="250"/>
      <c r="J2484" s="246"/>
      <c r="K2484" s="246"/>
      <c r="L2484" s="251"/>
      <c r="M2484" s="252"/>
      <c r="N2484" s="253"/>
      <c r="O2484" s="253"/>
      <c r="P2484" s="253"/>
      <c r="Q2484" s="253"/>
      <c r="R2484" s="253"/>
      <c r="S2484" s="253"/>
      <c r="T2484" s="254"/>
      <c r="U2484" s="14"/>
      <c r="V2484" s="14"/>
      <c r="W2484" s="14"/>
      <c r="X2484" s="14"/>
      <c r="Y2484" s="14"/>
      <c r="Z2484" s="14"/>
      <c r="AA2484" s="14"/>
      <c r="AB2484" s="14"/>
      <c r="AC2484" s="14"/>
      <c r="AD2484" s="14"/>
      <c r="AE2484" s="14"/>
      <c r="AT2484" s="255" t="s">
        <v>171</v>
      </c>
      <c r="AU2484" s="255" t="s">
        <v>85</v>
      </c>
      <c r="AV2484" s="14" t="s">
        <v>167</v>
      </c>
      <c r="AW2484" s="14" t="s">
        <v>32</v>
      </c>
      <c r="AX2484" s="14" t="s">
        <v>83</v>
      </c>
      <c r="AY2484" s="255" t="s">
        <v>161</v>
      </c>
    </row>
    <row r="2485" s="2" customFormat="1" ht="24.15" customHeight="1">
      <c r="A2485" s="38"/>
      <c r="B2485" s="39"/>
      <c r="C2485" s="215" t="s">
        <v>4166</v>
      </c>
      <c r="D2485" s="215" t="s">
        <v>163</v>
      </c>
      <c r="E2485" s="216" t="s">
        <v>4167</v>
      </c>
      <c r="F2485" s="217" t="s">
        <v>4168</v>
      </c>
      <c r="G2485" s="218" t="s">
        <v>206</v>
      </c>
      <c r="H2485" s="219">
        <v>803.70000000000005</v>
      </c>
      <c r="I2485" s="220"/>
      <c r="J2485" s="221">
        <f>ROUND(I2485*H2485,2)</f>
        <v>0</v>
      </c>
      <c r="K2485" s="222"/>
      <c r="L2485" s="44"/>
      <c r="M2485" s="223" t="s">
        <v>1</v>
      </c>
      <c r="N2485" s="224" t="s">
        <v>40</v>
      </c>
      <c r="O2485" s="91"/>
      <c r="P2485" s="225">
        <f>O2485*H2485</f>
        <v>0</v>
      </c>
      <c r="Q2485" s="225">
        <v>0.00020000000000000001</v>
      </c>
      <c r="R2485" s="225">
        <f>Q2485*H2485</f>
        <v>0.16074000000000002</v>
      </c>
      <c r="S2485" s="225">
        <v>0</v>
      </c>
      <c r="T2485" s="226">
        <f>S2485*H2485</f>
        <v>0</v>
      </c>
      <c r="U2485" s="38"/>
      <c r="V2485" s="38"/>
      <c r="W2485" s="38"/>
      <c r="X2485" s="38"/>
      <c r="Y2485" s="38"/>
      <c r="Z2485" s="38"/>
      <c r="AA2485" s="38"/>
      <c r="AB2485" s="38"/>
      <c r="AC2485" s="38"/>
      <c r="AD2485" s="38"/>
      <c r="AE2485" s="38"/>
      <c r="AR2485" s="227" t="s">
        <v>256</v>
      </c>
      <c r="AT2485" s="227" t="s">
        <v>163</v>
      </c>
      <c r="AU2485" s="227" t="s">
        <v>85</v>
      </c>
      <c r="AY2485" s="17" t="s">
        <v>161</v>
      </c>
      <c r="BE2485" s="228">
        <f>IF(N2485="základní",J2485,0)</f>
        <v>0</v>
      </c>
      <c r="BF2485" s="228">
        <f>IF(N2485="snížená",J2485,0)</f>
        <v>0</v>
      </c>
      <c r="BG2485" s="228">
        <f>IF(N2485="zákl. přenesená",J2485,0)</f>
        <v>0</v>
      </c>
      <c r="BH2485" s="228">
        <f>IF(N2485="sníž. přenesená",J2485,0)</f>
        <v>0</v>
      </c>
      <c r="BI2485" s="228">
        <f>IF(N2485="nulová",J2485,0)</f>
        <v>0</v>
      </c>
      <c r="BJ2485" s="17" t="s">
        <v>83</v>
      </c>
      <c r="BK2485" s="228">
        <f>ROUND(I2485*H2485,2)</f>
        <v>0</v>
      </c>
      <c r="BL2485" s="17" t="s">
        <v>256</v>
      </c>
      <c r="BM2485" s="227" t="s">
        <v>4169</v>
      </c>
    </row>
    <row r="2486" s="2" customFormat="1">
      <c r="A2486" s="38"/>
      <c r="B2486" s="39"/>
      <c r="C2486" s="40"/>
      <c r="D2486" s="229" t="s">
        <v>169</v>
      </c>
      <c r="E2486" s="40"/>
      <c r="F2486" s="230" t="s">
        <v>4170</v>
      </c>
      <c r="G2486" s="40"/>
      <c r="H2486" s="40"/>
      <c r="I2486" s="231"/>
      <c r="J2486" s="40"/>
      <c r="K2486" s="40"/>
      <c r="L2486" s="44"/>
      <c r="M2486" s="232"/>
      <c r="N2486" s="233"/>
      <c r="O2486" s="91"/>
      <c r="P2486" s="91"/>
      <c r="Q2486" s="91"/>
      <c r="R2486" s="91"/>
      <c r="S2486" s="91"/>
      <c r="T2486" s="92"/>
      <c r="U2486" s="38"/>
      <c r="V2486" s="38"/>
      <c r="W2486" s="38"/>
      <c r="X2486" s="38"/>
      <c r="Y2486" s="38"/>
      <c r="Z2486" s="38"/>
      <c r="AA2486" s="38"/>
      <c r="AB2486" s="38"/>
      <c r="AC2486" s="38"/>
      <c r="AD2486" s="38"/>
      <c r="AE2486" s="38"/>
      <c r="AT2486" s="17" t="s">
        <v>169</v>
      </c>
      <c r="AU2486" s="17" t="s">
        <v>85</v>
      </c>
    </row>
    <row r="2487" s="13" customFormat="1">
      <c r="A2487" s="13"/>
      <c r="B2487" s="234"/>
      <c r="C2487" s="235"/>
      <c r="D2487" s="229" t="s">
        <v>171</v>
      </c>
      <c r="E2487" s="236" t="s">
        <v>1</v>
      </c>
      <c r="F2487" s="237" t="s">
        <v>3595</v>
      </c>
      <c r="G2487" s="235"/>
      <c r="H2487" s="238">
        <v>276.5</v>
      </c>
      <c r="I2487" s="239"/>
      <c r="J2487" s="235"/>
      <c r="K2487" s="235"/>
      <c r="L2487" s="240"/>
      <c r="M2487" s="241"/>
      <c r="N2487" s="242"/>
      <c r="O2487" s="242"/>
      <c r="P2487" s="242"/>
      <c r="Q2487" s="242"/>
      <c r="R2487" s="242"/>
      <c r="S2487" s="242"/>
      <c r="T2487" s="243"/>
      <c r="U2487" s="13"/>
      <c r="V2487" s="13"/>
      <c r="W2487" s="13"/>
      <c r="X2487" s="13"/>
      <c r="Y2487" s="13"/>
      <c r="Z2487" s="13"/>
      <c r="AA2487" s="13"/>
      <c r="AB2487" s="13"/>
      <c r="AC2487" s="13"/>
      <c r="AD2487" s="13"/>
      <c r="AE2487" s="13"/>
      <c r="AT2487" s="244" t="s">
        <v>171</v>
      </c>
      <c r="AU2487" s="244" t="s">
        <v>85</v>
      </c>
      <c r="AV2487" s="13" t="s">
        <v>85</v>
      </c>
      <c r="AW2487" s="13" t="s">
        <v>32</v>
      </c>
      <c r="AX2487" s="13" t="s">
        <v>75</v>
      </c>
      <c r="AY2487" s="244" t="s">
        <v>161</v>
      </c>
    </row>
    <row r="2488" s="13" customFormat="1">
      <c r="A2488" s="13"/>
      <c r="B2488" s="234"/>
      <c r="C2488" s="235"/>
      <c r="D2488" s="229" t="s">
        <v>171</v>
      </c>
      <c r="E2488" s="236" t="s">
        <v>1</v>
      </c>
      <c r="F2488" s="237" t="s">
        <v>4160</v>
      </c>
      <c r="G2488" s="235"/>
      <c r="H2488" s="238">
        <v>290.10000000000002</v>
      </c>
      <c r="I2488" s="239"/>
      <c r="J2488" s="235"/>
      <c r="K2488" s="235"/>
      <c r="L2488" s="240"/>
      <c r="M2488" s="241"/>
      <c r="N2488" s="242"/>
      <c r="O2488" s="242"/>
      <c r="P2488" s="242"/>
      <c r="Q2488" s="242"/>
      <c r="R2488" s="242"/>
      <c r="S2488" s="242"/>
      <c r="T2488" s="243"/>
      <c r="U2488" s="13"/>
      <c r="V2488" s="13"/>
      <c r="W2488" s="13"/>
      <c r="X2488" s="13"/>
      <c r="Y2488" s="13"/>
      <c r="Z2488" s="13"/>
      <c r="AA2488" s="13"/>
      <c r="AB2488" s="13"/>
      <c r="AC2488" s="13"/>
      <c r="AD2488" s="13"/>
      <c r="AE2488" s="13"/>
      <c r="AT2488" s="244" t="s">
        <v>171</v>
      </c>
      <c r="AU2488" s="244" t="s">
        <v>85</v>
      </c>
      <c r="AV2488" s="13" t="s">
        <v>85</v>
      </c>
      <c r="AW2488" s="13" t="s">
        <v>32</v>
      </c>
      <c r="AX2488" s="13" t="s">
        <v>75</v>
      </c>
      <c r="AY2488" s="244" t="s">
        <v>161</v>
      </c>
    </row>
    <row r="2489" s="13" customFormat="1">
      <c r="A2489" s="13"/>
      <c r="B2489" s="234"/>
      <c r="C2489" s="235"/>
      <c r="D2489" s="229" t="s">
        <v>171</v>
      </c>
      <c r="E2489" s="236" t="s">
        <v>1</v>
      </c>
      <c r="F2489" s="237" t="s">
        <v>4171</v>
      </c>
      <c r="G2489" s="235"/>
      <c r="H2489" s="238">
        <v>237.09999999999999</v>
      </c>
      <c r="I2489" s="239"/>
      <c r="J2489" s="235"/>
      <c r="K2489" s="235"/>
      <c r="L2489" s="240"/>
      <c r="M2489" s="241"/>
      <c r="N2489" s="242"/>
      <c r="O2489" s="242"/>
      <c r="P2489" s="242"/>
      <c r="Q2489" s="242"/>
      <c r="R2489" s="242"/>
      <c r="S2489" s="242"/>
      <c r="T2489" s="243"/>
      <c r="U2489" s="13"/>
      <c r="V2489" s="13"/>
      <c r="W2489" s="13"/>
      <c r="X2489" s="13"/>
      <c r="Y2489" s="13"/>
      <c r="Z2489" s="13"/>
      <c r="AA2489" s="13"/>
      <c r="AB2489" s="13"/>
      <c r="AC2489" s="13"/>
      <c r="AD2489" s="13"/>
      <c r="AE2489" s="13"/>
      <c r="AT2489" s="244" t="s">
        <v>171</v>
      </c>
      <c r="AU2489" s="244" t="s">
        <v>85</v>
      </c>
      <c r="AV2489" s="13" t="s">
        <v>85</v>
      </c>
      <c r="AW2489" s="13" t="s">
        <v>32</v>
      </c>
      <c r="AX2489" s="13" t="s">
        <v>75</v>
      </c>
      <c r="AY2489" s="244" t="s">
        <v>161</v>
      </c>
    </row>
    <row r="2490" s="14" customFormat="1">
      <c r="A2490" s="14"/>
      <c r="B2490" s="245"/>
      <c r="C2490" s="246"/>
      <c r="D2490" s="229" t="s">
        <v>171</v>
      </c>
      <c r="E2490" s="247" t="s">
        <v>1</v>
      </c>
      <c r="F2490" s="248" t="s">
        <v>185</v>
      </c>
      <c r="G2490" s="246"/>
      <c r="H2490" s="249">
        <v>803.70000000000005</v>
      </c>
      <c r="I2490" s="250"/>
      <c r="J2490" s="246"/>
      <c r="K2490" s="246"/>
      <c r="L2490" s="251"/>
      <c r="M2490" s="252"/>
      <c r="N2490" s="253"/>
      <c r="O2490" s="253"/>
      <c r="P2490" s="253"/>
      <c r="Q2490" s="253"/>
      <c r="R2490" s="253"/>
      <c r="S2490" s="253"/>
      <c r="T2490" s="254"/>
      <c r="U2490" s="14"/>
      <c r="V2490" s="14"/>
      <c r="W2490" s="14"/>
      <c r="X2490" s="14"/>
      <c r="Y2490" s="14"/>
      <c r="Z2490" s="14"/>
      <c r="AA2490" s="14"/>
      <c r="AB2490" s="14"/>
      <c r="AC2490" s="14"/>
      <c r="AD2490" s="14"/>
      <c r="AE2490" s="14"/>
      <c r="AT2490" s="255" t="s">
        <v>171</v>
      </c>
      <c r="AU2490" s="255" t="s">
        <v>85</v>
      </c>
      <c r="AV2490" s="14" t="s">
        <v>167</v>
      </c>
      <c r="AW2490" s="14" t="s">
        <v>32</v>
      </c>
      <c r="AX2490" s="14" t="s">
        <v>83</v>
      </c>
      <c r="AY2490" s="255" t="s">
        <v>161</v>
      </c>
    </row>
    <row r="2491" s="2" customFormat="1" ht="33" customHeight="1">
      <c r="A2491" s="38"/>
      <c r="B2491" s="39"/>
      <c r="C2491" s="215" t="s">
        <v>4172</v>
      </c>
      <c r="D2491" s="215" t="s">
        <v>163</v>
      </c>
      <c r="E2491" s="216" t="s">
        <v>4173</v>
      </c>
      <c r="F2491" s="217" t="s">
        <v>4174</v>
      </c>
      <c r="G2491" s="218" t="s">
        <v>206</v>
      </c>
      <c r="H2491" s="219">
        <v>276.5</v>
      </c>
      <c r="I2491" s="220"/>
      <c r="J2491" s="221">
        <f>ROUND(I2491*H2491,2)</f>
        <v>0</v>
      </c>
      <c r="K2491" s="222"/>
      <c r="L2491" s="44"/>
      <c r="M2491" s="223" t="s">
        <v>1</v>
      </c>
      <c r="N2491" s="224" t="s">
        <v>40</v>
      </c>
      <c r="O2491" s="91"/>
      <c r="P2491" s="225">
        <f>O2491*H2491</f>
        <v>0</v>
      </c>
      <c r="Q2491" s="225">
        <v>0.0074999999999999997</v>
      </c>
      <c r="R2491" s="225">
        <f>Q2491*H2491</f>
        <v>2.07375</v>
      </c>
      <c r="S2491" s="225">
        <v>0</v>
      </c>
      <c r="T2491" s="226">
        <f>S2491*H2491</f>
        <v>0</v>
      </c>
      <c r="U2491" s="38"/>
      <c r="V2491" s="38"/>
      <c r="W2491" s="38"/>
      <c r="X2491" s="38"/>
      <c r="Y2491" s="38"/>
      <c r="Z2491" s="38"/>
      <c r="AA2491" s="38"/>
      <c r="AB2491" s="38"/>
      <c r="AC2491" s="38"/>
      <c r="AD2491" s="38"/>
      <c r="AE2491" s="38"/>
      <c r="AR2491" s="227" t="s">
        <v>256</v>
      </c>
      <c r="AT2491" s="227" t="s">
        <v>163</v>
      </c>
      <c r="AU2491" s="227" t="s">
        <v>85</v>
      </c>
      <c r="AY2491" s="17" t="s">
        <v>161</v>
      </c>
      <c r="BE2491" s="228">
        <f>IF(N2491="základní",J2491,0)</f>
        <v>0</v>
      </c>
      <c r="BF2491" s="228">
        <f>IF(N2491="snížená",J2491,0)</f>
        <v>0</v>
      </c>
      <c r="BG2491" s="228">
        <f>IF(N2491="zákl. přenesená",J2491,0)</f>
        <v>0</v>
      </c>
      <c r="BH2491" s="228">
        <f>IF(N2491="sníž. přenesená",J2491,0)</f>
        <v>0</v>
      </c>
      <c r="BI2491" s="228">
        <f>IF(N2491="nulová",J2491,0)</f>
        <v>0</v>
      </c>
      <c r="BJ2491" s="17" t="s">
        <v>83</v>
      </c>
      <c r="BK2491" s="228">
        <f>ROUND(I2491*H2491,2)</f>
        <v>0</v>
      </c>
      <c r="BL2491" s="17" t="s">
        <v>256</v>
      </c>
      <c r="BM2491" s="227" t="s">
        <v>4175</v>
      </c>
    </row>
    <row r="2492" s="2" customFormat="1">
      <c r="A2492" s="38"/>
      <c r="B2492" s="39"/>
      <c r="C2492" s="40"/>
      <c r="D2492" s="229" t="s">
        <v>169</v>
      </c>
      <c r="E2492" s="40"/>
      <c r="F2492" s="230" t="s">
        <v>4176</v>
      </c>
      <c r="G2492" s="40"/>
      <c r="H2492" s="40"/>
      <c r="I2492" s="231"/>
      <c r="J2492" s="40"/>
      <c r="K2492" s="40"/>
      <c r="L2492" s="44"/>
      <c r="M2492" s="232"/>
      <c r="N2492" s="233"/>
      <c r="O2492" s="91"/>
      <c r="P2492" s="91"/>
      <c r="Q2492" s="91"/>
      <c r="R2492" s="91"/>
      <c r="S2492" s="91"/>
      <c r="T2492" s="92"/>
      <c r="U2492" s="38"/>
      <c r="V2492" s="38"/>
      <c r="W2492" s="38"/>
      <c r="X2492" s="38"/>
      <c r="Y2492" s="38"/>
      <c r="Z2492" s="38"/>
      <c r="AA2492" s="38"/>
      <c r="AB2492" s="38"/>
      <c r="AC2492" s="38"/>
      <c r="AD2492" s="38"/>
      <c r="AE2492" s="38"/>
      <c r="AT2492" s="17" t="s">
        <v>169</v>
      </c>
      <c r="AU2492" s="17" t="s">
        <v>85</v>
      </c>
    </row>
    <row r="2493" s="13" customFormat="1">
      <c r="A2493" s="13"/>
      <c r="B2493" s="234"/>
      <c r="C2493" s="235"/>
      <c r="D2493" s="229" t="s">
        <v>171</v>
      </c>
      <c r="E2493" s="236" t="s">
        <v>1</v>
      </c>
      <c r="F2493" s="237" t="s">
        <v>3595</v>
      </c>
      <c r="G2493" s="235"/>
      <c r="H2493" s="238">
        <v>276.5</v>
      </c>
      <c r="I2493" s="239"/>
      <c r="J2493" s="235"/>
      <c r="K2493" s="235"/>
      <c r="L2493" s="240"/>
      <c r="M2493" s="241"/>
      <c r="N2493" s="242"/>
      <c r="O2493" s="242"/>
      <c r="P2493" s="242"/>
      <c r="Q2493" s="242"/>
      <c r="R2493" s="242"/>
      <c r="S2493" s="242"/>
      <c r="T2493" s="243"/>
      <c r="U2493" s="13"/>
      <c r="V2493" s="13"/>
      <c r="W2493" s="13"/>
      <c r="X2493" s="13"/>
      <c r="Y2493" s="13"/>
      <c r="Z2493" s="13"/>
      <c r="AA2493" s="13"/>
      <c r="AB2493" s="13"/>
      <c r="AC2493" s="13"/>
      <c r="AD2493" s="13"/>
      <c r="AE2493" s="13"/>
      <c r="AT2493" s="244" t="s">
        <v>171</v>
      </c>
      <c r="AU2493" s="244" t="s">
        <v>85</v>
      </c>
      <c r="AV2493" s="13" t="s">
        <v>85</v>
      </c>
      <c r="AW2493" s="13" t="s">
        <v>32</v>
      </c>
      <c r="AX2493" s="13" t="s">
        <v>83</v>
      </c>
      <c r="AY2493" s="244" t="s">
        <v>161</v>
      </c>
    </row>
    <row r="2494" s="2" customFormat="1" ht="33" customHeight="1">
      <c r="A2494" s="38"/>
      <c r="B2494" s="39"/>
      <c r="C2494" s="215" t="s">
        <v>4177</v>
      </c>
      <c r="D2494" s="215" t="s">
        <v>163</v>
      </c>
      <c r="E2494" s="216" t="s">
        <v>4178</v>
      </c>
      <c r="F2494" s="217" t="s">
        <v>4179</v>
      </c>
      <c r="G2494" s="218" t="s">
        <v>206</v>
      </c>
      <c r="H2494" s="219">
        <v>527.20000000000005</v>
      </c>
      <c r="I2494" s="220"/>
      <c r="J2494" s="221">
        <f>ROUND(I2494*H2494,2)</f>
        <v>0</v>
      </c>
      <c r="K2494" s="222"/>
      <c r="L2494" s="44"/>
      <c r="M2494" s="223" t="s">
        <v>1</v>
      </c>
      <c r="N2494" s="224" t="s">
        <v>40</v>
      </c>
      <c r="O2494" s="91"/>
      <c r="P2494" s="225">
        <f>O2494*H2494</f>
        <v>0</v>
      </c>
      <c r="Q2494" s="225">
        <v>0.014999999999999999</v>
      </c>
      <c r="R2494" s="225">
        <f>Q2494*H2494</f>
        <v>7.9080000000000004</v>
      </c>
      <c r="S2494" s="225">
        <v>0</v>
      </c>
      <c r="T2494" s="226">
        <f>S2494*H2494</f>
        <v>0</v>
      </c>
      <c r="U2494" s="38"/>
      <c r="V2494" s="38"/>
      <c r="W2494" s="38"/>
      <c r="X2494" s="38"/>
      <c r="Y2494" s="38"/>
      <c r="Z2494" s="38"/>
      <c r="AA2494" s="38"/>
      <c r="AB2494" s="38"/>
      <c r="AC2494" s="38"/>
      <c r="AD2494" s="38"/>
      <c r="AE2494" s="38"/>
      <c r="AR2494" s="227" t="s">
        <v>256</v>
      </c>
      <c r="AT2494" s="227" t="s">
        <v>163</v>
      </c>
      <c r="AU2494" s="227" t="s">
        <v>85</v>
      </c>
      <c r="AY2494" s="17" t="s">
        <v>161</v>
      </c>
      <c r="BE2494" s="228">
        <f>IF(N2494="základní",J2494,0)</f>
        <v>0</v>
      </c>
      <c r="BF2494" s="228">
        <f>IF(N2494="snížená",J2494,0)</f>
        <v>0</v>
      </c>
      <c r="BG2494" s="228">
        <f>IF(N2494="zákl. přenesená",J2494,0)</f>
        <v>0</v>
      </c>
      <c r="BH2494" s="228">
        <f>IF(N2494="sníž. přenesená",J2494,0)</f>
        <v>0</v>
      </c>
      <c r="BI2494" s="228">
        <f>IF(N2494="nulová",J2494,0)</f>
        <v>0</v>
      </c>
      <c r="BJ2494" s="17" t="s">
        <v>83</v>
      </c>
      <c r="BK2494" s="228">
        <f>ROUND(I2494*H2494,2)</f>
        <v>0</v>
      </c>
      <c r="BL2494" s="17" t="s">
        <v>256</v>
      </c>
      <c r="BM2494" s="227" t="s">
        <v>4180</v>
      </c>
    </row>
    <row r="2495" s="2" customFormat="1">
      <c r="A2495" s="38"/>
      <c r="B2495" s="39"/>
      <c r="C2495" s="40"/>
      <c r="D2495" s="229" t="s">
        <v>169</v>
      </c>
      <c r="E2495" s="40"/>
      <c r="F2495" s="230" t="s">
        <v>4181</v>
      </c>
      <c r="G2495" s="40"/>
      <c r="H2495" s="40"/>
      <c r="I2495" s="231"/>
      <c r="J2495" s="40"/>
      <c r="K2495" s="40"/>
      <c r="L2495" s="44"/>
      <c r="M2495" s="232"/>
      <c r="N2495" s="233"/>
      <c r="O2495" s="91"/>
      <c r="P2495" s="91"/>
      <c r="Q2495" s="91"/>
      <c r="R2495" s="91"/>
      <c r="S2495" s="91"/>
      <c r="T2495" s="92"/>
      <c r="U2495" s="38"/>
      <c r="V2495" s="38"/>
      <c r="W2495" s="38"/>
      <c r="X2495" s="38"/>
      <c r="Y2495" s="38"/>
      <c r="Z2495" s="38"/>
      <c r="AA2495" s="38"/>
      <c r="AB2495" s="38"/>
      <c r="AC2495" s="38"/>
      <c r="AD2495" s="38"/>
      <c r="AE2495" s="38"/>
      <c r="AT2495" s="17" t="s">
        <v>169</v>
      </c>
      <c r="AU2495" s="17" t="s">
        <v>85</v>
      </c>
    </row>
    <row r="2496" s="13" customFormat="1">
      <c r="A2496" s="13"/>
      <c r="B2496" s="234"/>
      <c r="C2496" s="235"/>
      <c r="D2496" s="229" t="s">
        <v>171</v>
      </c>
      <c r="E2496" s="236" t="s">
        <v>1</v>
      </c>
      <c r="F2496" s="237" t="s">
        <v>4160</v>
      </c>
      <c r="G2496" s="235"/>
      <c r="H2496" s="238">
        <v>290.10000000000002</v>
      </c>
      <c r="I2496" s="239"/>
      <c r="J2496" s="235"/>
      <c r="K2496" s="235"/>
      <c r="L2496" s="240"/>
      <c r="M2496" s="241"/>
      <c r="N2496" s="242"/>
      <c r="O2496" s="242"/>
      <c r="P2496" s="242"/>
      <c r="Q2496" s="242"/>
      <c r="R2496" s="242"/>
      <c r="S2496" s="242"/>
      <c r="T2496" s="243"/>
      <c r="U2496" s="13"/>
      <c r="V2496" s="13"/>
      <c r="W2496" s="13"/>
      <c r="X2496" s="13"/>
      <c r="Y2496" s="13"/>
      <c r="Z2496" s="13"/>
      <c r="AA2496" s="13"/>
      <c r="AB2496" s="13"/>
      <c r="AC2496" s="13"/>
      <c r="AD2496" s="13"/>
      <c r="AE2496" s="13"/>
      <c r="AT2496" s="244" t="s">
        <v>171</v>
      </c>
      <c r="AU2496" s="244" t="s">
        <v>85</v>
      </c>
      <c r="AV2496" s="13" t="s">
        <v>85</v>
      </c>
      <c r="AW2496" s="13" t="s">
        <v>32</v>
      </c>
      <c r="AX2496" s="13" t="s">
        <v>75</v>
      </c>
      <c r="AY2496" s="244" t="s">
        <v>161</v>
      </c>
    </row>
    <row r="2497" s="13" customFormat="1">
      <c r="A2497" s="13"/>
      <c r="B2497" s="234"/>
      <c r="C2497" s="235"/>
      <c r="D2497" s="229" t="s">
        <v>171</v>
      </c>
      <c r="E2497" s="236" t="s">
        <v>1</v>
      </c>
      <c r="F2497" s="237" t="s">
        <v>4171</v>
      </c>
      <c r="G2497" s="235"/>
      <c r="H2497" s="238">
        <v>237.09999999999999</v>
      </c>
      <c r="I2497" s="239"/>
      <c r="J2497" s="235"/>
      <c r="K2497" s="235"/>
      <c r="L2497" s="240"/>
      <c r="M2497" s="241"/>
      <c r="N2497" s="242"/>
      <c r="O2497" s="242"/>
      <c r="P2497" s="242"/>
      <c r="Q2497" s="242"/>
      <c r="R2497" s="242"/>
      <c r="S2497" s="242"/>
      <c r="T2497" s="243"/>
      <c r="U2497" s="13"/>
      <c r="V2497" s="13"/>
      <c r="W2497" s="13"/>
      <c r="X2497" s="13"/>
      <c r="Y2497" s="13"/>
      <c r="Z2497" s="13"/>
      <c r="AA2497" s="13"/>
      <c r="AB2497" s="13"/>
      <c r="AC2497" s="13"/>
      <c r="AD2497" s="13"/>
      <c r="AE2497" s="13"/>
      <c r="AT2497" s="244" t="s">
        <v>171</v>
      </c>
      <c r="AU2497" s="244" t="s">
        <v>85</v>
      </c>
      <c r="AV2497" s="13" t="s">
        <v>85</v>
      </c>
      <c r="AW2497" s="13" t="s">
        <v>32</v>
      </c>
      <c r="AX2497" s="13" t="s">
        <v>75</v>
      </c>
      <c r="AY2497" s="244" t="s">
        <v>161</v>
      </c>
    </row>
    <row r="2498" s="14" customFormat="1">
      <c r="A2498" s="14"/>
      <c r="B2498" s="245"/>
      <c r="C2498" s="246"/>
      <c r="D2498" s="229" t="s">
        <v>171</v>
      </c>
      <c r="E2498" s="247" t="s">
        <v>1</v>
      </c>
      <c r="F2498" s="248" t="s">
        <v>185</v>
      </c>
      <c r="G2498" s="246"/>
      <c r="H2498" s="249">
        <v>527.20000000000005</v>
      </c>
      <c r="I2498" s="250"/>
      <c r="J2498" s="246"/>
      <c r="K2498" s="246"/>
      <c r="L2498" s="251"/>
      <c r="M2498" s="252"/>
      <c r="N2498" s="253"/>
      <c r="O2498" s="253"/>
      <c r="P2498" s="253"/>
      <c r="Q2498" s="253"/>
      <c r="R2498" s="253"/>
      <c r="S2498" s="253"/>
      <c r="T2498" s="254"/>
      <c r="U2498" s="14"/>
      <c r="V2498" s="14"/>
      <c r="W2498" s="14"/>
      <c r="X2498" s="14"/>
      <c r="Y2498" s="14"/>
      <c r="Z2498" s="14"/>
      <c r="AA2498" s="14"/>
      <c r="AB2498" s="14"/>
      <c r="AC2498" s="14"/>
      <c r="AD2498" s="14"/>
      <c r="AE2498" s="14"/>
      <c r="AT2498" s="255" t="s">
        <v>171</v>
      </c>
      <c r="AU2498" s="255" t="s">
        <v>85</v>
      </c>
      <c r="AV2498" s="14" t="s">
        <v>167</v>
      </c>
      <c r="AW2498" s="14" t="s">
        <v>32</v>
      </c>
      <c r="AX2498" s="14" t="s">
        <v>83</v>
      </c>
      <c r="AY2498" s="255" t="s">
        <v>161</v>
      </c>
    </row>
    <row r="2499" s="2" customFormat="1" ht="24.15" customHeight="1">
      <c r="A2499" s="38"/>
      <c r="B2499" s="39"/>
      <c r="C2499" s="215" t="s">
        <v>4182</v>
      </c>
      <c r="D2499" s="215" t="s">
        <v>163</v>
      </c>
      <c r="E2499" s="216" t="s">
        <v>4183</v>
      </c>
      <c r="F2499" s="217" t="s">
        <v>4184</v>
      </c>
      <c r="G2499" s="218" t="s">
        <v>451</v>
      </c>
      <c r="H2499" s="219">
        <v>557.39999999999998</v>
      </c>
      <c r="I2499" s="220"/>
      <c r="J2499" s="221">
        <f>ROUND(I2499*H2499,2)</f>
        <v>0</v>
      </c>
      <c r="K2499" s="222"/>
      <c r="L2499" s="44"/>
      <c r="M2499" s="223" t="s">
        <v>1</v>
      </c>
      <c r="N2499" s="224" t="s">
        <v>40</v>
      </c>
      <c r="O2499" s="91"/>
      <c r="P2499" s="225">
        <f>O2499*H2499</f>
        <v>0</v>
      </c>
      <c r="Q2499" s="225">
        <v>5.0000000000000002E-05</v>
      </c>
      <c r="R2499" s="225">
        <f>Q2499*H2499</f>
        <v>0.027869999999999999</v>
      </c>
      <c r="S2499" s="225">
        <v>0</v>
      </c>
      <c r="T2499" s="226">
        <f>S2499*H2499</f>
        <v>0</v>
      </c>
      <c r="U2499" s="38"/>
      <c r="V2499" s="38"/>
      <c r="W2499" s="38"/>
      <c r="X2499" s="38"/>
      <c r="Y2499" s="38"/>
      <c r="Z2499" s="38"/>
      <c r="AA2499" s="38"/>
      <c r="AB2499" s="38"/>
      <c r="AC2499" s="38"/>
      <c r="AD2499" s="38"/>
      <c r="AE2499" s="38"/>
      <c r="AR2499" s="227" t="s">
        <v>256</v>
      </c>
      <c r="AT2499" s="227" t="s">
        <v>163</v>
      </c>
      <c r="AU2499" s="227" t="s">
        <v>85</v>
      </c>
      <c r="AY2499" s="17" t="s">
        <v>161</v>
      </c>
      <c r="BE2499" s="228">
        <f>IF(N2499="základní",J2499,0)</f>
        <v>0</v>
      </c>
      <c r="BF2499" s="228">
        <f>IF(N2499="snížená",J2499,0)</f>
        <v>0</v>
      </c>
      <c r="BG2499" s="228">
        <f>IF(N2499="zákl. přenesená",J2499,0)</f>
        <v>0</v>
      </c>
      <c r="BH2499" s="228">
        <f>IF(N2499="sníž. přenesená",J2499,0)</f>
        <v>0</v>
      </c>
      <c r="BI2499" s="228">
        <f>IF(N2499="nulová",J2499,0)</f>
        <v>0</v>
      </c>
      <c r="BJ2499" s="17" t="s">
        <v>83</v>
      </c>
      <c r="BK2499" s="228">
        <f>ROUND(I2499*H2499,2)</f>
        <v>0</v>
      </c>
      <c r="BL2499" s="17" t="s">
        <v>256</v>
      </c>
      <c r="BM2499" s="227" t="s">
        <v>4185</v>
      </c>
    </row>
    <row r="2500" s="2" customFormat="1">
      <c r="A2500" s="38"/>
      <c r="B2500" s="39"/>
      <c r="C2500" s="40"/>
      <c r="D2500" s="229" t="s">
        <v>169</v>
      </c>
      <c r="E2500" s="40"/>
      <c r="F2500" s="230" t="s">
        <v>4186</v>
      </c>
      <c r="G2500" s="40"/>
      <c r="H2500" s="40"/>
      <c r="I2500" s="231"/>
      <c r="J2500" s="40"/>
      <c r="K2500" s="40"/>
      <c r="L2500" s="44"/>
      <c r="M2500" s="232"/>
      <c r="N2500" s="233"/>
      <c r="O2500" s="91"/>
      <c r="P2500" s="91"/>
      <c r="Q2500" s="91"/>
      <c r="R2500" s="91"/>
      <c r="S2500" s="91"/>
      <c r="T2500" s="92"/>
      <c r="U2500" s="38"/>
      <c r="V2500" s="38"/>
      <c r="W2500" s="38"/>
      <c r="X2500" s="38"/>
      <c r="Y2500" s="38"/>
      <c r="Z2500" s="38"/>
      <c r="AA2500" s="38"/>
      <c r="AB2500" s="38"/>
      <c r="AC2500" s="38"/>
      <c r="AD2500" s="38"/>
      <c r="AE2500" s="38"/>
      <c r="AT2500" s="17" t="s">
        <v>169</v>
      </c>
      <c r="AU2500" s="17" t="s">
        <v>85</v>
      </c>
    </row>
    <row r="2501" s="13" customFormat="1">
      <c r="A2501" s="13"/>
      <c r="B2501" s="234"/>
      <c r="C2501" s="235"/>
      <c r="D2501" s="229" t="s">
        <v>171</v>
      </c>
      <c r="E2501" s="236" t="s">
        <v>1</v>
      </c>
      <c r="F2501" s="237" t="s">
        <v>4187</v>
      </c>
      <c r="G2501" s="235"/>
      <c r="H2501" s="238">
        <v>27</v>
      </c>
      <c r="I2501" s="239"/>
      <c r="J2501" s="235"/>
      <c r="K2501" s="235"/>
      <c r="L2501" s="240"/>
      <c r="M2501" s="241"/>
      <c r="N2501" s="242"/>
      <c r="O2501" s="242"/>
      <c r="P2501" s="242"/>
      <c r="Q2501" s="242"/>
      <c r="R2501" s="242"/>
      <c r="S2501" s="242"/>
      <c r="T2501" s="243"/>
      <c r="U2501" s="13"/>
      <c r="V2501" s="13"/>
      <c r="W2501" s="13"/>
      <c r="X2501" s="13"/>
      <c r="Y2501" s="13"/>
      <c r="Z2501" s="13"/>
      <c r="AA2501" s="13"/>
      <c r="AB2501" s="13"/>
      <c r="AC2501" s="13"/>
      <c r="AD2501" s="13"/>
      <c r="AE2501" s="13"/>
      <c r="AT2501" s="244" t="s">
        <v>171</v>
      </c>
      <c r="AU2501" s="244" t="s">
        <v>85</v>
      </c>
      <c r="AV2501" s="13" t="s">
        <v>85</v>
      </c>
      <c r="AW2501" s="13" t="s">
        <v>32</v>
      </c>
      <c r="AX2501" s="13" t="s">
        <v>75</v>
      </c>
      <c r="AY2501" s="244" t="s">
        <v>161</v>
      </c>
    </row>
    <row r="2502" s="13" customFormat="1">
      <c r="A2502" s="13"/>
      <c r="B2502" s="234"/>
      <c r="C2502" s="235"/>
      <c r="D2502" s="229" t="s">
        <v>171</v>
      </c>
      <c r="E2502" s="236" t="s">
        <v>1</v>
      </c>
      <c r="F2502" s="237" t="s">
        <v>1014</v>
      </c>
      <c r="G2502" s="235"/>
      <c r="H2502" s="238">
        <v>30.199999999999999</v>
      </c>
      <c r="I2502" s="239"/>
      <c r="J2502" s="235"/>
      <c r="K2502" s="235"/>
      <c r="L2502" s="240"/>
      <c r="M2502" s="241"/>
      <c r="N2502" s="242"/>
      <c r="O2502" s="242"/>
      <c r="P2502" s="242"/>
      <c r="Q2502" s="242"/>
      <c r="R2502" s="242"/>
      <c r="S2502" s="242"/>
      <c r="T2502" s="243"/>
      <c r="U2502" s="13"/>
      <c r="V2502" s="13"/>
      <c r="W2502" s="13"/>
      <c r="X2502" s="13"/>
      <c r="Y2502" s="13"/>
      <c r="Z2502" s="13"/>
      <c r="AA2502" s="13"/>
      <c r="AB2502" s="13"/>
      <c r="AC2502" s="13"/>
      <c r="AD2502" s="13"/>
      <c r="AE2502" s="13"/>
      <c r="AT2502" s="244" t="s">
        <v>171</v>
      </c>
      <c r="AU2502" s="244" t="s">
        <v>85</v>
      </c>
      <c r="AV2502" s="13" t="s">
        <v>85</v>
      </c>
      <c r="AW2502" s="13" t="s">
        <v>32</v>
      </c>
      <c r="AX2502" s="13" t="s">
        <v>75</v>
      </c>
      <c r="AY2502" s="244" t="s">
        <v>161</v>
      </c>
    </row>
    <row r="2503" s="13" customFormat="1">
      <c r="A2503" s="13"/>
      <c r="B2503" s="234"/>
      <c r="C2503" s="235"/>
      <c r="D2503" s="229" t="s">
        <v>171</v>
      </c>
      <c r="E2503" s="236" t="s">
        <v>1</v>
      </c>
      <c r="F2503" s="237" t="s">
        <v>1015</v>
      </c>
      <c r="G2503" s="235"/>
      <c r="H2503" s="238">
        <v>19</v>
      </c>
      <c r="I2503" s="239"/>
      <c r="J2503" s="235"/>
      <c r="K2503" s="235"/>
      <c r="L2503" s="240"/>
      <c r="M2503" s="241"/>
      <c r="N2503" s="242"/>
      <c r="O2503" s="242"/>
      <c r="P2503" s="242"/>
      <c r="Q2503" s="242"/>
      <c r="R2503" s="242"/>
      <c r="S2503" s="242"/>
      <c r="T2503" s="243"/>
      <c r="U2503" s="13"/>
      <c r="V2503" s="13"/>
      <c r="W2503" s="13"/>
      <c r="X2503" s="13"/>
      <c r="Y2503" s="13"/>
      <c r="Z2503" s="13"/>
      <c r="AA2503" s="13"/>
      <c r="AB2503" s="13"/>
      <c r="AC2503" s="13"/>
      <c r="AD2503" s="13"/>
      <c r="AE2503" s="13"/>
      <c r="AT2503" s="244" t="s">
        <v>171</v>
      </c>
      <c r="AU2503" s="244" t="s">
        <v>85</v>
      </c>
      <c r="AV2503" s="13" t="s">
        <v>85</v>
      </c>
      <c r="AW2503" s="13" t="s">
        <v>32</v>
      </c>
      <c r="AX2503" s="13" t="s">
        <v>75</v>
      </c>
      <c r="AY2503" s="244" t="s">
        <v>161</v>
      </c>
    </row>
    <row r="2504" s="13" customFormat="1">
      <c r="A2504" s="13"/>
      <c r="B2504" s="234"/>
      <c r="C2504" s="235"/>
      <c r="D2504" s="229" t="s">
        <v>171</v>
      </c>
      <c r="E2504" s="236" t="s">
        <v>1</v>
      </c>
      <c r="F2504" s="237" t="s">
        <v>1016</v>
      </c>
      <c r="G2504" s="235"/>
      <c r="H2504" s="238">
        <v>32</v>
      </c>
      <c r="I2504" s="239"/>
      <c r="J2504" s="235"/>
      <c r="K2504" s="235"/>
      <c r="L2504" s="240"/>
      <c r="M2504" s="241"/>
      <c r="N2504" s="242"/>
      <c r="O2504" s="242"/>
      <c r="P2504" s="242"/>
      <c r="Q2504" s="242"/>
      <c r="R2504" s="242"/>
      <c r="S2504" s="242"/>
      <c r="T2504" s="243"/>
      <c r="U2504" s="13"/>
      <c r="V2504" s="13"/>
      <c r="W2504" s="13"/>
      <c r="X2504" s="13"/>
      <c r="Y2504" s="13"/>
      <c r="Z2504" s="13"/>
      <c r="AA2504" s="13"/>
      <c r="AB2504" s="13"/>
      <c r="AC2504" s="13"/>
      <c r="AD2504" s="13"/>
      <c r="AE2504" s="13"/>
      <c r="AT2504" s="244" t="s">
        <v>171</v>
      </c>
      <c r="AU2504" s="244" t="s">
        <v>85</v>
      </c>
      <c r="AV2504" s="13" t="s">
        <v>85</v>
      </c>
      <c r="AW2504" s="13" t="s">
        <v>32</v>
      </c>
      <c r="AX2504" s="13" t="s">
        <v>75</v>
      </c>
      <c r="AY2504" s="244" t="s">
        <v>161</v>
      </c>
    </row>
    <row r="2505" s="13" customFormat="1">
      <c r="A2505" s="13"/>
      <c r="B2505" s="234"/>
      <c r="C2505" s="235"/>
      <c r="D2505" s="229" t="s">
        <v>171</v>
      </c>
      <c r="E2505" s="236" t="s">
        <v>1</v>
      </c>
      <c r="F2505" s="237" t="s">
        <v>1017</v>
      </c>
      <c r="G2505" s="235"/>
      <c r="H2505" s="238">
        <v>15.199999999999999</v>
      </c>
      <c r="I2505" s="239"/>
      <c r="J2505" s="235"/>
      <c r="K2505" s="235"/>
      <c r="L2505" s="240"/>
      <c r="M2505" s="241"/>
      <c r="N2505" s="242"/>
      <c r="O2505" s="242"/>
      <c r="P2505" s="242"/>
      <c r="Q2505" s="242"/>
      <c r="R2505" s="242"/>
      <c r="S2505" s="242"/>
      <c r="T2505" s="243"/>
      <c r="U2505" s="13"/>
      <c r="V2505" s="13"/>
      <c r="W2505" s="13"/>
      <c r="X2505" s="13"/>
      <c r="Y2505" s="13"/>
      <c r="Z2505" s="13"/>
      <c r="AA2505" s="13"/>
      <c r="AB2505" s="13"/>
      <c r="AC2505" s="13"/>
      <c r="AD2505" s="13"/>
      <c r="AE2505" s="13"/>
      <c r="AT2505" s="244" t="s">
        <v>171</v>
      </c>
      <c r="AU2505" s="244" t="s">
        <v>85</v>
      </c>
      <c r="AV2505" s="13" t="s">
        <v>85</v>
      </c>
      <c r="AW2505" s="13" t="s">
        <v>32</v>
      </c>
      <c r="AX2505" s="13" t="s">
        <v>75</v>
      </c>
      <c r="AY2505" s="244" t="s">
        <v>161</v>
      </c>
    </row>
    <row r="2506" s="13" customFormat="1">
      <c r="A2506" s="13"/>
      <c r="B2506" s="234"/>
      <c r="C2506" s="235"/>
      <c r="D2506" s="229" t="s">
        <v>171</v>
      </c>
      <c r="E2506" s="236" t="s">
        <v>1</v>
      </c>
      <c r="F2506" s="237" t="s">
        <v>1018</v>
      </c>
      <c r="G2506" s="235"/>
      <c r="H2506" s="238">
        <v>26.399999999999999</v>
      </c>
      <c r="I2506" s="239"/>
      <c r="J2506" s="235"/>
      <c r="K2506" s="235"/>
      <c r="L2506" s="240"/>
      <c r="M2506" s="241"/>
      <c r="N2506" s="242"/>
      <c r="O2506" s="242"/>
      <c r="P2506" s="242"/>
      <c r="Q2506" s="242"/>
      <c r="R2506" s="242"/>
      <c r="S2506" s="242"/>
      <c r="T2506" s="243"/>
      <c r="U2506" s="13"/>
      <c r="V2506" s="13"/>
      <c r="W2506" s="13"/>
      <c r="X2506" s="13"/>
      <c r="Y2506" s="13"/>
      <c r="Z2506" s="13"/>
      <c r="AA2506" s="13"/>
      <c r="AB2506" s="13"/>
      <c r="AC2506" s="13"/>
      <c r="AD2506" s="13"/>
      <c r="AE2506" s="13"/>
      <c r="AT2506" s="244" t="s">
        <v>171</v>
      </c>
      <c r="AU2506" s="244" t="s">
        <v>85</v>
      </c>
      <c r="AV2506" s="13" t="s">
        <v>85</v>
      </c>
      <c r="AW2506" s="13" t="s">
        <v>32</v>
      </c>
      <c r="AX2506" s="13" t="s">
        <v>75</v>
      </c>
      <c r="AY2506" s="244" t="s">
        <v>161</v>
      </c>
    </row>
    <row r="2507" s="13" customFormat="1">
      <c r="A2507" s="13"/>
      <c r="B2507" s="234"/>
      <c r="C2507" s="235"/>
      <c r="D2507" s="229" t="s">
        <v>171</v>
      </c>
      <c r="E2507" s="236" t="s">
        <v>1</v>
      </c>
      <c r="F2507" s="237" t="s">
        <v>4188</v>
      </c>
      <c r="G2507" s="235"/>
      <c r="H2507" s="238">
        <v>7.7999999999999998</v>
      </c>
      <c r="I2507" s="239"/>
      <c r="J2507" s="235"/>
      <c r="K2507" s="235"/>
      <c r="L2507" s="240"/>
      <c r="M2507" s="241"/>
      <c r="N2507" s="242"/>
      <c r="O2507" s="242"/>
      <c r="P2507" s="242"/>
      <c r="Q2507" s="242"/>
      <c r="R2507" s="242"/>
      <c r="S2507" s="242"/>
      <c r="T2507" s="243"/>
      <c r="U2507" s="13"/>
      <c r="V2507" s="13"/>
      <c r="W2507" s="13"/>
      <c r="X2507" s="13"/>
      <c r="Y2507" s="13"/>
      <c r="Z2507" s="13"/>
      <c r="AA2507" s="13"/>
      <c r="AB2507" s="13"/>
      <c r="AC2507" s="13"/>
      <c r="AD2507" s="13"/>
      <c r="AE2507" s="13"/>
      <c r="AT2507" s="244" t="s">
        <v>171</v>
      </c>
      <c r="AU2507" s="244" t="s">
        <v>85</v>
      </c>
      <c r="AV2507" s="13" t="s">
        <v>85</v>
      </c>
      <c r="AW2507" s="13" t="s">
        <v>32</v>
      </c>
      <c r="AX2507" s="13" t="s">
        <v>75</v>
      </c>
      <c r="AY2507" s="244" t="s">
        <v>161</v>
      </c>
    </row>
    <row r="2508" s="13" customFormat="1">
      <c r="A2508" s="13"/>
      <c r="B2508" s="234"/>
      <c r="C2508" s="235"/>
      <c r="D2508" s="229" t="s">
        <v>171</v>
      </c>
      <c r="E2508" s="236" t="s">
        <v>1</v>
      </c>
      <c r="F2508" s="237" t="s">
        <v>4189</v>
      </c>
      <c r="G2508" s="235"/>
      <c r="H2508" s="238">
        <v>32.600000000000001</v>
      </c>
      <c r="I2508" s="239"/>
      <c r="J2508" s="235"/>
      <c r="K2508" s="235"/>
      <c r="L2508" s="240"/>
      <c r="M2508" s="241"/>
      <c r="N2508" s="242"/>
      <c r="O2508" s="242"/>
      <c r="P2508" s="242"/>
      <c r="Q2508" s="242"/>
      <c r="R2508" s="242"/>
      <c r="S2508" s="242"/>
      <c r="T2508" s="243"/>
      <c r="U2508" s="13"/>
      <c r="V2508" s="13"/>
      <c r="W2508" s="13"/>
      <c r="X2508" s="13"/>
      <c r="Y2508" s="13"/>
      <c r="Z2508" s="13"/>
      <c r="AA2508" s="13"/>
      <c r="AB2508" s="13"/>
      <c r="AC2508" s="13"/>
      <c r="AD2508" s="13"/>
      <c r="AE2508" s="13"/>
      <c r="AT2508" s="244" t="s">
        <v>171</v>
      </c>
      <c r="AU2508" s="244" t="s">
        <v>85</v>
      </c>
      <c r="AV2508" s="13" t="s">
        <v>85</v>
      </c>
      <c r="AW2508" s="13" t="s">
        <v>32</v>
      </c>
      <c r="AX2508" s="13" t="s">
        <v>75</v>
      </c>
      <c r="AY2508" s="244" t="s">
        <v>161</v>
      </c>
    </row>
    <row r="2509" s="13" customFormat="1">
      <c r="A2509" s="13"/>
      <c r="B2509" s="234"/>
      <c r="C2509" s="235"/>
      <c r="D2509" s="229" t="s">
        <v>171</v>
      </c>
      <c r="E2509" s="236" t="s">
        <v>1</v>
      </c>
      <c r="F2509" s="237" t="s">
        <v>4190</v>
      </c>
      <c r="G2509" s="235"/>
      <c r="H2509" s="238">
        <v>31</v>
      </c>
      <c r="I2509" s="239"/>
      <c r="J2509" s="235"/>
      <c r="K2509" s="235"/>
      <c r="L2509" s="240"/>
      <c r="M2509" s="241"/>
      <c r="N2509" s="242"/>
      <c r="O2509" s="242"/>
      <c r="P2509" s="242"/>
      <c r="Q2509" s="242"/>
      <c r="R2509" s="242"/>
      <c r="S2509" s="242"/>
      <c r="T2509" s="243"/>
      <c r="U2509" s="13"/>
      <c r="V2509" s="13"/>
      <c r="W2509" s="13"/>
      <c r="X2509" s="13"/>
      <c r="Y2509" s="13"/>
      <c r="Z2509" s="13"/>
      <c r="AA2509" s="13"/>
      <c r="AB2509" s="13"/>
      <c r="AC2509" s="13"/>
      <c r="AD2509" s="13"/>
      <c r="AE2509" s="13"/>
      <c r="AT2509" s="244" t="s">
        <v>171</v>
      </c>
      <c r="AU2509" s="244" t="s">
        <v>85</v>
      </c>
      <c r="AV2509" s="13" t="s">
        <v>85</v>
      </c>
      <c r="AW2509" s="13" t="s">
        <v>32</v>
      </c>
      <c r="AX2509" s="13" t="s">
        <v>75</v>
      </c>
      <c r="AY2509" s="244" t="s">
        <v>161</v>
      </c>
    </row>
    <row r="2510" s="13" customFormat="1">
      <c r="A2510" s="13"/>
      <c r="B2510" s="234"/>
      <c r="C2510" s="235"/>
      <c r="D2510" s="229" t="s">
        <v>171</v>
      </c>
      <c r="E2510" s="236" t="s">
        <v>1</v>
      </c>
      <c r="F2510" s="237" t="s">
        <v>4191</v>
      </c>
      <c r="G2510" s="235"/>
      <c r="H2510" s="238">
        <v>19.399999999999999</v>
      </c>
      <c r="I2510" s="239"/>
      <c r="J2510" s="235"/>
      <c r="K2510" s="235"/>
      <c r="L2510" s="240"/>
      <c r="M2510" s="241"/>
      <c r="N2510" s="242"/>
      <c r="O2510" s="242"/>
      <c r="P2510" s="242"/>
      <c r="Q2510" s="242"/>
      <c r="R2510" s="242"/>
      <c r="S2510" s="242"/>
      <c r="T2510" s="243"/>
      <c r="U2510" s="13"/>
      <c r="V2510" s="13"/>
      <c r="W2510" s="13"/>
      <c r="X2510" s="13"/>
      <c r="Y2510" s="13"/>
      <c r="Z2510" s="13"/>
      <c r="AA2510" s="13"/>
      <c r="AB2510" s="13"/>
      <c r="AC2510" s="13"/>
      <c r="AD2510" s="13"/>
      <c r="AE2510" s="13"/>
      <c r="AT2510" s="244" t="s">
        <v>171</v>
      </c>
      <c r="AU2510" s="244" t="s">
        <v>85</v>
      </c>
      <c r="AV2510" s="13" t="s">
        <v>85</v>
      </c>
      <c r="AW2510" s="13" t="s">
        <v>32</v>
      </c>
      <c r="AX2510" s="13" t="s">
        <v>75</v>
      </c>
      <c r="AY2510" s="244" t="s">
        <v>161</v>
      </c>
    </row>
    <row r="2511" s="13" customFormat="1">
      <c r="A2511" s="13"/>
      <c r="B2511" s="234"/>
      <c r="C2511" s="235"/>
      <c r="D2511" s="229" t="s">
        <v>171</v>
      </c>
      <c r="E2511" s="236" t="s">
        <v>1</v>
      </c>
      <c r="F2511" s="237" t="s">
        <v>4192</v>
      </c>
      <c r="G2511" s="235"/>
      <c r="H2511" s="238">
        <v>34.200000000000003</v>
      </c>
      <c r="I2511" s="239"/>
      <c r="J2511" s="235"/>
      <c r="K2511" s="235"/>
      <c r="L2511" s="240"/>
      <c r="M2511" s="241"/>
      <c r="N2511" s="242"/>
      <c r="O2511" s="242"/>
      <c r="P2511" s="242"/>
      <c r="Q2511" s="242"/>
      <c r="R2511" s="242"/>
      <c r="S2511" s="242"/>
      <c r="T2511" s="243"/>
      <c r="U2511" s="13"/>
      <c r="V2511" s="13"/>
      <c r="W2511" s="13"/>
      <c r="X2511" s="13"/>
      <c r="Y2511" s="13"/>
      <c r="Z2511" s="13"/>
      <c r="AA2511" s="13"/>
      <c r="AB2511" s="13"/>
      <c r="AC2511" s="13"/>
      <c r="AD2511" s="13"/>
      <c r="AE2511" s="13"/>
      <c r="AT2511" s="244" t="s">
        <v>171</v>
      </c>
      <c r="AU2511" s="244" t="s">
        <v>85</v>
      </c>
      <c r="AV2511" s="13" t="s">
        <v>85</v>
      </c>
      <c r="AW2511" s="13" t="s">
        <v>32</v>
      </c>
      <c r="AX2511" s="13" t="s">
        <v>75</v>
      </c>
      <c r="AY2511" s="244" t="s">
        <v>161</v>
      </c>
    </row>
    <row r="2512" s="13" customFormat="1">
      <c r="A2512" s="13"/>
      <c r="B2512" s="234"/>
      <c r="C2512" s="235"/>
      <c r="D2512" s="229" t="s">
        <v>171</v>
      </c>
      <c r="E2512" s="236" t="s">
        <v>1</v>
      </c>
      <c r="F2512" s="237" t="s">
        <v>4193</v>
      </c>
      <c r="G2512" s="235"/>
      <c r="H2512" s="238">
        <v>28</v>
      </c>
      <c r="I2512" s="239"/>
      <c r="J2512" s="235"/>
      <c r="K2512" s="235"/>
      <c r="L2512" s="240"/>
      <c r="M2512" s="241"/>
      <c r="N2512" s="242"/>
      <c r="O2512" s="242"/>
      <c r="P2512" s="242"/>
      <c r="Q2512" s="242"/>
      <c r="R2512" s="242"/>
      <c r="S2512" s="242"/>
      <c r="T2512" s="243"/>
      <c r="U2512" s="13"/>
      <c r="V2512" s="13"/>
      <c r="W2512" s="13"/>
      <c r="X2512" s="13"/>
      <c r="Y2512" s="13"/>
      <c r="Z2512" s="13"/>
      <c r="AA2512" s="13"/>
      <c r="AB2512" s="13"/>
      <c r="AC2512" s="13"/>
      <c r="AD2512" s="13"/>
      <c r="AE2512" s="13"/>
      <c r="AT2512" s="244" t="s">
        <v>171</v>
      </c>
      <c r="AU2512" s="244" t="s">
        <v>85</v>
      </c>
      <c r="AV2512" s="13" t="s">
        <v>85</v>
      </c>
      <c r="AW2512" s="13" t="s">
        <v>32</v>
      </c>
      <c r="AX2512" s="13" t="s">
        <v>75</v>
      </c>
      <c r="AY2512" s="244" t="s">
        <v>161</v>
      </c>
    </row>
    <row r="2513" s="13" customFormat="1">
      <c r="A2513" s="13"/>
      <c r="B2513" s="234"/>
      <c r="C2513" s="235"/>
      <c r="D2513" s="229" t="s">
        <v>171</v>
      </c>
      <c r="E2513" s="236" t="s">
        <v>1</v>
      </c>
      <c r="F2513" s="237" t="s">
        <v>4194</v>
      </c>
      <c r="G2513" s="235"/>
      <c r="H2513" s="238">
        <v>33.200000000000003</v>
      </c>
      <c r="I2513" s="239"/>
      <c r="J2513" s="235"/>
      <c r="K2513" s="235"/>
      <c r="L2513" s="240"/>
      <c r="M2513" s="241"/>
      <c r="N2513" s="242"/>
      <c r="O2513" s="242"/>
      <c r="P2513" s="242"/>
      <c r="Q2513" s="242"/>
      <c r="R2513" s="242"/>
      <c r="S2513" s="242"/>
      <c r="T2513" s="243"/>
      <c r="U2513" s="13"/>
      <c r="V2513" s="13"/>
      <c r="W2513" s="13"/>
      <c r="X2513" s="13"/>
      <c r="Y2513" s="13"/>
      <c r="Z2513" s="13"/>
      <c r="AA2513" s="13"/>
      <c r="AB2513" s="13"/>
      <c r="AC2513" s="13"/>
      <c r="AD2513" s="13"/>
      <c r="AE2513" s="13"/>
      <c r="AT2513" s="244" t="s">
        <v>171</v>
      </c>
      <c r="AU2513" s="244" t="s">
        <v>85</v>
      </c>
      <c r="AV2513" s="13" t="s">
        <v>85</v>
      </c>
      <c r="AW2513" s="13" t="s">
        <v>32</v>
      </c>
      <c r="AX2513" s="13" t="s">
        <v>75</v>
      </c>
      <c r="AY2513" s="244" t="s">
        <v>161</v>
      </c>
    </row>
    <row r="2514" s="13" customFormat="1">
      <c r="A2514" s="13"/>
      <c r="B2514" s="234"/>
      <c r="C2514" s="235"/>
      <c r="D2514" s="229" t="s">
        <v>171</v>
      </c>
      <c r="E2514" s="236" t="s">
        <v>1</v>
      </c>
      <c r="F2514" s="237" t="s">
        <v>4195</v>
      </c>
      <c r="G2514" s="235"/>
      <c r="H2514" s="238">
        <v>6.7999999999999998</v>
      </c>
      <c r="I2514" s="239"/>
      <c r="J2514" s="235"/>
      <c r="K2514" s="235"/>
      <c r="L2514" s="240"/>
      <c r="M2514" s="241"/>
      <c r="N2514" s="242"/>
      <c r="O2514" s="242"/>
      <c r="P2514" s="242"/>
      <c r="Q2514" s="242"/>
      <c r="R2514" s="242"/>
      <c r="S2514" s="242"/>
      <c r="T2514" s="243"/>
      <c r="U2514" s="13"/>
      <c r="V2514" s="13"/>
      <c r="W2514" s="13"/>
      <c r="X2514" s="13"/>
      <c r="Y2514" s="13"/>
      <c r="Z2514" s="13"/>
      <c r="AA2514" s="13"/>
      <c r="AB2514" s="13"/>
      <c r="AC2514" s="13"/>
      <c r="AD2514" s="13"/>
      <c r="AE2514" s="13"/>
      <c r="AT2514" s="244" t="s">
        <v>171</v>
      </c>
      <c r="AU2514" s="244" t="s">
        <v>85</v>
      </c>
      <c r="AV2514" s="13" t="s">
        <v>85</v>
      </c>
      <c r="AW2514" s="13" t="s">
        <v>32</v>
      </c>
      <c r="AX2514" s="13" t="s">
        <v>75</v>
      </c>
      <c r="AY2514" s="244" t="s">
        <v>161</v>
      </c>
    </row>
    <row r="2515" s="13" customFormat="1">
      <c r="A2515" s="13"/>
      <c r="B2515" s="234"/>
      <c r="C2515" s="235"/>
      <c r="D2515" s="229" t="s">
        <v>171</v>
      </c>
      <c r="E2515" s="236" t="s">
        <v>1</v>
      </c>
      <c r="F2515" s="237" t="s">
        <v>4196</v>
      </c>
      <c r="G2515" s="235"/>
      <c r="H2515" s="238">
        <v>15</v>
      </c>
      <c r="I2515" s="239"/>
      <c r="J2515" s="235"/>
      <c r="K2515" s="235"/>
      <c r="L2515" s="240"/>
      <c r="M2515" s="241"/>
      <c r="N2515" s="242"/>
      <c r="O2515" s="242"/>
      <c r="P2515" s="242"/>
      <c r="Q2515" s="242"/>
      <c r="R2515" s="242"/>
      <c r="S2515" s="242"/>
      <c r="T2515" s="243"/>
      <c r="U2515" s="13"/>
      <c r="V2515" s="13"/>
      <c r="W2515" s="13"/>
      <c r="X2515" s="13"/>
      <c r="Y2515" s="13"/>
      <c r="Z2515" s="13"/>
      <c r="AA2515" s="13"/>
      <c r="AB2515" s="13"/>
      <c r="AC2515" s="13"/>
      <c r="AD2515" s="13"/>
      <c r="AE2515" s="13"/>
      <c r="AT2515" s="244" t="s">
        <v>171</v>
      </c>
      <c r="AU2515" s="244" t="s">
        <v>85</v>
      </c>
      <c r="AV2515" s="13" t="s">
        <v>85</v>
      </c>
      <c r="AW2515" s="13" t="s">
        <v>32</v>
      </c>
      <c r="AX2515" s="13" t="s">
        <v>75</v>
      </c>
      <c r="AY2515" s="244" t="s">
        <v>161</v>
      </c>
    </row>
    <row r="2516" s="13" customFormat="1">
      <c r="A2516" s="13"/>
      <c r="B2516" s="234"/>
      <c r="C2516" s="235"/>
      <c r="D2516" s="229" t="s">
        <v>171</v>
      </c>
      <c r="E2516" s="236" t="s">
        <v>1</v>
      </c>
      <c r="F2516" s="237" t="s">
        <v>4197</v>
      </c>
      <c r="G2516" s="235"/>
      <c r="H2516" s="238">
        <v>25.300000000000001</v>
      </c>
      <c r="I2516" s="239"/>
      <c r="J2516" s="235"/>
      <c r="K2516" s="235"/>
      <c r="L2516" s="240"/>
      <c r="M2516" s="241"/>
      <c r="N2516" s="242"/>
      <c r="O2516" s="242"/>
      <c r="P2516" s="242"/>
      <c r="Q2516" s="242"/>
      <c r="R2516" s="242"/>
      <c r="S2516" s="242"/>
      <c r="T2516" s="243"/>
      <c r="U2516" s="13"/>
      <c r="V2516" s="13"/>
      <c r="W2516" s="13"/>
      <c r="X2516" s="13"/>
      <c r="Y2516" s="13"/>
      <c r="Z2516" s="13"/>
      <c r="AA2516" s="13"/>
      <c r="AB2516" s="13"/>
      <c r="AC2516" s="13"/>
      <c r="AD2516" s="13"/>
      <c r="AE2516" s="13"/>
      <c r="AT2516" s="244" t="s">
        <v>171</v>
      </c>
      <c r="AU2516" s="244" t="s">
        <v>85</v>
      </c>
      <c r="AV2516" s="13" t="s">
        <v>85</v>
      </c>
      <c r="AW2516" s="13" t="s">
        <v>32</v>
      </c>
      <c r="AX2516" s="13" t="s">
        <v>75</v>
      </c>
      <c r="AY2516" s="244" t="s">
        <v>161</v>
      </c>
    </row>
    <row r="2517" s="13" customFormat="1">
      <c r="A2517" s="13"/>
      <c r="B2517" s="234"/>
      <c r="C2517" s="235"/>
      <c r="D2517" s="229" t="s">
        <v>171</v>
      </c>
      <c r="E2517" s="236" t="s">
        <v>1</v>
      </c>
      <c r="F2517" s="237" t="s">
        <v>4198</v>
      </c>
      <c r="G2517" s="235"/>
      <c r="H2517" s="238">
        <v>23.399999999999999</v>
      </c>
      <c r="I2517" s="239"/>
      <c r="J2517" s="235"/>
      <c r="K2517" s="235"/>
      <c r="L2517" s="240"/>
      <c r="M2517" s="241"/>
      <c r="N2517" s="242"/>
      <c r="O2517" s="242"/>
      <c r="P2517" s="242"/>
      <c r="Q2517" s="242"/>
      <c r="R2517" s="242"/>
      <c r="S2517" s="242"/>
      <c r="T2517" s="243"/>
      <c r="U2517" s="13"/>
      <c r="V2517" s="13"/>
      <c r="W2517" s="13"/>
      <c r="X2517" s="13"/>
      <c r="Y2517" s="13"/>
      <c r="Z2517" s="13"/>
      <c r="AA2517" s="13"/>
      <c r="AB2517" s="13"/>
      <c r="AC2517" s="13"/>
      <c r="AD2517" s="13"/>
      <c r="AE2517" s="13"/>
      <c r="AT2517" s="244" t="s">
        <v>171</v>
      </c>
      <c r="AU2517" s="244" t="s">
        <v>85</v>
      </c>
      <c r="AV2517" s="13" t="s">
        <v>85</v>
      </c>
      <c r="AW2517" s="13" t="s">
        <v>32</v>
      </c>
      <c r="AX2517" s="13" t="s">
        <v>75</v>
      </c>
      <c r="AY2517" s="244" t="s">
        <v>161</v>
      </c>
    </row>
    <row r="2518" s="13" customFormat="1">
      <c r="A2518" s="13"/>
      <c r="B2518" s="234"/>
      <c r="C2518" s="235"/>
      <c r="D2518" s="229" t="s">
        <v>171</v>
      </c>
      <c r="E2518" s="236" t="s">
        <v>1</v>
      </c>
      <c r="F2518" s="237" t="s">
        <v>4199</v>
      </c>
      <c r="G2518" s="235"/>
      <c r="H2518" s="238">
        <v>10.800000000000001</v>
      </c>
      <c r="I2518" s="239"/>
      <c r="J2518" s="235"/>
      <c r="K2518" s="235"/>
      <c r="L2518" s="240"/>
      <c r="M2518" s="241"/>
      <c r="N2518" s="242"/>
      <c r="O2518" s="242"/>
      <c r="P2518" s="242"/>
      <c r="Q2518" s="242"/>
      <c r="R2518" s="242"/>
      <c r="S2518" s="242"/>
      <c r="T2518" s="243"/>
      <c r="U2518" s="13"/>
      <c r="V2518" s="13"/>
      <c r="W2518" s="13"/>
      <c r="X2518" s="13"/>
      <c r="Y2518" s="13"/>
      <c r="Z2518" s="13"/>
      <c r="AA2518" s="13"/>
      <c r="AB2518" s="13"/>
      <c r="AC2518" s="13"/>
      <c r="AD2518" s="13"/>
      <c r="AE2518" s="13"/>
      <c r="AT2518" s="244" t="s">
        <v>171</v>
      </c>
      <c r="AU2518" s="244" t="s">
        <v>85</v>
      </c>
      <c r="AV2518" s="13" t="s">
        <v>85</v>
      </c>
      <c r="AW2518" s="13" t="s">
        <v>32</v>
      </c>
      <c r="AX2518" s="13" t="s">
        <v>75</v>
      </c>
      <c r="AY2518" s="244" t="s">
        <v>161</v>
      </c>
    </row>
    <row r="2519" s="13" customFormat="1">
      <c r="A2519" s="13"/>
      <c r="B2519" s="234"/>
      <c r="C2519" s="235"/>
      <c r="D2519" s="229" t="s">
        <v>171</v>
      </c>
      <c r="E2519" s="236" t="s">
        <v>1</v>
      </c>
      <c r="F2519" s="237" t="s">
        <v>4200</v>
      </c>
      <c r="G2519" s="235"/>
      <c r="H2519" s="238">
        <v>39.799999999999997</v>
      </c>
      <c r="I2519" s="239"/>
      <c r="J2519" s="235"/>
      <c r="K2519" s="235"/>
      <c r="L2519" s="240"/>
      <c r="M2519" s="241"/>
      <c r="N2519" s="242"/>
      <c r="O2519" s="242"/>
      <c r="P2519" s="242"/>
      <c r="Q2519" s="242"/>
      <c r="R2519" s="242"/>
      <c r="S2519" s="242"/>
      <c r="T2519" s="243"/>
      <c r="U2519" s="13"/>
      <c r="V2519" s="13"/>
      <c r="W2519" s="13"/>
      <c r="X2519" s="13"/>
      <c r="Y2519" s="13"/>
      <c r="Z2519" s="13"/>
      <c r="AA2519" s="13"/>
      <c r="AB2519" s="13"/>
      <c r="AC2519" s="13"/>
      <c r="AD2519" s="13"/>
      <c r="AE2519" s="13"/>
      <c r="AT2519" s="244" t="s">
        <v>171</v>
      </c>
      <c r="AU2519" s="244" t="s">
        <v>85</v>
      </c>
      <c r="AV2519" s="13" t="s">
        <v>85</v>
      </c>
      <c r="AW2519" s="13" t="s">
        <v>32</v>
      </c>
      <c r="AX2519" s="13" t="s">
        <v>75</v>
      </c>
      <c r="AY2519" s="244" t="s">
        <v>161</v>
      </c>
    </row>
    <row r="2520" s="13" customFormat="1">
      <c r="A2520" s="13"/>
      <c r="B2520" s="234"/>
      <c r="C2520" s="235"/>
      <c r="D2520" s="229" t="s">
        <v>171</v>
      </c>
      <c r="E2520" s="236" t="s">
        <v>1</v>
      </c>
      <c r="F2520" s="237" t="s">
        <v>4201</v>
      </c>
      <c r="G2520" s="235"/>
      <c r="H2520" s="238">
        <v>20.800000000000001</v>
      </c>
      <c r="I2520" s="239"/>
      <c r="J2520" s="235"/>
      <c r="K2520" s="235"/>
      <c r="L2520" s="240"/>
      <c r="M2520" s="241"/>
      <c r="N2520" s="242"/>
      <c r="O2520" s="242"/>
      <c r="P2520" s="242"/>
      <c r="Q2520" s="242"/>
      <c r="R2520" s="242"/>
      <c r="S2520" s="242"/>
      <c r="T2520" s="243"/>
      <c r="U2520" s="13"/>
      <c r="V2520" s="13"/>
      <c r="W2520" s="13"/>
      <c r="X2520" s="13"/>
      <c r="Y2520" s="13"/>
      <c r="Z2520" s="13"/>
      <c r="AA2520" s="13"/>
      <c r="AB2520" s="13"/>
      <c r="AC2520" s="13"/>
      <c r="AD2520" s="13"/>
      <c r="AE2520" s="13"/>
      <c r="AT2520" s="244" t="s">
        <v>171</v>
      </c>
      <c r="AU2520" s="244" t="s">
        <v>85</v>
      </c>
      <c r="AV2520" s="13" t="s">
        <v>85</v>
      </c>
      <c r="AW2520" s="13" t="s">
        <v>32</v>
      </c>
      <c r="AX2520" s="13" t="s">
        <v>75</v>
      </c>
      <c r="AY2520" s="244" t="s">
        <v>161</v>
      </c>
    </row>
    <row r="2521" s="13" customFormat="1">
      <c r="A2521" s="13"/>
      <c r="B2521" s="234"/>
      <c r="C2521" s="235"/>
      <c r="D2521" s="229" t="s">
        <v>171</v>
      </c>
      <c r="E2521" s="236" t="s">
        <v>1</v>
      </c>
      <c r="F2521" s="237" t="s">
        <v>4202</v>
      </c>
      <c r="G2521" s="235"/>
      <c r="H2521" s="238">
        <v>27.300000000000001</v>
      </c>
      <c r="I2521" s="239"/>
      <c r="J2521" s="235"/>
      <c r="K2521" s="235"/>
      <c r="L2521" s="240"/>
      <c r="M2521" s="241"/>
      <c r="N2521" s="242"/>
      <c r="O2521" s="242"/>
      <c r="P2521" s="242"/>
      <c r="Q2521" s="242"/>
      <c r="R2521" s="242"/>
      <c r="S2521" s="242"/>
      <c r="T2521" s="243"/>
      <c r="U2521" s="13"/>
      <c r="V2521" s="13"/>
      <c r="W2521" s="13"/>
      <c r="X2521" s="13"/>
      <c r="Y2521" s="13"/>
      <c r="Z2521" s="13"/>
      <c r="AA2521" s="13"/>
      <c r="AB2521" s="13"/>
      <c r="AC2521" s="13"/>
      <c r="AD2521" s="13"/>
      <c r="AE2521" s="13"/>
      <c r="AT2521" s="244" t="s">
        <v>171</v>
      </c>
      <c r="AU2521" s="244" t="s">
        <v>85</v>
      </c>
      <c r="AV2521" s="13" t="s">
        <v>85</v>
      </c>
      <c r="AW2521" s="13" t="s">
        <v>32</v>
      </c>
      <c r="AX2521" s="13" t="s">
        <v>75</v>
      </c>
      <c r="AY2521" s="244" t="s">
        <v>161</v>
      </c>
    </row>
    <row r="2522" s="13" customFormat="1">
      <c r="A2522" s="13"/>
      <c r="B2522" s="234"/>
      <c r="C2522" s="235"/>
      <c r="D2522" s="229" t="s">
        <v>171</v>
      </c>
      <c r="E2522" s="236" t="s">
        <v>1</v>
      </c>
      <c r="F2522" s="237" t="s">
        <v>4203</v>
      </c>
      <c r="G2522" s="235"/>
      <c r="H2522" s="238">
        <v>27.300000000000001</v>
      </c>
      <c r="I2522" s="239"/>
      <c r="J2522" s="235"/>
      <c r="K2522" s="235"/>
      <c r="L2522" s="240"/>
      <c r="M2522" s="241"/>
      <c r="N2522" s="242"/>
      <c r="O2522" s="242"/>
      <c r="P2522" s="242"/>
      <c r="Q2522" s="242"/>
      <c r="R2522" s="242"/>
      <c r="S2522" s="242"/>
      <c r="T2522" s="243"/>
      <c r="U2522" s="13"/>
      <c r="V2522" s="13"/>
      <c r="W2522" s="13"/>
      <c r="X2522" s="13"/>
      <c r="Y2522" s="13"/>
      <c r="Z2522" s="13"/>
      <c r="AA2522" s="13"/>
      <c r="AB2522" s="13"/>
      <c r="AC2522" s="13"/>
      <c r="AD2522" s="13"/>
      <c r="AE2522" s="13"/>
      <c r="AT2522" s="244" t="s">
        <v>171</v>
      </c>
      <c r="AU2522" s="244" t="s">
        <v>85</v>
      </c>
      <c r="AV2522" s="13" t="s">
        <v>85</v>
      </c>
      <c r="AW2522" s="13" t="s">
        <v>32</v>
      </c>
      <c r="AX2522" s="13" t="s">
        <v>75</v>
      </c>
      <c r="AY2522" s="244" t="s">
        <v>161</v>
      </c>
    </row>
    <row r="2523" s="13" customFormat="1">
      <c r="A2523" s="13"/>
      <c r="B2523" s="234"/>
      <c r="C2523" s="235"/>
      <c r="D2523" s="229" t="s">
        <v>171</v>
      </c>
      <c r="E2523" s="236" t="s">
        <v>1</v>
      </c>
      <c r="F2523" s="237" t="s">
        <v>4204</v>
      </c>
      <c r="G2523" s="235"/>
      <c r="H2523" s="238">
        <v>24.899999999999999</v>
      </c>
      <c r="I2523" s="239"/>
      <c r="J2523" s="235"/>
      <c r="K2523" s="235"/>
      <c r="L2523" s="240"/>
      <c r="M2523" s="241"/>
      <c r="N2523" s="242"/>
      <c r="O2523" s="242"/>
      <c r="P2523" s="242"/>
      <c r="Q2523" s="242"/>
      <c r="R2523" s="242"/>
      <c r="S2523" s="242"/>
      <c r="T2523" s="243"/>
      <c r="U2523" s="13"/>
      <c r="V2523" s="13"/>
      <c r="W2523" s="13"/>
      <c r="X2523" s="13"/>
      <c r="Y2523" s="13"/>
      <c r="Z2523" s="13"/>
      <c r="AA2523" s="13"/>
      <c r="AB2523" s="13"/>
      <c r="AC2523" s="13"/>
      <c r="AD2523" s="13"/>
      <c r="AE2523" s="13"/>
      <c r="AT2523" s="244" t="s">
        <v>171</v>
      </c>
      <c r="AU2523" s="244" t="s">
        <v>85</v>
      </c>
      <c r="AV2523" s="13" t="s">
        <v>85</v>
      </c>
      <c r="AW2523" s="13" t="s">
        <v>32</v>
      </c>
      <c r="AX2523" s="13" t="s">
        <v>75</v>
      </c>
      <c r="AY2523" s="244" t="s">
        <v>161</v>
      </c>
    </row>
    <row r="2524" s="14" customFormat="1">
      <c r="A2524" s="14"/>
      <c r="B2524" s="245"/>
      <c r="C2524" s="246"/>
      <c r="D2524" s="229" t="s">
        <v>171</v>
      </c>
      <c r="E2524" s="247" t="s">
        <v>1</v>
      </c>
      <c r="F2524" s="248" t="s">
        <v>185</v>
      </c>
      <c r="G2524" s="246"/>
      <c r="H2524" s="249">
        <v>557.39999999999998</v>
      </c>
      <c r="I2524" s="250"/>
      <c r="J2524" s="246"/>
      <c r="K2524" s="246"/>
      <c r="L2524" s="251"/>
      <c r="M2524" s="252"/>
      <c r="N2524" s="253"/>
      <c r="O2524" s="253"/>
      <c r="P2524" s="253"/>
      <c r="Q2524" s="253"/>
      <c r="R2524" s="253"/>
      <c r="S2524" s="253"/>
      <c r="T2524" s="254"/>
      <c r="U2524" s="14"/>
      <c r="V2524" s="14"/>
      <c r="W2524" s="14"/>
      <c r="X2524" s="14"/>
      <c r="Y2524" s="14"/>
      <c r="Z2524" s="14"/>
      <c r="AA2524" s="14"/>
      <c r="AB2524" s="14"/>
      <c r="AC2524" s="14"/>
      <c r="AD2524" s="14"/>
      <c r="AE2524" s="14"/>
      <c r="AT2524" s="255" t="s">
        <v>171</v>
      </c>
      <c r="AU2524" s="255" t="s">
        <v>85</v>
      </c>
      <c r="AV2524" s="14" t="s">
        <v>167</v>
      </c>
      <c r="AW2524" s="14" t="s">
        <v>32</v>
      </c>
      <c r="AX2524" s="14" t="s">
        <v>83</v>
      </c>
      <c r="AY2524" s="255" t="s">
        <v>161</v>
      </c>
    </row>
    <row r="2525" s="2" customFormat="1" ht="24.15" customHeight="1">
      <c r="A2525" s="38"/>
      <c r="B2525" s="39"/>
      <c r="C2525" s="256" t="s">
        <v>4205</v>
      </c>
      <c r="D2525" s="256" t="s">
        <v>639</v>
      </c>
      <c r="E2525" s="257" t="s">
        <v>4206</v>
      </c>
      <c r="F2525" s="258" t="s">
        <v>4207</v>
      </c>
      <c r="G2525" s="259" t="s">
        <v>451</v>
      </c>
      <c r="H2525" s="260">
        <v>572.83199999999999</v>
      </c>
      <c r="I2525" s="261"/>
      <c r="J2525" s="262">
        <f>ROUND(I2525*H2525,2)</f>
        <v>0</v>
      </c>
      <c r="K2525" s="263"/>
      <c r="L2525" s="264"/>
      <c r="M2525" s="265" t="s">
        <v>1</v>
      </c>
      <c r="N2525" s="266" t="s">
        <v>40</v>
      </c>
      <c r="O2525" s="91"/>
      <c r="P2525" s="225">
        <f>O2525*H2525</f>
        <v>0</v>
      </c>
      <c r="Q2525" s="225">
        <v>0.00020000000000000001</v>
      </c>
      <c r="R2525" s="225">
        <f>Q2525*H2525</f>
        <v>0.1145664</v>
      </c>
      <c r="S2525" s="225">
        <v>0</v>
      </c>
      <c r="T2525" s="226">
        <f>S2525*H2525</f>
        <v>0</v>
      </c>
      <c r="U2525" s="38"/>
      <c r="V2525" s="38"/>
      <c r="W2525" s="38"/>
      <c r="X2525" s="38"/>
      <c r="Y2525" s="38"/>
      <c r="Z2525" s="38"/>
      <c r="AA2525" s="38"/>
      <c r="AB2525" s="38"/>
      <c r="AC2525" s="38"/>
      <c r="AD2525" s="38"/>
      <c r="AE2525" s="38"/>
      <c r="AR2525" s="227" t="s">
        <v>356</v>
      </c>
      <c r="AT2525" s="227" t="s">
        <v>639</v>
      </c>
      <c r="AU2525" s="227" t="s">
        <v>85</v>
      </c>
      <c r="AY2525" s="17" t="s">
        <v>161</v>
      </c>
      <c r="BE2525" s="228">
        <f>IF(N2525="základní",J2525,0)</f>
        <v>0</v>
      </c>
      <c r="BF2525" s="228">
        <f>IF(N2525="snížená",J2525,0)</f>
        <v>0</v>
      </c>
      <c r="BG2525" s="228">
        <f>IF(N2525="zákl. přenesená",J2525,0)</f>
        <v>0</v>
      </c>
      <c r="BH2525" s="228">
        <f>IF(N2525="sníž. přenesená",J2525,0)</f>
        <v>0</v>
      </c>
      <c r="BI2525" s="228">
        <f>IF(N2525="nulová",J2525,0)</f>
        <v>0</v>
      </c>
      <c r="BJ2525" s="17" t="s">
        <v>83</v>
      </c>
      <c r="BK2525" s="228">
        <f>ROUND(I2525*H2525,2)</f>
        <v>0</v>
      </c>
      <c r="BL2525" s="17" t="s">
        <v>256</v>
      </c>
      <c r="BM2525" s="227" t="s">
        <v>4208</v>
      </c>
    </row>
    <row r="2526" s="13" customFormat="1">
      <c r="A2526" s="13"/>
      <c r="B2526" s="234"/>
      <c r="C2526" s="235"/>
      <c r="D2526" s="229" t="s">
        <v>171</v>
      </c>
      <c r="E2526" s="236" t="s">
        <v>1</v>
      </c>
      <c r="F2526" s="237" t="s">
        <v>1014</v>
      </c>
      <c r="G2526" s="235"/>
      <c r="H2526" s="238">
        <v>30.199999999999999</v>
      </c>
      <c r="I2526" s="239"/>
      <c r="J2526" s="235"/>
      <c r="K2526" s="235"/>
      <c r="L2526" s="240"/>
      <c r="M2526" s="241"/>
      <c r="N2526" s="242"/>
      <c r="O2526" s="242"/>
      <c r="P2526" s="242"/>
      <c r="Q2526" s="242"/>
      <c r="R2526" s="242"/>
      <c r="S2526" s="242"/>
      <c r="T2526" s="243"/>
      <c r="U2526" s="13"/>
      <c r="V2526" s="13"/>
      <c r="W2526" s="13"/>
      <c r="X2526" s="13"/>
      <c r="Y2526" s="13"/>
      <c r="Z2526" s="13"/>
      <c r="AA2526" s="13"/>
      <c r="AB2526" s="13"/>
      <c r="AC2526" s="13"/>
      <c r="AD2526" s="13"/>
      <c r="AE2526" s="13"/>
      <c r="AT2526" s="244" t="s">
        <v>171</v>
      </c>
      <c r="AU2526" s="244" t="s">
        <v>85</v>
      </c>
      <c r="AV2526" s="13" t="s">
        <v>85</v>
      </c>
      <c r="AW2526" s="13" t="s">
        <v>32</v>
      </c>
      <c r="AX2526" s="13" t="s">
        <v>75</v>
      </c>
      <c r="AY2526" s="244" t="s">
        <v>161</v>
      </c>
    </row>
    <row r="2527" s="13" customFormat="1">
      <c r="A2527" s="13"/>
      <c r="B2527" s="234"/>
      <c r="C2527" s="235"/>
      <c r="D2527" s="229" t="s">
        <v>171</v>
      </c>
      <c r="E2527" s="236" t="s">
        <v>1</v>
      </c>
      <c r="F2527" s="237" t="s">
        <v>1015</v>
      </c>
      <c r="G2527" s="235"/>
      <c r="H2527" s="238">
        <v>19</v>
      </c>
      <c r="I2527" s="239"/>
      <c r="J2527" s="235"/>
      <c r="K2527" s="235"/>
      <c r="L2527" s="240"/>
      <c r="M2527" s="241"/>
      <c r="N2527" s="242"/>
      <c r="O2527" s="242"/>
      <c r="P2527" s="242"/>
      <c r="Q2527" s="242"/>
      <c r="R2527" s="242"/>
      <c r="S2527" s="242"/>
      <c r="T2527" s="243"/>
      <c r="U2527" s="13"/>
      <c r="V2527" s="13"/>
      <c r="W2527" s="13"/>
      <c r="X2527" s="13"/>
      <c r="Y2527" s="13"/>
      <c r="Z2527" s="13"/>
      <c r="AA2527" s="13"/>
      <c r="AB2527" s="13"/>
      <c r="AC2527" s="13"/>
      <c r="AD2527" s="13"/>
      <c r="AE2527" s="13"/>
      <c r="AT2527" s="244" t="s">
        <v>171</v>
      </c>
      <c r="AU2527" s="244" t="s">
        <v>85</v>
      </c>
      <c r="AV2527" s="13" t="s">
        <v>85</v>
      </c>
      <c r="AW2527" s="13" t="s">
        <v>32</v>
      </c>
      <c r="AX2527" s="13" t="s">
        <v>75</v>
      </c>
      <c r="AY2527" s="244" t="s">
        <v>161</v>
      </c>
    </row>
    <row r="2528" s="13" customFormat="1">
      <c r="A2528" s="13"/>
      <c r="B2528" s="234"/>
      <c r="C2528" s="235"/>
      <c r="D2528" s="229" t="s">
        <v>171</v>
      </c>
      <c r="E2528" s="236" t="s">
        <v>1</v>
      </c>
      <c r="F2528" s="237" t="s">
        <v>1016</v>
      </c>
      <c r="G2528" s="235"/>
      <c r="H2528" s="238">
        <v>32</v>
      </c>
      <c r="I2528" s="239"/>
      <c r="J2528" s="235"/>
      <c r="K2528" s="235"/>
      <c r="L2528" s="240"/>
      <c r="M2528" s="241"/>
      <c r="N2528" s="242"/>
      <c r="O2528" s="242"/>
      <c r="P2528" s="242"/>
      <c r="Q2528" s="242"/>
      <c r="R2528" s="242"/>
      <c r="S2528" s="242"/>
      <c r="T2528" s="243"/>
      <c r="U2528" s="13"/>
      <c r="V2528" s="13"/>
      <c r="W2528" s="13"/>
      <c r="X2528" s="13"/>
      <c r="Y2528" s="13"/>
      <c r="Z2528" s="13"/>
      <c r="AA2528" s="13"/>
      <c r="AB2528" s="13"/>
      <c r="AC2528" s="13"/>
      <c r="AD2528" s="13"/>
      <c r="AE2528" s="13"/>
      <c r="AT2528" s="244" t="s">
        <v>171</v>
      </c>
      <c r="AU2528" s="244" t="s">
        <v>85</v>
      </c>
      <c r="AV2528" s="13" t="s">
        <v>85</v>
      </c>
      <c r="AW2528" s="13" t="s">
        <v>32</v>
      </c>
      <c r="AX2528" s="13" t="s">
        <v>75</v>
      </c>
      <c r="AY2528" s="244" t="s">
        <v>161</v>
      </c>
    </row>
    <row r="2529" s="13" customFormat="1">
      <c r="A2529" s="13"/>
      <c r="B2529" s="234"/>
      <c r="C2529" s="235"/>
      <c r="D2529" s="229" t="s">
        <v>171</v>
      </c>
      <c r="E2529" s="236" t="s">
        <v>1</v>
      </c>
      <c r="F2529" s="237" t="s">
        <v>1017</v>
      </c>
      <c r="G2529" s="235"/>
      <c r="H2529" s="238">
        <v>15.199999999999999</v>
      </c>
      <c r="I2529" s="239"/>
      <c r="J2529" s="235"/>
      <c r="K2529" s="235"/>
      <c r="L2529" s="240"/>
      <c r="M2529" s="241"/>
      <c r="N2529" s="242"/>
      <c r="O2529" s="242"/>
      <c r="P2529" s="242"/>
      <c r="Q2529" s="242"/>
      <c r="R2529" s="242"/>
      <c r="S2529" s="242"/>
      <c r="T2529" s="243"/>
      <c r="U2529" s="13"/>
      <c r="V2529" s="13"/>
      <c r="W2529" s="13"/>
      <c r="X2529" s="13"/>
      <c r="Y2529" s="13"/>
      <c r="Z2529" s="13"/>
      <c r="AA2529" s="13"/>
      <c r="AB2529" s="13"/>
      <c r="AC2529" s="13"/>
      <c r="AD2529" s="13"/>
      <c r="AE2529" s="13"/>
      <c r="AT2529" s="244" t="s">
        <v>171</v>
      </c>
      <c r="AU2529" s="244" t="s">
        <v>85</v>
      </c>
      <c r="AV2529" s="13" t="s">
        <v>85</v>
      </c>
      <c r="AW2529" s="13" t="s">
        <v>32</v>
      </c>
      <c r="AX2529" s="13" t="s">
        <v>75</v>
      </c>
      <c r="AY2529" s="244" t="s">
        <v>161</v>
      </c>
    </row>
    <row r="2530" s="13" customFormat="1">
      <c r="A2530" s="13"/>
      <c r="B2530" s="234"/>
      <c r="C2530" s="235"/>
      <c r="D2530" s="229" t="s">
        <v>171</v>
      </c>
      <c r="E2530" s="236" t="s">
        <v>1</v>
      </c>
      <c r="F2530" s="237" t="s">
        <v>1018</v>
      </c>
      <c r="G2530" s="235"/>
      <c r="H2530" s="238">
        <v>26.399999999999999</v>
      </c>
      <c r="I2530" s="239"/>
      <c r="J2530" s="235"/>
      <c r="K2530" s="235"/>
      <c r="L2530" s="240"/>
      <c r="M2530" s="241"/>
      <c r="N2530" s="242"/>
      <c r="O2530" s="242"/>
      <c r="P2530" s="242"/>
      <c r="Q2530" s="242"/>
      <c r="R2530" s="242"/>
      <c r="S2530" s="242"/>
      <c r="T2530" s="243"/>
      <c r="U2530" s="13"/>
      <c r="V2530" s="13"/>
      <c r="W2530" s="13"/>
      <c r="X2530" s="13"/>
      <c r="Y2530" s="13"/>
      <c r="Z2530" s="13"/>
      <c r="AA2530" s="13"/>
      <c r="AB2530" s="13"/>
      <c r="AC2530" s="13"/>
      <c r="AD2530" s="13"/>
      <c r="AE2530" s="13"/>
      <c r="AT2530" s="244" t="s">
        <v>171</v>
      </c>
      <c r="AU2530" s="244" t="s">
        <v>85</v>
      </c>
      <c r="AV2530" s="13" t="s">
        <v>85</v>
      </c>
      <c r="AW2530" s="13" t="s">
        <v>32</v>
      </c>
      <c r="AX2530" s="13" t="s">
        <v>75</v>
      </c>
      <c r="AY2530" s="244" t="s">
        <v>161</v>
      </c>
    </row>
    <row r="2531" s="13" customFormat="1">
      <c r="A2531" s="13"/>
      <c r="B2531" s="234"/>
      <c r="C2531" s="235"/>
      <c r="D2531" s="229" t="s">
        <v>171</v>
      </c>
      <c r="E2531" s="236" t="s">
        <v>1</v>
      </c>
      <c r="F2531" s="237" t="s">
        <v>4188</v>
      </c>
      <c r="G2531" s="235"/>
      <c r="H2531" s="238">
        <v>7.7999999999999998</v>
      </c>
      <c r="I2531" s="239"/>
      <c r="J2531" s="235"/>
      <c r="K2531" s="235"/>
      <c r="L2531" s="240"/>
      <c r="M2531" s="241"/>
      <c r="N2531" s="242"/>
      <c r="O2531" s="242"/>
      <c r="P2531" s="242"/>
      <c r="Q2531" s="242"/>
      <c r="R2531" s="242"/>
      <c r="S2531" s="242"/>
      <c r="T2531" s="243"/>
      <c r="U2531" s="13"/>
      <c r="V2531" s="13"/>
      <c r="W2531" s="13"/>
      <c r="X2531" s="13"/>
      <c r="Y2531" s="13"/>
      <c r="Z2531" s="13"/>
      <c r="AA2531" s="13"/>
      <c r="AB2531" s="13"/>
      <c r="AC2531" s="13"/>
      <c r="AD2531" s="13"/>
      <c r="AE2531" s="13"/>
      <c r="AT2531" s="244" t="s">
        <v>171</v>
      </c>
      <c r="AU2531" s="244" t="s">
        <v>85</v>
      </c>
      <c r="AV2531" s="13" t="s">
        <v>85</v>
      </c>
      <c r="AW2531" s="13" t="s">
        <v>32</v>
      </c>
      <c r="AX2531" s="13" t="s">
        <v>75</v>
      </c>
      <c r="AY2531" s="244" t="s">
        <v>161</v>
      </c>
    </row>
    <row r="2532" s="13" customFormat="1">
      <c r="A2532" s="13"/>
      <c r="B2532" s="234"/>
      <c r="C2532" s="235"/>
      <c r="D2532" s="229" t="s">
        <v>171</v>
      </c>
      <c r="E2532" s="236" t="s">
        <v>1</v>
      </c>
      <c r="F2532" s="237" t="s">
        <v>4189</v>
      </c>
      <c r="G2532" s="235"/>
      <c r="H2532" s="238">
        <v>32.600000000000001</v>
      </c>
      <c r="I2532" s="239"/>
      <c r="J2532" s="235"/>
      <c r="K2532" s="235"/>
      <c r="L2532" s="240"/>
      <c r="M2532" s="241"/>
      <c r="N2532" s="242"/>
      <c r="O2532" s="242"/>
      <c r="P2532" s="242"/>
      <c r="Q2532" s="242"/>
      <c r="R2532" s="242"/>
      <c r="S2532" s="242"/>
      <c r="T2532" s="243"/>
      <c r="U2532" s="13"/>
      <c r="V2532" s="13"/>
      <c r="W2532" s="13"/>
      <c r="X2532" s="13"/>
      <c r="Y2532" s="13"/>
      <c r="Z2532" s="13"/>
      <c r="AA2532" s="13"/>
      <c r="AB2532" s="13"/>
      <c r="AC2532" s="13"/>
      <c r="AD2532" s="13"/>
      <c r="AE2532" s="13"/>
      <c r="AT2532" s="244" t="s">
        <v>171</v>
      </c>
      <c r="AU2532" s="244" t="s">
        <v>85</v>
      </c>
      <c r="AV2532" s="13" t="s">
        <v>85</v>
      </c>
      <c r="AW2532" s="13" t="s">
        <v>32</v>
      </c>
      <c r="AX2532" s="13" t="s">
        <v>75</v>
      </c>
      <c r="AY2532" s="244" t="s">
        <v>161</v>
      </c>
    </row>
    <row r="2533" s="13" customFormat="1">
      <c r="A2533" s="13"/>
      <c r="B2533" s="234"/>
      <c r="C2533" s="235"/>
      <c r="D2533" s="229" t="s">
        <v>171</v>
      </c>
      <c r="E2533" s="236" t="s">
        <v>1</v>
      </c>
      <c r="F2533" s="237" t="s">
        <v>4190</v>
      </c>
      <c r="G2533" s="235"/>
      <c r="H2533" s="238">
        <v>31</v>
      </c>
      <c r="I2533" s="239"/>
      <c r="J2533" s="235"/>
      <c r="K2533" s="235"/>
      <c r="L2533" s="240"/>
      <c r="M2533" s="241"/>
      <c r="N2533" s="242"/>
      <c r="O2533" s="242"/>
      <c r="P2533" s="242"/>
      <c r="Q2533" s="242"/>
      <c r="R2533" s="242"/>
      <c r="S2533" s="242"/>
      <c r="T2533" s="243"/>
      <c r="U2533" s="13"/>
      <c r="V2533" s="13"/>
      <c r="W2533" s="13"/>
      <c r="X2533" s="13"/>
      <c r="Y2533" s="13"/>
      <c r="Z2533" s="13"/>
      <c r="AA2533" s="13"/>
      <c r="AB2533" s="13"/>
      <c r="AC2533" s="13"/>
      <c r="AD2533" s="13"/>
      <c r="AE2533" s="13"/>
      <c r="AT2533" s="244" t="s">
        <v>171</v>
      </c>
      <c r="AU2533" s="244" t="s">
        <v>85</v>
      </c>
      <c r="AV2533" s="13" t="s">
        <v>85</v>
      </c>
      <c r="AW2533" s="13" t="s">
        <v>32</v>
      </c>
      <c r="AX2533" s="13" t="s">
        <v>75</v>
      </c>
      <c r="AY2533" s="244" t="s">
        <v>161</v>
      </c>
    </row>
    <row r="2534" s="13" customFormat="1">
      <c r="A2534" s="13"/>
      <c r="B2534" s="234"/>
      <c r="C2534" s="235"/>
      <c r="D2534" s="229" t="s">
        <v>171</v>
      </c>
      <c r="E2534" s="236" t="s">
        <v>1</v>
      </c>
      <c r="F2534" s="237" t="s">
        <v>4191</v>
      </c>
      <c r="G2534" s="235"/>
      <c r="H2534" s="238">
        <v>19.399999999999999</v>
      </c>
      <c r="I2534" s="239"/>
      <c r="J2534" s="235"/>
      <c r="K2534" s="235"/>
      <c r="L2534" s="240"/>
      <c r="M2534" s="241"/>
      <c r="N2534" s="242"/>
      <c r="O2534" s="242"/>
      <c r="P2534" s="242"/>
      <c r="Q2534" s="242"/>
      <c r="R2534" s="242"/>
      <c r="S2534" s="242"/>
      <c r="T2534" s="243"/>
      <c r="U2534" s="13"/>
      <c r="V2534" s="13"/>
      <c r="W2534" s="13"/>
      <c r="X2534" s="13"/>
      <c r="Y2534" s="13"/>
      <c r="Z2534" s="13"/>
      <c r="AA2534" s="13"/>
      <c r="AB2534" s="13"/>
      <c r="AC2534" s="13"/>
      <c r="AD2534" s="13"/>
      <c r="AE2534" s="13"/>
      <c r="AT2534" s="244" t="s">
        <v>171</v>
      </c>
      <c r="AU2534" s="244" t="s">
        <v>85</v>
      </c>
      <c r="AV2534" s="13" t="s">
        <v>85</v>
      </c>
      <c r="AW2534" s="13" t="s">
        <v>32</v>
      </c>
      <c r="AX2534" s="13" t="s">
        <v>75</v>
      </c>
      <c r="AY2534" s="244" t="s">
        <v>161</v>
      </c>
    </row>
    <row r="2535" s="13" customFormat="1">
      <c r="A2535" s="13"/>
      <c r="B2535" s="234"/>
      <c r="C2535" s="235"/>
      <c r="D2535" s="229" t="s">
        <v>171</v>
      </c>
      <c r="E2535" s="236" t="s">
        <v>1</v>
      </c>
      <c r="F2535" s="237" t="s">
        <v>4192</v>
      </c>
      <c r="G2535" s="235"/>
      <c r="H2535" s="238">
        <v>34.200000000000003</v>
      </c>
      <c r="I2535" s="239"/>
      <c r="J2535" s="235"/>
      <c r="K2535" s="235"/>
      <c r="L2535" s="240"/>
      <c r="M2535" s="241"/>
      <c r="N2535" s="242"/>
      <c r="O2535" s="242"/>
      <c r="P2535" s="242"/>
      <c r="Q2535" s="242"/>
      <c r="R2535" s="242"/>
      <c r="S2535" s="242"/>
      <c r="T2535" s="243"/>
      <c r="U2535" s="13"/>
      <c r="V2535" s="13"/>
      <c r="W2535" s="13"/>
      <c r="X2535" s="13"/>
      <c r="Y2535" s="13"/>
      <c r="Z2535" s="13"/>
      <c r="AA2535" s="13"/>
      <c r="AB2535" s="13"/>
      <c r="AC2535" s="13"/>
      <c r="AD2535" s="13"/>
      <c r="AE2535" s="13"/>
      <c r="AT2535" s="244" t="s">
        <v>171</v>
      </c>
      <c r="AU2535" s="244" t="s">
        <v>85</v>
      </c>
      <c r="AV2535" s="13" t="s">
        <v>85</v>
      </c>
      <c r="AW2535" s="13" t="s">
        <v>32</v>
      </c>
      <c r="AX2535" s="13" t="s">
        <v>75</v>
      </c>
      <c r="AY2535" s="244" t="s">
        <v>161</v>
      </c>
    </row>
    <row r="2536" s="13" customFormat="1">
      <c r="A2536" s="13"/>
      <c r="B2536" s="234"/>
      <c r="C2536" s="235"/>
      <c r="D2536" s="229" t="s">
        <v>171</v>
      </c>
      <c r="E2536" s="236" t="s">
        <v>1</v>
      </c>
      <c r="F2536" s="237" t="s">
        <v>4193</v>
      </c>
      <c r="G2536" s="235"/>
      <c r="H2536" s="238">
        <v>28</v>
      </c>
      <c r="I2536" s="239"/>
      <c r="J2536" s="235"/>
      <c r="K2536" s="235"/>
      <c r="L2536" s="240"/>
      <c r="M2536" s="241"/>
      <c r="N2536" s="242"/>
      <c r="O2536" s="242"/>
      <c r="P2536" s="242"/>
      <c r="Q2536" s="242"/>
      <c r="R2536" s="242"/>
      <c r="S2536" s="242"/>
      <c r="T2536" s="243"/>
      <c r="U2536" s="13"/>
      <c r="V2536" s="13"/>
      <c r="W2536" s="13"/>
      <c r="X2536" s="13"/>
      <c r="Y2536" s="13"/>
      <c r="Z2536" s="13"/>
      <c r="AA2536" s="13"/>
      <c r="AB2536" s="13"/>
      <c r="AC2536" s="13"/>
      <c r="AD2536" s="13"/>
      <c r="AE2536" s="13"/>
      <c r="AT2536" s="244" t="s">
        <v>171</v>
      </c>
      <c r="AU2536" s="244" t="s">
        <v>85</v>
      </c>
      <c r="AV2536" s="13" t="s">
        <v>85</v>
      </c>
      <c r="AW2536" s="13" t="s">
        <v>32</v>
      </c>
      <c r="AX2536" s="13" t="s">
        <v>75</v>
      </c>
      <c r="AY2536" s="244" t="s">
        <v>161</v>
      </c>
    </row>
    <row r="2537" s="13" customFormat="1">
      <c r="A2537" s="13"/>
      <c r="B2537" s="234"/>
      <c r="C2537" s="235"/>
      <c r="D2537" s="229" t="s">
        <v>171</v>
      </c>
      <c r="E2537" s="236" t="s">
        <v>1</v>
      </c>
      <c r="F2537" s="237" t="s">
        <v>4194</v>
      </c>
      <c r="G2537" s="235"/>
      <c r="H2537" s="238">
        <v>33.200000000000003</v>
      </c>
      <c r="I2537" s="239"/>
      <c r="J2537" s="235"/>
      <c r="K2537" s="235"/>
      <c r="L2537" s="240"/>
      <c r="M2537" s="241"/>
      <c r="N2537" s="242"/>
      <c r="O2537" s="242"/>
      <c r="P2537" s="242"/>
      <c r="Q2537" s="242"/>
      <c r="R2537" s="242"/>
      <c r="S2537" s="242"/>
      <c r="T2537" s="243"/>
      <c r="U2537" s="13"/>
      <c r="V2537" s="13"/>
      <c r="W2537" s="13"/>
      <c r="X2537" s="13"/>
      <c r="Y2537" s="13"/>
      <c r="Z2537" s="13"/>
      <c r="AA2537" s="13"/>
      <c r="AB2537" s="13"/>
      <c r="AC2537" s="13"/>
      <c r="AD2537" s="13"/>
      <c r="AE2537" s="13"/>
      <c r="AT2537" s="244" t="s">
        <v>171</v>
      </c>
      <c r="AU2537" s="244" t="s">
        <v>85</v>
      </c>
      <c r="AV2537" s="13" t="s">
        <v>85</v>
      </c>
      <c r="AW2537" s="13" t="s">
        <v>32</v>
      </c>
      <c r="AX2537" s="13" t="s">
        <v>75</v>
      </c>
      <c r="AY2537" s="244" t="s">
        <v>161</v>
      </c>
    </row>
    <row r="2538" s="13" customFormat="1">
      <c r="A2538" s="13"/>
      <c r="B2538" s="234"/>
      <c r="C2538" s="235"/>
      <c r="D2538" s="229" t="s">
        <v>171</v>
      </c>
      <c r="E2538" s="236" t="s">
        <v>1</v>
      </c>
      <c r="F2538" s="237" t="s">
        <v>4195</v>
      </c>
      <c r="G2538" s="235"/>
      <c r="H2538" s="238">
        <v>6.7999999999999998</v>
      </c>
      <c r="I2538" s="239"/>
      <c r="J2538" s="235"/>
      <c r="K2538" s="235"/>
      <c r="L2538" s="240"/>
      <c r="M2538" s="241"/>
      <c r="N2538" s="242"/>
      <c r="O2538" s="242"/>
      <c r="P2538" s="242"/>
      <c r="Q2538" s="242"/>
      <c r="R2538" s="242"/>
      <c r="S2538" s="242"/>
      <c r="T2538" s="243"/>
      <c r="U2538" s="13"/>
      <c r="V2538" s="13"/>
      <c r="W2538" s="13"/>
      <c r="X2538" s="13"/>
      <c r="Y2538" s="13"/>
      <c r="Z2538" s="13"/>
      <c r="AA2538" s="13"/>
      <c r="AB2538" s="13"/>
      <c r="AC2538" s="13"/>
      <c r="AD2538" s="13"/>
      <c r="AE2538" s="13"/>
      <c r="AT2538" s="244" t="s">
        <v>171</v>
      </c>
      <c r="AU2538" s="244" t="s">
        <v>85</v>
      </c>
      <c r="AV2538" s="13" t="s">
        <v>85</v>
      </c>
      <c r="AW2538" s="13" t="s">
        <v>32</v>
      </c>
      <c r="AX2538" s="13" t="s">
        <v>75</v>
      </c>
      <c r="AY2538" s="244" t="s">
        <v>161</v>
      </c>
    </row>
    <row r="2539" s="13" customFormat="1">
      <c r="A2539" s="13"/>
      <c r="B2539" s="234"/>
      <c r="C2539" s="235"/>
      <c r="D2539" s="229" t="s">
        <v>171</v>
      </c>
      <c r="E2539" s="236" t="s">
        <v>1</v>
      </c>
      <c r="F2539" s="237" t="s">
        <v>4196</v>
      </c>
      <c r="G2539" s="235"/>
      <c r="H2539" s="238">
        <v>15</v>
      </c>
      <c r="I2539" s="239"/>
      <c r="J2539" s="235"/>
      <c r="K2539" s="235"/>
      <c r="L2539" s="240"/>
      <c r="M2539" s="241"/>
      <c r="N2539" s="242"/>
      <c r="O2539" s="242"/>
      <c r="P2539" s="242"/>
      <c r="Q2539" s="242"/>
      <c r="R2539" s="242"/>
      <c r="S2539" s="242"/>
      <c r="T2539" s="243"/>
      <c r="U2539" s="13"/>
      <c r="V2539" s="13"/>
      <c r="W2539" s="13"/>
      <c r="X2539" s="13"/>
      <c r="Y2539" s="13"/>
      <c r="Z2539" s="13"/>
      <c r="AA2539" s="13"/>
      <c r="AB2539" s="13"/>
      <c r="AC2539" s="13"/>
      <c r="AD2539" s="13"/>
      <c r="AE2539" s="13"/>
      <c r="AT2539" s="244" t="s">
        <v>171</v>
      </c>
      <c r="AU2539" s="244" t="s">
        <v>85</v>
      </c>
      <c r="AV2539" s="13" t="s">
        <v>85</v>
      </c>
      <c r="AW2539" s="13" t="s">
        <v>32</v>
      </c>
      <c r="AX2539" s="13" t="s">
        <v>75</v>
      </c>
      <c r="AY2539" s="244" t="s">
        <v>161</v>
      </c>
    </row>
    <row r="2540" s="13" customFormat="1">
      <c r="A2540" s="13"/>
      <c r="B2540" s="234"/>
      <c r="C2540" s="235"/>
      <c r="D2540" s="229" t="s">
        <v>171</v>
      </c>
      <c r="E2540" s="236" t="s">
        <v>1</v>
      </c>
      <c r="F2540" s="237" t="s">
        <v>4197</v>
      </c>
      <c r="G2540" s="235"/>
      <c r="H2540" s="238">
        <v>25.300000000000001</v>
      </c>
      <c r="I2540" s="239"/>
      <c r="J2540" s="235"/>
      <c r="K2540" s="235"/>
      <c r="L2540" s="240"/>
      <c r="M2540" s="241"/>
      <c r="N2540" s="242"/>
      <c r="O2540" s="242"/>
      <c r="P2540" s="242"/>
      <c r="Q2540" s="242"/>
      <c r="R2540" s="242"/>
      <c r="S2540" s="242"/>
      <c r="T2540" s="243"/>
      <c r="U2540" s="13"/>
      <c r="V2540" s="13"/>
      <c r="W2540" s="13"/>
      <c r="X2540" s="13"/>
      <c r="Y2540" s="13"/>
      <c r="Z2540" s="13"/>
      <c r="AA2540" s="13"/>
      <c r="AB2540" s="13"/>
      <c r="AC2540" s="13"/>
      <c r="AD2540" s="13"/>
      <c r="AE2540" s="13"/>
      <c r="AT2540" s="244" t="s">
        <v>171</v>
      </c>
      <c r="AU2540" s="244" t="s">
        <v>85</v>
      </c>
      <c r="AV2540" s="13" t="s">
        <v>85</v>
      </c>
      <c r="AW2540" s="13" t="s">
        <v>32</v>
      </c>
      <c r="AX2540" s="13" t="s">
        <v>75</v>
      </c>
      <c r="AY2540" s="244" t="s">
        <v>161</v>
      </c>
    </row>
    <row r="2541" s="13" customFormat="1">
      <c r="A2541" s="13"/>
      <c r="B2541" s="234"/>
      <c r="C2541" s="235"/>
      <c r="D2541" s="229" t="s">
        <v>171</v>
      </c>
      <c r="E2541" s="236" t="s">
        <v>1</v>
      </c>
      <c r="F2541" s="237" t="s">
        <v>4198</v>
      </c>
      <c r="G2541" s="235"/>
      <c r="H2541" s="238">
        <v>23.399999999999999</v>
      </c>
      <c r="I2541" s="239"/>
      <c r="J2541" s="235"/>
      <c r="K2541" s="235"/>
      <c r="L2541" s="240"/>
      <c r="M2541" s="241"/>
      <c r="N2541" s="242"/>
      <c r="O2541" s="242"/>
      <c r="P2541" s="242"/>
      <c r="Q2541" s="242"/>
      <c r="R2541" s="242"/>
      <c r="S2541" s="242"/>
      <c r="T2541" s="243"/>
      <c r="U2541" s="13"/>
      <c r="V2541" s="13"/>
      <c r="W2541" s="13"/>
      <c r="X2541" s="13"/>
      <c r="Y2541" s="13"/>
      <c r="Z2541" s="13"/>
      <c r="AA2541" s="13"/>
      <c r="AB2541" s="13"/>
      <c r="AC2541" s="13"/>
      <c r="AD2541" s="13"/>
      <c r="AE2541" s="13"/>
      <c r="AT2541" s="244" t="s">
        <v>171</v>
      </c>
      <c r="AU2541" s="244" t="s">
        <v>85</v>
      </c>
      <c r="AV2541" s="13" t="s">
        <v>85</v>
      </c>
      <c r="AW2541" s="13" t="s">
        <v>32</v>
      </c>
      <c r="AX2541" s="13" t="s">
        <v>75</v>
      </c>
      <c r="AY2541" s="244" t="s">
        <v>161</v>
      </c>
    </row>
    <row r="2542" s="13" customFormat="1">
      <c r="A2542" s="13"/>
      <c r="B2542" s="234"/>
      <c r="C2542" s="235"/>
      <c r="D2542" s="229" t="s">
        <v>171</v>
      </c>
      <c r="E2542" s="236" t="s">
        <v>1</v>
      </c>
      <c r="F2542" s="237" t="s">
        <v>4199</v>
      </c>
      <c r="G2542" s="235"/>
      <c r="H2542" s="238">
        <v>10.800000000000001</v>
      </c>
      <c r="I2542" s="239"/>
      <c r="J2542" s="235"/>
      <c r="K2542" s="235"/>
      <c r="L2542" s="240"/>
      <c r="M2542" s="241"/>
      <c r="N2542" s="242"/>
      <c r="O2542" s="242"/>
      <c r="P2542" s="242"/>
      <c r="Q2542" s="242"/>
      <c r="R2542" s="242"/>
      <c r="S2542" s="242"/>
      <c r="T2542" s="243"/>
      <c r="U2542" s="13"/>
      <c r="V2542" s="13"/>
      <c r="W2542" s="13"/>
      <c r="X2542" s="13"/>
      <c r="Y2542" s="13"/>
      <c r="Z2542" s="13"/>
      <c r="AA2542" s="13"/>
      <c r="AB2542" s="13"/>
      <c r="AC2542" s="13"/>
      <c r="AD2542" s="13"/>
      <c r="AE2542" s="13"/>
      <c r="AT2542" s="244" t="s">
        <v>171</v>
      </c>
      <c r="AU2542" s="244" t="s">
        <v>85</v>
      </c>
      <c r="AV2542" s="13" t="s">
        <v>85</v>
      </c>
      <c r="AW2542" s="13" t="s">
        <v>32</v>
      </c>
      <c r="AX2542" s="13" t="s">
        <v>75</v>
      </c>
      <c r="AY2542" s="244" t="s">
        <v>161</v>
      </c>
    </row>
    <row r="2543" s="13" customFormat="1">
      <c r="A2543" s="13"/>
      <c r="B2543" s="234"/>
      <c r="C2543" s="235"/>
      <c r="D2543" s="229" t="s">
        <v>171</v>
      </c>
      <c r="E2543" s="236" t="s">
        <v>1</v>
      </c>
      <c r="F2543" s="237" t="s">
        <v>4200</v>
      </c>
      <c r="G2543" s="235"/>
      <c r="H2543" s="238">
        <v>39.799999999999997</v>
      </c>
      <c r="I2543" s="239"/>
      <c r="J2543" s="235"/>
      <c r="K2543" s="235"/>
      <c r="L2543" s="240"/>
      <c r="M2543" s="241"/>
      <c r="N2543" s="242"/>
      <c r="O2543" s="242"/>
      <c r="P2543" s="242"/>
      <c r="Q2543" s="242"/>
      <c r="R2543" s="242"/>
      <c r="S2543" s="242"/>
      <c r="T2543" s="243"/>
      <c r="U2543" s="13"/>
      <c r="V2543" s="13"/>
      <c r="W2543" s="13"/>
      <c r="X2543" s="13"/>
      <c r="Y2543" s="13"/>
      <c r="Z2543" s="13"/>
      <c r="AA2543" s="13"/>
      <c r="AB2543" s="13"/>
      <c r="AC2543" s="13"/>
      <c r="AD2543" s="13"/>
      <c r="AE2543" s="13"/>
      <c r="AT2543" s="244" t="s">
        <v>171</v>
      </c>
      <c r="AU2543" s="244" t="s">
        <v>85</v>
      </c>
      <c r="AV2543" s="13" t="s">
        <v>85</v>
      </c>
      <c r="AW2543" s="13" t="s">
        <v>32</v>
      </c>
      <c r="AX2543" s="13" t="s">
        <v>75</v>
      </c>
      <c r="AY2543" s="244" t="s">
        <v>161</v>
      </c>
    </row>
    <row r="2544" s="13" customFormat="1">
      <c r="A2544" s="13"/>
      <c r="B2544" s="234"/>
      <c r="C2544" s="235"/>
      <c r="D2544" s="229" t="s">
        <v>171</v>
      </c>
      <c r="E2544" s="236" t="s">
        <v>1</v>
      </c>
      <c r="F2544" s="237" t="s">
        <v>4201</v>
      </c>
      <c r="G2544" s="235"/>
      <c r="H2544" s="238">
        <v>20.800000000000001</v>
      </c>
      <c r="I2544" s="239"/>
      <c r="J2544" s="235"/>
      <c r="K2544" s="235"/>
      <c r="L2544" s="240"/>
      <c r="M2544" s="241"/>
      <c r="N2544" s="242"/>
      <c r="O2544" s="242"/>
      <c r="P2544" s="242"/>
      <c r="Q2544" s="242"/>
      <c r="R2544" s="242"/>
      <c r="S2544" s="242"/>
      <c r="T2544" s="243"/>
      <c r="U2544" s="13"/>
      <c r="V2544" s="13"/>
      <c r="W2544" s="13"/>
      <c r="X2544" s="13"/>
      <c r="Y2544" s="13"/>
      <c r="Z2544" s="13"/>
      <c r="AA2544" s="13"/>
      <c r="AB2544" s="13"/>
      <c r="AC2544" s="13"/>
      <c r="AD2544" s="13"/>
      <c r="AE2544" s="13"/>
      <c r="AT2544" s="244" t="s">
        <v>171</v>
      </c>
      <c r="AU2544" s="244" t="s">
        <v>85</v>
      </c>
      <c r="AV2544" s="13" t="s">
        <v>85</v>
      </c>
      <c r="AW2544" s="13" t="s">
        <v>32</v>
      </c>
      <c r="AX2544" s="13" t="s">
        <v>75</v>
      </c>
      <c r="AY2544" s="244" t="s">
        <v>161</v>
      </c>
    </row>
    <row r="2545" s="13" customFormat="1">
      <c r="A2545" s="13"/>
      <c r="B2545" s="234"/>
      <c r="C2545" s="235"/>
      <c r="D2545" s="229" t="s">
        <v>171</v>
      </c>
      <c r="E2545" s="236" t="s">
        <v>1</v>
      </c>
      <c r="F2545" s="237" t="s">
        <v>4202</v>
      </c>
      <c r="G2545" s="235"/>
      <c r="H2545" s="238">
        <v>27.300000000000001</v>
      </c>
      <c r="I2545" s="239"/>
      <c r="J2545" s="235"/>
      <c r="K2545" s="235"/>
      <c r="L2545" s="240"/>
      <c r="M2545" s="241"/>
      <c r="N2545" s="242"/>
      <c r="O2545" s="242"/>
      <c r="P2545" s="242"/>
      <c r="Q2545" s="242"/>
      <c r="R2545" s="242"/>
      <c r="S2545" s="242"/>
      <c r="T2545" s="243"/>
      <c r="U2545" s="13"/>
      <c r="V2545" s="13"/>
      <c r="W2545" s="13"/>
      <c r="X2545" s="13"/>
      <c r="Y2545" s="13"/>
      <c r="Z2545" s="13"/>
      <c r="AA2545" s="13"/>
      <c r="AB2545" s="13"/>
      <c r="AC2545" s="13"/>
      <c r="AD2545" s="13"/>
      <c r="AE2545" s="13"/>
      <c r="AT2545" s="244" t="s">
        <v>171</v>
      </c>
      <c r="AU2545" s="244" t="s">
        <v>85</v>
      </c>
      <c r="AV2545" s="13" t="s">
        <v>85</v>
      </c>
      <c r="AW2545" s="13" t="s">
        <v>32</v>
      </c>
      <c r="AX2545" s="13" t="s">
        <v>75</v>
      </c>
      <c r="AY2545" s="244" t="s">
        <v>161</v>
      </c>
    </row>
    <row r="2546" s="13" customFormat="1">
      <c r="A2546" s="13"/>
      <c r="B2546" s="234"/>
      <c r="C2546" s="235"/>
      <c r="D2546" s="229" t="s">
        <v>171</v>
      </c>
      <c r="E2546" s="236" t="s">
        <v>1</v>
      </c>
      <c r="F2546" s="237" t="s">
        <v>4203</v>
      </c>
      <c r="G2546" s="235"/>
      <c r="H2546" s="238">
        <v>27.300000000000001</v>
      </c>
      <c r="I2546" s="239"/>
      <c r="J2546" s="235"/>
      <c r="K2546" s="235"/>
      <c r="L2546" s="240"/>
      <c r="M2546" s="241"/>
      <c r="N2546" s="242"/>
      <c r="O2546" s="242"/>
      <c r="P2546" s="242"/>
      <c r="Q2546" s="242"/>
      <c r="R2546" s="242"/>
      <c r="S2546" s="242"/>
      <c r="T2546" s="243"/>
      <c r="U2546" s="13"/>
      <c r="V2546" s="13"/>
      <c r="W2546" s="13"/>
      <c r="X2546" s="13"/>
      <c r="Y2546" s="13"/>
      <c r="Z2546" s="13"/>
      <c r="AA2546" s="13"/>
      <c r="AB2546" s="13"/>
      <c r="AC2546" s="13"/>
      <c r="AD2546" s="13"/>
      <c r="AE2546" s="13"/>
      <c r="AT2546" s="244" t="s">
        <v>171</v>
      </c>
      <c r="AU2546" s="244" t="s">
        <v>85</v>
      </c>
      <c r="AV2546" s="13" t="s">
        <v>85</v>
      </c>
      <c r="AW2546" s="13" t="s">
        <v>32</v>
      </c>
      <c r="AX2546" s="13" t="s">
        <v>75</v>
      </c>
      <c r="AY2546" s="244" t="s">
        <v>161</v>
      </c>
    </row>
    <row r="2547" s="13" customFormat="1">
      <c r="A2547" s="13"/>
      <c r="B2547" s="234"/>
      <c r="C2547" s="235"/>
      <c r="D2547" s="229" t="s">
        <v>171</v>
      </c>
      <c r="E2547" s="236" t="s">
        <v>1</v>
      </c>
      <c r="F2547" s="237" t="s">
        <v>4204</v>
      </c>
      <c r="G2547" s="235"/>
      <c r="H2547" s="238">
        <v>24.899999999999999</v>
      </c>
      <c r="I2547" s="239"/>
      <c r="J2547" s="235"/>
      <c r="K2547" s="235"/>
      <c r="L2547" s="240"/>
      <c r="M2547" s="241"/>
      <c r="N2547" s="242"/>
      <c r="O2547" s="242"/>
      <c r="P2547" s="242"/>
      <c r="Q2547" s="242"/>
      <c r="R2547" s="242"/>
      <c r="S2547" s="242"/>
      <c r="T2547" s="243"/>
      <c r="U2547" s="13"/>
      <c r="V2547" s="13"/>
      <c r="W2547" s="13"/>
      <c r="X2547" s="13"/>
      <c r="Y2547" s="13"/>
      <c r="Z2547" s="13"/>
      <c r="AA2547" s="13"/>
      <c r="AB2547" s="13"/>
      <c r="AC2547" s="13"/>
      <c r="AD2547" s="13"/>
      <c r="AE2547" s="13"/>
      <c r="AT2547" s="244" t="s">
        <v>171</v>
      </c>
      <c r="AU2547" s="244" t="s">
        <v>85</v>
      </c>
      <c r="AV2547" s="13" t="s">
        <v>85</v>
      </c>
      <c r="AW2547" s="13" t="s">
        <v>32</v>
      </c>
      <c r="AX2547" s="13" t="s">
        <v>75</v>
      </c>
      <c r="AY2547" s="244" t="s">
        <v>161</v>
      </c>
    </row>
    <row r="2548" s="14" customFormat="1">
      <c r="A2548" s="14"/>
      <c r="B2548" s="245"/>
      <c r="C2548" s="246"/>
      <c r="D2548" s="229" t="s">
        <v>171</v>
      </c>
      <c r="E2548" s="247" t="s">
        <v>1</v>
      </c>
      <c r="F2548" s="248" t="s">
        <v>185</v>
      </c>
      <c r="G2548" s="246"/>
      <c r="H2548" s="249">
        <v>530.40000000000009</v>
      </c>
      <c r="I2548" s="250"/>
      <c r="J2548" s="246"/>
      <c r="K2548" s="246"/>
      <c r="L2548" s="251"/>
      <c r="M2548" s="252"/>
      <c r="N2548" s="253"/>
      <c r="O2548" s="253"/>
      <c r="P2548" s="253"/>
      <c r="Q2548" s="253"/>
      <c r="R2548" s="253"/>
      <c r="S2548" s="253"/>
      <c r="T2548" s="254"/>
      <c r="U2548" s="14"/>
      <c r="V2548" s="14"/>
      <c r="W2548" s="14"/>
      <c r="X2548" s="14"/>
      <c r="Y2548" s="14"/>
      <c r="Z2548" s="14"/>
      <c r="AA2548" s="14"/>
      <c r="AB2548" s="14"/>
      <c r="AC2548" s="14"/>
      <c r="AD2548" s="14"/>
      <c r="AE2548" s="14"/>
      <c r="AT2548" s="255" t="s">
        <v>171</v>
      </c>
      <c r="AU2548" s="255" t="s">
        <v>85</v>
      </c>
      <c r="AV2548" s="14" t="s">
        <v>167</v>
      </c>
      <c r="AW2548" s="14" t="s">
        <v>32</v>
      </c>
      <c r="AX2548" s="14" t="s">
        <v>83</v>
      </c>
      <c r="AY2548" s="255" t="s">
        <v>161</v>
      </c>
    </row>
    <row r="2549" s="13" customFormat="1">
      <c r="A2549" s="13"/>
      <c r="B2549" s="234"/>
      <c r="C2549" s="235"/>
      <c r="D2549" s="229" t="s">
        <v>171</v>
      </c>
      <c r="E2549" s="235"/>
      <c r="F2549" s="237" t="s">
        <v>4209</v>
      </c>
      <c r="G2549" s="235"/>
      <c r="H2549" s="238">
        <v>572.83199999999999</v>
      </c>
      <c r="I2549" s="239"/>
      <c r="J2549" s="235"/>
      <c r="K2549" s="235"/>
      <c r="L2549" s="240"/>
      <c r="M2549" s="241"/>
      <c r="N2549" s="242"/>
      <c r="O2549" s="242"/>
      <c r="P2549" s="242"/>
      <c r="Q2549" s="242"/>
      <c r="R2549" s="242"/>
      <c r="S2549" s="242"/>
      <c r="T2549" s="243"/>
      <c r="U2549" s="13"/>
      <c r="V2549" s="13"/>
      <c r="W2549" s="13"/>
      <c r="X2549" s="13"/>
      <c r="Y2549" s="13"/>
      <c r="Z2549" s="13"/>
      <c r="AA2549" s="13"/>
      <c r="AB2549" s="13"/>
      <c r="AC2549" s="13"/>
      <c r="AD2549" s="13"/>
      <c r="AE2549" s="13"/>
      <c r="AT2549" s="244" t="s">
        <v>171</v>
      </c>
      <c r="AU2549" s="244" t="s">
        <v>85</v>
      </c>
      <c r="AV2549" s="13" t="s">
        <v>85</v>
      </c>
      <c r="AW2549" s="13" t="s">
        <v>4</v>
      </c>
      <c r="AX2549" s="13" t="s">
        <v>83</v>
      </c>
      <c r="AY2549" s="244" t="s">
        <v>161</v>
      </c>
    </row>
    <row r="2550" s="2" customFormat="1" ht="33" customHeight="1">
      <c r="A2550" s="38"/>
      <c r="B2550" s="39"/>
      <c r="C2550" s="215" t="s">
        <v>4210</v>
      </c>
      <c r="D2550" s="215" t="s">
        <v>163</v>
      </c>
      <c r="E2550" s="216" t="s">
        <v>4211</v>
      </c>
      <c r="F2550" s="217" t="s">
        <v>4212</v>
      </c>
      <c r="G2550" s="218" t="s">
        <v>206</v>
      </c>
      <c r="H2550" s="219">
        <v>803.70000000000005</v>
      </c>
      <c r="I2550" s="220"/>
      <c r="J2550" s="221">
        <f>ROUND(I2550*H2550,2)</f>
        <v>0</v>
      </c>
      <c r="K2550" s="222"/>
      <c r="L2550" s="44"/>
      <c r="M2550" s="223" t="s">
        <v>1</v>
      </c>
      <c r="N2550" s="224" t="s">
        <v>40</v>
      </c>
      <c r="O2550" s="91"/>
      <c r="P2550" s="225">
        <f>O2550*H2550</f>
        <v>0</v>
      </c>
      <c r="Q2550" s="225">
        <v>0.01796</v>
      </c>
      <c r="R2550" s="225">
        <f>Q2550*H2550</f>
        <v>14.434452</v>
      </c>
      <c r="S2550" s="225">
        <v>0</v>
      </c>
      <c r="T2550" s="226">
        <f>S2550*H2550</f>
        <v>0</v>
      </c>
      <c r="U2550" s="38"/>
      <c r="V2550" s="38"/>
      <c r="W2550" s="38"/>
      <c r="X2550" s="38"/>
      <c r="Y2550" s="38"/>
      <c r="Z2550" s="38"/>
      <c r="AA2550" s="38"/>
      <c r="AB2550" s="38"/>
      <c r="AC2550" s="38"/>
      <c r="AD2550" s="38"/>
      <c r="AE2550" s="38"/>
      <c r="AR2550" s="227" t="s">
        <v>256</v>
      </c>
      <c r="AT2550" s="227" t="s">
        <v>163</v>
      </c>
      <c r="AU2550" s="227" t="s">
        <v>85</v>
      </c>
      <c r="AY2550" s="17" t="s">
        <v>161</v>
      </c>
      <c r="BE2550" s="228">
        <f>IF(N2550="základní",J2550,0)</f>
        <v>0</v>
      </c>
      <c r="BF2550" s="228">
        <f>IF(N2550="snížená",J2550,0)</f>
        <v>0</v>
      </c>
      <c r="BG2550" s="228">
        <f>IF(N2550="zákl. přenesená",J2550,0)</f>
        <v>0</v>
      </c>
      <c r="BH2550" s="228">
        <f>IF(N2550="sníž. přenesená",J2550,0)</f>
        <v>0</v>
      </c>
      <c r="BI2550" s="228">
        <f>IF(N2550="nulová",J2550,0)</f>
        <v>0</v>
      </c>
      <c r="BJ2550" s="17" t="s">
        <v>83</v>
      </c>
      <c r="BK2550" s="228">
        <f>ROUND(I2550*H2550,2)</f>
        <v>0</v>
      </c>
      <c r="BL2550" s="17" t="s">
        <v>256</v>
      </c>
      <c r="BM2550" s="227" t="s">
        <v>4213</v>
      </c>
    </row>
    <row r="2551" s="2" customFormat="1">
      <c r="A2551" s="38"/>
      <c r="B2551" s="39"/>
      <c r="C2551" s="40"/>
      <c r="D2551" s="229" t="s">
        <v>169</v>
      </c>
      <c r="E2551" s="40"/>
      <c r="F2551" s="230" t="s">
        <v>4214</v>
      </c>
      <c r="G2551" s="40"/>
      <c r="H2551" s="40"/>
      <c r="I2551" s="231"/>
      <c r="J2551" s="40"/>
      <c r="K2551" s="40"/>
      <c r="L2551" s="44"/>
      <c r="M2551" s="232"/>
      <c r="N2551" s="233"/>
      <c r="O2551" s="91"/>
      <c r="P2551" s="91"/>
      <c r="Q2551" s="91"/>
      <c r="R2551" s="91"/>
      <c r="S2551" s="91"/>
      <c r="T2551" s="92"/>
      <c r="U2551" s="38"/>
      <c r="V2551" s="38"/>
      <c r="W2551" s="38"/>
      <c r="X2551" s="38"/>
      <c r="Y2551" s="38"/>
      <c r="Z2551" s="38"/>
      <c r="AA2551" s="38"/>
      <c r="AB2551" s="38"/>
      <c r="AC2551" s="38"/>
      <c r="AD2551" s="38"/>
      <c r="AE2551" s="38"/>
      <c r="AT2551" s="17" t="s">
        <v>169</v>
      </c>
      <c r="AU2551" s="17" t="s">
        <v>85</v>
      </c>
    </row>
    <row r="2552" s="13" customFormat="1">
      <c r="A2552" s="13"/>
      <c r="B2552" s="234"/>
      <c r="C2552" s="235"/>
      <c r="D2552" s="229" t="s">
        <v>171</v>
      </c>
      <c r="E2552" s="236" t="s">
        <v>1</v>
      </c>
      <c r="F2552" s="237" t="s">
        <v>3595</v>
      </c>
      <c r="G2552" s="235"/>
      <c r="H2552" s="238">
        <v>276.5</v>
      </c>
      <c r="I2552" s="239"/>
      <c r="J2552" s="235"/>
      <c r="K2552" s="235"/>
      <c r="L2552" s="240"/>
      <c r="M2552" s="241"/>
      <c r="N2552" s="242"/>
      <c r="O2552" s="242"/>
      <c r="P2552" s="242"/>
      <c r="Q2552" s="242"/>
      <c r="R2552" s="242"/>
      <c r="S2552" s="242"/>
      <c r="T2552" s="243"/>
      <c r="U2552" s="13"/>
      <c r="V2552" s="13"/>
      <c r="W2552" s="13"/>
      <c r="X2552" s="13"/>
      <c r="Y2552" s="13"/>
      <c r="Z2552" s="13"/>
      <c r="AA2552" s="13"/>
      <c r="AB2552" s="13"/>
      <c r="AC2552" s="13"/>
      <c r="AD2552" s="13"/>
      <c r="AE2552" s="13"/>
      <c r="AT2552" s="244" t="s">
        <v>171</v>
      </c>
      <c r="AU2552" s="244" t="s">
        <v>85</v>
      </c>
      <c r="AV2552" s="13" t="s">
        <v>85</v>
      </c>
      <c r="AW2552" s="13" t="s">
        <v>32</v>
      </c>
      <c r="AX2552" s="13" t="s">
        <v>75</v>
      </c>
      <c r="AY2552" s="244" t="s">
        <v>161</v>
      </c>
    </row>
    <row r="2553" s="13" customFormat="1">
      <c r="A2553" s="13"/>
      <c r="B2553" s="234"/>
      <c r="C2553" s="235"/>
      <c r="D2553" s="229" t="s">
        <v>171</v>
      </c>
      <c r="E2553" s="236" t="s">
        <v>1</v>
      </c>
      <c r="F2553" s="237" t="s">
        <v>4160</v>
      </c>
      <c r="G2553" s="235"/>
      <c r="H2553" s="238">
        <v>290.10000000000002</v>
      </c>
      <c r="I2553" s="239"/>
      <c r="J2553" s="235"/>
      <c r="K2553" s="235"/>
      <c r="L2553" s="240"/>
      <c r="M2553" s="241"/>
      <c r="N2553" s="242"/>
      <c r="O2553" s="242"/>
      <c r="P2553" s="242"/>
      <c r="Q2553" s="242"/>
      <c r="R2553" s="242"/>
      <c r="S2553" s="242"/>
      <c r="T2553" s="243"/>
      <c r="U2553" s="13"/>
      <c r="V2553" s="13"/>
      <c r="W2553" s="13"/>
      <c r="X2553" s="13"/>
      <c r="Y2553" s="13"/>
      <c r="Z2553" s="13"/>
      <c r="AA2553" s="13"/>
      <c r="AB2553" s="13"/>
      <c r="AC2553" s="13"/>
      <c r="AD2553" s="13"/>
      <c r="AE2553" s="13"/>
      <c r="AT2553" s="244" t="s">
        <v>171</v>
      </c>
      <c r="AU2553" s="244" t="s">
        <v>85</v>
      </c>
      <c r="AV2553" s="13" t="s">
        <v>85</v>
      </c>
      <c r="AW2553" s="13" t="s">
        <v>32</v>
      </c>
      <c r="AX2553" s="13" t="s">
        <v>75</v>
      </c>
      <c r="AY2553" s="244" t="s">
        <v>161</v>
      </c>
    </row>
    <row r="2554" s="13" customFormat="1">
      <c r="A2554" s="13"/>
      <c r="B2554" s="234"/>
      <c r="C2554" s="235"/>
      <c r="D2554" s="229" t="s">
        <v>171</v>
      </c>
      <c r="E2554" s="236" t="s">
        <v>1</v>
      </c>
      <c r="F2554" s="237" t="s">
        <v>4171</v>
      </c>
      <c r="G2554" s="235"/>
      <c r="H2554" s="238">
        <v>237.09999999999999</v>
      </c>
      <c r="I2554" s="239"/>
      <c r="J2554" s="235"/>
      <c r="K2554" s="235"/>
      <c r="L2554" s="240"/>
      <c r="M2554" s="241"/>
      <c r="N2554" s="242"/>
      <c r="O2554" s="242"/>
      <c r="P2554" s="242"/>
      <c r="Q2554" s="242"/>
      <c r="R2554" s="242"/>
      <c r="S2554" s="242"/>
      <c r="T2554" s="243"/>
      <c r="U2554" s="13"/>
      <c r="V2554" s="13"/>
      <c r="W2554" s="13"/>
      <c r="X2554" s="13"/>
      <c r="Y2554" s="13"/>
      <c r="Z2554" s="13"/>
      <c r="AA2554" s="13"/>
      <c r="AB2554" s="13"/>
      <c r="AC2554" s="13"/>
      <c r="AD2554" s="13"/>
      <c r="AE2554" s="13"/>
      <c r="AT2554" s="244" t="s">
        <v>171</v>
      </c>
      <c r="AU2554" s="244" t="s">
        <v>85</v>
      </c>
      <c r="AV2554" s="13" t="s">
        <v>85</v>
      </c>
      <c r="AW2554" s="13" t="s">
        <v>32</v>
      </c>
      <c r="AX2554" s="13" t="s">
        <v>75</v>
      </c>
      <c r="AY2554" s="244" t="s">
        <v>161</v>
      </c>
    </row>
    <row r="2555" s="14" customFormat="1">
      <c r="A2555" s="14"/>
      <c r="B2555" s="245"/>
      <c r="C2555" s="246"/>
      <c r="D2555" s="229" t="s">
        <v>171</v>
      </c>
      <c r="E2555" s="247" t="s">
        <v>1</v>
      </c>
      <c r="F2555" s="248" t="s">
        <v>185</v>
      </c>
      <c r="G2555" s="246"/>
      <c r="H2555" s="249">
        <v>803.70000000000005</v>
      </c>
      <c r="I2555" s="250"/>
      <c r="J2555" s="246"/>
      <c r="K2555" s="246"/>
      <c r="L2555" s="251"/>
      <c r="M2555" s="252"/>
      <c r="N2555" s="253"/>
      <c r="O2555" s="253"/>
      <c r="P2555" s="253"/>
      <c r="Q2555" s="253"/>
      <c r="R2555" s="253"/>
      <c r="S2555" s="253"/>
      <c r="T2555" s="254"/>
      <c r="U2555" s="14"/>
      <c r="V2555" s="14"/>
      <c r="W2555" s="14"/>
      <c r="X2555" s="14"/>
      <c r="Y2555" s="14"/>
      <c r="Z2555" s="14"/>
      <c r="AA2555" s="14"/>
      <c r="AB2555" s="14"/>
      <c r="AC2555" s="14"/>
      <c r="AD2555" s="14"/>
      <c r="AE2555" s="14"/>
      <c r="AT2555" s="255" t="s">
        <v>171</v>
      </c>
      <c r="AU2555" s="255" t="s">
        <v>85</v>
      </c>
      <c r="AV2555" s="14" t="s">
        <v>167</v>
      </c>
      <c r="AW2555" s="14" t="s">
        <v>32</v>
      </c>
      <c r="AX2555" s="14" t="s">
        <v>83</v>
      </c>
      <c r="AY2555" s="255" t="s">
        <v>161</v>
      </c>
    </row>
    <row r="2556" s="2" customFormat="1" ht="37.8" customHeight="1">
      <c r="A2556" s="38"/>
      <c r="B2556" s="39"/>
      <c r="C2556" s="215" t="s">
        <v>4215</v>
      </c>
      <c r="D2556" s="215" t="s">
        <v>163</v>
      </c>
      <c r="E2556" s="216" t="s">
        <v>4216</v>
      </c>
      <c r="F2556" s="217" t="s">
        <v>4217</v>
      </c>
      <c r="G2556" s="218" t="s">
        <v>206</v>
      </c>
      <c r="H2556" s="219">
        <v>34.140000000000001</v>
      </c>
      <c r="I2556" s="220"/>
      <c r="J2556" s="221">
        <f>ROUND(I2556*H2556,2)</f>
        <v>0</v>
      </c>
      <c r="K2556" s="222"/>
      <c r="L2556" s="44"/>
      <c r="M2556" s="223" t="s">
        <v>1</v>
      </c>
      <c r="N2556" s="224" t="s">
        <v>40</v>
      </c>
      <c r="O2556" s="91"/>
      <c r="P2556" s="225">
        <f>O2556*H2556</f>
        <v>0</v>
      </c>
      <c r="Q2556" s="225">
        <v>0.01796</v>
      </c>
      <c r="R2556" s="225">
        <f>Q2556*H2556</f>
        <v>0.61315439999999999</v>
      </c>
      <c r="S2556" s="225">
        <v>0</v>
      </c>
      <c r="T2556" s="226">
        <f>S2556*H2556</f>
        <v>0</v>
      </c>
      <c r="U2556" s="38"/>
      <c r="V2556" s="38"/>
      <c r="W2556" s="38"/>
      <c r="X2556" s="38"/>
      <c r="Y2556" s="38"/>
      <c r="Z2556" s="38"/>
      <c r="AA2556" s="38"/>
      <c r="AB2556" s="38"/>
      <c r="AC2556" s="38"/>
      <c r="AD2556" s="38"/>
      <c r="AE2556" s="38"/>
      <c r="AR2556" s="227" t="s">
        <v>256</v>
      </c>
      <c r="AT2556" s="227" t="s">
        <v>163</v>
      </c>
      <c r="AU2556" s="227" t="s">
        <v>85</v>
      </c>
      <c r="AY2556" s="17" t="s">
        <v>161</v>
      </c>
      <c r="BE2556" s="228">
        <f>IF(N2556="základní",J2556,0)</f>
        <v>0</v>
      </c>
      <c r="BF2556" s="228">
        <f>IF(N2556="snížená",J2556,0)</f>
        <v>0</v>
      </c>
      <c r="BG2556" s="228">
        <f>IF(N2556="zákl. přenesená",J2556,0)</f>
        <v>0</v>
      </c>
      <c r="BH2556" s="228">
        <f>IF(N2556="sníž. přenesená",J2556,0)</f>
        <v>0</v>
      </c>
      <c r="BI2556" s="228">
        <f>IF(N2556="nulová",J2556,0)</f>
        <v>0</v>
      </c>
      <c r="BJ2556" s="17" t="s">
        <v>83</v>
      </c>
      <c r="BK2556" s="228">
        <f>ROUND(I2556*H2556,2)</f>
        <v>0</v>
      </c>
      <c r="BL2556" s="17" t="s">
        <v>256</v>
      </c>
      <c r="BM2556" s="227" t="s">
        <v>4218</v>
      </c>
    </row>
    <row r="2557" s="13" customFormat="1">
      <c r="A2557" s="13"/>
      <c r="B2557" s="234"/>
      <c r="C2557" s="235"/>
      <c r="D2557" s="229" t="s">
        <v>171</v>
      </c>
      <c r="E2557" s="236" t="s">
        <v>1</v>
      </c>
      <c r="F2557" s="237" t="s">
        <v>4219</v>
      </c>
      <c r="G2557" s="235"/>
      <c r="H2557" s="238">
        <v>34.140000000000001</v>
      </c>
      <c r="I2557" s="239"/>
      <c r="J2557" s="235"/>
      <c r="K2557" s="235"/>
      <c r="L2557" s="240"/>
      <c r="M2557" s="241"/>
      <c r="N2557" s="242"/>
      <c r="O2557" s="242"/>
      <c r="P2557" s="242"/>
      <c r="Q2557" s="242"/>
      <c r="R2557" s="242"/>
      <c r="S2557" s="242"/>
      <c r="T2557" s="243"/>
      <c r="U2557" s="13"/>
      <c r="V2557" s="13"/>
      <c r="W2557" s="13"/>
      <c r="X2557" s="13"/>
      <c r="Y2557" s="13"/>
      <c r="Z2557" s="13"/>
      <c r="AA2557" s="13"/>
      <c r="AB2557" s="13"/>
      <c r="AC2557" s="13"/>
      <c r="AD2557" s="13"/>
      <c r="AE2557" s="13"/>
      <c r="AT2557" s="244" t="s">
        <v>171</v>
      </c>
      <c r="AU2557" s="244" t="s">
        <v>85</v>
      </c>
      <c r="AV2557" s="13" t="s">
        <v>85</v>
      </c>
      <c r="AW2557" s="13" t="s">
        <v>32</v>
      </c>
      <c r="AX2557" s="13" t="s">
        <v>83</v>
      </c>
      <c r="AY2557" s="244" t="s">
        <v>161</v>
      </c>
    </row>
    <row r="2558" s="2" customFormat="1" ht="16.5" customHeight="1">
      <c r="A2558" s="38"/>
      <c r="B2558" s="39"/>
      <c r="C2558" s="215" t="s">
        <v>4220</v>
      </c>
      <c r="D2558" s="215" t="s">
        <v>163</v>
      </c>
      <c r="E2558" s="216" t="s">
        <v>4221</v>
      </c>
      <c r="F2558" s="217" t="s">
        <v>4222</v>
      </c>
      <c r="G2558" s="218" t="s">
        <v>206</v>
      </c>
      <c r="H2558" s="219">
        <v>953.45899999999995</v>
      </c>
      <c r="I2558" s="220"/>
      <c r="J2558" s="221">
        <f>ROUND(I2558*H2558,2)</f>
        <v>0</v>
      </c>
      <c r="K2558" s="222"/>
      <c r="L2558" s="44"/>
      <c r="M2558" s="223" t="s">
        <v>1</v>
      </c>
      <c r="N2558" s="224" t="s">
        <v>40</v>
      </c>
      <c r="O2558" s="91"/>
      <c r="P2558" s="225">
        <f>O2558*H2558</f>
        <v>0</v>
      </c>
      <c r="Q2558" s="225">
        <v>0.00016000000000000001</v>
      </c>
      <c r="R2558" s="225">
        <f>Q2558*H2558</f>
        <v>0.15255344000000001</v>
      </c>
      <c r="S2558" s="225">
        <v>0</v>
      </c>
      <c r="T2558" s="226">
        <f>S2558*H2558</f>
        <v>0</v>
      </c>
      <c r="U2558" s="38"/>
      <c r="V2558" s="38"/>
      <c r="W2558" s="38"/>
      <c r="X2558" s="38"/>
      <c r="Y2558" s="38"/>
      <c r="Z2558" s="38"/>
      <c r="AA2558" s="38"/>
      <c r="AB2558" s="38"/>
      <c r="AC2558" s="38"/>
      <c r="AD2558" s="38"/>
      <c r="AE2558" s="38"/>
      <c r="AR2558" s="227" t="s">
        <v>256</v>
      </c>
      <c r="AT2558" s="227" t="s">
        <v>163</v>
      </c>
      <c r="AU2558" s="227" t="s">
        <v>85</v>
      </c>
      <c r="AY2558" s="17" t="s">
        <v>161</v>
      </c>
      <c r="BE2558" s="228">
        <f>IF(N2558="základní",J2558,0)</f>
        <v>0</v>
      </c>
      <c r="BF2558" s="228">
        <f>IF(N2558="snížená",J2558,0)</f>
        <v>0</v>
      </c>
      <c r="BG2558" s="228">
        <f>IF(N2558="zákl. přenesená",J2558,0)</f>
        <v>0</v>
      </c>
      <c r="BH2558" s="228">
        <f>IF(N2558="sníž. přenesená",J2558,0)</f>
        <v>0</v>
      </c>
      <c r="BI2558" s="228">
        <f>IF(N2558="nulová",J2558,0)</f>
        <v>0</v>
      </c>
      <c r="BJ2558" s="17" t="s">
        <v>83</v>
      </c>
      <c r="BK2558" s="228">
        <f>ROUND(I2558*H2558,2)</f>
        <v>0</v>
      </c>
      <c r="BL2558" s="17" t="s">
        <v>256</v>
      </c>
      <c r="BM2558" s="227" t="s">
        <v>4223</v>
      </c>
    </row>
    <row r="2559" s="2" customFormat="1">
      <c r="A2559" s="38"/>
      <c r="B2559" s="39"/>
      <c r="C2559" s="40"/>
      <c r="D2559" s="229" t="s">
        <v>169</v>
      </c>
      <c r="E2559" s="40"/>
      <c r="F2559" s="230" t="s">
        <v>4224</v>
      </c>
      <c r="G2559" s="40"/>
      <c r="H2559" s="40"/>
      <c r="I2559" s="231"/>
      <c r="J2559" s="40"/>
      <c r="K2559" s="40"/>
      <c r="L2559" s="44"/>
      <c r="M2559" s="232"/>
      <c r="N2559" s="233"/>
      <c r="O2559" s="91"/>
      <c r="P2559" s="91"/>
      <c r="Q2559" s="91"/>
      <c r="R2559" s="91"/>
      <c r="S2559" s="91"/>
      <c r="T2559" s="92"/>
      <c r="U2559" s="38"/>
      <c r="V2559" s="38"/>
      <c r="W2559" s="38"/>
      <c r="X2559" s="38"/>
      <c r="Y2559" s="38"/>
      <c r="Z2559" s="38"/>
      <c r="AA2559" s="38"/>
      <c r="AB2559" s="38"/>
      <c r="AC2559" s="38"/>
      <c r="AD2559" s="38"/>
      <c r="AE2559" s="38"/>
      <c r="AT2559" s="17" t="s">
        <v>169</v>
      </c>
      <c r="AU2559" s="17" t="s">
        <v>85</v>
      </c>
    </row>
    <row r="2560" s="13" customFormat="1">
      <c r="A2560" s="13"/>
      <c r="B2560" s="234"/>
      <c r="C2560" s="235"/>
      <c r="D2560" s="229" t="s">
        <v>171</v>
      </c>
      <c r="E2560" s="236" t="s">
        <v>1</v>
      </c>
      <c r="F2560" s="237" t="s">
        <v>4225</v>
      </c>
      <c r="G2560" s="235"/>
      <c r="H2560" s="238">
        <v>803.70000000000005</v>
      </c>
      <c r="I2560" s="239"/>
      <c r="J2560" s="235"/>
      <c r="K2560" s="235"/>
      <c r="L2560" s="240"/>
      <c r="M2560" s="241"/>
      <c r="N2560" s="242"/>
      <c r="O2560" s="242"/>
      <c r="P2560" s="242"/>
      <c r="Q2560" s="242"/>
      <c r="R2560" s="242"/>
      <c r="S2560" s="242"/>
      <c r="T2560" s="243"/>
      <c r="U2560" s="13"/>
      <c r="V2560" s="13"/>
      <c r="W2560" s="13"/>
      <c r="X2560" s="13"/>
      <c r="Y2560" s="13"/>
      <c r="Z2560" s="13"/>
      <c r="AA2560" s="13"/>
      <c r="AB2560" s="13"/>
      <c r="AC2560" s="13"/>
      <c r="AD2560" s="13"/>
      <c r="AE2560" s="13"/>
      <c r="AT2560" s="244" t="s">
        <v>171</v>
      </c>
      <c r="AU2560" s="244" t="s">
        <v>85</v>
      </c>
      <c r="AV2560" s="13" t="s">
        <v>85</v>
      </c>
      <c r="AW2560" s="13" t="s">
        <v>32</v>
      </c>
      <c r="AX2560" s="13" t="s">
        <v>75</v>
      </c>
      <c r="AY2560" s="244" t="s">
        <v>161</v>
      </c>
    </row>
    <row r="2561" s="13" customFormat="1">
      <c r="A2561" s="13"/>
      <c r="B2561" s="234"/>
      <c r="C2561" s="235"/>
      <c r="D2561" s="229" t="s">
        <v>171</v>
      </c>
      <c r="E2561" s="236" t="s">
        <v>1</v>
      </c>
      <c r="F2561" s="237" t="s">
        <v>4226</v>
      </c>
      <c r="G2561" s="235"/>
      <c r="H2561" s="238">
        <v>34.140000000000001</v>
      </c>
      <c r="I2561" s="239"/>
      <c r="J2561" s="235"/>
      <c r="K2561" s="235"/>
      <c r="L2561" s="240"/>
      <c r="M2561" s="241"/>
      <c r="N2561" s="242"/>
      <c r="O2561" s="242"/>
      <c r="P2561" s="242"/>
      <c r="Q2561" s="242"/>
      <c r="R2561" s="242"/>
      <c r="S2561" s="242"/>
      <c r="T2561" s="243"/>
      <c r="U2561" s="13"/>
      <c r="V2561" s="13"/>
      <c r="W2561" s="13"/>
      <c r="X2561" s="13"/>
      <c r="Y2561" s="13"/>
      <c r="Z2561" s="13"/>
      <c r="AA2561" s="13"/>
      <c r="AB2561" s="13"/>
      <c r="AC2561" s="13"/>
      <c r="AD2561" s="13"/>
      <c r="AE2561" s="13"/>
      <c r="AT2561" s="244" t="s">
        <v>171</v>
      </c>
      <c r="AU2561" s="244" t="s">
        <v>85</v>
      </c>
      <c r="AV2561" s="13" t="s">
        <v>85</v>
      </c>
      <c r="AW2561" s="13" t="s">
        <v>32</v>
      </c>
      <c r="AX2561" s="13" t="s">
        <v>75</v>
      </c>
      <c r="AY2561" s="244" t="s">
        <v>161</v>
      </c>
    </row>
    <row r="2562" s="13" customFormat="1">
      <c r="A2562" s="13"/>
      <c r="B2562" s="234"/>
      <c r="C2562" s="235"/>
      <c r="D2562" s="229" t="s">
        <v>171</v>
      </c>
      <c r="E2562" s="236" t="s">
        <v>1</v>
      </c>
      <c r="F2562" s="237" t="s">
        <v>4227</v>
      </c>
      <c r="G2562" s="235"/>
      <c r="H2562" s="238">
        <v>44.591999999999999</v>
      </c>
      <c r="I2562" s="239"/>
      <c r="J2562" s="235"/>
      <c r="K2562" s="235"/>
      <c r="L2562" s="240"/>
      <c r="M2562" s="241"/>
      <c r="N2562" s="242"/>
      <c r="O2562" s="242"/>
      <c r="P2562" s="242"/>
      <c r="Q2562" s="242"/>
      <c r="R2562" s="242"/>
      <c r="S2562" s="242"/>
      <c r="T2562" s="243"/>
      <c r="U2562" s="13"/>
      <c r="V2562" s="13"/>
      <c r="W2562" s="13"/>
      <c r="X2562" s="13"/>
      <c r="Y2562" s="13"/>
      <c r="Z2562" s="13"/>
      <c r="AA2562" s="13"/>
      <c r="AB2562" s="13"/>
      <c r="AC2562" s="13"/>
      <c r="AD2562" s="13"/>
      <c r="AE2562" s="13"/>
      <c r="AT2562" s="244" t="s">
        <v>171</v>
      </c>
      <c r="AU2562" s="244" t="s">
        <v>85</v>
      </c>
      <c r="AV2562" s="13" t="s">
        <v>85</v>
      </c>
      <c r="AW2562" s="13" t="s">
        <v>32</v>
      </c>
      <c r="AX2562" s="13" t="s">
        <v>75</v>
      </c>
      <c r="AY2562" s="244" t="s">
        <v>161</v>
      </c>
    </row>
    <row r="2563" s="13" customFormat="1">
      <c r="A2563" s="13"/>
      <c r="B2563" s="234"/>
      <c r="C2563" s="235"/>
      <c r="D2563" s="229" t="s">
        <v>171</v>
      </c>
      <c r="E2563" s="236" t="s">
        <v>1</v>
      </c>
      <c r="F2563" s="237" t="s">
        <v>4228</v>
      </c>
      <c r="G2563" s="235"/>
      <c r="H2563" s="238">
        <v>71.027000000000001</v>
      </c>
      <c r="I2563" s="239"/>
      <c r="J2563" s="235"/>
      <c r="K2563" s="235"/>
      <c r="L2563" s="240"/>
      <c r="M2563" s="241"/>
      <c r="N2563" s="242"/>
      <c r="O2563" s="242"/>
      <c r="P2563" s="242"/>
      <c r="Q2563" s="242"/>
      <c r="R2563" s="242"/>
      <c r="S2563" s="242"/>
      <c r="T2563" s="243"/>
      <c r="U2563" s="13"/>
      <c r="V2563" s="13"/>
      <c r="W2563" s="13"/>
      <c r="X2563" s="13"/>
      <c r="Y2563" s="13"/>
      <c r="Z2563" s="13"/>
      <c r="AA2563" s="13"/>
      <c r="AB2563" s="13"/>
      <c r="AC2563" s="13"/>
      <c r="AD2563" s="13"/>
      <c r="AE2563" s="13"/>
      <c r="AT2563" s="244" t="s">
        <v>171</v>
      </c>
      <c r="AU2563" s="244" t="s">
        <v>85</v>
      </c>
      <c r="AV2563" s="13" t="s">
        <v>85</v>
      </c>
      <c r="AW2563" s="13" t="s">
        <v>32</v>
      </c>
      <c r="AX2563" s="13" t="s">
        <v>75</v>
      </c>
      <c r="AY2563" s="244" t="s">
        <v>161</v>
      </c>
    </row>
    <row r="2564" s="14" customFormat="1">
      <c r="A2564" s="14"/>
      <c r="B2564" s="245"/>
      <c r="C2564" s="246"/>
      <c r="D2564" s="229" t="s">
        <v>171</v>
      </c>
      <c r="E2564" s="247" t="s">
        <v>1</v>
      </c>
      <c r="F2564" s="248" t="s">
        <v>185</v>
      </c>
      <c r="G2564" s="246"/>
      <c r="H2564" s="249">
        <v>953.45900000000006</v>
      </c>
      <c r="I2564" s="250"/>
      <c r="J2564" s="246"/>
      <c r="K2564" s="246"/>
      <c r="L2564" s="251"/>
      <c r="M2564" s="252"/>
      <c r="N2564" s="253"/>
      <c r="O2564" s="253"/>
      <c r="P2564" s="253"/>
      <c r="Q2564" s="253"/>
      <c r="R2564" s="253"/>
      <c r="S2564" s="253"/>
      <c r="T2564" s="254"/>
      <c r="U2564" s="14"/>
      <c r="V2564" s="14"/>
      <c r="W2564" s="14"/>
      <c r="X2564" s="14"/>
      <c r="Y2564" s="14"/>
      <c r="Z2564" s="14"/>
      <c r="AA2564" s="14"/>
      <c r="AB2564" s="14"/>
      <c r="AC2564" s="14"/>
      <c r="AD2564" s="14"/>
      <c r="AE2564" s="14"/>
      <c r="AT2564" s="255" t="s">
        <v>171</v>
      </c>
      <c r="AU2564" s="255" t="s">
        <v>85</v>
      </c>
      <c r="AV2564" s="14" t="s">
        <v>167</v>
      </c>
      <c r="AW2564" s="14" t="s">
        <v>32</v>
      </c>
      <c r="AX2564" s="14" t="s">
        <v>83</v>
      </c>
      <c r="AY2564" s="255" t="s">
        <v>161</v>
      </c>
    </row>
    <row r="2565" s="2" customFormat="1" ht="21.75" customHeight="1">
      <c r="A2565" s="38"/>
      <c r="B2565" s="39"/>
      <c r="C2565" s="215" t="s">
        <v>4229</v>
      </c>
      <c r="D2565" s="215" t="s">
        <v>163</v>
      </c>
      <c r="E2565" s="216" t="s">
        <v>4230</v>
      </c>
      <c r="F2565" s="217" t="s">
        <v>4231</v>
      </c>
      <c r="G2565" s="218" t="s">
        <v>206</v>
      </c>
      <c r="H2565" s="219">
        <v>953.45899999999995</v>
      </c>
      <c r="I2565" s="220"/>
      <c r="J2565" s="221">
        <f>ROUND(I2565*H2565,2)</f>
        <v>0</v>
      </c>
      <c r="K2565" s="222"/>
      <c r="L2565" s="44"/>
      <c r="M2565" s="223" t="s">
        <v>1</v>
      </c>
      <c r="N2565" s="224" t="s">
        <v>40</v>
      </c>
      <c r="O2565" s="91"/>
      <c r="P2565" s="225">
        <f>O2565*H2565</f>
        <v>0</v>
      </c>
      <c r="Q2565" s="225">
        <v>0.00019000000000000001</v>
      </c>
      <c r="R2565" s="225">
        <f>Q2565*H2565</f>
        <v>0.18115721000000001</v>
      </c>
      <c r="S2565" s="225">
        <v>0</v>
      </c>
      <c r="T2565" s="226">
        <f>S2565*H2565</f>
        <v>0</v>
      </c>
      <c r="U2565" s="38"/>
      <c r="V2565" s="38"/>
      <c r="W2565" s="38"/>
      <c r="X2565" s="38"/>
      <c r="Y2565" s="38"/>
      <c r="Z2565" s="38"/>
      <c r="AA2565" s="38"/>
      <c r="AB2565" s="38"/>
      <c r="AC2565" s="38"/>
      <c r="AD2565" s="38"/>
      <c r="AE2565" s="38"/>
      <c r="AR2565" s="227" t="s">
        <v>256</v>
      </c>
      <c r="AT2565" s="227" t="s">
        <v>163</v>
      </c>
      <c r="AU2565" s="227" t="s">
        <v>85</v>
      </c>
      <c r="AY2565" s="17" t="s">
        <v>161</v>
      </c>
      <c r="BE2565" s="228">
        <f>IF(N2565="základní",J2565,0)</f>
        <v>0</v>
      </c>
      <c r="BF2565" s="228">
        <f>IF(N2565="snížená",J2565,0)</f>
        <v>0</v>
      </c>
      <c r="BG2565" s="228">
        <f>IF(N2565="zákl. přenesená",J2565,0)</f>
        <v>0</v>
      </c>
      <c r="BH2565" s="228">
        <f>IF(N2565="sníž. přenesená",J2565,0)</f>
        <v>0</v>
      </c>
      <c r="BI2565" s="228">
        <f>IF(N2565="nulová",J2565,0)</f>
        <v>0</v>
      </c>
      <c r="BJ2565" s="17" t="s">
        <v>83</v>
      </c>
      <c r="BK2565" s="228">
        <f>ROUND(I2565*H2565,2)</f>
        <v>0</v>
      </c>
      <c r="BL2565" s="17" t="s">
        <v>256</v>
      </c>
      <c r="BM2565" s="227" t="s">
        <v>4232</v>
      </c>
    </row>
    <row r="2566" s="2" customFormat="1">
      <c r="A2566" s="38"/>
      <c r="B2566" s="39"/>
      <c r="C2566" s="40"/>
      <c r="D2566" s="229" t="s">
        <v>169</v>
      </c>
      <c r="E2566" s="40"/>
      <c r="F2566" s="230" t="s">
        <v>4233</v>
      </c>
      <c r="G2566" s="40"/>
      <c r="H2566" s="40"/>
      <c r="I2566" s="231"/>
      <c r="J2566" s="40"/>
      <c r="K2566" s="40"/>
      <c r="L2566" s="44"/>
      <c r="M2566" s="232"/>
      <c r="N2566" s="233"/>
      <c r="O2566" s="91"/>
      <c r="P2566" s="91"/>
      <c r="Q2566" s="91"/>
      <c r="R2566" s="91"/>
      <c r="S2566" s="91"/>
      <c r="T2566" s="92"/>
      <c r="U2566" s="38"/>
      <c r="V2566" s="38"/>
      <c r="W2566" s="38"/>
      <c r="X2566" s="38"/>
      <c r="Y2566" s="38"/>
      <c r="Z2566" s="38"/>
      <c r="AA2566" s="38"/>
      <c r="AB2566" s="38"/>
      <c r="AC2566" s="38"/>
      <c r="AD2566" s="38"/>
      <c r="AE2566" s="38"/>
      <c r="AT2566" s="17" t="s">
        <v>169</v>
      </c>
      <c r="AU2566" s="17" t="s">
        <v>85</v>
      </c>
    </row>
    <row r="2567" s="13" customFormat="1">
      <c r="A2567" s="13"/>
      <c r="B2567" s="234"/>
      <c r="C2567" s="235"/>
      <c r="D2567" s="229" t="s">
        <v>171</v>
      </c>
      <c r="E2567" s="236" t="s">
        <v>1</v>
      </c>
      <c r="F2567" s="237" t="s">
        <v>4225</v>
      </c>
      <c r="G2567" s="235"/>
      <c r="H2567" s="238">
        <v>803.70000000000005</v>
      </c>
      <c r="I2567" s="239"/>
      <c r="J2567" s="235"/>
      <c r="K2567" s="235"/>
      <c r="L2567" s="240"/>
      <c r="M2567" s="241"/>
      <c r="N2567" s="242"/>
      <c r="O2567" s="242"/>
      <c r="P2567" s="242"/>
      <c r="Q2567" s="242"/>
      <c r="R2567" s="242"/>
      <c r="S2567" s="242"/>
      <c r="T2567" s="243"/>
      <c r="U2567" s="13"/>
      <c r="V2567" s="13"/>
      <c r="W2567" s="13"/>
      <c r="X2567" s="13"/>
      <c r="Y2567" s="13"/>
      <c r="Z2567" s="13"/>
      <c r="AA2567" s="13"/>
      <c r="AB2567" s="13"/>
      <c r="AC2567" s="13"/>
      <c r="AD2567" s="13"/>
      <c r="AE2567" s="13"/>
      <c r="AT2567" s="244" t="s">
        <v>171</v>
      </c>
      <c r="AU2567" s="244" t="s">
        <v>85</v>
      </c>
      <c r="AV2567" s="13" t="s">
        <v>85</v>
      </c>
      <c r="AW2567" s="13" t="s">
        <v>32</v>
      </c>
      <c r="AX2567" s="13" t="s">
        <v>75</v>
      </c>
      <c r="AY2567" s="244" t="s">
        <v>161</v>
      </c>
    </row>
    <row r="2568" s="13" customFormat="1">
      <c r="A2568" s="13"/>
      <c r="B2568" s="234"/>
      <c r="C2568" s="235"/>
      <c r="D2568" s="229" t="s">
        <v>171</v>
      </c>
      <c r="E2568" s="236" t="s">
        <v>1</v>
      </c>
      <c r="F2568" s="237" t="s">
        <v>4226</v>
      </c>
      <c r="G2568" s="235"/>
      <c r="H2568" s="238">
        <v>34.140000000000001</v>
      </c>
      <c r="I2568" s="239"/>
      <c r="J2568" s="235"/>
      <c r="K2568" s="235"/>
      <c r="L2568" s="240"/>
      <c r="M2568" s="241"/>
      <c r="N2568" s="242"/>
      <c r="O2568" s="242"/>
      <c r="P2568" s="242"/>
      <c r="Q2568" s="242"/>
      <c r="R2568" s="242"/>
      <c r="S2568" s="242"/>
      <c r="T2568" s="243"/>
      <c r="U2568" s="13"/>
      <c r="V2568" s="13"/>
      <c r="W2568" s="13"/>
      <c r="X2568" s="13"/>
      <c r="Y2568" s="13"/>
      <c r="Z2568" s="13"/>
      <c r="AA2568" s="13"/>
      <c r="AB2568" s="13"/>
      <c r="AC2568" s="13"/>
      <c r="AD2568" s="13"/>
      <c r="AE2568" s="13"/>
      <c r="AT2568" s="244" t="s">
        <v>171</v>
      </c>
      <c r="AU2568" s="244" t="s">
        <v>85</v>
      </c>
      <c r="AV2568" s="13" t="s">
        <v>85</v>
      </c>
      <c r="AW2568" s="13" t="s">
        <v>32</v>
      </c>
      <c r="AX2568" s="13" t="s">
        <v>75</v>
      </c>
      <c r="AY2568" s="244" t="s">
        <v>161</v>
      </c>
    </row>
    <row r="2569" s="13" customFormat="1">
      <c r="A2569" s="13"/>
      <c r="B2569" s="234"/>
      <c r="C2569" s="235"/>
      <c r="D2569" s="229" t="s">
        <v>171</v>
      </c>
      <c r="E2569" s="236" t="s">
        <v>1</v>
      </c>
      <c r="F2569" s="237" t="s">
        <v>4227</v>
      </c>
      <c r="G2569" s="235"/>
      <c r="H2569" s="238">
        <v>44.591999999999999</v>
      </c>
      <c r="I2569" s="239"/>
      <c r="J2569" s="235"/>
      <c r="K2569" s="235"/>
      <c r="L2569" s="240"/>
      <c r="M2569" s="241"/>
      <c r="N2569" s="242"/>
      <c r="O2569" s="242"/>
      <c r="P2569" s="242"/>
      <c r="Q2569" s="242"/>
      <c r="R2569" s="242"/>
      <c r="S2569" s="242"/>
      <c r="T2569" s="243"/>
      <c r="U2569" s="13"/>
      <c r="V2569" s="13"/>
      <c r="W2569" s="13"/>
      <c r="X2569" s="13"/>
      <c r="Y2569" s="13"/>
      <c r="Z2569" s="13"/>
      <c r="AA2569" s="13"/>
      <c r="AB2569" s="13"/>
      <c r="AC2569" s="13"/>
      <c r="AD2569" s="13"/>
      <c r="AE2569" s="13"/>
      <c r="AT2569" s="244" t="s">
        <v>171</v>
      </c>
      <c r="AU2569" s="244" t="s">
        <v>85</v>
      </c>
      <c r="AV2569" s="13" t="s">
        <v>85</v>
      </c>
      <c r="AW2569" s="13" t="s">
        <v>32</v>
      </c>
      <c r="AX2569" s="13" t="s">
        <v>75</v>
      </c>
      <c r="AY2569" s="244" t="s">
        <v>161</v>
      </c>
    </row>
    <row r="2570" s="13" customFormat="1">
      <c r="A2570" s="13"/>
      <c r="B2570" s="234"/>
      <c r="C2570" s="235"/>
      <c r="D2570" s="229" t="s">
        <v>171</v>
      </c>
      <c r="E2570" s="236" t="s">
        <v>1</v>
      </c>
      <c r="F2570" s="237" t="s">
        <v>4228</v>
      </c>
      <c r="G2570" s="235"/>
      <c r="H2570" s="238">
        <v>71.027000000000001</v>
      </c>
      <c r="I2570" s="239"/>
      <c r="J2570" s="235"/>
      <c r="K2570" s="235"/>
      <c r="L2570" s="240"/>
      <c r="M2570" s="241"/>
      <c r="N2570" s="242"/>
      <c r="O2570" s="242"/>
      <c r="P2570" s="242"/>
      <c r="Q2570" s="242"/>
      <c r="R2570" s="242"/>
      <c r="S2570" s="242"/>
      <c r="T2570" s="243"/>
      <c r="U2570" s="13"/>
      <c r="V2570" s="13"/>
      <c r="W2570" s="13"/>
      <c r="X2570" s="13"/>
      <c r="Y2570" s="13"/>
      <c r="Z2570" s="13"/>
      <c r="AA2570" s="13"/>
      <c r="AB2570" s="13"/>
      <c r="AC2570" s="13"/>
      <c r="AD2570" s="13"/>
      <c r="AE2570" s="13"/>
      <c r="AT2570" s="244" t="s">
        <v>171</v>
      </c>
      <c r="AU2570" s="244" t="s">
        <v>85</v>
      </c>
      <c r="AV2570" s="13" t="s">
        <v>85</v>
      </c>
      <c r="AW2570" s="13" t="s">
        <v>32</v>
      </c>
      <c r="AX2570" s="13" t="s">
        <v>75</v>
      </c>
      <c r="AY2570" s="244" t="s">
        <v>161</v>
      </c>
    </row>
    <row r="2571" s="14" customFormat="1">
      <c r="A2571" s="14"/>
      <c r="B2571" s="245"/>
      <c r="C2571" s="246"/>
      <c r="D2571" s="229" t="s">
        <v>171</v>
      </c>
      <c r="E2571" s="247" t="s">
        <v>1</v>
      </c>
      <c r="F2571" s="248" t="s">
        <v>185</v>
      </c>
      <c r="G2571" s="246"/>
      <c r="H2571" s="249">
        <v>953.45900000000006</v>
      </c>
      <c r="I2571" s="250"/>
      <c r="J2571" s="246"/>
      <c r="K2571" s="246"/>
      <c r="L2571" s="251"/>
      <c r="M2571" s="252"/>
      <c r="N2571" s="253"/>
      <c r="O2571" s="253"/>
      <c r="P2571" s="253"/>
      <c r="Q2571" s="253"/>
      <c r="R2571" s="253"/>
      <c r="S2571" s="253"/>
      <c r="T2571" s="254"/>
      <c r="U2571" s="14"/>
      <c r="V2571" s="14"/>
      <c r="W2571" s="14"/>
      <c r="X2571" s="14"/>
      <c r="Y2571" s="14"/>
      <c r="Z2571" s="14"/>
      <c r="AA2571" s="14"/>
      <c r="AB2571" s="14"/>
      <c r="AC2571" s="14"/>
      <c r="AD2571" s="14"/>
      <c r="AE2571" s="14"/>
      <c r="AT2571" s="255" t="s">
        <v>171</v>
      </c>
      <c r="AU2571" s="255" t="s">
        <v>85</v>
      </c>
      <c r="AV2571" s="14" t="s">
        <v>167</v>
      </c>
      <c r="AW2571" s="14" t="s">
        <v>32</v>
      </c>
      <c r="AX2571" s="14" t="s">
        <v>83</v>
      </c>
      <c r="AY2571" s="255" t="s">
        <v>161</v>
      </c>
    </row>
    <row r="2572" s="2" customFormat="1" ht="21.75" customHeight="1">
      <c r="A2572" s="38"/>
      <c r="B2572" s="39"/>
      <c r="C2572" s="215" t="s">
        <v>4234</v>
      </c>
      <c r="D2572" s="215" t="s">
        <v>163</v>
      </c>
      <c r="E2572" s="216" t="s">
        <v>4235</v>
      </c>
      <c r="F2572" s="217" t="s">
        <v>4236</v>
      </c>
      <c r="G2572" s="218" t="s">
        <v>206</v>
      </c>
      <c r="H2572" s="219">
        <v>953.45899999999995</v>
      </c>
      <c r="I2572" s="220"/>
      <c r="J2572" s="221">
        <f>ROUND(I2572*H2572,2)</f>
        <v>0</v>
      </c>
      <c r="K2572" s="222"/>
      <c r="L2572" s="44"/>
      <c r="M2572" s="223" t="s">
        <v>1</v>
      </c>
      <c r="N2572" s="224" t="s">
        <v>40</v>
      </c>
      <c r="O2572" s="91"/>
      <c r="P2572" s="225">
        <f>O2572*H2572</f>
        <v>0</v>
      </c>
      <c r="Q2572" s="225">
        <v>1.0000000000000001E-05</v>
      </c>
      <c r="R2572" s="225">
        <f>Q2572*H2572</f>
        <v>0.0095345900000000008</v>
      </c>
      <c r="S2572" s="225">
        <v>0</v>
      </c>
      <c r="T2572" s="226">
        <f>S2572*H2572</f>
        <v>0</v>
      </c>
      <c r="U2572" s="38"/>
      <c r="V2572" s="38"/>
      <c r="W2572" s="38"/>
      <c r="X2572" s="38"/>
      <c r="Y2572" s="38"/>
      <c r="Z2572" s="38"/>
      <c r="AA2572" s="38"/>
      <c r="AB2572" s="38"/>
      <c r="AC2572" s="38"/>
      <c r="AD2572" s="38"/>
      <c r="AE2572" s="38"/>
      <c r="AR2572" s="227" t="s">
        <v>256</v>
      </c>
      <c r="AT2572" s="227" t="s">
        <v>163</v>
      </c>
      <c r="AU2572" s="227" t="s">
        <v>85</v>
      </c>
      <c r="AY2572" s="17" t="s">
        <v>161</v>
      </c>
      <c r="BE2572" s="228">
        <f>IF(N2572="základní",J2572,0)</f>
        <v>0</v>
      </c>
      <c r="BF2572" s="228">
        <f>IF(N2572="snížená",J2572,0)</f>
        <v>0</v>
      </c>
      <c r="BG2572" s="228">
        <f>IF(N2572="zákl. přenesená",J2572,0)</f>
        <v>0</v>
      </c>
      <c r="BH2572" s="228">
        <f>IF(N2572="sníž. přenesená",J2572,0)</f>
        <v>0</v>
      </c>
      <c r="BI2572" s="228">
        <f>IF(N2572="nulová",J2572,0)</f>
        <v>0</v>
      </c>
      <c r="BJ2572" s="17" t="s">
        <v>83</v>
      </c>
      <c r="BK2572" s="228">
        <f>ROUND(I2572*H2572,2)</f>
        <v>0</v>
      </c>
      <c r="BL2572" s="17" t="s">
        <v>256</v>
      </c>
      <c r="BM2572" s="227" t="s">
        <v>4237</v>
      </c>
    </row>
    <row r="2573" s="2" customFormat="1">
      <c r="A2573" s="38"/>
      <c r="B2573" s="39"/>
      <c r="C2573" s="40"/>
      <c r="D2573" s="229" t="s">
        <v>169</v>
      </c>
      <c r="E2573" s="40"/>
      <c r="F2573" s="230" t="s">
        <v>4238</v>
      </c>
      <c r="G2573" s="40"/>
      <c r="H2573" s="40"/>
      <c r="I2573" s="231"/>
      <c r="J2573" s="40"/>
      <c r="K2573" s="40"/>
      <c r="L2573" s="44"/>
      <c r="M2573" s="232"/>
      <c r="N2573" s="233"/>
      <c r="O2573" s="91"/>
      <c r="P2573" s="91"/>
      <c r="Q2573" s="91"/>
      <c r="R2573" s="91"/>
      <c r="S2573" s="91"/>
      <c r="T2573" s="92"/>
      <c r="U2573" s="38"/>
      <c r="V2573" s="38"/>
      <c r="W2573" s="38"/>
      <c r="X2573" s="38"/>
      <c r="Y2573" s="38"/>
      <c r="Z2573" s="38"/>
      <c r="AA2573" s="38"/>
      <c r="AB2573" s="38"/>
      <c r="AC2573" s="38"/>
      <c r="AD2573" s="38"/>
      <c r="AE2573" s="38"/>
      <c r="AT2573" s="17" t="s">
        <v>169</v>
      </c>
      <c r="AU2573" s="17" t="s">
        <v>85</v>
      </c>
    </row>
    <row r="2574" s="13" customFormat="1">
      <c r="A2574" s="13"/>
      <c r="B2574" s="234"/>
      <c r="C2574" s="235"/>
      <c r="D2574" s="229" t="s">
        <v>171</v>
      </c>
      <c r="E2574" s="236" t="s">
        <v>1</v>
      </c>
      <c r="F2574" s="237" t="s">
        <v>4225</v>
      </c>
      <c r="G2574" s="235"/>
      <c r="H2574" s="238">
        <v>803.70000000000005</v>
      </c>
      <c r="I2574" s="239"/>
      <c r="J2574" s="235"/>
      <c r="K2574" s="235"/>
      <c r="L2574" s="240"/>
      <c r="M2574" s="241"/>
      <c r="N2574" s="242"/>
      <c r="O2574" s="242"/>
      <c r="P2574" s="242"/>
      <c r="Q2574" s="242"/>
      <c r="R2574" s="242"/>
      <c r="S2574" s="242"/>
      <c r="T2574" s="243"/>
      <c r="U2574" s="13"/>
      <c r="V2574" s="13"/>
      <c r="W2574" s="13"/>
      <c r="X2574" s="13"/>
      <c r="Y2574" s="13"/>
      <c r="Z2574" s="13"/>
      <c r="AA2574" s="13"/>
      <c r="AB2574" s="13"/>
      <c r="AC2574" s="13"/>
      <c r="AD2574" s="13"/>
      <c r="AE2574" s="13"/>
      <c r="AT2574" s="244" t="s">
        <v>171</v>
      </c>
      <c r="AU2574" s="244" t="s">
        <v>85</v>
      </c>
      <c r="AV2574" s="13" t="s">
        <v>85</v>
      </c>
      <c r="AW2574" s="13" t="s">
        <v>32</v>
      </c>
      <c r="AX2574" s="13" t="s">
        <v>75</v>
      </c>
      <c r="AY2574" s="244" t="s">
        <v>161</v>
      </c>
    </row>
    <row r="2575" s="13" customFormat="1">
      <c r="A2575" s="13"/>
      <c r="B2575" s="234"/>
      <c r="C2575" s="235"/>
      <c r="D2575" s="229" t="s">
        <v>171</v>
      </c>
      <c r="E2575" s="236" t="s">
        <v>1</v>
      </c>
      <c r="F2575" s="237" t="s">
        <v>4226</v>
      </c>
      <c r="G2575" s="235"/>
      <c r="H2575" s="238">
        <v>34.140000000000001</v>
      </c>
      <c r="I2575" s="239"/>
      <c r="J2575" s="235"/>
      <c r="K2575" s="235"/>
      <c r="L2575" s="240"/>
      <c r="M2575" s="241"/>
      <c r="N2575" s="242"/>
      <c r="O2575" s="242"/>
      <c r="P2575" s="242"/>
      <c r="Q2575" s="242"/>
      <c r="R2575" s="242"/>
      <c r="S2575" s="242"/>
      <c r="T2575" s="243"/>
      <c r="U2575" s="13"/>
      <c r="V2575" s="13"/>
      <c r="W2575" s="13"/>
      <c r="X2575" s="13"/>
      <c r="Y2575" s="13"/>
      <c r="Z2575" s="13"/>
      <c r="AA2575" s="13"/>
      <c r="AB2575" s="13"/>
      <c r="AC2575" s="13"/>
      <c r="AD2575" s="13"/>
      <c r="AE2575" s="13"/>
      <c r="AT2575" s="244" t="s">
        <v>171</v>
      </c>
      <c r="AU2575" s="244" t="s">
        <v>85</v>
      </c>
      <c r="AV2575" s="13" t="s">
        <v>85</v>
      </c>
      <c r="AW2575" s="13" t="s">
        <v>32</v>
      </c>
      <c r="AX2575" s="13" t="s">
        <v>75</v>
      </c>
      <c r="AY2575" s="244" t="s">
        <v>161</v>
      </c>
    </row>
    <row r="2576" s="13" customFormat="1">
      <c r="A2576" s="13"/>
      <c r="B2576" s="234"/>
      <c r="C2576" s="235"/>
      <c r="D2576" s="229" t="s">
        <v>171</v>
      </c>
      <c r="E2576" s="236" t="s">
        <v>1</v>
      </c>
      <c r="F2576" s="237" t="s">
        <v>4227</v>
      </c>
      <c r="G2576" s="235"/>
      <c r="H2576" s="238">
        <v>44.591999999999999</v>
      </c>
      <c r="I2576" s="239"/>
      <c r="J2576" s="235"/>
      <c r="K2576" s="235"/>
      <c r="L2576" s="240"/>
      <c r="M2576" s="241"/>
      <c r="N2576" s="242"/>
      <c r="O2576" s="242"/>
      <c r="P2576" s="242"/>
      <c r="Q2576" s="242"/>
      <c r="R2576" s="242"/>
      <c r="S2576" s="242"/>
      <c r="T2576" s="243"/>
      <c r="U2576" s="13"/>
      <c r="V2576" s="13"/>
      <c r="W2576" s="13"/>
      <c r="X2576" s="13"/>
      <c r="Y2576" s="13"/>
      <c r="Z2576" s="13"/>
      <c r="AA2576" s="13"/>
      <c r="AB2576" s="13"/>
      <c r="AC2576" s="13"/>
      <c r="AD2576" s="13"/>
      <c r="AE2576" s="13"/>
      <c r="AT2576" s="244" t="s">
        <v>171</v>
      </c>
      <c r="AU2576" s="244" t="s">
        <v>85</v>
      </c>
      <c r="AV2576" s="13" t="s">
        <v>85</v>
      </c>
      <c r="AW2576" s="13" t="s">
        <v>32</v>
      </c>
      <c r="AX2576" s="13" t="s">
        <v>75</v>
      </c>
      <c r="AY2576" s="244" t="s">
        <v>161</v>
      </c>
    </row>
    <row r="2577" s="13" customFormat="1">
      <c r="A2577" s="13"/>
      <c r="B2577" s="234"/>
      <c r="C2577" s="235"/>
      <c r="D2577" s="229" t="s">
        <v>171</v>
      </c>
      <c r="E2577" s="236" t="s">
        <v>1</v>
      </c>
      <c r="F2577" s="237" t="s">
        <v>4228</v>
      </c>
      <c r="G2577" s="235"/>
      <c r="H2577" s="238">
        <v>71.027000000000001</v>
      </c>
      <c r="I2577" s="239"/>
      <c r="J2577" s="235"/>
      <c r="K2577" s="235"/>
      <c r="L2577" s="240"/>
      <c r="M2577" s="241"/>
      <c r="N2577" s="242"/>
      <c r="O2577" s="242"/>
      <c r="P2577" s="242"/>
      <c r="Q2577" s="242"/>
      <c r="R2577" s="242"/>
      <c r="S2577" s="242"/>
      <c r="T2577" s="243"/>
      <c r="U2577" s="13"/>
      <c r="V2577" s="13"/>
      <c r="W2577" s="13"/>
      <c r="X2577" s="13"/>
      <c r="Y2577" s="13"/>
      <c r="Z2577" s="13"/>
      <c r="AA2577" s="13"/>
      <c r="AB2577" s="13"/>
      <c r="AC2577" s="13"/>
      <c r="AD2577" s="13"/>
      <c r="AE2577" s="13"/>
      <c r="AT2577" s="244" t="s">
        <v>171</v>
      </c>
      <c r="AU2577" s="244" t="s">
        <v>85</v>
      </c>
      <c r="AV2577" s="13" t="s">
        <v>85</v>
      </c>
      <c r="AW2577" s="13" t="s">
        <v>32</v>
      </c>
      <c r="AX2577" s="13" t="s">
        <v>75</v>
      </c>
      <c r="AY2577" s="244" t="s">
        <v>161</v>
      </c>
    </row>
    <row r="2578" s="14" customFormat="1">
      <c r="A2578" s="14"/>
      <c r="B2578" s="245"/>
      <c r="C2578" s="246"/>
      <c r="D2578" s="229" t="s">
        <v>171</v>
      </c>
      <c r="E2578" s="247" t="s">
        <v>1</v>
      </c>
      <c r="F2578" s="248" t="s">
        <v>185</v>
      </c>
      <c r="G2578" s="246"/>
      <c r="H2578" s="249">
        <v>953.45900000000006</v>
      </c>
      <c r="I2578" s="250"/>
      <c r="J2578" s="246"/>
      <c r="K2578" s="246"/>
      <c r="L2578" s="251"/>
      <c r="M2578" s="252"/>
      <c r="N2578" s="253"/>
      <c r="O2578" s="253"/>
      <c r="P2578" s="253"/>
      <c r="Q2578" s="253"/>
      <c r="R2578" s="253"/>
      <c r="S2578" s="253"/>
      <c r="T2578" s="254"/>
      <c r="U2578" s="14"/>
      <c r="V2578" s="14"/>
      <c r="W2578" s="14"/>
      <c r="X2578" s="14"/>
      <c r="Y2578" s="14"/>
      <c r="Z2578" s="14"/>
      <c r="AA2578" s="14"/>
      <c r="AB2578" s="14"/>
      <c r="AC2578" s="14"/>
      <c r="AD2578" s="14"/>
      <c r="AE2578" s="14"/>
      <c r="AT2578" s="255" t="s">
        <v>171</v>
      </c>
      <c r="AU2578" s="255" t="s">
        <v>85</v>
      </c>
      <c r="AV2578" s="14" t="s">
        <v>167</v>
      </c>
      <c r="AW2578" s="14" t="s">
        <v>32</v>
      </c>
      <c r="AX2578" s="14" t="s">
        <v>83</v>
      </c>
      <c r="AY2578" s="255" t="s">
        <v>161</v>
      </c>
    </row>
    <row r="2579" s="2" customFormat="1" ht="16.5" customHeight="1">
      <c r="A2579" s="38"/>
      <c r="B2579" s="39"/>
      <c r="C2579" s="215" t="s">
        <v>4239</v>
      </c>
      <c r="D2579" s="215" t="s">
        <v>163</v>
      </c>
      <c r="E2579" s="216" t="s">
        <v>4240</v>
      </c>
      <c r="F2579" s="217" t="s">
        <v>4241</v>
      </c>
      <c r="G2579" s="218" t="s">
        <v>206</v>
      </c>
      <c r="H2579" s="219">
        <v>953.45899999999995</v>
      </c>
      <c r="I2579" s="220"/>
      <c r="J2579" s="221">
        <f>ROUND(I2579*H2579,2)</f>
        <v>0</v>
      </c>
      <c r="K2579" s="222"/>
      <c r="L2579" s="44"/>
      <c r="M2579" s="223" t="s">
        <v>1</v>
      </c>
      <c r="N2579" s="224" t="s">
        <v>40</v>
      </c>
      <c r="O2579" s="91"/>
      <c r="P2579" s="225">
        <f>O2579*H2579</f>
        <v>0</v>
      </c>
      <c r="Q2579" s="225">
        <v>0.00010000000000000001</v>
      </c>
      <c r="R2579" s="225">
        <f>Q2579*H2579</f>
        <v>0.095345899999999997</v>
      </c>
      <c r="S2579" s="225">
        <v>0</v>
      </c>
      <c r="T2579" s="226">
        <f>S2579*H2579</f>
        <v>0</v>
      </c>
      <c r="U2579" s="38"/>
      <c r="V2579" s="38"/>
      <c r="W2579" s="38"/>
      <c r="X2579" s="38"/>
      <c r="Y2579" s="38"/>
      <c r="Z2579" s="38"/>
      <c r="AA2579" s="38"/>
      <c r="AB2579" s="38"/>
      <c r="AC2579" s="38"/>
      <c r="AD2579" s="38"/>
      <c r="AE2579" s="38"/>
      <c r="AR2579" s="227" t="s">
        <v>256</v>
      </c>
      <c r="AT2579" s="227" t="s">
        <v>163</v>
      </c>
      <c r="AU2579" s="227" t="s">
        <v>85</v>
      </c>
      <c r="AY2579" s="17" t="s">
        <v>161</v>
      </c>
      <c r="BE2579" s="228">
        <f>IF(N2579="základní",J2579,0)</f>
        <v>0</v>
      </c>
      <c r="BF2579" s="228">
        <f>IF(N2579="snížená",J2579,0)</f>
        <v>0</v>
      </c>
      <c r="BG2579" s="228">
        <f>IF(N2579="zákl. přenesená",J2579,0)</f>
        <v>0</v>
      </c>
      <c r="BH2579" s="228">
        <f>IF(N2579="sníž. přenesená",J2579,0)</f>
        <v>0</v>
      </c>
      <c r="BI2579" s="228">
        <f>IF(N2579="nulová",J2579,0)</f>
        <v>0</v>
      </c>
      <c r="BJ2579" s="17" t="s">
        <v>83</v>
      </c>
      <c r="BK2579" s="228">
        <f>ROUND(I2579*H2579,2)</f>
        <v>0</v>
      </c>
      <c r="BL2579" s="17" t="s">
        <v>256</v>
      </c>
      <c r="BM2579" s="227" t="s">
        <v>4242</v>
      </c>
    </row>
    <row r="2580" s="2" customFormat="1">
      <c r="A2580" s="38"/>
      <c r="B2580" s="39"/>
      <c r="C2580" s="40"/>
      <c r="D2580" s="229" t="s">
        <v>169</v>
      </c>
      <c r="E2580" s="40"/>
      <c r="F2580" s="230" t="s">
        <v>4243</v>
      </c>
      <c r="G2580" s="40"/>
      <c r="H2580" s="40"/>
      <c r="I2580" s="231"/>
      <c r="J2580" s="40"/>
      <c r="K2580" s="40"/>
      <c r="L2580" s="44"/>
      <c r="M2580" s="232"/>
      <c r="N2580" s="233"/>
      <c r="O2580" s="91"/>
      <c r="P2580" s="91"/>
      <c r="Q2580" s="91"/>
      <c r="R2580" s="91"/>
      <c r="S2580" s="91"/>
      <c r="T2580" s="92"/>
      <c r="U2580" s="38"/>
      <c r="V2580" s="38"/>
      <c r="W2580" s="38"/>
      <c r="X2580" s="38"/>
      <c r="Y2580" s="38"/>
      <c r="Z2580" s="38"/>
      <c r="AA2580" s="38"/>
      <c r="AB2580" s="38"/>
      <c r="AC2580" s="38"/>
      <c r="AD2580" s="38"/>
      <c r="AE2580" s="38"/>
      <c r="AT2580" s="17" t="s">
        <v>169</v>
      </c>
      <c r="AU2580" s="17" t="s">
        <v>85</v>
      </c>
    </row>
    <row r="2581" s="13" customFormat="1">
      <c r="A2581" s="13"/>
      <c r="B2581" s="234"/>
      <c r="C2581" s="235"/>
      <c r="D2581" s="229" t="s">
        <v>171</v>
      </c>
      <c r="E2581" s="236" t="s">
        <v>1</v>
      </c>
      <c r="F2581" s="237" t="s">
        <v>4225</v>
      </c>
      <c r="G2581" s="235"/>
      <c r="H2581" s="238">
        <v>803.70000000000005</v>
      </c>
      <c r="I2581" s="239"/>
      <c r="J2581" s="235"/>
      <c r="K2581" s="235"/>
      <c r="L2581" s="240"/>
      <c r="M2581" s="241"/>
      <c r="N2581" s="242"/>
      <c r="O2581" s="242"/>
      <c r="P2581" s="242"/>
      <c r="Q2581" s="242"/>
      <c r="R2581" s="242"/>
      <c r="S2581" s="242"/>
      <c r="T2581" s="243"/>
      <c r="U2581" s="13"/>
      <c r="V2581" s="13"/>
      <c r="W2581" s="13"/>
      <c r="X2581" s="13"/>
      <c r="Y2581" s="13"/>
      <c r="Z2581" s="13"/>
      <c r="AA2581" s="13"/>
      <c r="AB2581" s="13"/>
      <c r="AC2581" s="13"/>
      <c r="AD2581" s="13"/>
      <c r="AE2581" s="13"/>
      <c r="AT2581" s="244" t="s">
        <v>171</v>
      </c>
      <c r="AU2581" s="244" t="s">
        <v>85</v>
      </c>
      <c r="AV2581" s="13" t="s">
        <v>85</v>
      </c>
      <c r="AW2581" s="13" t="s">
        <v>32</v>
      </c>
      <c r="AX2581" s="13" t="s">
        <v>75</v>
      </c>
      <c r="AY2581" s="244" t="s">
        <v>161</v>
      </c>
    </row>
    <row r="2582" s="13" customFormat="1">
      <c r="A2582" s="13"/>
      <c r="B2582" s="234"/>
      <c r="C2582" s="235"/>
      <c r="D2582" s="229" t="s">
        <v>171</v>
      </c>
      <c r="E2582" s="236" t="s">
        <v>1</v>
      </c>
      <c r="F2582" s="237" t="s">
        <v>4226</v>
      </c>
      <c r="G2582" s="235"/>
      <c r="H2582" s="238">
        <v>34.140000000000001</v>
      </c>
      <c r="I2582" s="239"/>
      <c r="J2582" s="235"/>
      <c r="K2582" s="235"/>
      <c r="L2582" s="240"/>
      <c r="M2582" s="241"/>
      <c r="N2582" s="242"/>
      <c r="O2582" s="242"/>
      <c r="P2582" s="242"/>
      <c r="Q2582" s="242"/>
      <c r="R2582" s="242"/>
      <c r="S2582" s="242"/>
      <c r="T2582" s="243"/>
      <c r="U2582" s="13"/>
      <c r="V2582" s="13"/>
      <c r="W2582" s="13"/>
      <c r="X2582" s="13"/>
      <c r="Y2582" s="13"/>
      <c r="Z2582" s="13"/>
      <c r="AA2582" s="13"/>
      <c r="AB2582" s="13"/>
      <c r="AC2582" s="13"/>
      <c r="AD2582" s="13"/>
      <c r="AE2582" s="13"/>
      <c r="AT2582" s="244" t="s">
        <v>171</v>
      </c>
      <c r="AU2582" s="244" t="s">
        <v>85</v>
      </c>
      <c r="AV2582" s="13" t="s">
        <v>85</v>
      </c>
      <c r="AW2582" s="13" t="s">
        <v>32</v>
      </c>
      <c r="AX2582" s="13" t="s">
        <v>75</v>
      </c>
      <c r="AY2582" s="244" t="s">
        <v>161</v>
      </c>
    </row>
    <row r="2583" s="13" customFormat="1">
      <c r="A2583" s="13"/>
      <c r="B2583" s="234"/>
      <c r="C2583" s="235"/>
      <c r="D2583" s="229" t="s">
        <v>171</v>
      </c>
      <c r="E2583" s="236" t="s">
        <v>1</v>
      </c>
      <c r="F2583" s="237" t="s">
        <v>4227</v>
      </c>
      <c r="G2583" s="235"/>
      <c r="H2583" s="238">
        <v>44.591999999999999</v>
      </c>
      <c r="I2583" s="239"/>
      <c r="J2583" s="235"/>
      <c r="K2583" s="235"/>
      <c r="L2583" s="240"/>
      <c r="M2583" s="241"/>
      <c r="N2583" s="242"/>
      <c r="O2583" s="242"/>
      <c r="P2583" s="242"/>
      <c r="Q2583" s="242"/>
      <c r="R2583" s="242"/>
      <c r="S2583" s="242"/>
      <c r="T2583" s="243"/>
      <c r="U2583" s="13"/>
      <c r="V2583" s="13"/>
      <c r="W2583" s="13"/>
      <c r="X2583" s="13"/>
      <c r="Y2583" s="13"/>
      <c r="Z2583" s="13"/>
      <c r="AA2583" s="13"/>
      <c r="AB2583" s="13"/>
      <c r="AC2583" s="13"/>
      <c r="AD2583" s="13"/>
      <c r="AE2583" s="13"/>
      <c r="AT2583" s="244" t="s">
        <v>171</v>
      </c>
      <c r="AU2583" s="244" t="s">
        <v>85</v>
      </c>
      <c r="AV2583" s="13" t="s">
        <v>85</v>
      </c>
      <c r="AW2583" s="13" t="s">
        <v>32</v>
      </c>
      <c r="AX2583" s="13" t="s">
        <v>75</v>
      </c>
      <c r="AY2583" s="244" t="s">
        <v>161</v>
      </c>
    </row>
    <row r="2584" s="13" customFormat="1">
      <c r="A2584" s="13"/>
      <c r="B2584" s="234"/>
      <c r="C2584" s="235"/>
      <c r="D2584" s="229" t="s">
        <v>171</v>
      </c>
      <c r="E2584" s="236" t="s">
        <v>1</v>
      </c>
      <c r="F2584" s="237" t="s">
        <v>4228</v>
      </c>
      <c r="G2584" s="235"/>
      <c r="H2584" s="238">
        <v>71.027000000000001</v>
      </c>
      <c r="I2584" s="239"/>
      <c r="J2584" s="235"/>
      <c r="K2584" s="235"/>
      <c r="L2584" s="240"/>
      <c r="M2584" s="241"/>
      <c r="N2584" s="242"/>
      <c r="O2584" s="242"/>
      <c r="P2584" s="242"/>
      <c r="Q2584" s="242"/>
      <c r="R2584" s="242"/>
      <c r="S2584" s="242"/>
      <c r="T2584" s="243"/>
      <c r="U2584" s="13"/>
      <c r="V2584" s="13"/>
      <c r="W2584" s="13"/>
      <c r="X2584" s="13"/>
      <c r="Y2584" s="13"/>
      <c r="Z2584" s="13"/>
      <c r="AA2584" s="13"/>
      <c r="AB2584" s="13"/>
      <c r="AC2584" s="13"/>
      <c r="AD2584" s="13"/>
      <c r="AE2584" s="13"/>
      <c r="AT2584" s="244" t="s">
        <v>171</v>
      </c>
      <c r="AU2584" s="244" t="s">
        <v>85</v>
      </c>
      <c r="AV2584" s="13" t="s">
        <v>85</v>
      </c>
      <c r="AW2584" s="13" t="s">
        <v>32</v>
      </c>
      <c r="AX2584" s="13" t="s">
        <v>75</v>
      </c>
      <c r="AY2584" s="244" t="s">
        <v>161</v>
      </c>
    </row>
    <row r="2585" s="14" customFormat="1">
      <c r="A2585" s="14"/>
      <c r="B2585" s="245"/>
      <c r="C2585" s="246"/>
      <c r="D2585" s="229" t="s">
        <v>171</v>
      </c>
      <c r="E2585" s="247" t="s">
        <v>1</v>
      </c>
      <c r="F2585" s="248" t="s">
        <v>185</v>
      </c>
      <c r="G2585" s="246"/>
      <c r="H2585" s="249">
        <v>953.45900000000006</v>
      </c>
      <c r="I2585" s="250"/>
      <c r="J2585" s="246"/>
      <c r="K2585" s="246"/>
      <c r="L2585" s="251"/>
      <c r="M2585" s="252"/>
      <c r="N2585" s="253"/>
      <c r="O2585" s="253"/>
      <c r="P2585" s="253"/>
      <c r="Q2585" s="253"/>
      <c r="R2585" s="253"/>
      <c r="S2585" s="253"/>
      <c r="T2585" s="254"/>
      <c r="U2585" s="14"/>
      <c r="V2585" s="14"/>
      <c r="W2585" s="14"/>
      <c r="X2585" s="14"/>
      <c r="Y2585" s="14"/>
      <c r="Z2585" s="14"/>
      <c r="AA2585" s="14"/>
      <c r="AB2585" s="14"/>
      <c r="AC2585" s="14"/>
      <c r="AD2585" s="14"/>
      <c r="AE2585" s="14"/>
      <c r="AT2585" s="255" t="s">
        <v>171</v>
      </c>
      <c r="AU2585" s="255" t="s">
        <v>85</v>
      </c>
      <c r="AV2585" s="14" t="s">
        <v>167</v>
      </c>
      <c r="AW2585" s="14" t="s">
        <v>32</v>
      </c>
      <c r="AX2585" s="14" t="s">
        <v>83</v>
      </c>
      <c r="AY2585" s="255" t="s">
        <v>161</v>
      </c>
    </row>
    <row r="2586" s="2" customFormat="1" ht="24.15" customHeight="1">
      <c r="A2586" s="38"/>
      <c r="B2586" s="39"/>
      <c r="C2586" s="215" t="s">
        <v>4244</v>
      </c>
      <c r="D2586" s="215" t="s">
        <v>163</v>
      </c>
      <c r="E2586" s="216" t="s">
        <v>4245</v>
      </c>
      <c r="F2586" s="217" t="s">
        <v>4246</v>
      </c>
      <c r="G2586" s="218" t="s">
        <v>240</v>
      </c>
      <c r="H2586" s="219">
        <v>79.260000000000005</v>
      </c>
      <c r="I2586" s="220"/>
      <c r="J2586" s="221">
        <f>ROUND(I2586*H2586,2)</f>
        <v>0</v>
      </c>
      <c r="K2586" s="222"/>
      <c r="L2586" s="44"/>
      <c r="M2586" s="223" t="s">
        <v>1</v>
      </c>
      <c r="N2586" s="224" t="s">
        <v>40</v>
      </c>
      <c r="O2586" s="91"/>
      <c r="P2586" s="225">
        <f>O2586*H2586</f>
        <v>0</v>
      </c>
      <c r="Q2586" s="225">
        <v>0</v>
      </c>
      <c r="R2586" s="225">
        <f>Q2586*H2586</f>
        <v>0</v>
      </c>
      <c r="S2586" s="225">
        <v>0</v>
      </c>
      <c r="T2586" s="226">
        <f>S2586*H2586</f>
        <v>0</v>
      </c>
      <c r="U2586" s="38"/>
      <c r="V2586" s="38"/>
      <c r="W2586" s="38"/>
      <c r="X2586" s="38"/>
      <c r="Y2586" s="38"/>
      <c r="Z2586" s="38"/>
      <c r="AA2586" s="38"/>
      <c r="AB2586" s="38"/>
      <c r="AC2586" s="38"/>
      <c r="AD2586" s="38"/>
      <c r="AE2586" s="38"/>
      <c r="AR2586" s="227" t="s">
        <v>256</v>
      </c>
      <c r="AT2586" s="227" t="s">
        <v>163</v>
      </c>
      <c r="AU2586" s="227" t="s">
        <v>85</v>
      </c>
      <c r="AY2586" s="17" t="s">
        <v>161</v>
      </c>
      <c r="BE2586" s="228">
        <f>IF(N2586="základní",J2586,0)</f>
        <v>0</v>
      </c>
      <c r="BF2586" s="228">
        <f>IF(N2586="snížená",J2586,0)</f>
        <v>0</v>
      </c>
      <c r="BG2586" s="228">
        <f>IF(N2586="zákl. přenesená",J2586,0)</f>
        <v>0</v>
      </c>
      <c r="BH2586" s="228">
        <f>IF(N2586="sníž. přenesená",J2586,0)</f>
        <v>0</v>
      </c>
      <c r="BI2586" s="228">
        <f>IF(N2586="nulová",J2586,0)</f>
        <v>0</v>
      </c>
      <c r="BJ2586" s="17" t="s">
        <v>83</v>
      </c>
      <c r="BK2586" s="228">
        <f>ROUND(I2586*H2586,2)</f>
        <v>0</v>
      </c>
      <c r="BL2586" s="17" t="s">
        <v>256</v>
      </c>
      <c r="BM2586" s="227" t="s">
        <v>4247</v>
      </c>
    </row>
    <row r="2587" s="2" customFormat="1">
      <c r="A2587" s="38"/>
      <c r="B2587" s="39"/>
      <c r="C2587" s="40"/>
      <c r="D2587" s="229" t="s">
        <v>169</v>
      </c>
      <c r="E2587" s="40"/>
      <c r="F2587" s="230" t="s">
        <v>4248</v>
      </c>
      <c r="G2587" s="40"/>
      <c r="H2587" s="40"/>
      <c r="I2587" s="231"/>
      <c r="J2587" s="40"/>
      <c r="K2587" s="40"/>
      <c r="L2587" s="44"/>
      <c r="M2587" s="232"/>
      <c r="N2587" s="233"/>
      <c r="O2587" s="91"/>
      <c r="P2587" s="91"/>
      <c r="Q2587" s="91"/>
      <c r="R2587" s="91"/>
      <c r="S2587" s="91"/>
      <c r="T2587" s="92"/>
      <c r="U2587" s="38"/>
      <c r="V2587" s="38"/>
      <c r="W2587" s="38"/>
      <c r="X2587" s="38"/>
      <c r="Y2587" s="38"/>
      <c r="Z2587" s="38"/>
      <c r="AA2587" s="38"/>
      <c r="AB2587" s="38"/>
      <c r="AC2587" s="38"/>
      <c r="AD2587" s="38"/>
      <c r="AE2587" s="38"/>
      <c r="AT2587" s="17" t="s">
        <v>169</v>
      </c>
      <c r="AU2587" s="17" t="s">
        <v>85</v>
      </c>
    </row>
    <row r="2588" s="12" customFormat="1" ht="22.8" customHeight="1">
      <c r="A2588" s="12"/>
      <c r="B2588" s="199"/>
      <c r="C2588" s="200"/>
      <c r="D2588" s="201" t="s">
        <v>74</v>
      </c>
      <c r="E2588" s="213" t="s">
        <v>4161</v>
      </c>
      <c r="F2588" s="213" t="s">
        <v>4249</v>
      </c>
      <c r="G2588" s="200"/>
      <c r="H2588" s="200"/>
      <c r="I2588" s="203"/>
      <c r="J2588" s="214">
        <f>BK2588</f>
        <v>0</v>
      </c>
      <c r="K2588" s="200"/>
      <c r="L2588" s="205"/>
      <c r="M2588" s="206"/>
      <c r="N2588" s="207"/>
      <c r="O2588" s="207"/>
      <c r="P2588" s="208">
        <f>SUM(P2589:P2683)</f>
        <v>0</v>
      </c>
      <c r="Q2588" s="207"/>
      <c r="R2588" s="208">
        <f>SUM(R2589:R2683)</f>
        <v>5.6464134000000001</v>
      </c>
      <c r="S2588" s="207"/>
      <c r="T2588" s="209">
        <f>SUM(T2589:T2683)</f>
        <v>0</v>
      </c>
      <c r="U2588" s="12"/>
      <c r="V2588" s="12"/>
      <c r="W2588" s="12"/>
      <c r="X2588" s="12"/>
      <c r="Y2588" s="12"/>
      <c r="Z2588" s="12"/>
      <c r="AA2588" s="12"/>
      <c r="AB2588" s="12"/>
      <c r="AC2588" s="12"/>
      <c r="AD2588" s="12"/>
      <c r="AE2588" s="12"/>
      <c r="AR2588" s="210" t="s">
        <v>85</v>
      </c>
      <c r="AT2588" s="211" t="s">
        <v>74</v>
      </c>
      <c r="AU2588" s="211" t="s">
        <v>83</v>
      </c>
      <c r="AY2588" s="210" t="s">
        <v>161</v>
      </c>
      <c r="BK2588" s="212">
        <f>SUM(BK2589:BK2683)</f>
        <v>0</v>
      </c>
    </row>
    <row r="2589" s="2" customFormat="1" ht="16.5" customHeight="1">
      <c r="A2589" s="38"/>
      <c r="B2589" s="39"/>
      <c r="C2589" s="215" t="s">
        <v>4250</v>
      </c>
      <c r="D2589" s="215" t="s">
        <v>163</v>
      </c>
      <c r="E2589" s="216" t="s">
        <v>4251</v>
      </c>
      <c r="F2589" s="217" t="s">
        <v>4252</v>
      </c>
      <c r="G2589" s="218" t="s">
        <v>206</v>
      </c>
      <c r="H2589" s="219">
        <v>205.83000000000001</v>
      </c>
      <c r="I2589" s="220"/>
      <c r="J2589" s="221">
        <f>ROUND(I2589*H2589,2)</f>
        <v>0</v>
      </c>
      <c r="K2589" s="222"/>
      <c r="L2589" s="44"/>
      <c r="M2589" s="223" t="s">
        <v>1</v>
      </c>
      <c r="N2589" s="224" t="s">
        <v>40</v>
      </c>
      <c r="O2589" s="91"/>
      <c r="P2589" s="225">
        <f>O2589*H2589</f>
        <v>0</v>
      </c>
      <c r="Q2589" s="225">
        <v>0.00029999999999999997</v>
      </c>
      <c r="R2589" s="225">
        <f>Q2589*H2589</f>
        <v>0.061748999999999998</v>
      </c>
      <c r="S2589" s="225">
        <v>0</v>
      </c>
      <c r="T2589" s="226">
        <f>S2589*H2589</f>
        <v>0</v>
      </c>
      <c r="U2589" s="38"/>
      <c r="V2589" s="38"/>
      <c r="W2589" s="38"/>
      <c r="X2589" s="38"/>
      <c r="Y2589" s="38"/>
      <c r="Z2589" s="38"/>
      <c r="AA2589" s="38"/>
      <c r="AB2589" s="38"/>
      <c r="AC2589" s="38"/>
      <c r="AD2589" s="38"/>
      <c r="AE2589" s="38"/>
      <c r="AR2589" s="227" t="s">
        <v>256</v>
      </c>
      <c r="AT2589" s="227" t="s">
        <v>163</v>
      </c>
      <c r="AU2589" s="227" t="s">
        <v>85</v>
      </c>
      <c r="AY2589" s="17" t="s">
        <v>161</v>
      </c>
      <c r="BE2589" s="228">
        <f>IF(N2589="základní",J2589,0)</f>
        <v>0</v>
      </c>
      <c r="BF2589" s="228">
        <f>IF(N2589="snížená",J2589,0)</f>
        <v>0</v>
      </c>
      <c r="BG2589" s="228">
        <f>IF(N2589="zákl. přenesená",J2589,0)</f>
        <v>0</v>
      </c>
      <c r="BH2589" s="228">
        <f>IF(N2589="sníž. přenesená",J2589,0)</f>
        <v>0</v>
      </c>
      <c r="BI2589" s="228">
        <f>IF(N2589="nulová",J2589,0)</f>
        <v>0</v>
      </c>
      <c r="BJ2589" s="17" t="s">
        <v>83</v>
      </c>
      <c r="BK2589" s="228">
        <f>ROUND(I2589*H2589,2)</f>
        <v>0</v>
      </c>
      <c r="BL2589" s="17" t="s">
        <v>256</v>
      </c>
      <c r="BM2589" s="227" t="s">
        <v>4253</v>
      </c>
    </row>
    <row r="2590" s="2" customFormat="1">
      <c r="A2590" s="38"/>
      <c r="B2590" s="39"/>
      <c r="C2590" s="40"/>
      <c r="D2590" s="229" t="s">
        <v>169</v>
      </c>
      <c r="E2590" s="40"/>
      <c r="F2590" s="230" t="s">
        <v>4254</v>
      </c>
      <c r="G2590" s="40"/>
      <c r="H2590" s="40"/>
      <c r="I2590" s="231"/>
      <c r="J2590" s="40"/>
      <c r="K2590" s="40"/>
      <c r="L2590" s="44"/>
      <c r="M2590" s="232"/>
      <c r="N2590" s="233"/>
      <c r="O2590" s="91"/>
      <c r="P2590" s="91"/>
      <c r="Q2590" s="91"/>
      <c r="R2590" s="91"/>
      <c r="S2590" s="91"/>
      <c r="T2590" s="92"/>
      <c r="U2590" s="38"/>
      <c r="V2590" s="38"/>
      <c r="W2590" s="38"/>
      <c r="X2590" s="38"/>
      <c r="Y2590" s="38"/>
      <c r="Z2590" s="38"/>
      <c r="AA2590" s="38"/>
      <c r="AB2590" s="38"/>
      <c r="AC2590" s="38"/>
      <c r="AD2590" s="38"/>
      <c r="AE2590" s="38"/>
      <c r="AT2590" s="17" t="s">
        <v>169</v>
      </c>
      <c r="AU2590" s="17" t="s">
        <v>85</v>
      </c>
    </row>
    <row r="2591" s="13" customFormat="1">
      <c r="A2591" s="13"/>
      <c r="B2591" s="234"/>
      <c r="C2591" s="235"/>
      <c r="D2591" s="229" t="s">
        <v>171</v>
      </c>
      <c r="E2591" s="236" t="s">
        <v>1</v>
      </c>
      <c r="F2591" s="237" t="s">
        <v>4255</v>
      </c>
      <c r="G2591" s="235"/>
      <c r="H2591" s="238">
        <v>17.390000000000001</v>
      </c>
      <c r="I2591" s="239"/>
      <c r="J2591" s="235"/>
      <c r="K2591" s="235"/>
      <c r="L2591" s="240"/>
      <c r="M2591" s="241"/>
      <c r="N2591" s="242"/>
      <c r="O2591" s="242"/>
      <c r="P2591" s="242"/>
      <c r="Q2591" s="242"/>
      <c r="R2591" s="242"/>
      <c r="S2591" s="242"/>
      <c r="T2591" s="243"/>
      <c r="U2591" s="13"/>
      <c r="V2591" s="13"/>
      <c r="W2591" s="13"/>
      <c r="X2591" s="13"/>
      <c r="Y2591" s="13"/>
      <c r="Z2591" s="13"/>
      <c r="AA2591" s="13"/>
      <c r="AB2591" s="13"/>
      <c r="AC2591" s="13"/>
      <c r="AD2591" s="13"/>
      <c r="AE2591" s="13"/>
      <c r="AT2591" s="244" t="s">
        <v>171</v>
      </c>
      <c r="AU2591" s="244" t="s">
        <v>85</v>
      </c>
      <c r="AV2591" s="13" t="s">
        <v>85</v>
      </c>
      <c r="AW2591" s="13" t="s">
        <v>32</v>
      </c>
      <c r="AX2591" s="13" t="s">
        <v>75</v>
      </c>
      <c r="AY2591" s="244" t="s">
        <v>161</v>
      </c>
    </row>
    <row r="2592" s="13" customFormat="1">
      <c r="A2592" s="13"/>
      <c r="B2592" s="234"/>
      <c r="C2592" s="235"/>
      <c r="D2592" s="229" t="s">
        <v>171</v>
      </c>
      <c r="E2592" s="236" t="s">
        <v>1</v>
      </c>
      <c r="F2592" s="237" t="s">
        <v>4256</v>
      </c>
      <c r="G2592" s="235"/>
      <c r="H2592" s="238">
        <v>48.509999999999998</v>
      </c>
      <c r="I2592" s="239"/>
      <c r="J2592" s="235"/>
      <c r="K2592" s="235"/>
      <c r="L2592" s="240"/>
      <c r="M2592" s="241"/>
      <c r="N2592" s="242"/>
      <c r="O2592" s="242"/>
      <c r="P2592" s="242"/>
      <c r="Q2592" s="242"/>
      <c r="R2592" s="242"/>
      <c r="S2592" s="242"/>
      <c r="T2592" s="243"/>
      <c r="U2592" s="13"/>
      <c r="V2592" s="13"/>
      <c r="W2592" s="13"/>
      <c r="X2592" s="13"/>
      <c r="Y2592" s="13"/>
      <c r="Z2592" s="13"/>
      <c r="AA2592" s="13"/>
      <c r="AB2592" s="13"/>
      <c r="AC2592" s="13"/>
      <c r="AD2592" s="13"/>
      <c r="AE2592" s="13"/>
      <c r="AT2592" s="244" t="s">
        <v>171</v>
      </c>
      <c r="AU2592" s="244" t="s">
        <v>85</v>
      </c>
      <c r="AV2592" s="13" t="s">
        <v>85</v>
      </c>
      <c r="AW2592" s="13" t="s">
        <v>32</v>
      </c>
      <c r="AX2592" s="13" t="s">
        <v>75</v>
      </c>
      <c r="AY2592" s="244" t="s">
        <v>161</v>
      </c>
    </row>
    <row r="2593" s="13" customFormat="1">
      <c r="A2593" s="13"/>
      <c r="B2593" s="234"/>
      <c r="C2593" s="235"/>
      <c r="D2593" s="229" t="s">
        <v>171</v>
      </c>
      <c r="E2593" s="236" t="s">
        <v>1</v>
      </c>
      <c r="F2593" s="237" t="s">
        <v>4257</v>
      </c>
      <c r="G2593" s="235"/>
      <c r="H2593" s="238">
        <v>50.700000000000003</v>
      </c>
      <c r="I2593" s="239"/>
      <c r="J2593" s="235"/>
      <c r="K2593" s="235"/>
      <c r="L2593" s="240"/>
      <c r="M2593" s="241"/>
      <c r="N2593" s="242"/>
      <c r="O2593" s="242"/>
      <c r="P2593" s="242"/>
      <c r="Q2593" s="242"/>
      <c r="R2593" s="242"/>
      <c r="S2593" s="242"/>
      <c r="T2593" s="243"/>
      <c r="U2593" s="13"/>
      <c r="V2593" s="13"/>
      <c r="W2593" s="13"/>
      <c r="X2593" s="13"/>
      <c r="Y2593" s="13"/>
      <c r="Z2593" s="13"/>
      <c r="AA2593" s="13"/>
      <c r="AB2593" s="13"/>
      <c r="AC2593" s="13"/>
      <c r="AD2593" s="13"/>
      <c r="AE2593" s="13"/>
      <c r="AT2593" s="244" t="s">
        <v>171</v>
      </c>
      <c r="AU2593" s="244" t="s">
        <v>85</v>
      </c>
      <c r="AV2593" s="13" t="s">
        <v>85</v>
      </c>
      <c r="AW2593" s="13" t="s">
        <v>32</v>
      </c>
      <c r="AX2593" s="13" t="s">
        <v>75</v>
      </c>
      <c r="AY2593" s="244" t="s">
        <v>161</v>
      </c>
    </row>
    <row r="2594" s="13" customFormat="1">
      <c r="A2594" s="13"/>
      <c r="B2594" s="234"/>
      <c r="C2594" s="235"/>
      <c r="D2594" s="229" t="s">
        <v>171</v>
      </c>
      <c r="E2594" s="236" t="s">
        <v>1</v>
      </c>
      <c r="F2594" s="237" t="s">
        <v>715</v>
      </c>
      <c r="G2594" s="235"/>
      <c r="H2594" s="238">
        <v>12.35</v>
      </c>
      <c r="I2594" s="239"/>
      <c r="J2594" s="235"/>
      <c r="K2594" s="235"/>
      <c r="L2594" s="240"/>
      <c r="M2594" s="241"/>
      <c r="N2594" s="242"/>
      <c r="O2594" s="242"/>
      <c r="P2594" s="242"/>
      <c r="Q2594" s="242"/>
      <c r="R2594" s="242"/>
      <c r="S2594" s="242"/>
      <c r="T2594" s="243"/>
      <c r="U2594" s="13"/>
      <c r="V2594" s="13"/>
      <c r="W2594" s="13"/>
      <c r="X2594" s="13"/>
      <c r="Y2594" s="13"/>
      <c r="Z2594" s="13"/>
      <c r="AA2594" s="13"/>
      <c r="AB2594" s="13"/>
      <c r="AC2594" s="13"/>
      <c r="AD2594" s="13"/>
      <c r="AE2594" s="13"/>
      <c r="AT2594" s="244" t="s">
        <v>171</v>
      </c>
      <c r="AU2594" s="244" t="s">
        <v>85</v>
      </c>
      <c r="AV2594" s="13" t="s">
        <v>85</v>
      </c>
      <c r="AW2594" s="13" t="s">
        <v>32</v>
      </c>
      <c r="AX2594" s="13" t="s">
        <v>75</v>
      </c>
      <c r="AY2594" s="244" t="s">
        <v>161</v>
      </c>
    </row>
    <row r="2595" s="13" customFormat="1">
      <c r="A2595" s="13"/>
      <c r="B2595" s="234"/>
      <c r="C2595" s="235"/>
      <c r="D2595" s="229" t="s">
        <v>171</v>
      </c>
      <c r="E2595" s="236" t="s">
        <v>1</v>
      </c>
      <c r="F2595" s="237" t="s">
        <v>716</v>
      </c>
      <c r="G2595" s="235"/>
      <c r="H2595" s="238">
        <v>10.275</v>
      </c>
      <c r="I2595" s="239"/>
      <c r="J2595" s="235"/>
      <c r="K2595" s="235"/>
      <c r="L2595" s="240"/>
      <c r="M2595" s="241"/>
      <c r="N2595" s="242"/>
      <c r="O2595" s="242"/>
      <c r="P2595" s="242"/>
      <c r="Q2595" s="242"/>
      <c r="R2595" s="242"/>
      <c r="S2595" s="242"/>
      <c r="T2595" s="243"/>
      <c r="U2595" s="13"/>
      <c r="V2595" s="13"/>
      <c r="W2595" s="13"/>
      <c r="X2595" s="13"/>
      <c r="Y2595" s="13"/>
      <c r="Z2595" s="13"/>
      <c r="AA2595" s="13"/>
      <c r="AB2595" s="13"/>
      <c r="AC2595" s="13"/>
      <c r="AD2595" s="13"/>
      <c r="AE2595" s="13"/>
      <c r="AT2595" s="244" t="s">
        <v>171</v>
      </c>
      <c r="AU2595" s="244" t="s">
        <v>85</v>
      </c>
      <c r="AV2595" s="13" t="s">
        <v>85</v>
      </c>
      <c r="AW2595" s="13" t="s">
        <v>32</v>
      </c>
      <c r="AX2595" s="13" t="s">
        <v>75</v>
      </c>
      <c r="AY2595" s="244" t="s">
        <v>161</v>
      </c>
    </row>
    <row r="2596" s="13" customFormat="1">
      <c r="A2596" s="13"/>
      <c r="B2596" s="234"/>
      <c r="C2596" s="235"/>
      <c r="D2596" s="229" t="s">
        <v>171</v>
      </c>
      <c r="E2596" s="236" t="s">
        <v>1</v>
      </c>
      <c r="F2596" s="237" t="s">
        <v>4258</v>
      </c>
      <c r="G2596" s="235"/>
      <c r="H2596" s="238">
        <v>2.2799999999999998</v>
      </c>
      <c r="I2596" s="239"/>
      <c r="J2596" s="235"/>
      <c r="K2596" s="235"/>
      <c r="L2596" s="240"/>
      <c r="M2596" s="241"/>
      <c r="N2596" s="242"/>
      <c r="O2596" s="242"/>
      <c r="P2596" s="242"/>
      <c r="Q2596" s="242"/>
      <c r="R2596" s="242"/>
      <c r="S2596" s="242"/>
      <c r="T2596" s="243"/>
      <c r="U2596" s="13"/>
      <c r="V2596" s="13"/>
      <c r="W2596" s="13"/>
      <c r="X2596" s="13"/>
      <c r="Y2596" s="13"/>
      <c r="Z2596" s="13"/>
      <c r="AA2596" s="13"/>
      <c r="AB2596" s="13"/>
      <c r="AC2596" s="13"/>
      <c r="AD2596" s="13"/>
      <c r="AE2596" s="13"/>
      <c r="AT2596" s="244" t="s">
        <v>171</v>
      </c>
      <c r="AU2596" s="244" t="s">
        <v>85</v>
      </c>
      <c r="AV2596" s="13" t="s">
        <v>85</v>
      </c>
      <c r="AW2596" s="13" t="s">
        <v>32</v>
      </c>
      <c r="AX2596" s="13" t="s">
        <v>75</v>
      </c>
      <c r="AY2596" s="244" t="s">
        <v>161</v>
      </c>
    </row>
    <row r="2597" s="13" customFormat="1">
      <c r="A2597" s="13"/>
      <c r="B2597" s="234"/>
      <c r="C2597" s="235"/>
      <c r="D2597" s="229" t="s">
        <v>171</v>
      </c>
      <c r="E2597" s="236" t="s">
        <v>1</v>
      </c>
      <c r="F2597" s="237" t="s">
        <v>4259</v>
      </c>
      <c r="G2597" s="235"/>
      <c r="H2597" s="238">
        <v>11</v>
      </c>
      <c r="I2597" s="239"/>
      <c r="J2597" s="235"/>
      <c r="K2597" s="235"/>
      <c r="L2597" s="240"/>
      <c r="M2597" s="241"/>
      <c r="N2597" s="242"/>
      <c r="O2597" s="242"/>
      <c r="P2597" s="242"/>
      <c r="Q2597" s="242"/>
      <c r="R2597" s="242"/>
      <c r="S2597" s="242"/>
      <c r="T2597" s="243"/>
      <c r="U2597" s="13"/>
      <c r="V2597" s="13"/>
      <c r="W2597" s="13"/>
      <c r="X2597" s="13"/>
      <c r="Y2597" s="13"/>
      <c r="Z2597" s="13"/>
      <c r="AA2597" s="13"/>
      <c r="AB2597" s="13"/>
      <c r="AC2597" s="13"/>
      <c r="AD2597" s="13"/>
      <c r="AE2597" s="13"/>
      <c r="AT2597" s="244" t="s">
        <v>171</v>
      </c>
      <c r="AU2597" s="244" t="s">
        <v>85</v>
      </c>
      <c r="AV2597" s="13" t="s">
        <v>85</v>
      </c>
      <c r="AW2597" s="13" t="s">
        <v>32</v>
      </c>
      <c r="AX2597" s="13" t="s">
        <v>75</v>
      </c>
      <c r="AY2597" s="244" t="s">
        <v>161</v>
      </c>
    </row>
    <row r="2598" s="13" customFormat="1">
      <c r="A2598" s="13"/>
      <c r="B2598" s="234"/>
      <c r="C2598" s="235"/>
      <c r="D2598" s="229" t="s">
        <v>171</v>
      </c>
      <c r="E2598" s="236" t="s">
        <v>1</v>
      </c>
      <c r="F2598" s="237" t="s">
        <v>4260</v>
      </c>
      <c r="G2598" s="235"/>
      <c r="H2598" s="238">
        <v>38.700000000000003</v>
      </c>
      <c r="I2598" s="239"/>
      <c r="J2598" s="235"/>
      <c r="K2598" s="235"/>
      <c r="L2598" s="240"/>
      <c r="M2598" s="241"/>
      <c r="N2598" s="242"/>
      <c r="O2598" s="242"/>
      <c r="P2598" s="242"/>
      <c r="Q2598" s="242"/>
      <c r="R2598" s="242"/>
      <c r="S2598" s="242"/>
      <c r="T2598" s="243"/>
      <c r="U2598" s="13"/>
      <c r="V2598" s="13"/>
      <c r="W2598" s="13"/>
      <c r="X2598" s="13"/>
      <c r="Y2598" s="13"/>
      <c r="Z2598" s="13"/>
      <c r="AA2598" s="13"/>
      <c r="AB2598" s="13"/>
      <c r="AC2598" s="13"/>
      <c r="AD2598" s="13"/>
      <c r="AE2598" s="13"/>
      <c r="AT2598" s="244" t="s">
        <v>171</v>
      </c>
      <c r="AU2598" s="244" t="s">
        <v>85</v>
      </c>
      <c r="AV2598" s="13" t="s">
        <v>85</v>
      </c>
      <c r="AW2598" s="13" t="s">
        <v>32</v>
      </c>
      <c r="AX2598" s="13" t="s">
        <v>75</v>
      </c>
      <c r="AY2598" s="244" t="s">
        <v>161</v>
      </c>
    </row>
    <row r="2599" s="13" customFormat="1">
      <c r="A2599" s="13"/>
      <c r="B2599" s="234"/>
      <c r="C2599" s="235"/>
      <c r="D2599" s="229" t="s">
        <v>171</v>
      </c>
      <c r="E2599" s="236" t="s">
        <v>1</v>
      </c>
      <c r="F2599" s="237" t="s">
        <v>4261</v>
      </c>
      <c r="G2599" s="235"/>
      <c r="H2599" s="238">
        <v>14.625</v>
      </c>
      <c r="I2599" s="239"/>
      <c r="J2599" s="235"/>
      <c r="K2599" s="235"/>
      <c r="L2599" s="240"/>
      <c r="M2599" s="241"/>
      <c r="N2599" s="242"/>
      <c r="O2599" s="242"/>
      <c r="P2599" s="242"/>
      <c r="Q2599" s="242"/>
      <c r="R2599" s="242"/>
      <c r="S2599" s="242"/>
      <c r="T2599" s="243"/>
      <c r="U2599" s="13"/>
      <c r="V2599" s="13"/>
      <c r="W2599" s="13"/>
      <c r="X2599" s="13"/>
      <c r="Y2599" s="13"/>
      <c r="Z2599" s="13"/>
      <c r="AA2599" s="13"/>
      <c r="AB2599" s="13"/>
      <c r="AC2599" s="13"/>
      <c r="AD2599" s="13"/>
      <c r="AE2599" s="13"/>
      <c r="AT2599" s="244" t="s">
        <v>171</v>
      </c>
      <c r="AU2599" s="244" t="s">
        <v>85</v>
      </c>
      <c r="AV2599" s="13" t="s">
        <v>85</v>
      </c>
      <c r="AW2599" s="13" t="s">
        <v>32</v>
      </c>
      <c r="AX2599" s="13" t="s">
        <v>75</v>
      </c>
      <c r="AY2599" s="244" t="s">
        <v>161</v>
      </c>
    </row>
    <row r="2600" s="14" customFormat="1">
      <c r="A2600" s="14"/>
      <c r="B2600" s="245"/>
      <c r="C2600" s="246"/>
      <c r="D2600" s="229" t="s">
        <v>171</v>
      </c>
      <c r="E2600" s="247" t="s">
        <v>1</v>
      </c>
      <c r="F2600" s="248" t="s">
        <v>185</v>
      </c>
      <c r="G2600" s="246"/>
      <c r="H2600" s="249">
        <v>205.83000000000004</v>
      </c>
      <c r="I2600" s="250"/>
      <c r="J2600" s="246"/>
      <c r="K2600" s="246"/>
      <c r="L2600" s="251"/>
      <c r="M2600" s="252"/>
      <c r="N2600" s="253"/>
      <c r="O2600" s="253"/>
      <c r="P2600" s="253"/>
      <c r="Q2600" s="253"/>
      <c r="R2600" s="253"/>
      <c r="S2600" s="253"/>
      <c r="T2600" s="254"/>
      <c r="U2600" s="14"/>
      <c r="V2600" s="14"/>
      <c r="W2600" s="14"/>
      <c r="X2600" s="14"/>
      <c r="Y2600" s="14"/>
      <c r="Z2600" s="14"/>
      <c r="AA2600" s="14"/>
      <c r="AB2600" s="14"/>
      <c r="AC2600" s="14"/>
      <c r="AD2600" s="14"/>
      <c r="AE2600" s="14"/>
      <c r="AT2600" s="255" t="s">
        <v>171</v>
      </c>
      <c r="AU2600" s="255" t="s">
        <v>85</v>
      </c>
      <c r="AV2600" s="14" t="s">
        <v>167</v>
      </c>
      <c r="AW2600" s="14" t="s">
        <v>32</v>
      </c>
      <c r="AX2600" s="14" t="s">
        <v>83</v>
      </c>
      <c r="AY2600" s="255" t="s">
        <v>161</v>
      </c>
    </row>
    <row r="2601" s="2" customFormat="1" ht="24.15" customHeight="1">
      <c r="A2601" s="38"/>
      <c r="B2601" s="39"/>
      <c r="C2601" s="215" t="s">
        <v>4262</v>
      </c>
      <c r="D2601" s="215" t="s">
        <v>163</v>
      </c>
      <c r="E2601" s="216" t="s">
        <v>4263</v>
      </c>
      <c r="F2601" s="217" t="s">
        <v>4264</v>
      </c>
      <c r="G2601" s="218" t="s">
        <v>206</v>
      </c>
      <c r="H2601" s="219">
        <v>35.460000000000001</v>
      </c>
      <c r="I2601" s="220"/>
      <c r="J2601" s="221">
        <f>ROUND(I2601*H2601,2)</f>
        <v>0</v>
      </c>
      <c r="K2601" s="222"/>
      <c r="L2601" s="44"/>
      <c r="M2601" s="223" t="s">
        <v>1</v>
      </c>
      <c r="N2601" s="224" t="s">
        <v>40</v>
      </c>
      <c r="O2601" s="91"/>
      <c r="P2601" s="225">
        <f>O2601*H2601</f>
        <v>0</v>
      </c>
      <c r="Q2601" s="225">
        <v>0.0015</v>
      </c>
      <c r="R2601" s="225">
        <f>Q2601*H2601</f>
        <v>0.053190000000000001</v>
      </c>
      <c r="S2601" s="225">
        <v>0</v>
      </c>
      <c r="T2601" s="226">
        <f>S2601*H2601</f>
        <v>0</v>
      </c>
      <c r="U2601" s="38"/>
      <c r="V2601" s="38"/>
      <c r="W2601" s="38"/>
      <c r="X2601" s="38"/>
      <c r="Y2601" s="38"/>
      <c r="Z2601" s="38"/>
      <c r="AA2601" s="38"/>
      <c r="AB2601" s="38"/>
      <c r="AC2601" s="38"/>
      <c r="AD2601" s="38"/>
      <c r="AE2601" s="38"/>
      <c r="AR2601" s="227" t="s">
        <v>256</v>
      </c>
      <c r="AT2601" s="227" t="s">
        <v>163</v>
      </c>
      <c r="AU2601" s="227" t="s">
        <v>85</v>
      </c>
      <c r="AY2601" s="17" t="s">
        <v>161</v>
      </c>
      <c r="BE2601" s="228">
        <f>IF(N2601="základní",J2601,0)</f>
        <v>0</v>
      </c>
      <c r="BF2601" s="228">
        <f>IF(N2601="snížená",J2601,0)</f>
        <v>0</v>
      </c>
      <c r="BG2601" s="228">
        <f>IF(N2601="zákl. přenesená",J2601,0)</f>
        <v>0</v>
      </c>
      <c r="BH2601" s="228">
        <f>IF(N2601="sníž. přenesená",J2601,0)</f>
        <v>0</v>
      </c>
      <c r="BI2601" s="228">
        <f>IF(N2601="nulová",J2601,0)</f>
        <v>0</v>
      </c>
      <c r="BJ2601" s="17" t="s">
        <v>83</v>
      </c>
      <c r="BK2601" s="228">
        <f>ROUND(I2601*H2601,2)</f>
        <v>0</v>
      </c>
      <c r="BL2601" s="17" t="s">
        <v>256</v>
      </c>
      <c r="BM2601" s="227" t="s">
        <v>4265</v>
      </c>
    </row>
    <row r="2602" s="2" customFormat="1">
      <c r="A2602" s="38"/>
      <c r="B2602" s="39"/>
      <c r="C2602" s="40"/>
      <c r="D2602" s="229" t="s">
        <v>169</v>
      </c>
      <c r="E2602" s="40"/>
      <c r="F2602" s="230" t="s">
        <v>4266</v>
      </c>
      <c r="G2602" s="40"/>
      <c r="H2602" s="40"/>
      <c r="I2602" s="231"/>
      <c r="J2602" s="40"/>
      <c r="K2602" s="40"/>
      <c r="L2602" s="44"/>
      <c r="M2602" s="232"/>
      <c r="N2602" s="233"/>
      <c r="O2602" s="91"/>
      <c r="P2602" s="91"/>
      <c r="Q2602" s="91"/>
      <c r="R2602" s="91"/>
      <c r="S2602" s="91"/>
      <c r="T2602" s="92"/>
      <c r="U2602" s="38"/>
      <c r="V2602" s="38"/>
      <c r="W2602" s="38"/>
      <c r="X2602" s="38"/>
      <c r="Y2602" s="38"/>
      <c r="Z2602" s="38"/>
      <c r="AA2602" s="38"/>
      <c r="AB2602" s="38"/>
      <c r="AC2602" s="38"/>
      <c r="AD2602" s="38"/>
      <c r="AE2602" s="38"/>
      <c r="AT2602" s="17" t="s">
        <v>169</v>
      </c>
      <c r="AU2602" s="17" t="s">
        <v>85</v>
      </c>
    </row>
    <row r="2603" s="13" customFormat="1">
      <c r="A2603" s="13"/>
      <c r="B2603" s="234"/>
      <c r="C2603" s="235"/>
      <c r="D2603" s="229" t="s">
        <v>171</v>
      </c>
      <c r="E2603" s="236" t="s">
        <v>1</v>
      </c>
      <c r="F2603" s="237" t="s">
        <v>4267</v>
      </c>
      <c r="G2603" s="235"/>
      <c r="H2603" s="238">
        <v>2.3999999999999999</v>
      </c>
      <c r="I2603" s="239"/>
      <c r="J2603" s="235"/>
      <c r="K2603" s="235"/>
      <c r="L2603" s="240"/>
      <c r="M2603" s="241"/>
      <c r="N2603" s="242"/>
      <c r="O2603" s="242"/>
      <c r="P2603" s="242"/>
      <c r="Q2603" s="242"/>
      <c r="R2603" s="242"/>
      <c r="S2603" s="242"/>
      <c r="T2603" s="243"/>
      <c r="U2603" s="13"/>
      <c r="V2603" s="13"/>
      <c r="W2603" s="13"/>
      <c r="X2603" s="13"/>
      <c r="Y2603" s="13"/>
      <c r="Z2603" s="13"/>
      <c r="AA2603" s="13"/>
      <c r="AB2603" s="13"/>
      <c r="AC2603" s="13"/>
      <c r="AD2603" s="13"/>
      <c r="AE2603" s="13"/>
      <c r="AT2603" s="244" t="s">
        <v>171</v>
      </c>
      <c r="AU2603" s="244" t="s">
        <v>85</v>
      </c>
      <c r="AV2603" s="13" t="s">
        <v>85</v>
      </c>
      <c r="AW2603" s="13" t="s">
        <v>32</v>
      </c>
      <c r="AX2603" s="13" t="s">
        <v>75</v>
      </c>
      <c r="AY2603" s="244" t="s">
        <v>161</v>
      </c>
    </row>
    <row r="2604" s="13" customFormat="1">
      <c r="A2604" s="13"/>
      <c r="B2604" s="234"/>
      <c r="C2604" s="235"/>
      <c r="D2604" s="229" t="s">
        <v>171</v>
      </c>
      <c r="E2604" s="236" t="s">
        <v>1</v>
      </c>
      <c r="F2604" s="237" t="s">
        <v>4268</v>
      </c>
      <c r="G2604" s="235"/>
      <c r="H2604" s="238">
        <v>7.6799999999999997</v>
      </c>
      <c r="I2604" s="239"/>
      <c r="J2604" s="235"/>
      <c r="K2604" s="235"/>
      <c r="L2604" s="240"/>
      <c r="M2604" s="241"/>
      <c r="N2604" s="242"/>
      <c r="O2604" s="242"/>
      <c r="P2604" s="242"/>
      <c r="Q2604" s="242"/>
      <c r="R2604" s="242"/>
      <c r="S2604" s="242"/>
      <c r="T2604" s="243"/>
      <c r="U2604" s="13"/>
      <c r="V2604" s="13"/>
      <c r="W2604" s="13"/>
      <c r="X2604" s="13"/>
      <c r="Y2604" s="13"/>
      <c r="Z2604" s="13"/>
      <c r="AA2604" s="13"/>
      <c r="AB2604" s="13"/>
      <c r="AC2604" s="13"/>
      <c r="AD2604" s="13"/>
      <c r="AE2604" s="13"/>
      <c r="AT2604" s="244" t="s">
        <v>171</v>
      </c>
      <c r="AU2604" s="244" t="s">
        <v>85</v>
      </c>
      <c r="AV2604" s="13" t="s">
        <v>85</v>
      </c>
      <c r="AW2604" s="13" t="s">
        <v>32</v>
      </c>
      <c r="AX2604" s="13" t="s">
        <v>75</v>
      </c>
      <c r="AY2604" s="244" t="s">
        <v>161</v>
      </c>
    </row>
    <row r="2605" s="13" customFormat="1">
      <c r="A2605" s="13"/>
      <c r="B2605" s="234"/>
      <c r="C2605" s="235"/>
      <c r="D2605" s="229" t="s">
        <v>171</v>
      </c>
      <c r="E2605" s="236" t="s">
        <v>1</v>
      </c>
      <c r="F2605" s="237" t="s">
        <v>4269</v>
      </c>
      <c r="G2605" s="235"/>
      <c r="H2605" s="238">
        <v>7.4400000000000004</v>
      </c>
      <c r="I2605" s="239"/>
      <c r="J2605" s="235"/>
      <c r="K2605" s="235"/>
      <c r="L2605" s="240"/>
      <c r="M2605" s="241"/>
      <c r="N2605" s="242"/>
      <c r="O2605" s="242"/>
      <c r="P2605" s="242"/>
      <c r="Q2605" s="242"/>
      <c r="R2605" s="242"/>
      <c r="S2605" s="242"/>
      <c r="T2605" s="243"/>
      <c r="U2605" s="13"/>
      <c r="V2605" s="13"/>
      <c r="W2605" s="13"/>
      <c r="X2605" s="13"/>
      <c r="Y2605" s="13"/>
      <c r="Z2605" s="13"/>
      <c r="AA2605" s="13"/>
      <c r="AB2605" s="13"/>
      <c r="AC2605" s="13"/>
      <c r="AD2605" s="13"/>
      <c r="AE2605" s="13"/>
      <c r="AT2605" s="244" t="s">
        <v>171</v>
      </c>
      <c r="AU2605" s="244" t="s">
        <v>85</v>
      </c>
      <c r="AV2605" s="13" t="s">
        <v>85</v>
      </c>
      <c r="AW2605" s="13" t="s">
        <v>32</v>
      </c>
      <c r="AX2605" s="13" t="s">
        <v>75</v>
      </c>
      <c r="AY2605" s="244" t="s">
        <v>161</v>
      </c>
    </row>
    <row r="2606" s="13" customFormat="1">
      <c r="A2606" s="13"/>
      <c r="B2606" s="234"/>
      <c r="C2606" s="235"/>
      <c r="D2606" s="229" t="s">
        <v>171</v>
      </c>
      <c r="E2606" s="236" t="s">
        <v>1</v>
      </c>
      <c r="F2606" s="237" t="s">
        <v>4270</v>
      </c>
      <c r="G2606" s="235"/>
      <c r="H2606" s="238">
        <v>1.8600000000000001</v>
      </c>
      <c r="I2606" s="239"/>
      <c r="J2606" s="235"/>
      <c r="K2606" s="235"/>
      <c r="L2606" s="240"/>
      <c r="M2606" s="241"/>
      <c r="N2606" s="242"/>
      <c r="O2606" s="242"/>
      <c r="P2606" s="242"/>
      <c r="Q2606" s="242"/>
      <c r="R2606" s="242"/>
      <c r="S2606" s="242"/>
      <c r="T2606" s="243"/>
      <c r="U2606" s="13"/>
      <c r="V2606" s="13"/>
      <c r="W2606" s="13"/>
      <c r="X2606" s="13"/>
      <c r="Y2606" s="13"/>
      <c r="Z2606" s="13"/>
      <c r="AA2606" s="13"/>
      <c r="AB2606" s="13"/>
      <c r="AC2606" s="13"/>
      <c r="AD2606" s="13"/>
      <c r="AE2606" s="13"/>
      <c r="AT2606" s="244" t="s">
        <v>171</v>
      </c>
      <c r="AU2606" s="244" t="s">
        <v>85</v>
      </c>
      <c r="AV2606" s="13" t="s">
        <v>85</v>
      </c>
      <c r="AW2606" s="13" t="s">
        <v>32</v>
      </c>
      <c r="AX2606" s="13" t="s">
        <v>75</v>
      </c>
      <c r="AY2606" s="244" t="s">
        <v>161</v>
      </c>
    </row>
    <row r="2607" s="13" customFormat="1">
      <c r="A2607" s="13"/>
      <c r="B2607" s="234"/>
      <c r="C2607" s="235"/>
      <c r="D2607" s="229" t="s">
        <v>171</v>
      </c>
      <c r="E2607" s="236" t="s">
        <v>1</v>
      </c>
      <c r="F2607" s="237" t="s">
        <v>4271</v>
      </c>
      <c r="G2607" s="235"/>
      <c r="H2607" s="238">
        <v>4.1399999999999997</v>
      </c>
      <c r="I2607" s="239"/>
      <c r="J2607" s="235"/>
      <c r="K2607" s="235"/>
      <c r="L2607" s="240"/>
      <c r="M2607" s="241"/>
      <c r="N2607" s="242"/>
      <c r="O2607" s="242"/>
      <c r="P2607" s="242"/>
      <c r="Q2607" s="242"/>
      <c r="R2607" s="242"/>
      <c r="S2607" s="242"/>
      <c r="T2607" s="243"/>
      <c r="U2607" s="13"/>
      <c r="V2607" s="13"/>
      <c r="W2607" s="13"/>
      <c r="X2607" s="13"/>
      <c r="Y2607" s="13"/>
      <c r="Z2607" s="13"/>
      <c r="AA2607" s="13"/>
      <c r="AB2607" s="13"/>
      <c r="AC2607" s="13"/>
      <c r="AD2607" s="13"/>
      <c r="AE2607" s="13"/>
      <c r="AT2607" s="244" t="s">
        <v>171</v>
      </c>
      <c r="AU2607" s="244" t="s">
        <v>85</v>
      </c>
      <c r="AV2607" s="13" t="s">
        <v>85</v>
      </c>
      <c r="AW2607" s="13" t="s">
        <v>32</v>
      </c>
      <c r="AX2607" s="13" t="s">
        <v>75</v>
      </c>
      <c r="AY2607" s="244" t="s">
        <v>161</v>
      </c>
    </row>
    <row r="2608" s="13" customFormat="1">
      <c r="A2608" s="13"/>
      <c r="B2608" s="234"/>
      <c r="C2608" s="235"/>
      <c r="D2608" s="229" t="s">
        <v>171</v>
      </c>
      <c r="E2608" s="236" t="s">
        <v>1</v>
      </c>
      <c r="F2608" s="237" t="s">
        <v>4272</v>
      </c>
      <c r="G2608" s="235"/>
      <c r="H2608" s="238">
        <v>6.1200000000000001</v>
      </c>
      <c r="I2608" s="239"/>
      <c r="J2608" s="235"/>
      <c r="K2608" s="235"/>
      <c r="L2608" s="240"/>
      <c r="M2608" s="241"/>
      <c r="N2608" s="242"/>
      <c r="O2608" s="242"/>
      <c r="P2608" s="242"/>
      <c r="Q2608" s="242"/>
      <c r="R2608" s="242"/>
      <c r="S2608" s="242"/>
      <c r="T2608" s="243"/>
      <c r="U2608" s="13"/>
      <c r="V2608" s="13"/>
      <c r="W2608" s="13"/>
      <c r="X2608" s="13"/>
      <c r="Y2608" s="13"/>
      <c r="Z2608" s="13"/>
      <c r="AA2608" s="13"/>
      <c r="AB2608" s="13"/>
      <c r="AC2608" s="13"/>
      <c r="AD2608" s="13"/>
      <c r="AE2608" s="13"/>
      <c r="AT2608" s="244" t="s">
        <v>171</v>
      </c>
      <c r="AU2608" s="244" t="s">
        <v>85</v>
      </c>
      <c r="AV2608" s="13" t="s">
        <v>85</v>
      </c>
      <c r="AW2608" s="13" t="s">
        <v>32</v>
      </c>
      <c r="AX2608" s="13" t="s">
        <v>75</v>
      </c>
      <c r="AY2608" s="244" t="s">
        <v>161</v>
      </c>
    </row>
    <row r="2609" s="13" customFormat="1">
      <c r="A2609" s="13"/>
      <c r="B2609" s="234"/>
      <c r="C2609" s="235"/>
      <c r="D2609" s="229" t="s">
        <v>171</v>
      </c>
      <c r="E2609" s="236" t="s">
        <v>1</v>
      </c>
      <c r="F2609" s="237" t="s">
        <v>4273</v>
      </c>
      <c r="G2609" s="235"/>
      <c r="H2609" s="238">
        <v>5.8200000000000003</v>
      </c>
      <c r="I2609" s="239"/>
      <c r="J2609" s="235"/>
      <c r="K2609" s="235"/>
      <c r="L2609" s="240"/>
      <c r="M2609" s="241"/>
      <c r="N2609" s="242"/>
      <c r="O2609" s="242"/>
      <c r="P2609" s="242"/>
      <c r="Q2609" s="242"/>
      <c r="R2609" s="242"/>
      <c r="S2609" s="242"/>
      <c r="T2609" s="243"/>
      <c r="U2609" s="13"/>
      <c r="V2609" s="13"/>
      <c r="W2609" s="13"/>
      <c r="X2609" s="13"/>
      <c r="Y2609" s="13"/>
      <c r="Z2609" s="13"/>
      <c r="AA2609" s="13"/>
      <c r="AB2609" s="13"/>
      <c r="AC2609" s="13"/>
      <c r="AD2609" s="13"/>
      <c r="AE2609" s="13"/>
      <c r="AT2609" s="244" t="s">
        <v>171</v>
      </c>
      <c r="AU2609" s="244" t="s">
        <v>85</v>
      </c>
      <c r="AV2609" s="13" t="s">
        <v>85</v>
      </c>
      <c r="AW2609" s="13" t="s">
        <v>32</v>
      </c>
      <c r="AX2609" s="13" t="s">
        <v>75</v>
      </c>
      <c r="AY2609" s="244" t="s">
        <v>161</v>
      </c>
    </row>
    <row r="2610" s="14" customFormat="1">
      <c r="A2610" s="14"/>
      <c r="B2610" s="245"/>
      <c r="C2610" s="246"/>
      <c r="D2610" s="229" t="s">
        <v>171</v>
      </c>
      <c r="E2610" s="247" t="s">
        <v>1</v>
      </c>
      <c r="F2610" s="248" t="s">
        <v>185</v>
      </c>
      <c r="G2610" s="246"/>
      <c r="H2610" s="249">
        <v>35.460000000000001</v>
      </c>
      <c r="I2610" s="250"/>
      <c r="J2610" s="246"/>
      <c r="K2610" s="246"/>
      <c r="L2610" s="251"/>
      <c r="M2610" s="252"/>
      <c r="N2610" s="253"/>
      <c r="O2610" s="253"/>
      <c r="P2610" s="253"/>
      <c r="Q2610" s="253"/>
      <c r="R2610" s="253"/>
      <c r="S2610" s="253"/>
      <c r="T2610" s="254"/>
      <c r="U2610" s="14"/>
      <c r="V2610" s="14"/>
      <c r="W2610" s="14"/>
      <c r="X2610" s="14"/>
      <c r="Y2610" s="14"/>
      <c r="Z2610" s="14"/>
      <c r="AA2610" s="14"/>
      <c r="AB2610" s="14"/>
      <c r="AC2610" s="14"/>
      <c r="AD2610" s="14"/>
      <c r="AE2610" s="14"/>
      <c r="AT2610" s="255" t="s">
        <v>171</v>
      </c>
      <c r="AU2610" s="255" t="s">
        <v>85</v>
      </c>
      <c r="AV2610" s="14" t="s">
        <v>167</v>
      </c>
      <c r="AW2610" s="14" t="s">
        <v>32</v>
      </c>
      <c r="AX2610" s="14" t="s">
        <v>83</v>
      </c>
      <c r="AY2610" s="255" t="s">
        <v>161</v>
      </c>
    </row>
    <row r="2611" s="2" customFormat="1" ht="16.5" customHeight="1">
      <c r="A2611" s="38"/>
      <c r="B2611" s="39"/>
      <c r="C2611" s="215" t="s">
        <v>4274</v>
      </c>
      <c r="D2611" s="215" t="s">
        <v>163</v>
      </c>
      <c r="E2611" s="216" t="s">
        <v>4275</v>
      </c>
      <c r="F2611" s="217" t="s">
        <v>4276</v>
      </c>
      <c r="G2611" s="218" t="s">
        <v>376</v>
      </c>
      <c r="H2611" s="219">
        <v>66</v>
      </c>
      <c r="I2611" s="220"/>
      <c r="J2611" s="221">
        <f>ROUND(I2611*H2611,2)</f>
        <v>0</v>
      </c>
      <c r="K2611" s="222"/>
      <c r="L2611" s="44"/>
      <c r="M2611" s="223" t="s">
        <v>1</v>
      </c>
      <c r="N2611" s="224" t="s">
        <v>40</v>
      </c>
      <c r="O2611" s="91"/>
      <c r="P2611" s="225">
        <f>O2611*H2611</f>
        <v>0</v>
      </c>
      <c r="Q2611" s="225">
        <v>0.00021000000000000001</v>
      </c>
      <c r="R2611" s="225">
        <f>Q2611*H2611</f>
        <v>0.013860000000000001</v>
      </c>
      <c r="S2611" s="225">
        <v>0</v>
      </c>
      <c r="T2611" s="226">
        <f>S2611*H2611</f>
        <v>0</v>
      </c>
      <c r="U2611" s="38"/>
      <c r="V2611" s="38"/>
      <c r="W2611" s="38"/>
      <c r="X2611" s="38"/>
      <c r="Y2611" s="38"/>
      <c r="Z2611" s="38"/>
      <c r="AA2611" s="38"/>
      <c r="AB2611" s="38"/>
      <c r="AC2611" s="38"/>
      <c r="AD2611" s="38"/>
      <c r="AE2611" s="38"/>
      <c r="AR2611" s="227" t="s">
        <v>256</v>
      </c>
      <c r="AT2611" s="227" t="s">
        <v>163</v>
      </c>
      <c r="AU2611" s="227" t="s">
        <v>85</v>
      </c>
      <c r="AY2611" s="17" t="s">
        <v>161</v>
      </c>
      <c r="BE2611" s="228">
        <f>IF(N2611="základní",J2611,0)</f>
        <v>0</v>
      </c>
      <c r="BF2611" s="228">
        <f>IF(N2611="snížená",J2611,0)</f>
        <v>0</v>
      </c>
      <c r="BG2611" s="228">
        <f>IF(N2611="zákl. přenesená",J2611,0)</f>
        <v>0</v>
      </c>
      <c r="BH2611" s="228">
        <f>IF(N2611="sníž. přenesená",J2611,0)</f>
        <v>0</v>
      </c>
      <c r="BI2611" s="228">
        <f>IF(N2611="nulová",J2611,0)</f>
        <v>0</v>
      </c>
      <c r="BJ2611" s="17" t="s">
        <v>83</v>
      </c>
      <c r="BK2611" s="228">
        <f>ROUND(I2611*H2611,2)</f>
        <v>0</v>
      </c>
      <c r="BL2611" s="17" t="s">
        <v>256</v>
      </c>
      <c r="BM2611" s="227" t="s">
        <v>4277</v>
      </c>
    </row>
    <row r="2612" s="2" customFormat="1">
      <c r="A2612" s="38"/>
      <c r="B2612" s="39"/>
      <c r="C2612" s="40"/>
      <c r="D2612" s="229" t="s">
        <v>169</v>
      </c>
      <c r="E2612" s="40"/>
      <c r="F2612" s="230" t="s">
        <v>4278</v>
      </c>
      <c r="G2612" s="40"/>
      <c r="H2612" s="40"/>
      <c r="I2612" s="231"/>
      <c r="J2612" s="40"/>
      <c r="K2612" s="40"/>
      <c r="L2612" s="44"/>
      <c r="M2612" s="232"/>
      <c r="N2612" s="233"/>
      <c r="O2612" s="91"/>
      <c r="P2612" s="91"/>
      <c r="Q2612" s="91"/>
      <c r="R2612" s="91"/>
      <c r="S2612" s="91"/>
      <c r="T2612" s="92"/>
      <c r="U2612" s="38"/>
      <c r="V2612" s="38"/>
      <c r="W2612" s="38"/>
      <c r="X2612" s="38"/>
      <c r="Y2612" s="38"/>
      <c r="Z2612" s="38"/>
      <c r="AA2612" s="38"/>
      <c r="AB2612" s="38"/>
      <c r="AC2612" s="38"/>
      <c r="AD2612" s="38"/>
      <c r="AE2612" s="38"/>
      <c r="AT2612" s="17" t="s">
        <v>169</v>
      </c>
      <c r="AU2612" s="17" t="s">
        <v>85</v>
      </c>
    </row>
    <row r="2613" s="13" customFormat="1">
      <c r="A2613" s="13"/>
      <c r="B2613" s="234"/>
      <c r="C2613" s="235"/>
      <c r="D2613" s="229" t="s">
        <v>171</v>
      </c>
      <c r="E2613" s="236" t="s">
        <v>1</v>
      </c>
      <c r="F2613" s="237" t="s">
        <v>4279</v>
      </c>
      <c r="G2613" s="235"/>
      <c r="H2613" s="238">
        <v>4</v>
      </c>
      <c r="I2613" s="239"/>
      <c r="J2613" s="235"/>
      <c r="K2613" s="235"/>
      <c r="L2613" s="240"/>
      <c r="M2613" s="241"/>
      <c r="N2613" s="242"/>
      <c r="O2613" s="242"/>
      <c r="P2613" s="242"/>
      <c r="Q2613" s="242"/>
      <c r="R2613" s="242"/>
      <c r="S2613" s="242"/>
      <c r="T2613" s="243"/>
      <c r="U2613" s="13"/>
      <c r="V2613" s="13"/>
      <c r="W2613" s="13"/>
      <c r="X2613" s="13"/>
      <c r="Y2613" s="13"/>
      <c r="Z2613" s="13"/>
      <c r="AA2613" s="13"/>
      <c r="AB2613" s="13"/>
      <c r="AC2613" s="13"/>
      <c r="AD2613" s="13"/>
      <c r="AE2613" s="13"/>
      <c r="AT2613" s="244" t="s">
        <v>171</v>
      </c>
      <c r="AU2613" s="244" t="s">
        <v>85</v>
      </c>
      <c r="AV2613" s="13" t="s">
        <v>85</v>
      </c>
      <c r="AW2613" s="13" t="s">
        <v>32</v>
      </c>
      <c r="AX2613" s="13" t="s">
        <v>75</v>
      </c>
      <c r="AY2613" s="244" t="s">
        <v>161</v>
      </c>
    </row>
    <row r="2614" s="13" customFormat="1">
      <c r="A2614" s="13"/>
      <c r="B2614" s="234"/>
      <c r="C2614" s="235"/>
      <c r="D2614" s="229" t="s">
        <v>171</v>
      </c>
      <c r="E2614" s="236" t="s">
        <v>1</v>
      </c>
      <c r="F2614" s="237" t="s">
        <v>4280</v>
      </c>
      <c r="G2614" s="235"/>
      <c r="H2614" s="238">
        <v>16</v>
      </c>
      <c r="I2614" s="239"/>
      <c r="J2614" s="235"/>
      <c r="K2614" s="235"/>
      <c r="L2614" s="240"/>
      <c r="M2614" s="241"/>
      <c r="N2614" s="242"/>
      <c r="O2614" s="242"/>
      <c r="P2614" s="242"/>
      <c r="Q2614" s="242"/>
      <c r="R2614" s="242"/>
      <c r="S2614" s="242"/>
      <c r="T2614" s="243"/>
      <c r="U2614" s="13"/>
      <c r="V2614" s="13"/>
      <c r="W2614" s="13"/>
      <c r="X2614" s="13"/>
      <c r="Y2614" s="13"/>
      <c r="Z2614" s="13"/>
      <c r="AA2614" s="13"/>
      <c r="AB2614" s="13"/>
      <c r="AC2614" s="13"/>
      <c r="AD2614" s="13"/>
      <c r="AE2614" s="13"/>
      <c r="AT2614" s="244" t="s">
        <v>171</v>
      </c>
      <c r="AU2614" s="244" t="s">
        <v>85</v>
      </c>
      <c r="AV2614" s="13" t="s">
        <v>85</v>
      </c>
      <c r="AW2614" s="13" t="s">
        <v>32</v>
      </c>
      <c r="AX2614" s="13" t="s">
        <v>75</v>
      </c>
      <c r="AY2614" s="244" t="s">
        <v>161</v>
      </c>
    </row>
    <row r="2615" s="13" customFormat="1">
      <c r="A2615" s="13"/>
      <c r="B2615" s="234"/>
      <c r="C2615" s="235"/>
      <c r="D2615" s="229" t="s">
        <v>171</v>
      </c>
      <c r="E2615" s="236" t="s">
        <v>1</v>
      </c>
      <c r="F2615" s="237" t="s">
        <v>4281</v>
      </c>
      <c r="G2615" s="235"/>
      <c r="H2615" s="238">
        <v>13</v>
      </c>
      <c r="I2615" s="239"/>
      <c r="J2615" s="235"/>
      <c r="K2615" s="235"/>
      <c r="L2615" s="240"/>
      <c r="M2615" s="241"/>
      <c r="N2615" s="242"/>
      <c r="O2615" s="242"/>
      <c r="P2615" s="242"/>
      <c r="Q2615" s="242"/>
      <c r="R2615" s="242"/>
      <c r="S2615" s="242"/>
      <c r="T2615" s="243"/>
      <c r="U2615" s="13"/>
      <c r="V2615" s="13"/>
      <c r="W2615" s="13"/>
      <c r="X2615" s="13"/>
      <c r="Y2615" s="13"/>
      <c r="Z2615" s="13"/>
      <c r="AA2615" s="13"/>
      <c r="AB2615" s="13"/>
      <c r="AC2615" s="13"/>
      <c r="AD2615" s="13"/>
      <c r="AE2615" s="13"/>
      <c r="AT2615" s="244" t="s">
        <v>171</v>
      </c>
      <c r="AU2615" s="244" t="s">
        <v>85</v>
      </c>
      <c r="AV2615" s="13" t="s">
        <v>85</v>
      </c>
      <c r="AW2615" s="13" t="s">
        <v>32</v>
      </c>
      <c r="AX2615" s="13" t="s">
        <v>75</v>
      </c>
      <c r="AY2615" s="244" t="s">
        <v>161</v>
      </c>
    </row>
    <row r="2616" s="13" customFormat="1">
      <c r="A2616" s="13"/>
      <c r="B2616" s="234"/>
      <c r="C2616" s="235"/>
      <c r="D2616" s="229" t="s">
        <v>171</v>
      </c>
      <c r="E2616" s="236" t="s">
        <v>1</v>
      </c>
      <c r="F2616" s="237" t="s">
        <v>4282</v>
      </c>
      <c r="G2616" s="235"/>
      <c r="H2616" s="238">
        <v>4</v>
      </c>
      <c r="I2616" s="239"/>
      <c r="J2616" s="235"/>
      <c r="K2616" s="235"/>
      <c r="L2616" s="240"/>
      <c r="M2616" s="241"/>
      <c r="N2616" s="242"/>
      <c r="O2616" s="242"/>
      <c r="P2616" s="242"/>
      <c r="Q2616" s="242"/>
      <c r="R2616" s="242"/>
      <c r="S2616" s="242"/>
      <c r="T2616" s="243"/>
      <c r="U2616" s="13"/>
      <c r="V2616" s="13"/>
      <c r="W2616" s="13"/>
      <c r="X2616" s="13"/>
      <c r="Y2616" s="13"/>
      <c r="Z2616" s="13"/>
      <c r="AA2616" s="13"/>
      <c r="AB2616" s="13"/>
      <c r="AC2616" s="13"/>
      <c r="AD2616" s="13"/>
      <c r="AE2616" s="13"/>
      <c r="AT2616" s="244" t="s">
        <v>171</v>
      </c>
      <c r="AU2616" s="244" t="s">
        <v>85</v>
      </c>
      <c r="AV2616" s="13" t="s">
        <v>85</v>
      </c>
      <c r="AW2616" s="13" t="s">
        <v>32</v>
      </c>
      <c r="AX2616" s="13" t="s">
        <v>75</v>
      </c>
      <c r="AY2616" s="244" t="s">
        <v>161</v>
      </c>
    </row>
    <row r="2617" s="13" customFormat="1">
      <c r="A2617" s="13"/>
      <c r="B2617" s="234"/>
      <c r="C2617" s="235"/>
      <c r="D2617" s="229" t="s">
        <v>171</v>
      </c>
      <c r="E2617" s="236" t="s">
        <v>1</v>
      </c>
      <c r="F2617" s="237" t="s">
        <v>4283</v>
      </c>
      <c r="G2617" s="235"/>
      <c r="H2617" s="238">
        <v>5</v>
      </c>
      <c r="I2617" s="239"/>
      <c r="J2617" s="235"/>
      <c r="K2617" s="235"/>
      <c r="L2617" s="240"/>
      <c r="M2617" s="241"/>
      <c r="N2617" s="242"/>
      <c r="O2617" s="242"/>
      <c r="P2617" s="242"/>
      <c r="Q2617" s="242"/>
      <c r="R2617" s="242"/>
      <c r="S2617" s="242"/>
      <c r="T2617" s="243"/>
      <c r="U2617" s="13"/>
      <c r="V2617" s="13"/>
      <c r="W2617" s="13"/>
      <c r="X2617" s="13"/>
      <c r="Y2617" s="13"/>
      <c r="Z2617" s="13"/>
      <c r="AA2617" s="13"/>
      <c r="AB2617" s="13"/>
      <c r="AC2617" s="13"/>
      <c r="AD2617" s="13"/>
      <c r="AE2617" s="13"/>
      <c r="AT2617" s="244" t="s">
        <v>171</v>
      </c>
      <c r="AU2617" s="244" t="s">
        <v>85</v>
      </c>
      <c r="AV2617" s="13" t="s">
        <v>85</v>
      </c>
      <c r="AW2617" s="13" t="s">
        <v>32</v>
      </c>
      <c r="AX2617" s="13" t="s">
        <v>75</v>
      </c>
      <c r="AY2617" s="244" t="s">
        <v>161</v>
      </c>
    </row>
    <row r="2618" s="13" customFormat="1">
      <c r="A2618" s="13"/>
      <c r="B2618" s="234"/>
      <c r="C2618" s="235"/>
      <c r="D2618" s="229" t="s">
        <v>171</v>
      </c>
      <c r="E2618" s="236" t="s">
        <v>1</v>
      </c>
      <c r="F2618" s="237" t="s">
        <v>4284</v>
      </c>
      <c r="G2618" s="235"/>
      <c r="H2618" s="238">
        <v>12</v>
      </c>
      <c r="I2618" s="239"/>
      <c r="J2618" s="235"/>
      <c r="K2618" s="235"/>
      <c r="L2618" s="240"/>
      <c r="M2618" s="241"/>
      <c r="N2618" s="242"/>
      <c r="O2618" s="242"/>
      <c r="P2618" s="242"/>
      <c r="Q2618" s="242"/>
      <c r="R2618" s="242"/>
      <c r="S2618" s="242"/>
      <c r="T2618" s="243"/>
      <c r="U2618" s="13"/>
      <c r="V2618" s="13"/>
      <c r="W2618" s="13"/>
      <c r="X2618" s="13"/>
      <c r="Y2618" s="13"/>
      <c r="Z2618" s="13"/>
      <c r="AA2618" s="13"/>
      <c r="AB2618" s="13"/>
      <c r="AC2618" s="13"/>
      <c r="AD2618" s="13"/>
      <c r="AE2618" s="13"/>
      <c r="AT2618" s="244" t="s">
        <v>171</v>
      </c>
      <c r="AU2618" s="244" t="s">
        <v>85</v>
      </c>
      <c r="AV2618" s="13" t="s">
        <v>85</v>
      </c>
      <c r="AW2618" s="13" t="s">
        <v>32</v>
      </c>
      <c r="AX2618" s="13" t="s">
        <v>75</v>
      </c>
      <c r="AY2618" s="244" t="s">
        <v>161</v>
      </c>
    </row>
    <row r="2619" s="13" customFormat="1">
      <c r="A2619" s="13"/>
      <c r="B2619" s="234"/>
      <c r="C2619" s="235"/>
      <c r="D2619" s="229" t="s">
        <v>171</v>
      </c>
      <c r="E2619" s="236" t="s">
        <v>1</v>
      </c>
      <c r="F2619" s="237" t="s">
        <v>4285</v>
      </c>
      <c r="G2619" s="235"/>
      <c r="H2619" s="238">
        <v>12</v>
      </c>
      <c r="I2619" s="239"/>
      <c r="J2619" s="235"/>
      <c r="K2619" s="235"/>
      <c r="L2619" s="240"/>
      <c r="M2619" s="241"/>
      <c r="N2619" s="242"/>
      <c r="O2619" s="242"/>
      <c r="P2619" s="242"/>
      <c r="Q2619" s="242"/>
      <c r="R2619" s="242"/>
      <c r="S2619" s="242"/>
      <c r="T2619" s="243"/>
      <c r="U2619" s="13"/>
      <c r="V2619" s="13"/>
      <c r="W2619" s="13"/>
      <c r="X2619" s="13"/>
      <c r="Y2619" s="13"/>
      <c r="Z2619" s="13"/>
      <c r="AA2619" s="13"/>
      <c r="AB2619" s="13"/>
      <c r="AC2619" s="13"/>
      <c r="AD2619" s="13"/>
      <c r="AE2619" s="13"/>
      <c r="AT2619" s="244" t="s">
        <v>171</v>
      </c>
      <c r="AU2619" s="244" t="s">
        <v>85</v>
      </c>
      <c r="AV2619" s="13" t="s">
        <v>85</v>
      </c>
      <c r="AW2619" s="13" t="s">
        <v>32</v>
      </c>
      <c r="AX2619" s="13" t="s">
        <v>75</v>
      </c>
      <c r="AY2619" s="244" t="s">
        <v>161</v>
      </c>
    </row>
    <row r="2620" s="14" customFormat="1">
      <c r="A2620" s="14"/>
      <c r="B2620" s="245"/>
      <c r="C2620" s="246"/>
      <c r="D2620" s="229" t="s">
        <v>171</v>
      </c>
      <c r="E2620" s="247" t="s">
        <v>1</v>
      </c>
      <c r="F2620" s="248" t="s">
        <v>185</v>
      </c>
      <c r="G2620" s="246"/>
      <c r="H2620" s="249">
        <v>66</v>
      </c>
      <c r="I2620" s="250"/>
      <c r="J2620" s="246"/>
      <c r="K2620" s="246"/>
      <c r="L2620" s="251"/>
      <c r="M2620" s="252"/>
      <c r="N2620" s="253"/>
      <c r="O2620" s="253"/>
      <c r="P2620" s="253"/>
      <c r="Q2620" s="253"/>
      <c r="R2620" s="253"/>
      <c r="S2620" s="253"/>
      <c r="T2620" s="254"/>
      <c r="U2620" s="14"/>
      <c r="V2620" s="14"/>
      <c r="W2620" s="14"/>
      <c r="X2620" s="14"/>
      <c r="Y2620" s="14"/>
      <c r="Z2620" s="14"/>
      <c r="AA2620" s="14"/>
      <c r="AB2620" s="14"/>
      <c r="AC2620" s="14"/>
      <c r="AD2620" s="14"/>
      <c r="AE2620" s="14"/>
      <c r="AT2620" s="255" t="s">
        <v>171</v>
      </c>
      <c r="AU2620" s="255" t="s">
        <v>85</v>
      </c>
      <c r="AV2620" s="14" t="s">
        <v>167</v>
      </c>
      <c r="AW2620" s="14" t="s">
        <v>32</v>
      </c>
      <c r="AX2620" s="14" t="s">
        <v>83</v>
      </c>
      <c r="AY2620" s="255" t="s">
        <v>161</v>
      </c>
    </row>
    <row r="2621" s="2" customFormat="1" ht="16.5" customHeight="1">
      <c r="A2621" s="38"/>
      <c r="B2621" s="39"/>
      <c r="C2621" s="215" t="s">
        <v>4286</v>
      </c>
      <c r="D2621" s="215" t="s">
        <v>163</v>
      </c>
      <c r="E2621" s="216" t="s">
        <v>4287</v>
      </c>
      <c r="F2621" s="217" t="s">
        <v>4288</v>
      </c>
      <c r="G2621" s="218" t="s">
        <v>376</v>
      </c>
      <c r="H2621" s="219">
        <v>2</v>
      </c>
      <c r="I2621" s="220"/>
      <c r="J2621" s="221">
        <f>ROUND(I2621*H2621,2)</f>
        <v>0</v>
      </c>
      <c r="K2621" s="222"/>
      <c r="L2621" s="44"/>
      <c r="M2621" s="223" t="s">
        <v>1</v>
      </c>
      <c r="N2621" s="224" t="s">
        <v>40</v>
      </c>
      <c r="O2621" s="91"/>
      <c r="P2621" s="225">
        <f>O2621*H2621</f>
        <v>0</v>
      </c>
      <c r="Q2621" s="225">
        <v>0.00020000000000000001</v>
      </c>
      <c r="R2621" s="225">
        <f>Q2621*H2621</f>
        <v>0.00040000000000000002</v>
      </c>
      <c r="S2621" s="225">
        <v>0</v>
      </c>
      <c r="T2621" s="226">
        <f>S2621*H2621</f>
        <v>0</v>
      </c>
      <c r="U2621" s="38"/>
      <c r="V2621" s="38"/>
      <c r="W2621" s="38"/>
      <c r="X2621" s="38"/>
      <c r="Y2621" s="38"/>
      <c r="Z2621" s="38"/>
      <c r="AA2621" s="38"/>
      <c r="AB2621" s="38"/>
      <c r="AC2621" s="38"/>
      <c r="AD2621" s="38"/>
      <c r="AE2621" s="38"/>
      <c r="AR2621" s="227" t="s">
        <v>256</v>
      </c>
      <c r="AT2621" s="227" t="s">
        <v>163</v>
      </c>
      <c r="AU2621" s="227" t="s">
        <v>85</v>
      </c>
      <c r="AY2621" s="17" t="s">
        <v>161</v>
      </c>
      <c r="BE2621" s="228">
        <f>IF(N2621="základní",J2621,0)</f>
        <v>0</v>
      </c>
      <c r="BF2621" s="228">
        <f>IF(N2621="snížená",J2621,0)</f>
        <v>0</v>
      </c>
      <c r="BG2621" s="228">
        <f>IF(N2621="zákl. přenesená",J2621,0)</f>
        <v>0</v>
      </c>
      <c r="BH2621" s="228">
        <f>IF(N2621="sníž. přenesená",J2621,0)</f>
        <v>0</v>
      </c>
      <c r="BI2621" s="228">
        <f>IF(N2621="nulová",J2621,0)</f>
        <v>0</v>
      </c>
      <c r="BJ2621" s="17" t="s">
        <v>83</v>
      </c>
      <c r="BK2621" s="228">
        <f>ROUND(I2621*H2621,2)</f>
        <v>0</v>
      </c>
      <c r="BL2621" s="17" t="s">
        <v>256</v>
      </c>
      <c r="BM2621" s="227" t="s">
        <v>4289</v>
      </c>
    </row>
    <row r="2622" s="2" customFormat="1">
      <c r="A2622" s="38"/>
      <c r="B2622" s="39"/>
      <c r="C2622" s="40"/>
      <c r="D2622" s="229" t="s">
        <v>169</v>
      </c>
      <c r="E2622" s="40"/>
      <c r="F2622" s="230" t="s">
        <v>4290</v>
      </c>
      <c r="G2622" s="40"/>
      <c r="H2622" s="40"/>
      <c r="I2622" s="231"/>
      <c r="J2622" s="40"/>
      <c r="K2622" s="40"/>
      <c r="L2622" s="44"/>
      <c r="M2622" s="232"/>
      <c r="N2622" s="233"/>
      <c r="O2622" s="91"/>
      <c r="P2622" s="91"/>
      <c r="Q2622" s="91"/>
      <c r="R2622" s="91"/>
      <c r="S2622" s="91"/>
      <c r="T2622" s="92"/>
      <c r="U2622" s="38"/>
      <c r="V2622" s="38"/>
      <c r="W2622" s="38"/>
      <c r="X2622" s="38"/>
      <c r="Y2622" s="38"/>
      <c r="Z2622" s="38"/>
      <c r="AA2622" s="38"/>
      <c r="AB2622" s="38"/>
      <c r="AC2622" s="38"/>
      <c r="AD2622" s="38"/>
      <c r="AE2622" s="38"/>
      <c r="AT2622" s="17" t="s">
        <v>169</v>
      </c>
      <c r="AU2622" s="17" t="s">
        <v>85</v>
      </c>
    </row>
    <row r="2623" s="2" customFormat="1" ht="24.15" customHeight="1">
      <c r="A2623" s="38"/>
      <c r="B2623" s="39"/>
      <c r="C2623" s="215" t="s">
        <v>4291</v>
      </c>
      <c r="D2623" s="215" t="s">
        <v>163</v>
      </c>
      <c r="E2623" s="216" t="s">
        <v>4292</v>
      </c>
      <c r="F2623" s="217" t="s">
        <v>4293</v>
      </c>
      <c r="G2623" s="218" t="s">
        <v>376</v>
      </c>
      <c r="H2623" s="219">
        <v>9</v>
      </c>
      <c r="I2623" s="220"/>
      <c r="J2623" s="221">
        <f>ROUND(I2623*H2623,2)</f>
        <v>0</v>
      </c>
      <c r="K2623" s="222"/>
      <c r="L2623" s="44"/>
      <c r="M2623" s="223" t="s">
        <v>1</v>
      </c>
      <c r="N2623" s="224" t="s">
        <v>40</v>
      </c>
      <c r="O2623" s="91"/>
      <c r="P2623" s="225">
        <f>O2623*H2623</f>
        <v>0</v>
      </c>
      <c r="Q2623" s="225">
        <v>0.00021000000000000001</v>
      </c>
      <c r="R2623" s="225">
        <f>Q2623*H2623</f>
        <v>0.0018900000000000002</v>
      </c>
      <c r="S2623" s="225">
        <v>0</v>
      </c>
      <c r="T2623" s="226">
        <f>S2623*H2623</f>
        <v>0</v>
      </c>
      <c r="U2623" s="38"/>
      <c r="V2623" s="38"/>
      <c r="W2623" s="38"/>
      <c r="X2623" s="38"/>
      <c r="Y2623" s="38"/>
      <c r="Z2623" s="38"/>
      <c r="AA2623" s="38"/>
      <c r="AB2623" s="38"/>
      <c r="AC2623" s="38"/>
      <c r="AD2623" s="38"/>
      <c r="AE2623" s="38"/>
      <c r="AR2623" s="227" t="s">
        <v>256</v>
      </c>
      <c r="AT2623" s="227" t="s">
        <v>163</v>
      </c>
      <c r="AU2623" s="227" t="s">
        <v>85</v>
      </c>
      <c r="AY2623" s="17" t="s">
        <v>161</v>
      </c>
      <c r="BE2623" s="228">
        <f>IF(N2623="základní",J2623,0)</f>
        <v>0</v>
      </c>
      <c r="BF2623" s="228">
        <f>IF(N2623="snížená",J2623,0)</f>
        <v>0</v>
      </c>
      <c r="BG2623" s="228">
        <f>IF(N2623="zákl. přenesená",J2623,0)</f>
        <v>0</v>
      </c>
      <c r="BH2623" s="228">
        <f>IF(N2623="sníž. přenesená",J2623,0)</f>
        <v>0</v>
      </c>
      <c r="BI2623" s="228">
        <f>IF(N2623="nulová",J2623,0)</f>
        <v>0</v>
      </c>
      <c r="BJ2623" s="17" t="s">
        <v>83</v>
      </c>
      <c r="BK2623" s="228">
        <f>ROUND(I2623*H2623,2)</f>
        <v>0</v>
      </c>
      <c r="BL2623" s="17" t="s">
        <v>256</v>
      </c>
      <c r="BM2623" s="227" t="s">
        <v>4294</v>
      </c>
    </row>
    <row r="2624" s="2" customFormat="1">
      <c r="A2624" s="38"/>
      <c r="B2624" s="39"/>
      <c r="C2624" s="40"/>
      <c r="D2624" s="229" t="s">
        <v>169</v>
      </c>
      <c r="E2624" s="40"/>
      <c r="F2624" s="230" t="s">
        <v>4295</v>
      </c>
      <c r="G2624" s="40"/>
      <c r="H2624" s="40"/>
      <c r="I2624" s="231"/>
      <c r="J2624" s="40"/>
      <c r="K2624" s="40"/>
      <c r="L2624" s="44"/>
      <c r="M2624" s="232"/>
      <c r="N2624" s="233"/>
      <c r="O2624" s="91"/>
      <c r="P2624" s="91"/>
      <c r="Q2624" s="91"/>
      <c r="R2624" s="91"/>
      <c r="S2624" s="91"/>
      <c r="T2624" s="92"/>
      <c r="U2624" s="38"/>
      <c r="V2624" s="38"/>
      <c r="W2624" s="38"/>
      <c r="X2624" s="38"/>
      <c r="Y2624" s="38"/>
      <c r="Z2624" s="38"/>
      <c r="AA2624" s="38"/>
      <c r="AB2624" s="38"/>
      <c r="AC2624" s="38"/>
      <c r="AD2624" s="38"/>
      <c r="AE2624" s="38"/>
      <c r="AT2624" s="17" t="s">
        <v>169</v>
      </c>
      <c r="AU2624" s="17" t="s">
        <v>85</v>
      </c>
    </row>
    <row r="2625" s="2" customFormat="1" ht="24.15" customHeight="1">
      <c r="A2625" s="38"/>
      <c r="B2625" s="39"/>
      <c r="C2625" s="215" t="s">
        <v>4296</v>
      </c>
      <c r="D2625" s="215" t="s">
        <v>163</v>
      </c>
      <c r="E2625" s="216" t="s">
        <v>4297</v>
      </c>
      <c r="F2625" s="217" t="s">
        <v>4298</v>
      </c>
      <c r="G2625" s="218" t="s">
        <v>451</v>
      </c>
      <c r="H2625" s="219">
        <v>118.2</v>
      </c>
      <c r="I2625" s="220"/>
      <c r="J2625" s="221">
        <f>ROUND(I2625*H2625,2)</f>
        <v>0</v>
      </c>
      <c r="K2625" s="222"/>
      <c r="L2625" s="44"/>
      <c r="M2625" s="223" t="s">
        <v>1</v>
      </c>
      <c r="N2625" s="224" t="s">
        <v>40</v>
      </c>
      <c r="O2625" s="91"/>
      <c r="P2625" s="225">
        <f>O2625*H2625</f>
        <v>0</v>
      </c>
      <c r="Q2625" s="225">
        <v>0.00032000000000000003</v>
      </c>
      <c r="R2625" s="225">
        <f>Q2625*H2625</f>
        <v>0.037824000000000003</v>
      </c>
      <c r="S2625" s="225">
        <v>0</v>
      </c>
      <c r="T2625" s="226">
        <f>S2625*H2625</f>
        <v>0</v>
      </c>
      <c r="U2625" s="38"/>
      <c r="V2625" s="38"/>
      <c r="W2625" s="38"/>
      <c r="X2625" s="38"/>
      <c r="Y2625" s="38"/>
      <c r="Z2625" s="38"/>
      <c r="AA2625" s="38"/>
      <c r="AB2625" s="38"/>
      <c r="AC2625" s="38"/>
      <c r="AD2625" s="38"/>
      <c r="AE2625" s="38"/>
      <c r="AR2625" s="227" t="s">
        <v>256</v>
      </c>
      <c r="AT2625" s="227" t="s">
        <v>163</v>
      </c>
      <c r="AU2625" s="227" t="s">
        <v>85</v>
      </c>
      <c r="AY2625" s="17" t="s">
        <v>161</v>
      </c>
      <c r="BE2625" s="228">
        <f>IF(N2625="základní",J2625,0)</f>
        <v>0</v>
      </c>
      <c r="BF2625" s="228">
        <f>IF(N2625="snížená",J2625,0)</f>
        <v>0</v>
      </c>
      <c r="BG2625" s="228">
        <f>IF(N2625="zákl. přenesená",J2625,0)</f>
        <v>0</v>
      </c>
      <c r="BH2625" s="228">
        <f>IF(N2625="sníž. přenesená",J2625,0)</f>
        <v>0</v>
      </c>
      <c r="BI2625" s="228">
        <f>IF(N2625="nulová",J2625,0)</f>
        <v>0</v>
      </c>
      <c r="BJ2625" s="17" t="s">
        <v>83</v>
      </c>
      <c r="BK2625" s="228">
        <f>ROUND(I2625*H2625,2)</f>
        <v>0</v>
      </c>
      <c r="BL2625" s="17" t="s">
        <v>256</v>
      </c>
      <c r="BM2625" s="227" t="s">
        <v>4299</v>
      </c>
    </row>
    <row r="2626" s="2" customFormat="1">
      <c r="A2626" s="38"/>
      <c r="B2626" s="39"/>
      <c r="C2626" s="40"/>
      <c r="D2626" s="229" t="s">
        <v>169</v>
      </c>
      <c r="E2626" s="40"/>
      <c r="F2626" s="230" t="s">
        <v>4300</v>
      </c>
      <c r="G2626" s="40"/>
      <c r="H2626" s="40"/>
      <c r="I2626" s="231"/>
      <c r="J2626" s="40"/>
      <c r="K2626" s="40"/>
      <c r="L2626" s="44"/>
      <c r="M2626" s="232"/>
      <c r="N2626" s="233"/>
      <c r="O2626" s="91"/>
      <c r="P2626" s="91"/>
      <c r="Q2626" s="91"/>
      <c r="R2626" s="91"/>
      <c r="S2626" s="91"/>
      <c r="T2626" s="92"/>
      <c r="U2626" s="38"/>
      <c r="V2626" s="38"/>
      <c r="W2626" s="38"/>
      <c r="X2626" s="38"/>
      <c r="Y2626" s="38"/>
      <c r="Z2626" s="38"/>
      <c r="AA2626" s="38"/>
      <c r="AB2626" s="38"/>
      <c r="AC2626" s="38"/>
      <c r="AD2626" s="38"/>
      <c r="AE2626" s="38"/>
      <c r="AT2626" s="17" t="s">
        <v>169</v>
      </c>
      <c r="AU2626" s="17" t="s">
        <v>85</v>
      </c>
    </row>
    <row r="2627" s="13" customFormat="1">
      <c r="A2627" s="13"/>
      <c r="B2627" s="234"/>
      <c r="C2627" s="235"/>
      <c r="D2627" s="229" t="s">
        <v>171</v>
      </c>
      <c r="E2627" s="236" t="s">
        <v>1</v>
      </c>
      <c r="F2627" s="237" t="s">
        <v>1008</v>
      </c>
      <c r="G2627" s="235"/>
      <c r="H2627" s="238">
        <v>8</v>
      </c>
      <c r="I2627" s="239"/>
      <c r="J2627" s="235"/>
      <c r="K2627" s="235"/>
      <c r="L2627" s="240"/>
      <c r="M2627" s="241"/>
      <c r="N2627" s="242"/>
      <c r="O2627" s="242"/>
      <c r="P2627" s="242"/>
      <c r="Q2627" s="242"/>
      <c r="R2627" s="242"/>
      <c r="S2627" s="242"/>
      <c r="T2627" s="243"/>
      <c r="U2627" s="13"/>
      <c r="V2627" s="13"/>
      <c r="W2627" s="13"/>
      <c r="X2627" s="13"/>
      <c r="Y2627" s="13"/>
      <c r="Z2627" s="13"/>
      <c r="AA2627" s="13"/>
      <c r="AB2627" s="13"/>
      <c r="AC2627" s="13"/>
      <c r="AD2627" s="13"/>
      <c r="AE2627" s="13"/>
      <c r="AT2627" s="244" t="s">
        <v>171</v>
      </c>
      <c r="AU2627" s="244" t="s">
        <v>85</v>
      </c>
      <c r="AV2627" s="13" t="s">
        <v>85</v>
      </c>
      <c r="AW2627" s="13" t="s">
        <v>32</v>
      </c>
      <c r="AX2627" s="13" t="s">
        <v>75</v>
      </c>
      <c r="AY2627" s="244" t="s">
        <v>161</v>
      </c>
    </row>
    <row r="2628" s="13" customFormat="1">
      <c r="A2628" s="13"/>
      <c r="B2628" s="234"/>
      <c r="C2628" s="235"/>
      <c r="D2628" s="229" t="s">
        <v>171</v>
      </c>
      <c r="E2628" s="236" t="s">
        <v>1</v>
      </c>
      <c r="F2628" s="237" t="s">
        <v>1009</v>
      </c>
      <c r="G2628" s="235"/>
      <c r="H2628" s="238">
        <v>25.600000000000001</v>
      </c>
      <c r="I2628" s="239"/>
      <c r="J2628" s="235"/>
      <c r="K2628" s="235"/>
      <c r="L2628" s="240"/>
      <c r="M2628" s="241"/>
      <c r="N2628" s="242"/>
      <c r="O2628" s="242"/>
      <c r="P2628" s="242"/>
      <c r="Q2628" s="242"/>
      <c r="R2628" s="242"/>
      <c r="S2628" s="242"/>
      <c r="T2628" s="243"/>
      <c r="U2628" s="13"/>
      <c r="V2628" s="13"/>
      <c r="W2628" s="13"/>
      <c r="X2628" s="13"/>
      <c r="Y2628" s="13"/>
      <c r="Z2628" s="13"/>
      <c r="AA2628" s="13"/>
      <c r="AB2628" s="13"/>
      <c r="AC2628" s="13"/>
      <c r="AD2628" s="13"/>
      <c r="AE2628" s="13"/>
      <c r="AT2628" s="244" t="s">
        <v>171</v>
      </c>
      <c r="AU2628" s="244" t="s">
        <v>85</v>
      </c>
      <c r="AV2628" s="13" t="s">
        <v>85</v>
      </c>
      <c r="AW2628" s="13" t="s">
        <v>32</v>
      </c>
      <c r="AX2628" s="13" t="s">
        <v>75</v>
      </c>
      <c r="AY2628" s="244" t="s">
        <v>161</v>
      </c>
    </row>
    <row r="2629" s="13" customFormat="1">
      <c r="A2629" s="13"/>
      <c r="B2629" s="234"/>
      <c r="C2629" s="235"/>
      <c r="D2629" s="229" t="s">
        <v>171</v>
      </c>
      <c r="E2629" s="236" t="s">
        <v>1</v>
      </c>
      <c r="F2629" s="237" t="s">
        <v>1010</v>
      </c>
      <c r="G2629" s="235"/>
      <c r="H2629" s="238">
        <v>24.800000000000001</v>
      </c>
      <c r="I2629" s="239"/>
      <c r="J2629" s="235"/>
      <c r="K2629" s="235"/>
      <c r="L2629" s="240"/>
      <c r="M2629" s="241"/>
      <c r="N2629" s="242"/>
      <c r="O2629" s="242"/>
      <c r="P2629" s="242"/>
      <c r="Q2629" s="242"/>
      <c r="R2629" s="242"/>
      <c r="S2629" s="242"/>
      <c r="T2629" s="243"/>
      <c r="U2629" s="13"/>
      <c r="V2629" s="13"/>
      <c r="W2629" s="13"/>
      <c r="X2629" s="13"/>
      <c r="Y2629" s="13"/>
      <c r="Z2629" s="13"/>
      <c r="AA2629" s="13"/>
      <c r="AB2629" s="13"/>
      <c r="AC2629" s="13"/>
      <c r="AD2629" s="13"/>
      <c r="AE2629" s="13"/>
      <c r="AT2629" s="244" t="s">
        <v>171</v>
      </c>
      <c r="AU2629" s="244" t="s">
        <v>85</v>
      </c>
      <c r="AV2629" s="13" t="s">
        <v>85</v>
      </c>
      <c r="AW2629" s="13" t="s">
        <v>32</v>
      </c>
      <c r="AX2629" s="13" t="s">
        <v>75</v>
      </c>
      <c r="AY2629" s="244" t="s">
        <v>161</v>
      </c>
    </row>
    <row r="2630" s="13" customFormat="1">
      <c r="A2630" s="13"/>
      <c r="B2630" s="234"/>
      <c r="C2630" s="235"/>
      <c r="D2630" s="229" t="s">
        <v>171</v>
      </c>
      <c r="E2630" s="236" t="s">
        <v>1</v>
      </c>
      <c r="F2630" s="237" t="s">
        <v>1011</v>
      </c>
      <c r="G2630" s="235"/>
      <c r="H2630" s="238">
        <v>6.2000000000000002</v>
      </c>
      <c r="I2630" s="239"/>
      <c r="J2630" s="235"/>
      <c r="K2630" s="235"/>
      <c r="L2630" s="240"/>
      <c r="M2630" s="241"/>
      <c r="N2630" s="242"/>
      <c r="O2630" s="242"/>
      <c r="P2630" s="242"/>
      <c r="Q2630" s="242"/>
      <c r="R2630" s="242"/>
      <c r="S2630" s="242"/>
      <c r="T2630" s="243"/>
      <c r="U2630" s="13"/>
      <c r="V2630" s="13"/>
      <c r="W2630" s="13"/>
      <c r="X2630" s="13"/>
      <c r="Y2630" s="13"/>
      <c r="Z2630" s="13"/>
      <c r="AA2630" s="13"/>
      <c r="AB2630" s="13"/>
      <c r="AC2630" s="13"/>
      <c r="AD2630" s="13"/>
      <c r="AE2630" s="13"/>
      <c r="AT2630" s="244" t="s">
        <v>171</v>
      </c>
      <c r="AU2630" s="244" t="s">
        <v>85</v>
      </c>
      <c r="AV2630" s="13" t="s">
        <v>85</v>
      </c>
      <c r="AW2630" s="13" t="s">
        <v>32</v>
      </c>
      <c r="AX2630" s="13" t="s">
        <v>75</v>
      </c>
      <c r="AY2630" s="244" t="s">
        <v>161</v>
      </c>
    </row>
    <row r="2631" s="13" customFormat="1">
      <c r="A2631" s="13"/>
      <c r="B2631" s="234"/>
      <c r="C2631" s="235"/>
      <c r="D2631" s="229" t="s">
        <v>171</v>
      </c>
      <c r="E2631" s="236" t="s">
        <v>1</v>
      </c>
      <c r="F2631" s="237" t="s">
        <v>4301</v>
      </c>
      <c r="G2631" s="235"/>
      <c r="H2631" s="238">
        <v>13.800000000000001</v>
      </c>
      <c r="I2631" s="239"/>
      <c r="J2631" s="235"/>
      <c r="K2631" s="235"/>
      <c r="L2631" s="240"/>
      <c r="M2631" s="241"/>
      <c r="N2631" s="242"/>
      <c r="O2631" s="242"/>
      <c r="P2631" s="242"/>
      <c r="Q2631" s="242"/>
      <c r="R2631" s="242"/>
      <c r="S2631" s="242"/>
      <c r="T2631" s="243"/>
      <c r="U2631" s="13"/>
      <c r="V2631" s="13"/>
      <c r="W2631" s="13"/>
      <c r="X2631" s="13"/>
      <c r="Y2631" s="13"/>
      <c r="Z2631" s="13"/>
      <c r="AA2631" s="13"/>
      <c r="AB2631" s="13"/>
      <c r="AC2631" s="13"/>
      <c r="AD2631" s="13"/>
      <c r="AE2631" s="13"/>
      <c r="AT2631" s="244" t="s">
        <v>171</v>
      </c>
      <c r="AU2631" s="244" t="s">
        <v>85</v>
      </c>
      <c r="AV2631" s="13" t="s">
        <v>85</v>
      </c>
      <c r="AW2631" s="13" t="s">
        <v>32</v>
      </c>
      <c r="AX2631" s="13" t="s">
        <v>75</v>
      </c>
      <c r="AY2631" s="244" t="s">
        <v>161</v>
      </c>
    </row>
    <row r="2632" s="13" customFormat="1">
      <c r="A2632" s="13"/>
      <c r="B2632" s="234"/>
      <c r="C2632" s="235"/>
      <c r="D2632" s="229" t="s">
        <v>171</v>
      </c>
      <c r="E2632" s="236" t="s">
        <v>1</v>
      </c>
      <c r="F2632" s="237" t="s">
        <v>4302</v>
      </c>
      <c r="G2632" s="235"/>
      <c r="H2632" s="238">
        <v>20.399999999999999</v>
      </c>
      <c r="I2632" s="239"/>
      <c r="J2632" s="235"/>
      <c r="K2632" s="235"/>
      <c r="L2632" s="240"/>
      <c r="M2632" s="241"/>
      <c r="N2632" s="242"/>
      <c r="O2632" s="242"/>
      <c r="P2632" s="242"/>
      <c r="Q2632" s="242"/>
      <c r="R2632" s="242"/>
      <c r="S2632" s="242"/>
      <c r="T2632" s="243"/>
      <c r="U2632" s="13"/>
      <c r="V2632" s="13"/>
      <c r="W2632" s="13"/>
      <c r="X2632" s="13"/>
      <c r="Y2632" s="13"/>
      <c r="Z2632" s="13"/>
      <c r="AA2632" s="13"/>
      <c r="AB2632" s="13"/>
      <c r="AC2632" s="13"/>
      <c r="AD2632" s="13"/>
      <c r="AE2632" s="13"/>
      <c r="AT2632" s="244" t="s">
        <v>171</v>
      </c>
      <c r="AU2632" s="244" t="s">
        <v>85</v>
      </c>
      <c r="AV2632" s="13" t="s">
        <v>85</v>
      </c>
      <c r="AW2632" s="13" t="s">
        <v>32</v>
      </c>
      <c r="AX2632" s="13" t="s">
        <v>75</v>
      </c>
      <c r="AY2632" s="244" t="s">
        <v>161</v>
      </c>
    </row>
    <row r="2633" s="13" customFormat="1">
      <c r="A2633" s="13"/>
      <c r="B2633" s="234"/>
      <c r="C2633" s="235"/>
      <c r="D2633" s="229" t="s">
        <v>171</v>
      </c>
      <c r="E2633" s="236" t="s">
        <v>1</v>
      </c>
      <c r="F2633" s="237" t="s">
        <v>4303</v>
      </c>
      <c r="G2633" s="235"/>
      <c r="H2633" s="238">
        <v>19.399999999999999</v>
      </c>
      <c r="I2633" s="239"/>
      <c r="J2633" s="235"/>
      <c r="K2633" s="235"/>
      <c r="L2633" s="240"/>
      <c r="M2633" s="241"/>
      <c r="N2633" s="242"/>
      <c r="O2633" s="242"/>
      <c r="P2633" s="242"/>
      <c r="Q2633" s="242"/>
      <c r="R2633" s="242"/>
      <c r="S2633" s="242"/>
      <c r="T2633" s="243"/>
      <c r="U2633" s="13"/>
      <c r="V2633" s="13"/>
      <c r="W2633" s="13"/>
      <c r="X2633" s="13"/>
      <c r="Y2633" s="13"/>
      <c r="Z2633" s="13"/>
      <c r="AA2633" s="13"/>
      <c r="AB2633" s="13"/>
      <c r="AC2633" s="13"/>
      <c r="AD2633" s="13"/>
      <c r="AE2633" s="13"/>
      <c r="AT2633" s="244" t="s">
        <v>171</v>
      </c>
      <c r="AU2633" s="244" t="s">
        <v>85</v>
      </c>
      <c r="AV2633" s="13" t="s">
        <v>85</v>
      </c>
      <c r="AW2633" s="13" t="s">
        <v>32</v>
      </c>
      <c r="AX2633" s="13" t="s">
        <v>75</v>
      </c>
      <c r="AY2633" s="244" t="s">
        <v>161</v>
      </c>
    </row>
    <row r="2634" s="14" customFormat="1">
      <c r="A2634" s="14"/>
      <c r="B2634" s="245"/>
      <c r="C2634" s="246"/>
      <c r="D2634" s="229" t="s">
        <v>171</v>
      </c>
      <c r="E2634" s="247" t="s">
        <v>1</v>
      </c>
      <c r="F2634" s="248" t="s">
        <v>185</v>
      </c>
      <c r="G2634" s="246"/>
      <c r="H2634" s="249">
        <v>118.20000000000002</v>
      </c>
      <c r="I2634" s="250"/>
      <c r="J2634" s="246"/>
      <c r="K2634" s="246"/>
      <c r="L2634" s="251"/>
      <c r="M2634" s="252"/>
      <c r="N2634" s="253"/>
      <c r="O2634" s="253"/>
      <c r="P2634" s="253"/>
      <c r="Q2634" s="253"/>
      <c r="R2634" s="253"/>
      <c r="S2634" s="253"/>
      <c r="T2634" s="254"/>
      <c r="U2634" s="14"/>
      <c r="V2634" s="14"/>
      <c r="W2634" s="14"/>
      <c r="X2634" s="14"/>
      <c r="Y2634" s="14"/>
      <c r="Z2634" s="14"/>
      <c r="AA2634" s="14"/>
      <c r="AB2634" s="14"/>
      <c r="AC2634" s="14"/>
      <c r="AD2634" s="14"/>
      <c r="AE2634" s="14"/>
      <c r="AT2634" s="255" t="s">
        <v>171</v>
      </c>
      <c r="AU2634" s="255" t="s">
        <v>85</v>
      </c>
      <c r="AV2634" s="14" t="s">
        <v>167</v>
      </c>
      <c r="AW2634" s="14" t="s">
        <v>32</v>
      </c>
      <c r="AX2634" s="14" t="s">
        <v>83</v>
      </c>
      <c r="AY2634" s="255" t="s">
        <v>161</v>
      </c>
    </row>
    <row r="2635" s="2" customFormat="1" ht="33" customHeight="1">
      <c r="A2635" s="38"/>
      <c r="B2635" s="39"/>
      <c r="C2635" s="215" t="s">
        <v>4304</v>
      </c>
      <c r="D2635" s="215" t="s">
        <v>163</v>
      </c>
      <c r="E2635" s="216" t="s">
        <v>4305</v>
      </c>
      <c r="F2635" s="217" t="s">
        <v>4306</v>
      </c>
      <c r="G2635" s="218" t="s">
        <v>206</v>
      </c>
      <c r="H2635" s="219">
        <v>227.655</v>
      </c>
      <c r="I2635" s="220"/>
      <c r="J2635" s="221">
        <f>ROUND(I2635*H2635,2)</f>
        <v>0</v>
      </c>
      <c r="K2635" s="222"/>
      <c r="L2635" s="44"/>
      <c r="M2635" s="223" t="s">
        <v>1</v>
      </c>
      <c r="N2635" s="224" t="s">
        <v>40</v>
      </c>
      <c r="O2635" s="91"/>
      <c r="P2635" s="225">
        <f>O2635*H2635</f>
        <v>0</v>
      </c>
      <c r="Q2635" s="225">
        <v>0.0073000000000000001</v>
      </c>
      <c r="R2635" s="225">
        <f>Q2635*H2635</f>
        <v>1.6618815</v>
      </c>
      <c r="S2635" s="225">
        <v>0</v>
      </c>
      <c r="T2635" s="226">
        <f>S2635*H2635</f>
        <v>0</v>
      </c>
      <c r="U2635" s="38"/>
      <c r="V2635" s="38"/>
      <c r="W2635" s="38"/>
      <c r="X2635" s="38"/>
      <c r="Y2635" s="38"/>
      <c r="Z2635" s="38"/>
      <c r="AA2635" s="38"/>
      <c r="AB2635" s="38"/>
      <c r="AC2635" s="38"/>
      <c r="AD2635" s="38"/>
      <c r="AE2635" s="38"/>
      <c r="AR2635" s="227" t="s">
        <v>256</v>
      </c>
      <c r="AT2635" s="227" t="s">
        <v>163</v>
      </c>
      <c r="AU2635" s="227" t="s">
        <v>85</v>
      </c>
      <c r="AY2635" s="17" t="s">
        <v>161</v>
      </c>
      <c r="BE2635" s="228">
        <f>IF(N2635="základní",J2635,0)</f>
        <v>0</v>
      </c>
      <c r="BF2635" s="228">
        <f>IF(N2635="snížená",J2635,0)</f>
        <v>0</v>
      </c>
      <c r="BG2635" s="228">
        <f>IF(N2635="zákl. přenesená",J2635,0)</f>
        <v>0</v>
      </c>
      <c r="BH2635" s="228">
        <f>IF(N2635="sníž. přenesená",J2635,0)</f>
        <v>0</v>
      </c>
      <c r="BI2635" s="228">
        <f>IF(N2635="nulová",J2635,0)</f>
        <v>0</v>
      </c>
      <c r="BJ2635" s="17" t="s">
        <v>83</v>
      </c>
      <c r="BK2635" s="228">
        <f>ROUND(I2635*H2635,2)</f>
        <v>0</v>
      </c>
      <c r="BL2635" s="17" t="s">
        <v>256</v>
      </c>
      <c r="BM2635" s="227" t="s">
        <v>4307</v>
      </c>
    </row>
    <row r="2636" s="2" customFormat="1">
      <c r="A2636" s="38"/>
      <c r="B2636" s="39"/>
      <c r="C2636" s="40"/>
      <c r="D2636" s="229" t="s">
        <v>169</v>
      </c>
      <c r="E2636" s="40"/>
      <c r="F2636" s="230" t="s">
        <v>4308</v>
      </c>
      <c r="G2636" s="40"/>
      <c r="H2636" s="40"/>
      <c r="I2636" s="231"/>
      <c r="J2636" s="40"/>
      <c r="K2636" s="40"/>
      <c r="L2636" s="44"/>
      <c r="M2636" s="232"/>
      <c r="N2636" s="233"/>
      <c r="O2636" s="91"/>
      <c r="P2636" s="91"/>
      <c r="Q2636" s="91"/>
      <c r="R2636" s="91"/>
      <c r="S2636" s="91"/>
      <c r="T2636" s="92"/>
      <c r="U2636" s="38"/>
      <c r="V2636" s="38"/>
      <c r="W2636" s="38"/>
      <c r="X2636" s="38"/>
      <c r="Y2636" s="38"/>
      <c r="Z2636" s="38"/>
      <c r="AA2636" s="38"/>
      <c r="AB2636" s="38"/>
      <c r="AC2636" s="38"/>
      <c r="AD2636" s="38"/>
      <c r="AE2636" s="38"/>
      <c r="AT2636" s="17" t="s">
        <v>169</v>
      </c>
      <c r="AU2636" s="17" t="s">
        <v>85</v>
      </c>
    </row>
    <row r="2637" s="13" customFormat="1">
      <c r="A2637" s="13"/>
      <c r="B2637" s="234"/>
      <c r="C2637" s="235"/>
      <c r="D2637" s="229" t="s">
        <v>171</v>
      </c>
      <c r="E2637" s="236" t="s">
        <v>1</v>
      </c>
      <c r="F2637" s="237" t="s">
        <v>4255</v>
      </c>
      <c r="G2637" s="235"/>
      <c r="H2637" s="238">
        <v>17.390000000000001</v>
      </c>
      <c r="I2637" s="239"/>
      <c r="J2637" s="235"/>
      <c r="K2637" s="235"/>
      <c r="L2637" s="240"/>
      <c r="M2637" s="241"/>
      <c r="N2637" s="242"/>
      <c r="O2637" s="242"/>
      <c r="P2637" s="242"/>
      <c r="Q2637" s="242"/>
      <c r="R2637" s="242"/>
      <c r="S2637" s="242"/>
      <c r="T2637" s="243"/>
      <c r="U2637" s="13"/>
      <c r="V2637" s="13"/>
      <c r="W2637" s="13"/>
      <c r="X2637" s="13"/>
      <c r="Y2637" s="13"/>
      <c r="Z2637" s="13"/>
      <c r="AA2637" s="13"/>
      <c r="AB2637" s="13"/>
      <c r="AC2637" s="13"/>
      <c r="AD2637" s="13"/>
      <c r="AE2637" s="13"/>
      <c r="AT2637" s="244" t="s">
        <v>171</v>
      </c>
      <c r="AU2637" s="244" t="s">
        <v>85</v>
      </c>
      <c r="AV2637" s="13" t="s">
        <v>85</v>
      </c>
      <c r="AW2637" s="13" t="s">
        <v>32</v>
      </c>
      <c r="AX2637" s="13" t="s">
        <v>75</v>
      </c>
      <c r="AY2637" s="244" t="s">
        <v>161</v>
      </c>
    </row>
    <row r="2638" s="13" customFormat="1">
      <c r="A2638" s="13"/>
      <c r="B2638" s="234"/>
      <c r="C2638" s="235"/>
      <c r="D2638" s="229" t="s">
        <v>171</v>
      </c>
      <c r="E2638" s="236" t="s">
        <v>1</v>
      </c>
      <c r="F2638" s="237" t="s">
        <v>4256</v>
      </c>
      <c r="G2638" s="235"/>
      <c r="H2638" s="238">
        <v>48.509999999999998</v>
      </c>
      <c r="I2638" s="239"/>
      <c r="J2638" s="235"/>
      <c r="K2638" s="235"/>
      <c r="L2638" s="240"/>
      <c r="M2638" s="241"/>
      <c r="N2638" s="242"/>
      <c r="O2638" s="242"/>
      <c r="P2638" s="242"/>
      <c r="Q2638" s="242"/>
      <c r="R2638" s="242"/>
      <c r="S2638" s="242"/>
      <c r="T2638" s="243"/>
      <c r="U2638" s="13"/>
      <c r="V2638" s="13"/>
      <c r="W2638" s="13"/>
      <c r="X2638" s="13"/>
      <c r="Y2638" s="13"/>
      <c r="Z2638" s="13"/>
      <c r="AA2638" s="13"/>
      <c r="AB2638" s="13"/>
      <c r="AC2638" s="13"/>
      <c r="AD2638" s="13"/>
      <c r="AE2638" s="13"/>
      <c r="AT2638" s="244" t="s">
        <v>171</v>
      </c>
      <c r="AU2638" s="244" t="s">
        <v>85</v>
      </c>
      <c r="AV2638" s="13" t="s">
        <v>85</v>
      </c>
      <c r="AW2638" s="13" t="s">
        <v>32</v>
      </c>
      <c r="AX2638" s="13" t="s">
        <v>75</v>
      </c>
      <c r="AY2638" s="244" t="s">
        <v>161</v>
      </c>
    </row>
    <row r="2639" s="13" customFormat="1">
      <c r="A2639" s="13"/>
      <c r="B2639" s="234"/>
      <c r="C2639" s="235"/>
      <c r="D2639" s="229" t="s">
        <v>171</v>
      </c>
      <c r="E2639" s="236" t="s">
        <v>1</v>
      </c>
      <c r="F2639" s="237" t="s">
        <v>4257</v>
      </c>
      <c r="G2639" s="235"/>
      <c r="H2639" s="238">
        <v>50.700000000000003</v>
      </c>
      <c r="I2639" s="239"/>
      <c r="J2639" s="235"/>
      <c r="K2639" s="235"/>
      <c r="L2639" s="240"/>
      <c r="M2639" s="241"/>
      <c r="N2639" s="242"/>
      <c r="O2639" s="242"/>
      <c r="P2639" s="242"/>
      <c r="Q2639" s="242"/>
      <c r="R2639" s="242"/>
      <c r="S2639" s="242"/>
      <c r="T2639" s="243"/>
      <c r="U2639" s="13"/>
      <c r="V2639" s="13"/>
      <c r="W2639" s="13"/>
      <c r="X2639" s="13"/>
      <c r="Y2639" s="13"/>
      <c r="Z2639" s="13"/>
      <c r="AA2639" s="13"/>
      <c r="AB2639" s="13"/>
      <c r="AC2639" s="13"/>
      <c r="AD2639" s="13"/>
      <c r="AE2639" s="13"/>
      <c r="AT2639" s="244" t="s">
        <v>171</v>
      </c>
      <c r="AU2639" s="244" t="s">
        <v>85</v>
      </c>
      <c r="AV2639" s="13" t="s">
        <v>85</v>
      </c>
      <c r="AW2639" s="13" t="s">
        <v>32</v>
      </c>
      <c r="AX2639" s="13" t="s">
        <v>75</v>
      </c>
      <c r="AY2639" s="244" t="s">
        <v>161</v>
      </c>
    </row>
    <row r="2640" s="13" customFormat="1">
      <c r="A2640" s="13"/>
      <c r="B2640" s="234"/>
      <c r="C2640" s="235"/>
      <c r="D2640" s="229" t="s">
        <v>171</v>
      </c>
      <c r="E2640" s="236" t="s">
        <v>1</v>
      </c>
      <c r="F2640" s="237" t="s">
        <v>715</v>
      </c>
      <c r="G2640" s="235"/>
      <c r="H2640" s="238">
        <v>12.35</v>
      </c>
      <c r="I2640" s="239"/>
      <c r="J2640" s="235"/>
      <c r="K2640" s="235"/>
      <c r="L2640" s="240"/>
      <c r="M2640" s="241"/>
      <c r="N2640" s="242"/>
      <c r="O2640" s="242"/>
      <c r="P2640" s="242"/>
      <c r="Q2640" s="242"/>
      <c r="R2640" s="242"/>
      <c r="S2640" s="242"/>
      <c r="T2640" s="243"/>
      <c r="U2640" s="13"/>
      <c r="V2640" s="13"/>
      <c r="W2640" s="13"/>
      <c r="X2640" s="13"/>
      <c r="Y2640" s="13"/>
      <c r="Z2640" s="13"/>
      <c r="AA2640" s="13"/>
      <c r="AB2640" s="13"/>
      <c r="AC2640" s="13"/>
      <c r="AD2640" s="13"/>
      <c r="AE2640" s="13"/>
      <c r="AT2640" s="244" t="s">
        <v>171</v>
      </c>
      <c r="AU2640" s="244" t="s">
        <v>85</v>
      </c>
      <c r="AV2640" s="13" t="s">
        <v>85</v>
      </c>
      <c r="AW2640" s="13" t="s">
        <v>32</v>
      </c>
      <c r="AX2640" s="13" t="s">
        <v>75</v>
      </c>
      <c r="AY2640" s="244" t="s">
        <v>161</v>
      </c>
    </row>
    <row r="2641" s="13" customFormat="1">
      <c r="A2641" s="13"/>
      <c r="B2641" s="234"/>
      <c r="C2641" s="235"/>
      <c r="D2641" s="229" t="s">
        <v>171</v>
      </c>
      <c r="E2641" s="236" t="s">
        <v>1</v>
      </c>
      <c r="F2641" s="237" t="s">
        <v>716</v>
      </c>
      <c r="G2641" s="235"/>
      <c r="H2641" s="238">
        <v>10.275</v>
      </c>
      <c r="I2641" s="239"/>
      <c r="J2641" s="235"/>
      <c r="K2641" s="235"/>
      <c r="L2641" s="240"/>
      <c r="M2641" s="241"/>
      <c r="N2641" s="242"/>
      <c r="O2641" s="242"/>
      <c r="P2641" s="242"/>
      <c r="Q2641" s="242"/>
      <c r="R2641" s="242"/>
      <c r="S2641" s="242"/>
      <c r="T2641" s="243"/>
      <c r="U2641" s="13"/>
      <c r="V2641" s="13"/>
      <c r="W2641" s="13"/>
      <c r="X2641" s="13"/>
      <c r="Y2641" s="13"/>
      <c r="Z2641" s="13"/>
      <c r="AA2641" s="13"/>
      <c r="AB2641" s="13"/>
      <c r="AC2641" s="13"/>
      <c r="AD2641" s="13"/>
      <c r="AE2641" s="13"/>
      <c r="AT2641" s="244" t="s">
        <v>171</v>
      </c>
      <c r="AU2641" s="244" t="s">
        <v>85</v>
      </c>
      <c r="AV2641" s="13" t="s">
        <v>85</v>
      </c>
      <c r="AW2641" s="13" t="s">
        <v>32</v>
      </c>
      <c r="AX2641" s="13" t="s">
        <v>75</v>
      </c>
      <c r="AY2641" s="244" t="s">
        <v>161</v>
      </c>
    </row>
    <row r="2642" s="13" customFormat="1">
      <c r="A2642" s="13"/>
      <c r="B2642" s="234"/>
      <c r="C2642" s="235"/>
      <c r="D2642" s="229" t="s">
        <v>171</v>
      </c>
      <c r="E2642" s="236" t="s">
        <v>1</v>
      </c>
      <c r="F2642" s="237" t="s">
        <v>4258</v>
      </c>
      <c r="G2642" s="235"/>
      <c r="H2642" s="238">
        <v>2.2799999999999998</v>
      </c>
      <c r="I2642" s="239"/>
      <c r="J2642" s="235"/>
      <c r="K2642" s="235"/>
      <c r="L2642" s="240"/>
      <c r="M2642" s="241"/>
      <c r="N2642" s="242"/>
      <c r="O2642" s="242"/>
      <c r="P2642" s="242"/>
      <c r="Q2642" s="242"/>
      <c r="R2642" s="242"/>
      <c r="S2642" s="242"/>
      <c r="T2642" s="243"/>
      <c r="U2642" s="13"/>
      <c r="V2642" s="13"/>
      <c r="W2642" s="13"/>
      <c r="X2642" s="13"/>
      <c r="Y2642" s="13"/>
      <c r="Z2642" s="13"/>
      <c r="AA2642" s="13"/>
      <c r="AB2642" s="13"/>
      <c r="AC2642" s="13"/>
      <c r="AD2642" s="13"/>
      <c r="AE2642" s="13"/>
      <c r="AT2642" s="244" t="s">
        <v>171</v>
      </c>
      <c r="AU2642" s="244" t="s">
        <v>85</v>
      </c>
      <c r="AV2642" s="13" t="s">
        <v>85</v>
      </c>
      <c r="AW2642" s="13" t="s">
        <v>32</v>
      </c>
      <c r="AX2642" s="13" t="s">
        <v>75</v>
      </c>
      <c r="AY2642" s="244" t="s">
        <v>161</v>
      </c>
    </row>
    <row r="2643" s="13" customFormat="1">
      <c r="A2643" s="13"/>
      <c r="B2643" s="234"/>
      <c r="C2643" s="235"/>
      <c r="D2643" s="229" t="s">
        <v>171</v>
      </c>
      <c r="E2643" s="236" t="s">
        <v>1</v>
      </c>
      <c r="F2643" s="237" t="s">
        <v>4259</v>
      </c>
      <c r="G2643" s="235"/>
      <c r="H2643" s="238">
        <v>11</v>
      </c>
      <c r="I2643" s="239"/>
      <c r="J2643" s="235"/>
      <c r="K2643" s="235"/>
      <c r="L2643" s="240"/>
      <c r="M2643" s="241"/>
      <c r="N2643" s="242"/>
      <c r="O2643" s="242"/>
      <c r="P2643" s="242"/>
      <c r="Q2643" s="242"/>
      <c r="R2643" s="242"/>
      <c r="S2643" s="242"/>
      <c r="T2643" s="243"/>
      <c r="U2643" s="13"/>
      <c r="V2643" s="13"/>
      <c r="W2643" s="13"/>
      <c r="X2643" s="13"/>
      <c r="Y2643" s="13"/>
      <c r="Z2643" s="13"/>
      <c r="AA2643" s="13"/>
      <c r="AB2643" s="13"/>
      <c r="AC2643" s="13"/>
      <c r="AD2643" s="13"/>
      <c r="AE2643" s="13"/>
      <c r="AT2643" s="244" t="s">
        <v>171</v>
      </c>
      <c r="AU2643" s="244" t="s">
        <v>85</v>
      </c>
      <c r="AV2643" s="13" t="s">
        <v>85</v>
      </c>
      <c r="AW2643" s="13" t="s">
        <v>32</v>
      </c>
      <c r="AX2643" s="13" t="s">
        <v>75</v>
      </c>
      <c r="AY2643" s="244" t="s">
        <v>161</v>
      </c>
    </row>
    <row r="2644" s="13" customFormat="1">
      <c r="A2644" s="13"/>
      <c r="B2644" s="234"/>
      <c r="C2644" s="235"/>
      <c r="D2644" s="229" t="s">
        <v>171</v>
      </c>
      <c r="E2644" s="236" t="s">
        <v>1</v>
      </c>
      <c r="F2644" s="237" t="s">
        <v>4260</v>
      </c>
      <c r="G2644" s="235"/>
      <c r="H2644" s="238">
        <v>38.700000000000003</v>
      </c>
      <c r="I2644" s="239"/>
      <c r="J2644" s="235"/>
      <c r="K2644" s="235"/>
      <c r="L2644" s="240"/>
      <c r="M2644" s="241"/>
      <c r="N2644" s="242"/>
      <c r="O2644" s="242"/>
      <c r="P2644" s="242"/>
      <c r="Q2644" s="242"/>
      <c r="R2644" s="242"/>
      <c r="S2644" s="242"/>
      <c r="T2644" s="243"/>
      <c r="U2644" s="13"/>
      <c r="V2644" s="13"/>
      <c r="W2644" s="13"/>
      <c r="X2644" s="13"/>
      <c r="Y2644" s="13"/>
      <c r="Z2644" s="13"/>
      <c r="AA2644" s="13"/>
      <c r="AB2644" s="13"/>
      <c r="AC2644" s="13"/>
      <c r="AD2644" s="13"/>
      <c r="AE2644" s="13"/>
      <c r="AT2644" s="244" t="s">
        <v>171</v>
      </c>
      <c r="AU2644" s="244" t="s">
        <v>85</v>
      </c>
      <c r="AV2644" s="13" t="s">
        <v>85</v>
      </c>
      <c r="AW2644" s="13" t="s">
        <v>32</v>
      </c>
      <c r="AX2644" s="13" t="s">
        <v>75</v>
      </c>
      <c r="AY2644" s="244" t="s">
        <v>161</v>
      </c>
    </row>
    <row r="2645" s="13" customFormat="1">
      <c r="A2645" s="13"/>
      <c r="B2645" s="234"/>
      <c r="C2645" s="235"/>
      <c r="D2645" s="229" t="s">
        <v>171</v>
      </c>
      <c r="E2645" s="236" t="s">
        <v>1</v>
      </c>
      <c r="F2645" s="237" t="s">
        <v>4309</v>
      </c>
      <c r="G2645" s="235"/>
      <c r="H2645" s="238">
        <v>36.450000000000003</v>
      </c>
      <c r="I2645" s="239"/>
      <c r="J2645" s="235"/>
      <c r="K2645" s="235"/>
      <c r="L2645" s="240"/>
      <c r="M2645" s="241"/>
      <c r="N2645" s="242"/>
      <c r="O2645" s="242"/>
      <c r="P2645" s="242"/>
      <c r="Q2645" s="242"/>
      <c r="R2645" s="242"/>
      <c r="S2645" s="242"/>
      <c r="T2645" s="243"/>
      <c r="U2645" s="13"/>
      <c r="V2645" s="13"/>
      <c r="W2645" s="13"/>
      <c r="X2645" s="13"/>
      <c r="Y2645" s="13"/>
      <c r="Z2645" s="13"/>
      <c r="AA2645" s="13"/>
      <c r="AB2645" s="13"/>
      <c r="AC2645" s="13"/>
      <c r="AD2645" s="13"/>
      <c r="AE2645" s="13"/>
      <c r="AT2645" s="244" t="s">
        <v>171</v>
      </c>
      <c r="AU2645" s="244" t="s">
        <v>85</v>
      </c>
      <c r="AV2645" s="13" t="s">
        <v>85</v>
      </c>
      <c r="AW2645" s="13" t="s">
        <v>32</v>
      </c>
      <c r="AX2645" s="13" t="s">
        <v>75</v>
      </c>
      <c r="AY2645" s="244" t="s">
        <v>161</v>
      </c>
    </row>
    <row r="2646" s="14" customFormat="1">
      <c r="A2646" s="14"/>
      <c r="B2646" s="245"/>
      <c r="C2646" s="246"/>
      <c r="D2646" s="229" t="s">
        <v>171</v>
      </c>
      <c r="E2646" s="247" t="s">
        <v>1</v>
      </c>
      <c r="F2646" s="248" t="s">
        <v>185</v>
      </c>
      <c r="G2646" s="246"/>
      <c r="H2646" s="249">
        <v>227.65500000000003</v>
      </c>
      <c r="I2646" s="250"/>
      <c r="J2646" s="246"/>
      <c r="K2646" s="246"/>
      <c r="L2646" s="251"/>
      <c r="M2646" s="252"/>
      <c r="N2646" s="253"/>
      <c r="O2646" s="253"/>
      <c r="P2646" s="253"/>
      <c r="Q2646" s="253"/>
      <c r="R2646" s="253"/>
      <c r="S2646" s="253"/>
      <c r="T2646" s="254"/>
      <c r="U2646" s="14"/>
      <c r="V2646" s="14"/>
      <c r="W2646" s="14"/>
      <c r="X2646" s="14"/>
      <c r="Y2646" s="14"/>
      <c r="Z2646" s="14"/>
      <c r="AA2646" s="14"/>
      <c r="AB2646" s="14"/>
      <c r="AC2646" s="14"/>
      <c r="AD2646" s="14"/>
      <c r="AE2646" s="14"/>
      <c r="AT2646" s="255" t="s">
        <v>171</v>
      </c>
      <c r="AU2646" s="255" t="s">
        <v>85</v>
      </c>
      <c r="AV2646" s="14" t="s">
        <v>167</v>
      </c>
      <c r="AW2646" s="14" t="s">
        <v>32</v>
      </c>
      <c r="AX2646" s="14" t="s">
        <v>83</v>
      </c>
      <c r="AY2646" s="255" t="s">
        <v>161</v>
      </c>
    </row>
    <row r="2647" s="2" customFormat="1" ht="24.15" customHeight="1">
      <c r="A2647" s="38"/>
      <c r="B2647" s="39"/>
      <c r="C2647" s="256" t="s">
        <v>4310</v>
      </c>
      <c r="D2647" s="256" t="s">
        <v>639</v>
      </c>
      <c r="E2647" s="257" t="s">
        <v>4311</v>
      </c>
      <c r="F2647" s="258" t="s">
        <v>4312</v>
      </c>
      <c r="G2647" s="259" t="s">
        <v>206</v>
      </c>
      <c r="H2647" s="260">
        <v>239.03800000000001</v>
      </c>
      <c r="I2647" s="261"/>
      <c r="J2647" s="262">
        <f>ROUND(I2647*H2647,2)</f>
        <v>0</v>
      </c>
      <c r="K2647" s="263"/>
      <c r="L2647" s="264"/>
      <c r="M2647" s="265" t="s">
        <v>1</v>
      </c>
      <c r="N2647" s="266" t="s">
        <v>40</v>
      </c>
      <c r="O2647" s="91"/>
      <c r="P2647" s="225">
        <f>O2647*H2647</f>
        <v>0</v>
      </c>
      <c r="Q2647" s="225">
        <v>0.0118</v>
      </c>
      <c r="R2647" s="225">
        <f>Q2647*H2647</f>
        <v>2.8206484000000001</v>
      </c>
      <c r="S2647" s="225">
        <v>0</v>
      </c>
      <c r="T2647" s="226">
        <f>S2647*H2647</f>
        <v>0</v>
      </c>
      <c r="U2647" s="38"/>
      <c r="V2647" s="38"/>
      <c r="W2647" s="38"/>
      <c r="X2647" s="38"/>
      <c r="Y2647" s="38"/>
      <c r="Z2647" s="38"/>
      <c r="AA2647" s="38"/>
      <c r="AB2647" s="38"/>
      <c r="AC2647" s="38"/>
      <c r="AD2647" s="38"/>
      <c r="AE2647" s="38"/>
      <c r="AR2647" s="227" t="s">
        <v>642</v>
      </c>
      <c r="AT2647" s="227" t="s">
        <v>639</v>
      </c>
      <c r="AU2647" s="227" t="s">
        <v>85</v>
      </c>
      <c r="AY2647" s="17" t="s">
        <v>161</v>
      </c>
      <c r="BE2647" s="228">
        <f>IF(N2647="základní",J2647,0)</f>
        <v>0</v>
      </c>
      <c r="BF2647" s="228">
        <f>IF(N2647="snížená",J2647,0)</f>
        <v>0</v>
      </c>
      <c r="BG2647" s="228">
        <f>IF(N2647="zákl. přenesená",J2647,0)</f>
        <v>0</v>
      </c>
      <c r="BH2647" s="228">
        <f>IF(N2647="sníž. přenesená",J2647,0)</f>
        <v>0</v>
      </c>
      <c r="BI2647" s="228">
        <f>IF(N2647="nulová",J2647,0)</f>
        <v>0</v>
      </c>
      <c r="BJ2647" s="17" t="s">
        <v>83</v>
      </c>
      <c r="BK2647" s="228">
        <f>ROUND(I2647*H2647,2)</f>
        <v>0</v>
      </c>
      <c r="BL2647" s="17" t="s">
        <v>642</v>
      </c>
      <c r="BM2647" s="227" t="s">
        <v>4313</v>
      </c>
    </row>
    <row r="2648" s="2" customFormat="1">
      <c r="A2648" s="38"/>
      <c r="B2648" s="39"/>
      <c r="C2648" s="40"/>
      <c r="D2648" s="229" t="s">
        <v>169</v>
      </c>
      <c r="E2648" s="40"/>
      <c r="F2648" s="230" t="s">
        <v>4314</v>
      </c>
      <c r="G2648" s="40"/>
      <c r="H2648" s="40"/>
      <c r="I2648" s="231"/>
      <c r="J2648" s="40"/>
      <c r="K2648" s="40"/>
      <c r="L2648" s="44"/>
      <c r="M2648" s="232"/>
      <c r="N2648" s="233"/>
      <c r="O2648" s="91"/>
      <c r="P2648" s="91"/>
      <c r="Q2648" s="91"/>
      <c r="R2648" s="91"/>
      <c r="S2648" s="91"/>
      <c r="T2648" s="92"/>
      <c r="U2648" s="38"/>
      <c r="V2648" s="38"/>
      <c r="W2648" s="38"/>
      <c r="X2648" s="38"/>
      <c r="Y2648" s="38"/>
      <c r="Z2648" s="38"/>
      <c r="AA2648" s="38"/>
      <c r="AB2648" s="38"/>
      <c r="AC2648" s="38"/>
      <c r="AD2648" s="38"/>
      <c r="AE2648" s="38"/>
      <c r="AT2648" s="17" t="s">
        <v>169</v>
      </c>
      <c r="AU2648" s="17" t="s">
        <v>85</v>
      </c>
    </row>
    <row r="2649" s="13" customFormat="1">
      <c r="A2649" s="13"/>
      <c r="B2649" s="234"/>
      <c r="C2649" s="235"/>
      <c r="D2649" s="229" t="s">
        <v>171</v>
      </c>
      <c r="E2649" s="236" t="s">
        <v>1</v>
      </c>
      <c r="F2649" s="237" t="s">
        <v>4255</v>
      </c>
      <c r="G2649" s="235"/>
      <c r="H2649" s="238">
        <v>17.390000000000001</v>
      </c>
      <c r="I2649" s="239"/>
      <c r="J2649" s="235"/>
      <c r="K2649" s="235"/>
      <c r="L2649" s="240"/>
      <c r="M2649" s="241"/>
      <c r="N2649" s="242"/>
      <c r="O2649" s="242"/>
      <c r="P2649" s="242"/>
      <c r="Q2649" s="242"/>
      <c r="R2649" s="242"/>
      <c r="S2649" s="242"/>
      <c r="T2649" s="243"/>
      <c r="U2649" s="13"/>
      <c r="V2649" s="13"/>
      <c r="W2649" s="13"/>
      <c r="X2649" s="13"/>
      <c r="Y2649" s="13"/>
      <c r="Z2649" s="13"/>
      <c r="AA2649" s="13"/>
      <c r="AB2649" s="13"/>
      <c r="AC2649" s="13"/>
      <c r="AD2649" s="13"/>
      <c r="AE2649" s="13"/>
      <c r="AT2649" s="244" t="s">
        <v>171</v>
      </c>
      <c r="AU2649" s="244" t="s">
        <v>85</v>
      </c>
      <c r="AV2649" s="13" t="s">
        <v>85</v>
      </c>
      <c r="AW2649" s="13" t="s">
        <v>32</v>
      </c>
      <c r="AX2649" s="13" t="s">
        <v>75</v>
      </c>
      <c r="AY2649" s="244" t="s">
        <v>161</v>
      </c>
    </row>
    <row r="2650" s="13" customFormat="1">
      <c r="A2650" s="13"/>
      <c r="B2650" s="234"/>
      <c r="C2650" s="235"/>
      <c r="D2650" s="229" t="s">
        <v>171</v>
      </c>
      <c r="E2650" s="236" t="s">
        <v>1</v>
      </c>
      <c r="F2650" s="237" t="s">
        <v>4256</v>
      </c>
      <c r="G2650" s="235"/>
      <c r="H2650" s="238">
        <v>48.509999999999998</v>
      </c>
      <c r="I2650" s="239"/>
      <c r="J2650" s="235"/>
      <c r="K2650" s="235"/>
      <c r="L2650" s="240"/>
      <c r="M2650" s="241"/>
      <c r="N2650" s="242"/>
      <c r="O2650" s="242"/>
      <c r="P2650" s="242"/>
      <c r="Q2650" s="242"/>
      <c r="R2650" s="242"/>
      <c r="S2650" s="242"/>
      <c r="T2650" s="243"/>
      <c r="U2650" s="13"/>
      <c r="V2650" s="13"/>
      <c r="W2650" s="13"/>
      <c r="X2650" s="13"/>
      <c r="Y2650" s="13"/>
      <c r="Z2650" s="13"/>
      <c r="AA2650" s="13"/>
      <c r="AB2650" s="13"/>
      <c r="AC2650" s="13"/>
      <c r="AD2650" s="13"/>
      <c r="AE2650" s="13"/>
      <c r="AT2650" s="244" t="s">
        <v>171</v>
      </c>
      <c r="AU2650" s="244" t="s">
        <v>85</v>
      </c>
      <c r="AV2650" s="13" t="s">
        <v>85</v>
      </c>
      <c r="AW2650" s="13" t="s">
        <v>32</v>
      </c>
      <c r="AX2650" s="13" t="s">
        <v>75</v>
      </c>
      <c r="AY2650" s="244" t="s">
        <v>161</v>
      </c>
    </row>
    <row r="2651" s="13" customFormat="1">
      <c r="A2651" s="13"/>
      <c r="B2651" s="234"/>
      <c r="C2651" s="235"/>
      <c r="D2651" s="229" t="s">
        <v>171</v>
      </c>
      <c r="E2651" s="236" t="s">
        <v>1</v>
      </c>
      <c r="F2651" s="237" t="s">
        <v>4257</v>
      </c>
      <c r="G2651" s="235"/>
      <c r="H2651" s="238">
        <v>50.700000000000003</v>
      </c>
      <c r="I2651" s="239"/>
      <c r="J2651" s="235"/>
      <c r="K2651" s="235"/>
      <c r="L2651" s="240"/>
      <c r="M2651" s="241"/>
      <c r="N2651" s="242"/>
      <c r="O2651" s="242"/>
      <c r="P2651" s="242"/>
      <c r="Q2651" s="242"/>
      <c r="R2651" s="242"/>
      <c r="S2651" s="242"/>
      <c r="T2651" s="243"/>
      <c r="U2651" s="13"/>
      <c r="V2651" s="13"/>
      <c r="W2651" s="13"/>
      <c r="X2651" s="13"/>
      <c r="Y2651" s="13"/>
      <c r="Z2651" s="13"/>
      <c r="AA2651" s="13"/>
      <c r="AB2651" s="13"/>
      <c r="AC2651" s="13"/>
      <c r="AD2651" s="13"/>
      <c r="AE2651" s="13"/>
      <c r="AT2651" s="244" t="s">
        <v>171</v>
      </c>
      <c r="AU2651" s="244" t="s">
        <v>85</v>
      </c>
      <c r="AV2651" s="13" t="s">
        <v>85</v>
      </c>
      <c r="AW2651" s="13" t="s">
        <v>32</v>
      </c>
      <c r="AX2651" s="13" t="s">
        <v>75</v>
      </c>
      <c r="AY2651" s="244" t="s">
        <v>161</v>
      </c>
    </row>
    <row r="2652" s="13" customFormat="1">
      <c r="A2652" s="13"/>
      <c r="B2652" s="234"/>
      <c r="C2652" s="235"/>
      <c r="D2652" s="229" t="s">
        <v>171</v>
      </c>
      <c r="E2652" s="236" t="s">
        <v>1</v>
      </c>
      <c r="F2652" s="237" t="s">
        <v>715</v>
      </c>
      <c r="G2652" s="235"/>
      <c r="H2652" s="238">
        <v>12.35</v>
      </c>
      <c r="I2652" s="239"/>
      <c r="J2652" s="235"/>
      <c r="K2652" s="235"/>
      <c r="L2652" s="240"/>
      <c r="M2652" s="241"/>
      <c r="N2652" s="242"/>
      <c r="O2652" s="242"/>
      <c r="P2652" s="242"/>
      <c r="Q2652" s="242"/>
      <c r="R2652" s="242"/>
      <c r="S2652" s="242"/>
      <c r="T2652" s="243"/>
      <c r="U2652" s="13"/>
      <c r="V2652" s="13"/>
      <c r="W2652" s="13"/>
      <c r="X2652" s="13"/>
      <c r="Y2652" s="13"/>
      <c r="Z2652" s="13"/>
      <c r="AA2652" s="13"/>
      <c r="AB2652" s="13"/>
      <c r="AC2652" s="13"/>
      <c r="AD2652" s="13"/>
      <c r="AE2652" s="13"/>
      <c r="AT2652" s="244" t="s">
        <v>171</v>
      </c>
      <c r="AU2652" s="244" t="s">
        <v>85</v>
      </c>
      <c r="AV2652" s="13" t="s">
        <v>85</v>
      </c>
      <c r="AW2652" s="13" t="s">
        <v>32</v>
      </c>
      <c r="AX2652" s="13" t="s">
        <v>75</v>
      </c>
      <c r="AY2652" s="244" t="s">
        <v>161</v>
      </c>
    </row>
    <row r="2653" s="13" customFormat="1">
      <c r="A2653" s="13"/>
      <c r="B2653" s="234"/>
      <c r="C2653" s="235"/>
      <c r="D2653" s="229" t="s">
        <v>171</v>
      </c>
      <c r="E2653" s="236" t="s">
        <v>1</v>
      </c>
      <c r="F2653" s="237" t="s">
        <v>716</v>
      </c>
      <c r="G2653" s="235"/>
      <c r="H2653" s="238">
        <v>10.275</v>
      </c>
      <c r="I2653" s="239"/>
      <c r="J2653" s="235"/>
      <c r="K2653" s="235"/>
      <c r="L2653" s="240"/>
      <c r="M2653" s="241"/>
      <c r="N2653" s="242"/>
      <c r="O2653" s="242"/>
      <c r="P2653" s="242"/>
      <c r="Q2653" s="242"/>
      <c r="R2653" s="242"/>
      <c r="S2653" s="242"/>
      <c r="T2653" s="243"/>
      <c r="U2653" s="13"/>
      <c r="V2653" s="13"/>
      <c r="W2653" s="13"/>
      <c r="X2653" s="13"/>
      <c r="Y2653" s="13"/>
      <c r="Z2653" s="13"/>
      <c r="AA2653" s="13"/>
      <c r="AB2653" s="13"/>
      <c r="AC2653" s="13"/>
      <c r="AD2653" s="13"/>
      <c r="AE2653" s="13"/>
      <c r="AT2653" s="244" t="s">
        <v>171</v>
      </c>
      <c r="AU2653" s="244" t="s">
        <v>85</v>
      </c>
      <c r="AV2653" s="13" t="s">
        <v>85</v>
      </c>
      <c r="AW2653" s="13" t="s">
        <v>32</v>
      </c>
      <c r="AX2653" s="13" t="s">
        <v>75</v>
      </c>
      <c r="AY2653" s="244" t="s">
        <v>161</v>
      </c>
    </row>
    <row r="2654" s="13" customFormat="1">
      <c r="A2654" s="13"/>
      <c r="B2654" s="234"/>
      <c r="C2654" s="235"/>
      <c r="D2654" s="229" t="s">
        <v>171</v>
      </c>
      <c r="E2654" s="236" t="s">
        <v>1</v>
      </c>
      <c r="F2654" s="237" t="s">
        <v>4258</v>
      </c>
      <c r="G2654" s="235"/>
      <c r="H2654" s="238">
        <v>2.2799999999999998</v>
      </c>
      <c r="I2654" s="239"/>
      <c r="J2654" s="235"/>
      <c r="K2654" s="235"/>
      <c r="L2654" s="240"/>
      <c r="M2654" s="241"/>
      <c r="N2654" s="242"/>
      <c r="O2654" s="242"/>
      <c r="P2654" s="242"/>
      <c r="Q2654" s="242"/>
      <c r="R2654" s="242"/>
      <c r="S2654" s="242"/>
      <c r="T2654" s="243"/>
      <c r="U2654" s="13"/>
      <c r="V2654" s="13"/>
      <c r="W2654" s="13"/>
      <c r="X2654" s="13"/>
      <c r="Y2654" s="13"/>
      <c r="Z2654" s="13"/>
      <c r="AA2654" s="13"/>
      <c r="AB2654" s="13"/>
      <c r="AC2654" s="13"/>
      <c r="AD2654" s="13"/>
      <c r="AE2654" s="13"/>
      <c r="AT2654" s="244" t="s">
        <v>171</v>
      </c>
      <c r="AU2654" s="244" t="s">
        <v>85</v>
      </c>
      <c r="AV2654" s="13" t="s">
        <v>85</v>
      </c>
      <c r="AW2654" s="13" t="s">
        <v>32</v>
      </c>
      <c r="AX2654" s="13" t="s">
        <v>75</v>
      </c>
      <c r="AY2654" s="244" t="s">
        <v>161</v>
      </c>
    </row>
    <row r="2655" s="13" customFormat="1">
      <c r="A2655" s="13"/>
      <c r="B2655" s="234"/>
      <c r="C2655" s="235"/>
      <c r="D2655" s="229" t="s">
        <v>171</v>
      </c>
      <c r="E2655" s="236" t="s">
        <v>1</v>
      </c>
      <c r="F2655" s="237" t="s">
        <v>4259</v>
      </c>
      <c r="G2655" s="235"/>
      <c r="H2655" s="238">
        <v>11</v>
      </c>
      <c r="I2655" s="239"/>
      <c r="J2655" s="235"/>
      <c r="K2655" s="235"/>
      <c r="L2655" s="240"/>
      <c r="M2655" s="241"/>
      <c r="N2655" s="242"/>
      <c r="O2655" s="242"/>
      <c r="P2655" s="242"/>
      <c r="Q2655" s="242"/>
      <c r="R2655" s="242"/>
      <c r="S2655" s="242"/>
      <c r="T2655" s="243"/>
      <c r="U2655" s="13"/>
      <c r="V2655" s="13"/>
      <c r="W2655" s="13"/>
      <c r="X2655" s="13"/>
      <c r="Y2655" s="13"/>
      <c r="Z2655" s="13"/>
      <c r="AA2655" s="13"/>
      <c r="AB2655" s="13"/>
      <c r="AC2655" s="13"/>
      <c r="AD2655" s="13"/>
      <c r="AE2655" s="13"/>
      <c r="AT2655" s="244" t="s">
        <v>171</v>
      </c>
      <c r="AU2655" s="244" t="s">
        <v>85</v>
      </c>
      <c r="AV2655" s="13" t="s">
        <v>85</v>
      </c>
      <c r="AW2655" s="13" t="s">
        <v>32</v>
      </c>
      <c r="AX2655" s="13" t="s">
        <v>75</v>
      </c>
      <c r="AY2655" s="244" t="s">
        <v>161</v>
      </c>
    </row>
    <row r="2656" s="13" customFormat="1">
      <c r="A2656" s="13"/>
      <c r="B2656" s="234"/>
      <c r="C2656" s="235"/>
      <c r="D2656" s="229" t="s">
        <v>171</v>
      </c>
      <c r="E2656" s="236" t="s">
        <v>1</v>
      </c>
      <c r="F2656" s="237" t="s">
        <v>4260</v>
      </c>
      <c r="G2656" s="235"/>
      <c r="H2656" s="238">
        <v>38.700000000000003</v>
      </c>
      <c r="I2656" s="239"/>
      <c r="J2656" s="235"/>
      <c r="K2656" s="235"/>
      <c r="L2656" s="240"/>
      <c r="M2656" s="241"/>
      <c r="N2656" s="242"/>
      <c r="O2656" s="242"/>
      <c r="P2656" s="242"/>
      <c r="Q2656" s="242"/>
      <c r="R2656" s="242"/>
      <c r="S2656" s="242"/>
      <c r="T2656" s="243"/>
      <c r="U2656" s="13"/>
      <c r="V2656" s="13"/>
      <c r="W2656" s="13"/>
      <c r="X2656" s="13"/>
      <c r="Y2656" s="13"/>
      <c r="Z2656" s="13"/>
      <c r="AA2656" s="13"/>
      <c r="AB2656" s="13"/>
      <c r="AC2656" s="13"/>
      <c r="AD2656" s="13"/>
      <c r="AE2656" s="13"/>
      <c r="AT2656" s="244" t="s">
        <v>171</v>
      </c>
      <c r="AU2656" s="244" t="s">
        <v>85</v>
      </c>
      <c r="AV2656" s="13" t="s">
        <v>85</v>
      </c>
      <c r="AW2656" s="13" t="s">
        <v>32</v>
      </c>
      <c r="AX2656" s="13" t="s">
        <v>75</v>
      </c>
      <c r="AY2656" s="244" t="s">
        <v>161</v>
      </c>
    </row>
    <row r="2657" s="13" customFormat="1">
      <c r="A2657" s="13"/>
      <c r="B2657" s="234"/>
      <c r="C2657" s="235"/>
      <c r="D2657" s="229" t="s">
        <v>171</v>
      </c>
      <c r="E2657" s="236" t="s">
        <v>1</v>
      </c>
      <c r="F2657" s="237" t="s">
        <v>4309</v>
      </c>
      <c r="G2657" s="235"/>
      <c r="H2657" s="238">
        <v>36.450000000000003</v>
      </c>
      <c r="I2657" s="239"/>
      <c r="J2657" s="235"/>
      <c r="K2657" s="235"/>
      <c r="L2657" s="240"/>
      <c r="M2657" s="241"/>
      <c r="N2657" s="242"/>
      <c r="O2657" s="242"/>
      <c r="P2657" s="242"/>
      <c r="Q2657" s="242"/>
      <c r="R2657" s="242"/>
      <c r="S2657" s="242"/>
      <c r="T2657" s="243"/>
      <c r="U2657" s="13"/>
      <c r="V2657" s="13"/>
      <c r="W2657" s="13"/>
      <c r="X2657" s="13"/>
      <c r="Y2657" s="13"/>
      <c r="Z2657" s="13"/>
      <c r="AA2657" s="13"/>
      <c r="AB2657" s="13"/>
      <c r="AC2657" s="13"/>
      <c r="AD2657" s="13"/>
      <c r="AE2657" s="13"/>
      <c r="AT2657" s="244" t="s">
        <v>171</v>
      </c>
      <c r="AU2657" s="244" t="s">
        <v>85</v>
      </c>
      <c r="AV2657" s="13" t="s">
        <v>85</v>
      </c>
      <c r="AW2657" s="13" t="s">
        <v>32</v>
      </c>
      <c r="AX2657" s="13" t="s">
        <v>75</v>
      </c>
      <c r="AY2657" s="244" t="s">
        <v>161</v>
      </c>
    </row>
    <row r="2658" s="14" customFormat="1">
      <c r="A2658" s="14"/>
      <c r="B2658" s="245"/>
      <c r="C2658" s="246"/>
      <c r="D2658" s="229" t="s">
        <v>171</v>
      </c>
      <c r="E2658" s="247" t="s">
        <v>1</v>
      </c>
      <c r="F2658" s="248" t="s">
        <v>185</v>
      </c>
      <c r="G2658" s="246"/>
      <c r="H2658" s="249">
        <v>227.65500000000003</v>
      </c>
      <c r="I2658" s="250"/>
      <c r="J2658" s="246"/>
      <c r="K2658" s="246"/>
      <c r="L2658" s="251"/>
      <c r="M2658" s="252"/>
      <c r="N2658" s="253"/>
      <c r="O2658" s="253"/>
      <c r="P2658" s="253"/>
      <c r="Q2658" s="253"/>
      <c r="R2658" s="253"/>
      <c r="S2658" s="253"/>
      <c r="T2658" s="254"/>
      <c r="U2658" s="14"/>
      <c r="V2658" s="14"/>
      <c r="W2658" s="14"/>
      <c r="X2658" s="14"/>
      <c r="Y2658" s="14"/>
      <c r="Z2658" s="14"/>
      <c r="AA2658" s="14"/>
      <c r="AB2658" s="14"/>
      <c r="AC2658" s="14"/>
      <c r="AD2658" s="14"/>
      <c r="AE2658" s="14"/>
      <c r="AT2658" s="255" t="s">
        <v>171</v>
      </c>
      <c r="AU2658" s="255" t="s">
        <v>85</v>
      </c>
      <c r="AV2658" s="14" t="s">
        <v>167</v>
      </c>
      <c r="AW2658" s="14" t="s">
        <v>32</v>
      </c>
      <c r="AX2658" s="14" t="s">
        <v>83</v>
      </c>
      <c r="AY2658" s="255" t="s">
        <v>161</v>
      </c>
    </row>
    <row r="2659" s="13" customFormat="1">
      <c r="A2659" s="13"/>
      <c r="B2659" s="234"/>
      <c r="C2659" s="235"/>
      <c r="D2659" s="229" t="s">
        <v>171</v>
      </c>
      <c r="E2659" s="235"/>
      <c r="F2659" s="237" t="s">
        <v>4315</v>
      </c>
      <c r="G2659" s="235"/>
      <c r="H2659" s="238">
        <v>239.03800000000001</v>
      </c>
      <c r="I2659" s="239"/>
      <c r="J2659" s="235"/>
      <c r="K2659" s="235"/>
      <c r="L2659" s="240"/>
      <c r="M2659" s="241"/>
      <c r="N2659" s="242"/>
      <c r="O2659" s="242"/>
      <c r="P2659" s="242"/>
      <c r="Q2659" s="242"/>
      <c r="R2659" s="242"/>
      <c r="S2659" s="242"/>
      <c r="T2659" s="243"/>
      <c r="U2659" s="13"/>
      <c r="V2659" s="13"/>
      <c r="W2659" s="13"/>
      <c r="X2659" s="13"/>
      <c r="Y2659" s="13"/>
      <c r="Z2659" s="13"/>
      <c r="AA2659" s="13"/>
      <c r="AB2659" s="13"/>
      <c r="AC2659" s="13"/>
      <c r="AD2659" s="13"/>
      <c r="AE2659" s="13"/>
      <c r="AT2659" s="244" t="s">
        <v>171</v>
      </c>
      <c r="AU2659" s="244" t="s">
        <v>85</v>
      </c>
      <c r="AV2659" s="13" t="s">
        <v>85</v>
      </c>
      <c r="AW2659" s="13" t="s">
        <v>4</v>
      </c>
      <c r="AX2659" s="13" t="s">
        <v>83</v>
      </c>
      <c r="AY2659" s="244" t="s">
        <v>161</v>
      </c>
    </row>
    <row r="2660" s="2" customFormat="1" ht="21.75" customHeight="1">
      <c r="A2660" s="38"/>
      <c r="B2660" s="39"/>
      <c r="C2660" s="215" t="s">
        <v>4316</v>
      </c>
      <c r="D2660" s="215" t="s">
        <v>163</v>
      </c>
      <c r="E2660" s="216" t="s">
        <v>4317</v>
      </c>
      <c r="F2660" s="217" t="s">
        <v>4318</v>
      </c>
      <c r="G2660" s="218" t="s">
        <v>451</v>
      </c>
      <c r="H2660" s="219">
        <v>153.94999999999999</v>
      </c>
      <c r="I2660" s="220"/>
      <c r="J2660" s="221">
        <f>ROUND(I2660*H2660,2)</f>
        <v>0</v>
      </c>
      <c r="K2660" s="222"/>
      <c r="L2660" s="44"/>
      <c r="M2660" s="223" t="s">
        <v>1</v>
      </c>
      <c r="N2660" s="224" t="s">
        <v>40</v>
      </c>
      <c r="O2660" s="91"/>
      <c r="P2660" s="225">
        <f>O2660*H2660</f>
        <v>0</v>
      </c>
      <c r="Q2660" s="225">
        <v>0.0064099999999999999</v>
      </c>
      <c r="R2660" s="225">
        <f>Q2660*H2660</f>
        <v>0.98681949999999996</v>
      </c>
      <c r="S2660" s="225">
        <v>0</v>
      </c>
      <c r="T2660" s="226">
        <f>S2660*H2660</f>
        <v>0</v>
      </c>
      <c r="U2660" s="38"/>
      <c r="V2660" s="38"/>
      <c r="W2660" s="38"/>
      <c r="X2660" s="38"/>
      <c r="Y2660" s="38"/>
      <c r="Z2660" s="38"/>
      <c r="AA2660" s="38"/>
      <c r="AB2660" s="38"/>
      <c r="AC2660" s="38"/>
      <c r="AD2660" s="38"/>
      <c r="AE2660" s="38"/>
      <c r="AR2660" s="227" t="s">
        <v>256</v>
      </c>
      <c r="AT2660" s="227" t="s">
        <v>163</v>
      </c>
      <c r="AU2660" s="227" t="s">
        <v>85</v>
      </c>
      <c r="AY2660" s="17" t="s">
        <v>161</v>
      </c>
      <c r="BE2660" s="228">
        <f>IF(N2660="základní",J2660,0)</f>
        <v>0</v>
      </c>
      <c r="BF2660" s="228">
        <f>IF(N2660="snížená",J2660,0)</f>
        <v>0</v>
      </c>
      <c r="BG2660" s="228">
        <f>IF(N2660="zákl. přenesená",J2660,0)</f>
        <v>0</v>
      </c>
      <c r="BH2660" s="228">
        <f>IF(N2660="sníž. přenesená",J2660,0)</f>
        <v>0</v>
      </c>
      <c r="BI2660" s="228">
        <f>IF(N2660="nulová",J2660,0)</f>
        <v>0</v>
      </c>
      <c r="BJ2660" s="17" t="s">
        <v>83</v>
      </c>
      <c r="BK2660" s="228">
        <f>ROUND(I2660*H2660,2)</f>
        <v>0</v>
      </c>
      <c r="BL2660" s="17" t="s">
        <v>256</v>
      </c>
      <c r="BM2660" s="227" t="s">
        <v>4319</v>
      </c>
    </row>
    <row r="2661" s="13" customFormat="1">
      <c r="A2661" s="13"/>
      <c r="B2661" s="234"/>
      <c r="C2661" s="235"/>
      <c r="D2661" s="229" t="s">
        <v>171</v>
      </c>
      <c r="E2661" s="236" t="s">
        <v>1</v>
      </c>
      <c r="F2661" s="237" t="s">
        <v>4320</v>
      </c>
      <c r="G2661" s="235"/>
      <c r="H2661" s="238">
        <v>12.4</v>
      </c>
      <c r="I2661" s="239"/>
      <c r="J2661" s="235"/>
      <c r="K2661" s="235"/>
      <c r="L2661" s="240"/>
      <c r="M2661" s="241"/>
      <c r="N2661" s="242"/>
      <c r="O2661" s="242"/>
      <c r="P2661" s="242"/>
      <c r="Q2661" s="242"/>
      <c r="R2661" s="242"/>
      <c r="S2661" s="242"/>
      <c r="T2661" s="243"/>
      <c r="U2661" s="13"/>
      <c r="V2661" s="13"/>
      <c r="W2661" s="13"/>
      <c r="X2661" s="13"/>
      <c r="Y2661" s="13"/>
      <c r="Z2661" s="13"/>
      <c r="AA2661" s="13"/>
      <c r="AB2661" s="13"/>
      <c r="AC2661" s="13"/>
      <c r="AD2661" s="13"/>
      <c r="AE2661" s="13"/>
      <c r="AT2661" s="244" t="s">
        <v>171</v>
      </c>
      <c r="AU2661" s="244" t="s">
        <v>85</v>
      </c>
      <c r="AV2661" s="13" t="s">
        <v>85</v>
      </c>
      <c r="AW2661" s="13" t="s">
        <v>32</v>
      </c>
      <c r="AX2661" s="13" t="s">
        <v>75</v>
      </c>
      <c r="AY2661" s="244" t="s">
        <v>161</v>
      </c>
    </row>
    <row r="2662" s="13" customFormat="1">
      <c r="A2662" s="13"/>
      <c r="B2662" s="234"/>
      <c r="C2662" s="235"/>
      <c r="D2662" s="229" t="s">
        <v>171</v>
      </c>
      <c r="E2662" s="236" t="s">
        <v>1</v>
      </c>
      <c r="F2662" s="237" t="s">
        <v>4321</v>
      </c>
      <c r="G2662" s="235"/>
      <c r="H2662" s="238">
        <v>29.399999999999999</v>
      </c>
      <c r="I2662" s="239"/>
      <c r="J2662" s="235"/>
      <c r="K2662" s="235"/>
      <c r="L2662" s="240"/>
      <c r="M2662" s="241"/>
      <c r="N2662" s="242"/>
      <c r="O2662" s="242"/>
      <c r="P2662" s="242"/>
      <c r="Q2662" s="242"/>
      <c r="R2662" s="242"/>
      <c r="S2662" s="242"/>
      <c r="T2662" s="243"/>
      <c r="U2662" s="13"/>
      <c r="V2662" s="13"/>
      <c r="W2662" s="13"/>
      <c r="X2662" s="13"/>
      <c r="Y2662" s="13"/>
      <c r="Z2662" s="13"/>
      <c r="AA2662" s="13"/>
      <c r="AB2662" s="13"/>
      <c r="AC2662" s="13"/>
      <c r="AD2662" s="13"/>
      <c r="AE2662" s="13"/>
      <c r="AT2662" s="244" t="s">
        <v>171</v>
      </c>
      <c r="AU2662" s="244" t="s">
        <v>85</v>
      </c>
      <c r="AV2662" s="13" t="s">
        <v>85</v>
      </c>
      <c r="AW2662" s="13" t="s">
        <v>32</v>
      </c>
      <c r="AX2662" s="13" t="s">
        <v>75</v>
      </c>
      <c r="AY2662" s="244" t="s">
        <v>161</v>
      </c>
    </row>
    <row r="2663" s="13" customFormat="1">
      <c r="A2663" s="13"/>
      <c r="B2663" s="234"/>
      <c r="C2663" s="235"/>
      <c r="D2663" s="229" t="s">
        <v>171</v>
      </c>
      <c r="E2663" s="236" t="s">
        <v>1</v>
      </c>
      <c r="F2663" s="237" t="s">
        <v>4322</v>
      </c>
      <c r="G2663" s="235"/>
      <c r="H2663" s="238">
        <v>35.25</v>
      </c>
      <c r="I2663" s="239"/>
      <c r="J2663" s="235"/>
      <c r="K2663" s="235"/>
      <c r="L2663" s="240"/>
      <c r="M2663" s="241"/>
      <c r="N2663" s="242"/>
      <c r="O2663" s="242"/>
      <c r="P2663" s="242"/>
      <c r="Q2663" s="242"/>
      <c r="R2663" s="242"/>
      <c r="S2663" s="242"/>
      <c r="T2663" s="243"/>
      <c r="U2663" s="13"/>
      <c r="V2663" s="13"/>
      <c r="W2663" s="13"/>
      <c r="X2663" s="13"/>
      <c r="Y2663" s="13"/>
      <c r="Z2663" s="13"/>
      <c r="AA2663" s="13"/>
      <c r="AB2663" s="13"/>
      <c r="AC2663" s="13"/>
      <c r="AD2663" s="13"/>
      <c r="AE2663" s="13"/>
      <c r="AT2663" s="244" t="s">
        <v>171</v>
      </c>
      <c r="AU2663" s="244" t="s">
        <v>85</v>
      </c>
      <c r="AV2663" s="13" t="s">
        <v>85</v>
      </c>
      <c r="AW2663" s="13" t="s">
        <v>32</v>
      </c>
      <c r="AX2663" s="13" t="s">
        <v>75</v>
      </c>
      <c r="AY2663" s="244" t="s">
        <v>161</v>
      </c>
    </row>
    <row r="2664" s="13" customFormat="1">
      <c r="A2664" s="13"/>
      <c r="B2664" s="234"/>
      <c r="C2664" s="235"/>
      <c r="D2664" s="229" t="s">
        <v>171</v>
      </c>
      <c r="E2664" s="236" t="s">
        <v>1</v>
      </c>
      <c r="F2664" s="237" t="s">
        <v>1011</v>
      </c>
      <c r="G2664" s="235"/>
      <c r="H2664" s="238">
        <v>6.2000000000000002</v>
      </c>
      <c r="I2664" s="239"/>
      <c r="J2664" s="235"/>
      <c r="K2664" s="235"/>
      <c r="L2664" s="240"/>
      <c r="M2664" s="241"/>
      <c r="N2664" s="242"/>
      <c r="O2664" s="242"/>
      <c r="P2664" s="242"/>
      <c r="Q2664" s="242"/>
      <c r="R2664" s="242"/>
      <c r="S2664" s="242"/>
      <c r="T2664" s="243"/>
      <c r="U2664" s="13"/>
      <c r="V2664" s="13"/>
      <c r="W2664" s="13"/>
      <c r="X2664" s="13"/>
      <c r="Y2664" s="13"/>
      <c r="Z2664" s="13"/>
      <c r="AA2664" s="13"/>
      <c r="AB2664" s="13"/>
      <c r="AC2664" s="13"/>
      <c r="AD2664" s="13"/>
      <c r="AE2664" s="13"/>
      <c r="AT2664" s="244" t="s">
        <v>171</v>
      </c>
      <c r="AU2664" s="244" t="s">
        <v>85</v>
      </c>
      <c r="AV2664" s="13" t="s">
        <v>85</v>
      </c>
      <c r="AW2664" s="13" t="s">
        <v>32</v>
      </c>
      <c r="AX2664" s="13" t="s">
        <v>75</v>
      </c>
      <c r="AY2664" s="244" t="s">
        <v>161</v>
      </c>
    </row>
    <row r="2665" s="13" customFormat="1">
      <c r="A2665" s="13"/>
      <c r="B2665" s="234"/>
      <c r="C2665" s="235"/>
      <c r="D2665" s="229" t="s">
        <v>171</v>
      </c>
      <c r="E2665" s="236" t="s">
        <v>1</v>
      </c>
      <c r="F2665" s="237" t="s">
        <v>4323</v>
      </c>
      <c r="G2665" s="235"/>
      <c r="H2665" s="238">
        <v>12</v>
      </c>
      <c r="I2665" s="239"/>
      <c r="J2665" s="235"/>
      <c r="K2665" s="235"/>
      <c r="L2665" s="240"/>
      <c r="M2665" s="241"/>
      <c r="N2665" s="242"/>
      <c r="O2665" s="242"/>
      <c r="P2665" s="242"/>
      <c r="Q2665" s="242"/>
      <c r="R2665" s="242"/>
      <c r="S2665" s="242"/>
      <c r="T2665" s="243"/>
      <c r="U2665" s="13"/>
      <c r="V2665" s="13"/>
      <c r="W2665" s="13"/>
      <c r="X2665" s="13"/>
      <c r="Y2665" s="13"/>
      <c r="Z2665" s="13"/>
      <c r="AA2665" s="13"/>
      <c r="AB2665" s="13"/>
      <c r="AC2665" s="13"/>
      <c r="AD2665" s="13"/>
      <c r="AE2665" s="13"/>
      <c r="AT2665" s="244" t="s">
        <v>171</v>
      </c>
      <c r="AU2665" s="244" t="s">
        <v>85</v>
      </c>
      <c r="AV2665" s="13" t="s">
        <v>85</v>
      </c>
      <c r="AW2665" s="13" t="s">
        <v>32</v>
      </c>
      <c r="AX2665" s="13" t="s">
        <v>75</v>
      </c>
      <c r="AY2665" s="244" t="s">
        <v>161</v>
      </c>
    </row>
    <row r="2666" s="13" customFormat="1">
      <c r="A2666" s="13"/>
      <c r="B2666" s="234"/>
      <c r="C2666" s="235"/>
      <c r="D2666" s="229" t="s">
        <v>171</v>
      </c>
      <c r="E2666" s="236" t="s">
        <v>1</v>
      </c>
      <c r="F2666" s="237" t="s">
        <v>4324</v>
      </c>
      <c r="G2666" s="235"/>
      <c r="H2666" s="238">
        <v>8.8000000000000007</v>
      </c>
      <c r="I2666" s="239"/>
      <c r="J2666" s="235"/>
      <c r="K2666" s="235"/>
      <c r="L2666" s="240"/>
      <c r="M2666" s="241"/>
      <c r="N2666" s="242"/>
      <c r="O2666" s="242"/>
      <c r="P2666" s="242"/>
      <c r="Q2666" s="242"/>
      <c r="R2666" s="242"/>
      <c r="S2666" s="242"/>
      <c r="T2666" s="243"/>
      <c r="U2666" s="13"/>
      <c r="V2666" s="13"/>
      <c r="W2666" s="13"/>
      <c r="X2666" s="13"/>
      <c r="Y2666" s="13"/>
      <c r="Z2666" s="13"/>
      <c r="AA2666" s="13"/>
      <c r="AB2666" s="13"/>
      <c r="AC2666" s="13"/>
      <c r="AD2666" s="13"/>
      <c r="AE2666" s="13"/>
      <c r="AT2666" s="244" t="s">
        <v>171</v>
      </c>
      <c r="AU2666" s="244" t="s">
        <v>85</v>
      </c>
      <c r="AV2666" s="13" t="s">
        <v>85</v>
      </c>
      <c r="AW2666" s="13" t="s">
        <v>32</v>
      </c>
      <c r="AX2666" s="13" t="s">
        <v>75</v>
      </c>
      <c r="AY2666" s="244" t="s">
        <v>161</v>
      </c>
    </row>
    <row r="2667" s="13" customFormat="1">
      <c r="A2667" s="13"/>
      <c r="B2667" s="234"/>
      <c r="C2667" s="235"/>
      <c r="D2667" s="229" t="s">
        <v>171</v>
      </c>
      <c r="E2667" s="236" t="s">
        <v>1</v>
      </c>
      <c r="F2667" s="237" t="s">
        <v>4325</v>
      </c>
      <c r="G2667" s="235"/>
      <c r="H2667" s="238">
        <v>10.1</v>
      </c>
      <c r="I2667" s="239"/>
      <c r="J2667" s="235"/>
      <c r="K2667" s="235"/>
      <c r="L2667" s="240"/>
      <c r="M2667" s="241"/>
      <c r="N2667" s="242"/>
      <c r="O2667" s="242"/>
      <c r="P2667" s="242"/>
      <c r="Q2667" s="242"/>
      <c r="R2667" s="242"/>
      <c r="S2667" s="242"/>
      <c r="T2667" s="243"/>
      <c r="U2667" s="13"/>
      <c r="V2667" s="13"/>
      <c r="W2667" s="13"/>
      <c r="X2667" s="13"/>
      <c r="Y2667" s="13"/>
      <c r="Z2667" s="13"/>
      <c r="AA2667" s="13"/>
      <c r="AB2667" s="13"/>
      <c r="AC2667" s="13"/>
      <c r="AD2667" s="13"/>
      <c r="AE2667" s="13"/>
      <c r="AT2667" s="244" t="s">
        <v>171</v>
      </c>
      <c r="AU2667" s="244" t="s">
        <v>85</v>
      </c>
      <c r="AV2667" s="13" t="s">
        <v>85</v>
      </c>
      <c r="AW2667" s="13" t="s">
        <v>32</v>
      </c>
      <c r="AX2667" s="13" t="s">
        <v>75</v>
      </c>
      <c r="AY2667" s="244" t="s">
        <v>161</v>
      </c>
    </row>
    <row r="2668" s="13" customFormat="1">
      <c r="A2668" s="13"/>
      <c r="B2668" s="234"/>
      <c r="C2668" s="235"/>
      <c r="D2668" s="229" t="s">
        <v>171</v>
      </c>
      <c r="E2668" s="236" t="s">
        <v>1</v>
      </c>
      <c r="F2668" s="237" t="s">
        <v>4302</v>
      </c>
      <c r="G2668" s="235"/>
      <c r="H2668" s="238">
        <v>20.399999999999999</v>
      </c>
      <c r="I2668" s="239"/>
      <c r="J2668" s="235"/>
      <c r="K2668" s="235"/>
      <c r="L2668" s="240"/>
      <c r="M2668" s="241"/>
      <c r="N2668" s="242"/>
      <c r="O2668" s="242"/>
      <c r="P2668" s="242"/>
      <c r="Q2668" s="242"/>
      <c r="R2668" s="242"/>
      <c r="S2668" s="242"/>
      <c r="T2668" s="243"/>
      <c r="U2668" s="13"/>
      <c r="V2668" s="13"/>
      <c r="W2668" s="13"/>
      <c r="X2668" s="13"/>
      <c r="Y2668" s="13"/>
      <c r="Z2668" s="13"/>
      <c r="AA2668" s="13"/>
      <c r="AB2668" s="13"/>
      <c r="AC2668" s="13"/>
      <c r="AD2668" s="13"/>
      <c r="AE2668" s="13"/>
      <c r="AT2668" s="244" t="s">
        <v>171</v>
      </c>
      <c r="AU2668" s="244" t="s">
        <v>85</v>
      </c>
      <c r="AV2668" s="13" t="s">
        <v>85</v>
      </c>
      <c r="AW2668" s="13" t="s">
        <v>32</v>
      </c>
      <c r="AX2668" s="13" t="s">
        <v>75</v>
      </c>
      <c r="AY2668" s="244" t="s">
        <v>161</v>
      </c>
    </row>
    <row r="2669" s="13" customFormat="1">
      <c r="A2669" s="13"/>
      <c r="B2669" s="234"/>
      <c r="C2669" s="235"/>
      <c r="D2669" s="229" t="s">
        <v>171</v>
      </c>
      <c r="E2669" s="236" t="s">
        <v>1</v>
      </c>
      <c r="F2669" s="237" t="s">
        <v>4303</v>
      </c>
      <c r="G2669" s="235"/>
      <c r="H2669" s="238">
        <v>19.399999999999999</v>
      </c>
      <c r="I2669" s="239"/>
      <c r="J2669" s="235"/>
      <c r="K2669" s="235"/>
      <c r="L2669" s="240"/>
      <c r="M2669" s="241"/>
      <c r="N2669" s="242"/>
      <c r="O2669" s="242"/>
      <c r="P2669" s="242"/>
      <c r="Q2669" s="242"/>
      <c r="R2669" s="242"/>
      <c r="S2669" s="242"/>
      <c r="T2669" s="243"/>
      <c r="U2669" s="13"/>
      <c r="V2669" s="13"/>
      <c r="W2669" s="13"/>
      <c r="X2669" s="13"/>
      <c r="Y2669" s="13"/>
      <c r="Z2669" s="13"/>
      <c r="AA2669" s="13"/>
      <c r="AB2669" s="13"/>
      <c r="AC2669" s="13"/>
      <c r="AD2669" s="13"/>
      <c r="AE2669" s="13"/>
      <c r="AT2669" s="244" t="s">
        <v>171</v>
      </c>
      <c r="AU2669" s="244" t="s">
        <v>85</v>
      </c>
      <c r="AV2669" s="13" t="s">
        <v>85</v>
      </c>
      <c r="AW2669" s="13" t="s">
        <v>32</v>
      </c>
      <c r="AX2669" s="13" t="s">
        <v>75</v>
      </c>
      <c r="AY2669" s="244" t="s">
        <v>161</v>
      </c>
    </row>
    <row r="2670" s="14" customFormat="1">
      <c r="A2670" s="14"/>
      <c r="B2670" s="245"/>
      <c r="C2670" s="246"/>
      <c r="D2670" s="229" t="s">
        <v>171</v>
      </c>
      <c r="E2670" s="247" t="s">
        <v>1</v>
      </c>
      <c r="F2670" s="248" t="s">
        <v>185</v>
      </c>
      <c r="G2670" s="246"/>
      <c r="H2670" s="249">
        <v>153.94999999999999</v>
      </c>
      <c r="I2670" s="250"/>
      <c r="J2670" s="246"/>
      <c r="K2670" s="246"/>
      <c r="L2670" s="251"/>
      <c r="M2670" s="252"/>
      <c r="N2670" s="253"/>
      <c r="O2670" s="253"/>
      <c r="P2670" s="253"/>
      <c r="Q2670" s="253"/>
      <c r="R2670" s="253"/>
      <c r="S2670" s="253"/>
      <c r="T2670" s="254"/>
      <c r="U2670" s="14"/>
      <c r="V2670" s="14"/>
      <c r="W2670" s="14"/>
      <c r="X2670" s="14"/>
      <c r="Y2670" s="14"/>
      <c r="Z2670" s="14"/>
      <c r="AA2670" s="14"/>
      <c r="AB2670" s="14"/>
      <c r="AC2670" s="14"/>
      <c r="AD2670" s="14"/>
      <c r="AE2670" s="14"/>
      <c r="AT2670" s="255" t="s">
        <v>171</v>
      </c>
      <c r="AU2670" s="255" t="s">
        <v>85</v>
      </c>
      <c r="AV2670" s="14" t="s">
        <v>167</v>
      </c>
      <c r="AW2670" s="14" t="s">
        <v>32</v>
      </c>
      <c r="AX2670" s="14" t="s">
        <v>83</v>
      </c>
      <c r="AY2670" s="255" t="s">
        <v>161</v>
      </c>
    </row>
    <row r="2671" s="2" customFormat="1" ht="16.5" customHeight="1">
      <c r="A2671" s="38"/>
      <c r="B2671" s="39"/>
      <c r="C2671" s="215" t="s">
        <v>4326</v>
      </c>
      <c r="D2671" s="215" t="s">
        <v>163</v>
      </c>
      <c r="E2671" s="216" t="s">
        <v>4327</v>
      </c>
      <c r="F2671" s="217" t="s">
        <v>4123</v>
      </c>
      <c r="G2671" s="218" t="s">
        <v>451</v>
      </c>
      <c r="H2671" s="219">
        <v>271.69999999999999</v>
      </c>
      <c r="I2671" s="220"/>
      <c r="J2671" s="221">
        <f>ROUND(I2671*H2671,2)</f>
        <v>0</v>
      </c>
      <c r="K2671" s="222"/>
      <c r="L2671" s="44"/>
      <c r="M2671" s="223" t="s">
        <v>1</v>
      </c>
      <c r="N2671" s="224" t="s">
        <v>40</v>
      </c>
      <c r="O2671" s="91"/>
      <c r="P2671" s="225">
        <f>O2671*H2671</f>
        <v>0</v>
      </c>
      <c r="Q2671" s="225">
        <v>3.0000000000000001E-05</v>
      </c>
      <c r="R2671" s="225">
        <f>Q2671*H2671</f>
        <v>0.0081510000000000003</v>
      </c>
      <c r="S2671" s="225">
        <v>0</v>
      </c>
      <c r="T2671" s="226">
        <f>S2671*H2671</f>
        <v>0</v>
      </c>
      <c r="U2671" s="38"/>
      <c r="V2671" s="38"/>
      <c r="W2671" s="38"/>
      <c r="X2671" s="38"/>
      <c r="Y2671" s="38"/>
      <c r="Z2671" s="38"/>
      <c r="AA2671" s="38"/>
      <c r="AB2671" s="38"/>
      <c r="AC2671" s="38"/>
      <c r="AD2671" s="38"/>
      <c r="AE2671" s="38"/>
      <c r="AR2671" s="227" t="s">
        <v>256</v>
      </c>
      <c r="AT2671" s="227" t="s">
        <v>163</v>
      </c>
      <c r="AU2671" s="227" t="s">
        <v>85</v>
      </c>
      <c r="AY2671" s="17" t="s">
        <v>161</v>
      </c>
      <c r="BE2671" s="228">
        <f>IF(N2671="základní",J2671,0)</f>
        <v>0</v>
      </c>
      <c r="BF2671" s="228">
        <f>IF(N2671="snížená",J2671,0)</f>
        <v>0</v>
      </c>
      <c r="BG2671" s="228">
        <f>IF(N2671="zákl. přenesená",J2671,0)</f>
        <v>0</v>
      </c>
      <c r="BH2671" s="228">
        <f>IF(N2671="sníž. přenesená",J2671,0)</f>
        <v>0</v>
      </c>
      <c r="BI2671" s="228">
        <f>IF(N2671="nulová",J2671,0)</f>
        <v>0</v>
      </c>
      <c r="BJ2671" s="17" t="s">
        <v>83</v>
      </c>
      <c r="BK2671" s="228">
        <f>ROUND(I2671*H2671,2)</f>
        <v>0</v>
      </c>
      <c r="BL2671" s="17" t="s">
        <v>256</v>
      </c>
      <c r="BM2671" s="227" t="s">
        <v>4328</v>
      </c>
    </row>
    <row r="2672" s="13" customFormat="1">
      <c r="A2672" s="13"/>
      <c r="B2672" s="234"/>
      <c r="C2672" s="235"/>
      <c r="D2672" s="229" t="s">
        <v>171</v>
      </c>
      <c r="E2672" s="236" t="s">
        <v>1</v>
      </c>
      <c r="F2672" s="237" t="s">
        <v>4329</v>
      </c>
      <c r="G2672" s="235"/>
      <c r="H2672" s="238">
        <v>17</v>
      </c>
      <c r="I2672" s="239"/>
      <c r="J2672" s="235"/>
      <c r="K2672" s="235"/>
      <c r="L2672" s="240"/>
      <c r="M2672" s="241"/>
      <c r="N2672" s="242"/>
      <c r="O2672" s="242"/>
      <c r="P2672" s="242"/>
      <c r="Q2672" s="242"/>
      <c r="R2672" s="242"/>
      <c r="S2672" s="242"/>
      <c r="T2672" s="243"/>
      <c r="U2672" s="13"/>
      <c r="V2672" s="13"/>
      <c r="W2672" s="13"/>
      <c r="X2672" s="13"/>
      <c r="Y2672" s="13"/>
      <c r="Z2672" s="13"/>
      <c r="AA2672" s="13"/>
      <c r="AB2672" s="13"/>
      <c r="AC2672" s="13"/>
      <c r="AD2672" s="13"/>
      <c r="AE2672" s="13"/>
      <c r="AT2672" s="244" t="s">
        <v>171</v>
      </c>
      <c r="AU2672" s="244" t="s">
        <v>85</v>
      </c>
      <c r="AV2672" s="13" t="s">
        <v>85</v>
      </c>
      <c r="AW2672" s="13" t="s">
        <v>32</v>
      </c>
      <c r="AX2672" s="13" t="s">
        <v>75</v>
      </c>
      <c r="AY2672" s="244" t="s">
        <v>161</v>
      </c>
    </row>
    <row r="2673" s="13" customFormat="1">
      <c r="A2673" s="13"/>
      <c r="B2673" s="234"/>
      <c r="C2673" s="235"/>
      <c r="D2673" s="229" t="s">
        <v>171</v>
      </c>
      <c r="E2673" s="236" t="s">
        <v>1</v>
      </c>
      <c r="F2673" s="237" t="s">
        <v>4330</v>
      </c>
      <c r="G2673" s="235"/>
      <c r="H2673" s="238">
        <v>61.600000000000001</v>
      </c>
      <c r="I2673" s="239"/>
      <c r="J2673" s="235"/>
      <c r="K2673" s="235"/>
      <c r="L2673" s="240"/>
      <c r="M2673" s="241"/>
      <c r="N2673" s="242"/>
      <c r="O2673" s="242"/>
      <c r="P2673" s="242"/>
      <c r="Q2673" s="242"/>
      <c r="R2673" s="242"/>
      <c r="S2673" s="242"/>
      <c r="T2673" s="243"/>
      <c r="U2673" s="13"/>
      <c r="V2673" s="13"/>
      <c r="W2673" s="13"/>
      <c r="X2673" s="13"/>
      <c r="Y2673" s="13"/>
      <c r="Z2673" s="13"/>
      <c r="AA2673" s="13"/>
      <c r="AB2673" s="13"/>
      <c r="AC2673" s="13"/>
      <c r="AD2673" s="13"/>
      <c r="AE2673" s="13"/>
      <c r="AT2673" s="244" t="s">
        <v>171</v>
      </c>
      <c r="AU2673" s="244" t="s">
        <v>85</v>
      </c>
      <c r="AV2673" s="13" t="s">
        <v>85</v>
      </c>
      <c r="AW2673" s="13" t="s">
        <v>32</v>
      </c>
      <c r="AX2673" s="13" t="s">
        <v>75</v>
      </c>
      <c r="AY2673" s="244" t="s">
        <v>161</v>
      </c>
    </row>
    <row r="2674" s="13" customFormat="1">
      <c r="A2674" s="13"/>
      <c r="B2674" s="234"/>
      <c r="C2674" s="235"/>
      <c r="D2674" s="229" t="s">
        <v>171</v>
      </c>
      <c r="E2674" s="236" t="s">
        <v>1</v>
      </c>
      <c r="F2674" s="237" t="s">
        <v>4331</v>
      </c>
      <c r="G2674" s="235"/>
      <c r="H2674" s="238">
        <v>54.049999999999997</v>
      </c>
      <c r="I2674" s="239"/>
      <c r="J2674" s="235"/>
      <c r="K2674" s="235"/>
      <c r="L2674" s="240"/>
      <c r="M2674" s="241"/>
      <c r="N2674" s="242"/>
      <c r="O2674" s="242"/>
      <c r="P2674" s="242"/>
      <c r="Q2674" s="242"/>
      <c r="R2674" s="242"/>
      <c r="S2674" s="242"/>
      <c r="T2674" s="243"/>
      <c r="U2674" s="13"/>
      <c r="V2674" s="13"/>
      <c r="W2674" s="13"/>
      <c r="X2674" s="13"/>
      <c r="Y2674" s="13"/>
      <c r="Z2674" s="13"/>
      <c r="AA2674" s="13"/>
      <c r="AB2674" s="13"/>
      <c r="AC2674" s="13"/>
      <c r="AD2674" s="13"/>
      <c r="AE2674" s="13"/>
      <c r="AT2674" s="244" t="s">
        <v>171</v>
      </c>
      <c r="AU2674" s="244" t="s">
        <v>85</v>
      </c>
      <c r="AV2674" s="13" t="s">
        <v>85</v>
      </c>
      <c r="AW2674" s="13" t="s">
        <v>32</v>
      </c>
      <c r="AX2674" s="13" t="s">
        <v>75</v>
      </c>
      <c r="AY2674" s="244" t="s">
        <v>161</v>
      </c>
    </row>
    <row r="2675" s="13" customFormat="1">
      <c r="A2675" s="13"/>
      <c r="B2675" s="234"/>
      <c r="C2675" s="235"/>
      <c r="D2675" s="229" t="s">
        <v>171</v>
      </c>
      <c r="E2675" s="236" t="s">
        <v>1</v>
      </c>
      <c r="F2675" s="237" t="s">
        <v>4332</v>
      </c>
      <c r="G2675" s="235"/>
      <c r="H2675" s="238">
        <v>15.199999999999999</v>
      </c>
      <c r="I2675" s="239"/>
      <c r="J2675" s="235"/>
      <c r="K2675" s="235"/>
      <c r="L2675" s="240"/>
      <c r="M2675" s="241"/>
      <c r="N2675" s="242"/>
      <c r="O2675" s="242"/>
      <c r="P2675" s="242"/>
      <c r="Q2675" s="242"/>
      <c r="R2675" s="242"/>
      <c r="S2675" s="242"/>
      <c r="T2675" s="243"/>
      <c r="U2675" s="13"/>
      <c r="V2675" s="13"/>
      <c r="W2675" s="13"/>
      <c r="X2675" s="13"/>
      <c r="Y2675" s="13"/>
      <c r="Z2675" s="13"/>
      <c r="AA2675" s="13"/>
      <c r="AB2675" s="13"/>
      <c r="AC2675" s="13"/>
      <c r="AD2675" s="13"/>
      <c r="AE2675" s="13"/>
      <c r="AT2675" s="244" t="s">
        <v>171</v>
      </c>
      <c r="AU2675" s="244" t="s">
        <v>85</v>
      </c>
      <c r="AV2675" s="13" t="s">
        <v>85</v>
      </c>
      <c r="AW2675" s="13" t="s">
        <v>32</v>
      </c>
      <c r="AX2675" s="13" t="s">
        <v>75</v>
      </c>
      <c r="AY2675" s="244" t="s">
        <v>161</v>
      </c>
    </row>
    <row r="2676" s="13" customFormat="1">
      <c r="A2676" s="13"/>
      <c r="B2676" s="234"/>
      <c r="C2676" s="235"/>
      <c r="D2676" s="229" t="s">
        <v>171</v>
      </c>
      <c r="E2676" s="236" t="s">
        <v>1</v>
      </c>
      <c r="F2676" s="237" t="s">
        <v>4333</v>
      </c>
      <c r="G2676" s="235"/>
      <c r="H2676" s="238">
        <v>16.5</v>
      </c>
      <c r="I2676" s="239"/>
      <c r="J2676" s="235"/>
      <c r="K2676" s="235"/>
      <c r="L2676" s="240"/>
      <c r="M2676" s="241"/>
      <c r="N2676" s="242"/>
      <c r="O2676" s="242"/>
      <c r="P2676" s="242"/>
      <c r="Q2676" s="242"/>
      <c r="R2676" s="242"/>
      <c r="S2676" s="242"/>
      <c r="T2676" s="243"/>
      <c r="U2676" s="13"/>
      <c r="V2676" s="13"/>
      <c r="W2676" s="13"/>
      <c r="X2676" s="13"/>
      <c r="Y2676" s="13"/>
      <c r="Z2676" s="13"/>
      <c r="AA2676" s="13"/>
      <c r="AB2676" s="13"/>
      <c r="AC2676" s="13"/>
      <c r="AD2676" s="13"/>
      <c r="AE2676" s="13"/>
      <c r="AT2676" s="244" t="s">
        <v>171</v>
      </c>
      <c r="AU2676" s="244" t="s">
        <v>85</v>
      </c>
      <c r="AV2676" s="13" t="s">
        <v>85</v>
      </c>
      <c r="AW2676" s="13" t="s">
        <v>32</v>
      </c>
      <c r="AX2676" s="13" t="s">
        <v>75</v>
      </c>
      <c r="AY2676" s="244" t="s">
        <v>161</v>
      </c>
    </row>
    <row r="2677" s="13" customFormat="1">
      <c r="A2677" s="13"/>
      <c r="B2677" s="234"/>
      <c r="C2677" s="235"/>
      <c r="D2677" s="229" t="s">
        <v>171</v>
      </c>
      <c r="E2677" s="236" t="s">
        <v>1</v>
      </c>
      <c r="F2677" s="237" t="s">
        <v>4334</v>
      </c>
      <c r="G2677" s="235"/>
      <c r="H2677" s="238">
        <v>1.2</v>
      </c>
      <c r="I2677" s="239"/>
      <c r="J2677" s="235"/>
      <c r="K2677" s="235"/>
      <c r="L2677" s="240"/>
      <c r="M2677" s="241"/>
      <c r="N2677" s="242"/>
      <c r="O2677" s="242"/>
      <c r="P2677" s="242"/>
      <c r="Q2677" s="242"/>
      <c r="R2677" s="242"/>
      <c r="S2677" s="242"/>
      <c r="T2677" s="243"/>
      <c r="U2677" s="13"/>
      <c r="V2677" s="13"/>
      <c r="W2677" s="13"/>
      <c r="X2677" s="13"/>
      <c r="Y2677" s="13"/>
      <c r="Z2677" s="13"/>
      <c r="AA2677" s="13"/>
      <c r="AB2677" s="13"/>
      <c r="AC2677" s="13"/>
      <c r="AD2677" s="13"/>
      <c r="AE2677" s="13"/>
      <c r="AT2677" s="244" t="s">
        <v>171</v>
      </c>
      <c r="AU2677" s="244" t="s">
        <v>85</v>
      </c>
      <c r="AV2677" s="13" t="s">
        <v>85</v>
      </c>
      <c r="AW2677" s="13" t="s">
        <v>32</v>
      </c>
      <c r="AX2677" s="13" t="s">
        <v>75</v>
      </c>
      <c r="AY2677" s="244" t="s">
        <v>161</v>
      </c>
    </row>
    <row r="2678" s="13" customFormat="1">
      <c r="A2678" s="13"/>
      <c r="B2678" s="234"/>
      <c r="C2678" s="235"/>
      <c r="D2678" s="229" t="s">
        <v>171</v>
      </c>
      <c r="E2678" s="236" t="s">
        <v>1</v>
      </c>
      <c r="F2678" s="237" t="s">
        <v>4335</v>
      </c>
      <c r="G2678" s="235"/>
      <c r="H2678" s="238">
        <v>12.35</v>
      </c>
      <c r="I2678" s="239"/>
      <c r="J2678" s="235"/>
      <c r="K2678" s="235"/>
      <c r="L2678" s="240"/>
      <c r="M2678" s="241"/>
      <c r="N2678" s="242"/>
      <c r="O2678" s="242"/>
      <c r="P2678" s="242"/>
      <c r="Q2678" s="242"/>
      <c r="R2678" s="242"/>
      <c r="S2678" s="242"/>
      <c r="T2678" s="243"/>
      <c r="U2678" s="13"/>
      <c r="V2678" s="13"/>
      <c r="W2678" s="13"/>
      <c r="X2678" s="13"/>
      <c r="Y2678" s="13"/>
      <c r="Z2678" s="13"/>
      <c r="AA2678" s="13"/>
      <c r="AB2678" s="13"/>
      <c r="AC2678" s="13"/>
      <c r="AD2678" s="13"/>
      <c r="AE2678" s="13"/>
      <c r="AT2678" s="244" t="s">
        <v>171</v>
      </c>
      <c r="AU2678" s="244" t="s">
        <v>85</v>
      </c>
      <c r="AV2678" s="13" t="s">
        <v>85</v>
      </c>
      <c r="AW2678" s="13" t="s">
        <v>32</v>
      </c>
      <c r="AX2678" s="13" t="s">
        <v>75</v>
      </c>
      <c r="AY2678" s="244" t="s">
        <v>161</v>
      </c>
    </row>
    <row r="2679" s="13" customFormat="1">
      <c r="A2679" s="13"/>
      <c r="B2679" s="234"/>
      <c r="C2679" s="235"/>
      <c r="D2679" s="229" t="s">
        <v>171</v>
      </c>
      <c r="E2679" s="236" t="s">
        <v>1</v>
      </c>
      <c r="F2679" s="237" t="s">
        <v>4336</v>
      </c>
      <c r="G2679" s="235"/>
      <c r="H2679" s="238">
        <v>47.399999999999999</v>
      </c>
      <c r="I2679" s="239"/>
      <c r="J2679" s="235"/>
      <c r="K2679" s="235"/>
      <c r="L2679" s="240"/>
      <c r="M2679" s="241"/>
      <c r="N2679" s="242"/>
      <c r="O2679" s="242"/>
      <c r="P2679" s="242"/>
      <c r="Q2679" s="242"/>
      <c r="R2679" s="242"/>
      <c r="S2679" s="242"/>
      <c r="T2679" s="243"/>
      <c r="U2679" s="13"/>
      <c r="V2679" s="13"/>
      <c r="W2679" s="13"/>
      <c r="X2679" s="13"/>
      <c r="Y2679" s="13"/>
      <c r="Z2679" s="13"/>
      <c r="AA2679" s="13"/>
      <c r="AB2679" s="13"/>
      <c r="AC2679" s="13"/>
      <c r="AD2679" s="13"/>
      <c r="AE2679" s="13"/>
      <c r="AT2679" s="244" t="s">
        <v>171</v>
      </c>
      <c r="AU2679" s="244" t="s">
        <v>85</v>
      </c>
      <c r="AV2679" s="13" t="s">
        <v>85</v>
      </c>
      <c r="AW2679" s="13" t="s">
        <v>32</v>
      </c>
      <c r="AX2679" s="13" t="s">
        <v>75</v>
      </c>
      <c r="AY2679" s="244" t="s">
        <v>161</v>
      </c>
    </row>
    <row r="2680" s="13" customFormat="1">
      <c r="A2680" s="13"/>
      <c r="B2680" s="234"/>
      <c r="C2680" s="235"/>
      <c r="D2680" s="229" t="s">
        <v>171</v>
      </c>
      <c r="E2680" s="236" t="s">
        <v>1</v>
      </c>
      <c r="F2680" s="237" t="s">
        <v>4337</v>
      </c>
      <c r="G2680" s="235"/>
      <c r="H2680" s="238">
        <v>46.399999999999999</v>
      </c>
      <c r="I2680" s="239"/>
      <c r="J2680" s="235"/>
      <c r="K2680" s="235"/>
      <c r="L2680" s="240"/>
      <c r="M2680" s="241"/>
      <c r="N2680" s="242"/>
      <c r="O2680" s="242"/>
      <c r="P2680" s="242"/>
      <c r="Q2680" s="242"/>
      <c r="R2680" s="242"/>
      <c r="S2680" s="242"/>
      <c r="T2680" s="243"/>
      <c r="U2680" s="13"/>
      <c r="V2680" s="13"/>
      <c r="W2680" s="13"/>
      <c r="X2680" s="13"/>
      <c r="Y2680" s="13"/>
      <c r="Z2680" s="13"/>
      <c r="AA2680" s="13"/>
      <c r="AB2680" s="13"/>
      <c r="AC2680" s="13"/>
      <c r="AD2680" s="13"/>
      <c r="AE2680" s="13"/>
      <c r="AT2680" s="244" t="s">
        <v>171</v>
      </c>
      <c r="AU2680" s="244" t="s">
        <v>85</v>
      </c>
      <c r="AV2680" s="13" t="s">
        <v>85</v>
      </c>
      <c r="AW2680" s="13" t="s">
        <v>32</v>
      </c>
      <c r="AX2680" s="13" t="s">
        <v>75</v>
      </c>
      <c r="AY2680" s="244" t="s">
        <v>161</v>
      </c>
    </row>
    <row r="2681" s="14" customFormat="1">
      <c r="A2681" s="14"/>
      <c r="B2681" s="245"/>
      <c r="C2681" s="246"/>
      <c r="D2681" s="229" t="s">
        <v>171</v>
      </c>
      <c r="E2681" s="247" t="s">
        <v>1</v>
      </c>
      <c r="F2681" s="248" t="s">
        <v>185</v>
      </c>
      <c r="G2681" s="246"/>
      <c r="H2681" s="249">
        <v>271.69999999999993</v>
      </c>
      <c r="I2681" s="250"/>
      <c r="J2681" s="246"/>
      <c r="K2681" s="246"/>
      <c r="L2681" s="251"/>
      <c r="M2681" s="252"/>
      <c r="N2681" s="253"/>
      <c r="O2681" s="253"/>
      <c r="P2681" s="253"/>
      <c r="Q2681" s="253"/>
      <c r="R2681" s="253"/>
      <c r="S2681" s="253"/>
      <c r="T2681" s="254"/>
      <c r="U2681" s="14"/>
      <c r="V2681" s="14"/>
      <c r="W2681" s="14"/>
      <c r="X2681" s="14"/>
      <c r="Y2681" s="14"/>
      <c r="Z2681" s="14"/>
      <c r="AA2681" s="14"/>
      <c r="AB2681" s="14"/>
      <c r="AC2681" s="14"/>
      <c r="AD2681" s="14"/>
      <c r="AE2681" s="14"/>
      <c r="AT2681" s="255" t="s">
        <v>171</v>
      </c>
      <c r="AU2681" s="255" t="s">
        <v>85</v>
      </c>
      <c r="AV2681" s="14" t="s">
        <v>167</v>
      </c>
      <c r="AW2681" s="14" t="s">
        <v>32</v>
      </c>
      <c r="AX2681" s="14" t="s">
        <v>83</v>
      </c>
      <c r="AY2681" s="255" t="s">
        <v>161</v>
      </c>
    </row>
    <row r="2682" s="2" customFormat="1" ht="24.15" customHeight="1">
      <c r="A2682" s="38"/>
      <c r="B2682" s="39"/>
      <c r="C2682" s="215" t="s">
        <v>4338</v>
      </c>
      <c r="D2682" s="215" t="s">
        <v>163</v>
      </c>
      <c r="E2682" s="216" t="s">
        <v>4339</v>
      </c>
      <c r="F2682" s="217" t="s">
        <v>4340</v>
      </c>
      <c r="G2682" s="218" t="s">
        <v>240</v>
      </c>
      <c r="H2682" s="219">
        <v>2.8260000000000001</v>
      </c>
      <c r="I2682" s="220"/>
      <c r="J2682" s="221">
        <f>ROUND(I2682*H2682,2)</f>
        <v>0</v>
      </c>
      <c r="K2682" s="222"/>
      <c r="L2682" s="44"/>
      <c r="M2682" s="223" t="s">
        <v>1</v>
      </c>
      <c r="N2682" s="224" t="s">
        <v>40</v>
      </c>
      <c r="O2682" s="91"/>
      <c r="P2682" s="225">
        <f>O2682*H2682</f>
        <v>0</v>
      </c>
      <c r="Q2682" s="225">
        <v>0</v>
      </c>
      <c r="R2682" s="225">
        <f>Q2682*H2682</f>
        <v>0</v>
      </c>
      <c r="S2682" s="225">
        <v>0</v>
      </c>
      <c r="T2682" s="226">
        <f>S2682*H2682</f>
        <v>0</v>
      </c>
      <c r="U2682" s="38"/>
      <c r="V2682" s="38"/>
      <c r="W2682" s="38"/>
      <c r="X2682" s="38"/>
      <c r="Y2682" s="38"/>
      <c r="Z2682" s="38"/>
      <c r="AA2682" s="38"/>
      <c r="AB2682" s="38"/>
      <c r="AC2682" s="38"/>
      <c r="AD2682" s="38"/>
      <c r="AE2682" s="38"/>
      <c r="AR2682" s="227" t="s">
        <v>256</v>
      </c>
      <c r="AT2682" s="227" t="s">
        <v>163</v>
      </c>
      <c r="AU2682" s="227" t="s">
        <v>85</v>
      </c>
      <c r="AY2682" s="17" t="s">
        <v>161</v>
      </c>
      <c r="BE2682" s="228">
        <f>IF(N2682="základní",J2682,0)</f>
        <v>0</v>
      </c>
      <c r="BF2682" s="228">
        <f>IF(N2682="snížená",J2682,0)</f>
        <v>0</v>
      </c>
      <c r="BG2682" s="228">
        <f>IF(N2682="zákl. přenesená",J2682,0)</f>
        <v>0</v>
      </c>
      <c r="BH2682" s="228">
        <f>IF(N2682="sníž. přenesená",J2682,0)</f>
        <v>0</v>
      </c>
      <c r="BI2682" s="228">
        <f>IF(N2682="nulová",J2682,0)</f>
        <v>0</v>
      </c>
      <c r="BJ2682" s="17" t="s">
        <v>83</v>
      </c>
      <c r="BK2682" s="228">
        <f>ROUND(I2682*H2682,2)</f>
        <v>0</v>
      </c>
      <c r="BL2682" s="17" t="s">
        <v>256</v>
      </c>
      <c r="BM2682" s="227" t="s">
        <v>4341</v>
      </c>
    </row>
    <row r="2683" s="2" customFormat="1">
      <c r="A2683" s="38"/>
      <c r="B2683" s="39"/>
      <c r="C2683" s="40"/>
      <c r="D2683" s="229" t="s">
        <v>169</v>
      </c>
      <c r="E2683" s="40"/>
      <c r="F2683" s="230" t="s">
        <v>4342</v>
      </c>
      <c r="G2683" s="40"/>
      <c r="H2683" s="40"/>
      <c r="I2683" s="231"/>
      <c r="J2683" s="40"/>
      <c r="K2683" s="40"/>
      <c r="L2683" s="44"/>
      <c r="M2683" s="232"/>
      <c r="N2683" s="233"/>
      <c r="O2683" s="91"/>
      <c r="P2683" s="91"/>
      <c r="Q2683" s="91"/>
      <c r="R2683" s="91"/>
      <c r="S2683" s="91"/>
      <c r="T2683" s="92"/>
      <c r="U2683" s="38"/>
      <c r="V2683" s="38"/>
      <c r="W2683" s="38"/>
      <c r="X2683" s="38"/>
      <c r="Y2683" s="38"/>
      <c r="Z2683" s="38"/>
      <c r="AA2683" s="38"/>
      <c r="AB2683" s="38"/>
      <c r="AC2683" s="38"/>
      <c r="AD2683" s="38"/>
      <c r="AE2683" s="38"/>
      <c r="AT2683" s="17" t="s">
        <v>169</v>
      </c>
      <c r="AU2683" s="17" t="s">
        <v>85</v>
      </c>
    </row>
    <row r="2684" s="12" customFormat="1" ht="22.8" customHeight="1">
      <c r="A2684" s="12"/>
      <c r="B2684" s="199"/>
      <c r="C2684" s="200"/>
      <c r="D2684" s="201" t="s">
        <v>74</v>
      </c>
      <c r="E2684" s="213" t="s">
        <v>4172</v>
      </c>
      <c r="F2684" s="213" t="s">
        <v>4343</v>
      </c>
      <c r="G2684" s="200"/>
      <c r="H2684" s="200"/>
      <c r="I2684" s="203"/>
      <c r="J2684" s="214">
        <f>BK2684</f>
        <v>0</v>
      </c>
      <c r="K2684" s="200"/>
      <c r="L2684" s="205"/>
      <c r="M2684" s="206"/>
      <c r="N2684" s="207"/>
      <c r="O2684" s="207"/>
      <c r="P2684" s="208">
        <f>SUM(P2685:P2716)</f>
        <v>0</v>
      </c>
      <c r="Q2684" s="207"/>
      <c r="R2684" s="208">
        <f>SUM(R2685:R2716)</f>
        <v>0.41691677999999999</v>
      </c>
      <c r="S2684" s="207"/>
      <c r="T2684" s="209">
        <f>SUM(T2685:T2716)</f>
        <v>0</v>
      </c>
      <c r="U2684" s="12"/>
      <c r="V2684" s="12"/>
      <c r="W2684" s="12"/>
      <c r="X2684" s="12"/>
      <c r="Y2684" s="12"/>
      <c r="Z2684" s="12"/>
      <c r="AA2684" s="12"/>
      <c r="AB2684" s="12"/>
      <c r="AC2684" s="12"/>
      <c r="AD2684" s="12"/>
      <c r="AE2684" s="12"/>
      <c r="AR2684" s="210" t="s">
        <v>85</v>
      </c>
      <c r="AT2684" s="211" t="s">
        <v>74</v>
      </c>
      <c r="AU2684" s="211" t="s">
        <v>83</v>
      </c>
      <c r="AY2684" s="210" t="s">
        <v>161</v>
      </c>
      <c r="BK2684" s="212">
        <f>SUM(BK2685:BK2716)</f>
        <v>0</v>
      </c>
    </row>
    <row r="2685" s="2" customFormat="1" ht="21.75" customHeight="1">
      <c r="A2685" s="38"/>
      <c r="B2685" s="39"/>
      <c r="C2685" s="215" t="s">
        <v>4344</v>
      </c>
      <c r="D2685" s="215" t="s">
        <v>163</v>
      </c>
      <c r="E2685" s="216" t="s">
        <v>4345</v>
      </c>
      <c r="F2685" s="217" t="s">
        <v>4346</v>
      </c>
      <c r="G2685" s="218" t="s">
        <v>206</v>
      </c>
      <c r="H2685" s="219">
        <v>14.880000000000001</v>
      </c>
      <c r="I2685" s="220"/>
      <c r="J2685" s="221">
        <f>ROUND(I2685*H2685,2)</f>
        <v>0</v>
      </c>
      <c r="K2685" s="222"/>
      <c r="L2685" s="44"/>
      <c r="M2685" s="223" t="s">
        <v>1</v>
      </c>
      <c r="N2685" s="224" t="s">
        <v>40</v>
      </c>
      <c r="O2685" s="91"/>
      <c r="P2685" s="225">
        <f>O2685*H2685</f>
        <v>0</v>
      </c>
      <c r="Q2685" s="225">
        <v>0.00021000000000000001</v>
      </c>
      <c r="R2685" s="225">
        <f>Q2685*H2685</f>
        <v>0.0031248000000000005</v>
      </c>
      <c r="S2685" s="225">
        <v>0</v>
      </c>
      <c r="T2685" s="226">
        <f>S2685*H2685</f>
        <v>0</v>
      </c>
      <c r="U2685" s="38"/>
      <c r="V2685" s="38"/>
      <c r="W2685" s="38"/>
      <c r="X2685" s="38"/>
      <c r="Y2685" s="38"/>
      <c r="Z2685" s="38"/>
      <c r="AA2685" s="38"/>
      <c r="AB2685" s="38"/>
      <c r="AC2685" s="38"/>
      <c r="AD2685" s="38"/>
      <c r="AE2685" s="38"/>
      <c r="AR2685" s="227" t="s">
        <v>256</v>
      </c>
      <c r="AT2685" s="227" t="s">
        <v>163</v>
      </c>
      <c r="AU2685" s="227" t="s">
        <v>85</v>
      </c>
      <c r="AY2685" s="17" t="s">
        <v>161</v>
      </c>
      <c r="BE2685" s="228">
        <f>IF(N2685="základní",J2685,0)</f>
        <v>0</v>
      </c>
      <c r="BF2685" s="228">
        <f>IF(N2685="snížená",J2685,0)</f>
        <v>0</v>
      </c>
      <c r="BG2685" s="228">
        <f>IF(N2685="zákl. přenesená",J2685,0)</f>
        <v>0</v>
      </c>
      <c r="BH2685" s="228">
        <f>IF(N2685="sníž. přenesená",J2685,0)</f>
        <v>0</v>
      </c>
      <c r="BI2685" s="228">
        <f>IF(N2685="nulová",J2685,0)</f>
        <v>0</v>
      </c>
      <c r="BJ2685" s="17" t="s">
        <v>83</v>
      </c>
      <c r="BK2685" s="228">
        <f>ROUND(I2685*H2685,2)</f>
        <v>0</v>
      </c>
      <c r="BL2685" s="17" t="s">
        <v>256</v>
      </c>
      <c r="BM2685" s="227" t="s">
        <v>4347</v>
      </c>
    </row>
    <row r="2686" s="2" customFormat="1">
      <c r="A2686" s="38"/>
      <c r="B2686" s="39"/>
      <c r="C2686" s="40"/>
      <c r="D2686" s="229" t="s">
        <v>169</v>
      </c>
      <c r="E2686" s="40"/>
      <c r="F2686" s="230" t="s">
        <v>4346</v>
      </c>
      <c r="G2686" s="40"/>
      <c r="H2686" s="40"/>
      <c r="I2686" s="231"/>
      <c r="J2686" s="40"/>
      <c r="K2686" s="40"/>
      <c r="L2686" s="44"/>
      <c r="M2686" s="232"/>
      <c r="N2686" s="233"/>
      <c r="O2686" s="91"/>
      <c r="P2686" s="91"/>
      <c r="Q2686" s="91"/>
      <c r="R2686" s="91"/>
      <c r="S2686" s="91"/>
      <c r="T2686" s="92"/>
      <c r="U2686" s="38"/>
      <c r="V2686" s="38"/>
      <c r="W2686" s="38"/>
      <c r="X2686" s="38"/>
      <c r="Y2686" s="38"/>
      <c r="Z2686" s="38"/>
      <c r="AA2686" s="38"/>
      <c r="AB2686" s="38"/>
      <c r="AC2686" s="38"/>
      <c r="AD2686" s="38"/>
      <c r="AE2686" s="38"/>
      <c r="AT2686" s="17" t="s">
        <v>169</v>
      </c>
      <c r="AU2686" s="17" t="s">
        <v>85</v>
      </c>
    </row>
    <row r="2687" s="13" customFormat="1">
      <c r="A2687" s="13"/>
      <c r="B2687" s="234"/>
      <c r="C2687" s="235"/>
      <c r="D2687" s="229" t="s">
        <v>171</v>
      </c>
      <c r="E2687" s="236" t="s">
        <v>1</v>
      </c>
      <c r="F2687" s="237" t="s">
        <v>4348</v>
      </c>
      <c r="G2687" s="235"/>
      <c r="H2687" s="238">
        <v>14.880000000000001</v>
      </c>
      <c r="I2687" s="239"/>
      <c r="J2687" s="235"/>
      <c r="K2687" s="235"/>
      <c r="L2687" s="240"/>
      <c r="M2687" s="241"/>
      <c r="N2687" s="242"/>
      <c r="O2687" s="242"/>
      <c r="P2687" s="242"/>
      <c r="Q2687" s="242"/>
      <c r="R2687" s="242"/>
      <c r="S2687" s="242"/>
      <c r="T2687" s="243"/>
      <c r="U2687" s="13"/>
      <c r="V2687" s="13"/>
      <c r="W2687" s="13"/>
      <c r="X2687" s="13"/>
      <c r="Y2687" s="13"/>
      <c r="Z2687" s="13"/>
      <c r="AA2687" s="13"/>
      <c r="AB2687" s="13"/>
      <c r="AC2687" s="13"/>
      <c r="AD2687" s="13"/>
      <c r="AE2687" s="13"/>
      <c r="AT2687" s="244" t="s">
        <v>171</v>
      </c>
      <c r="AU2687" s="244" t="s">
        <v>85</v>
      </c>
      <c r="AV2687" s="13" t="s">
        <v>85</v>
      </c>
      <c r="AW2687" s="13" t="s">
        <v>32</v>
      </c>
      <c r="AX2687" s="13" t="s">
        <v>83</v>
      </c>
      <c r="AY2687" s="244" t="s">
        <v>161</v>
      </c>
    </row>
    <row r="2688" s="2" customFormat="1" ht="24.15" customHeight="1">
      <c r="A2688" s="38"/>
      <c r="B2688" s="39"/>
      <c r="C2688" s="215" t="s">
        <v>4349</v>
      </c>
      <c r="D2688" s="215" t="s">
        <v>163</v>
      </c>
      <c r="E2688" s="216" t="s">
        <v>4350</v>
      </c>
      <c r="F2688" s="217" t="s">
        <v>4351</v>
      </c>
      <c r="G2688" s="218" t="s">
        <v>206</v>
      </c>
      <c r="H2688" s="219">
        <v>201.56700000000001</v>
      </c>
      <c r="I2688" s="220"/>
      <c r="J2688" s="221">
        <f>ROUND(I2688*H2688,2)</f>
        <v>0</v>
      </c>
      <c r="K2688" s="222"/>
      <c r="L2688" s="44"/>
      <c r="M2688" s="223" t="s">
        <v>1</v>
      </c>
      <c r="N2688" s="224" t="s">
        <v>40</v>
      </c>
      <c r="O2688" s="91"/>
      <c r="P2688" s="225">
        <f>O2688*H2688</f>
        <v>0</v>
      </c>
      <c r="Q2688" s="225">
        <v>0.00013999999999999999</v>
      </c>
      <c r="R2688" s="225">
        <f>Q2688*H2688</f>
        <v>0.028219379999999999</v>
      </c>
      <c r="S2688" s="225">
        <v>0</v>
      </c>
      <c r="T2688" s="226">
        <f>S2688*H2688</f>
        <v>0</v>
      </c>
      <c r="U2688" s="38"/>
      <c r="V2688" s="38"/>
      <c r="W2688" s="38"/>
      <c r="X2688" s="38"/>
      <c r="Y2688" s="38"/>
      <c r="Z2688" s="38"/>
      <c r="AA2688" s="38"/>
      <c r="AB2688" s="38"/>
      <c r="AC2688" s="38"/>
      <c r="AD2688" s="38"/>
      <c r="AE2688" s="38"/>
      <c r="AR2688" s="227" t="s">
        <v>256</v>
      </c>
      <c r="AT2688" s="227" t="s">
        <v>163</v>
      </c>
      <c r="AU2688" s="227" t="s">
        <v>85</v>
      </c>
      <c r="AY2688" s="17" t="s">
        <v>161</v>
      </c>
      <c r="BE2688" s="228">
        <f>IF(N2688="základní",J2688,0)</f>
        <v>0</v>
      </c>
      <c r="BF2688" s="228">
        <f>IF(N2688="snížená",J2688,0)</f>
        <v>0</v>
      </c>
      <c r="BG2688" s="228">
        <f>IF(N2688="zákl. přenesená",J2688,0)</f>
        <v>0</v>
      </c>
      <c r="BH2688" s="228">
        <f>IF(N2688="sníž. přenesená",J2688,0)</f>
        <v>0</v>
      </c>
      <c r="BI2688" s="228">
        <f>IF(N2688="nulová",J2688,0)</f>
        <v>0</v>
      </c>
      <c r="BJ2688" s="17" t="s">
        <v>83</v>
      </c>
      <c r="BK2688" s="228">
        <f>ROUND(I2688*H2688,2)</f>
        <v>0</v>
      </c>
      <c r="BL2688" s="17" t="s">
        <v>256</v>
      </c>
      <c r="BM2688" s="227" t="s">
        <v>4352</v>
      </c>
    </row>
    <row r="2689" s="2" customFormat="1">
      <c r="A2689" s="38"/>
      <c r="B2689" s="39"/>
      <c r="C2689" s="40"/>
      <c r="D2689" s="229" t="s">
        <v>169</v>
      </c>
      <c r="E2689" s="40"/>
      <c r="F2689" s="230" t="s">
        <v>4353</v>
      </c>
      <c r="G2689" s="40"/>
      <c r="H2689" s="40"/>
      <c r="I2689" s="231"/>
      <c r="J2689" s="40"/>
      <c r="K2689" s="40"/>
      <c r="L2689" s="44"/>
      <c r="M2689" s="232"/>
      <c r="N2689" s="233"/>
      <c r="O2689" s="91"/>
      <c r="P2689" s="91"/>
      <c r="Q2689" s="91"/>
      <c r="R2689" s="91"/>
      <c r="S2689" s="91"/>
      <c r="T2689" s="92"/>
      <c r="U2689" s="38"/>
      <c r="V2689" s="38"/>
      <c r="W2689" s="38"/>
      <c r="X2689" s="38"/>
      <c r="Y2689" s="38"/>
      <c r="Z2689" s="38"/>
      <c r="AA2689" s="38"/>
      <c r="AB2689" s="38"/>
      <c r="AC2689" s="38"/>
      <c r="AD2689" s="38"/>
      <c r="AE2689" s="38"/>
      <c r="AT2689" s="17" t="s">
        <v>169</v>
      </c>
      <c r="AU2689" s="17" t="s">
        <v>85</v>
      </c>
    </row>
    <row r="2690" s="13" customFormat="1">
      <c r="A2690" s="13"/>
      <c r="B2690" s="234"/>
      <c r="C2690" s="235"/>
      <c r="D2690" s="229" t="s">
        <v>171</v>
      </c>
      <c r="E2690" s="236" t="s">
        <v>1</v>
      </c>
      <c r="F2690" s="237" t="s">
        <v>4354</v>
      </c>
      <c r="G2690" s="235"/>
      <c r="H2690" s="238">
        <v>4.077</v>
      </c>
      <c r="I2690" s="239"/>
      <c r="J2690" s="235"/>
      <c r="K2690" s="235"/>
      <c r="L2690" s="240"/>
      <c r="M2690" s="241"/>
      <c r="N2690" s="242"/>
      <c r="O2690" s="242"/>
      <c r="P2690" s="242"/>
      <c r="Q2690" s="242"/>
      <c r="R2690" s="242"/>
      <c r="S2690" s="242"/>
      <c r="T2690" s="243"/>
      <c r="U2690" s="13"/>
      <c r="V2690" s="13"/>
      <c r="W2690" s="13"/>
      <c r="X2690" s="13"/>
      <c r="Y2690" s="13"/>
      <c r="Z2690" s="13"/>
      <c r="AA2690" s="13"/>
      <c r="AB2690" s="13"/>
      <c r="AC2690" s="13"/>
      <c r="AD2690" s="13"/>
      <c r="AE2690" s="13"/>
      <c r="AT2690" s="244" t="s">
        <v>171</v>
      </c>
      <c r="AU2690" s="244" t="s">
        <v>85</v>
      </c>
      <c r="AV2690" s="13" t="s">
        <v>85</v>
      </c>
      <c r="AW2690" s="13" t="s">
        <v>32</v>
      </c>
      <c r="AX2690" s="13" t="s">
        <v>75</v>
      </c>
      <c r="AY2690" s="244" t="s">
        <v>161</v>
      </c>
    </row>
    <row r="2691" s="13" customFormat="1">
      <c r="A2691" s="13"/>
      <c r="B2691" s="234"/>
      <c r="C2691" s="235"/>
      <c r="D2691" s="229" t="s">
        <v>171</v>
      </c>
      <c r="E2691" s="236" t="s">
        <v>1</v>
      </c>
      <c r="F2691" s="237" t="s">
        <v>4355</v>
      </c>
      <c r="G2691" s="235"/>
      <c r="H2691" s="238">
        <v>4.8540000000000001</v>
      </c>
      <c r="I2691" s="239"/>
      <c r="J2691" s="235"/>
      <c r="K2691" s="235"/>
      <c r="L2691" s="240"/>
      <c r="M2691" s="241"/>
      <c r="N2691" s="242"/>
      <c r="O2691" s="242"/>
      <c r="P2691" s="242"/>
      <c r="Q2691" s="242"/>
      <c r="R2691" s="242"/>
      <c r="S2691" s="242"/>
      <c r="T2691" s="243"/>
      <c r="U2691" s="13"/>
      <c r="V2691" s="13"/>
      <c r="W2691" s="13"/>
      <c r="X2691" s="13"/>
      <c r="Y2691" s="13"/>
      <c r="Z2691" s="13"/>
      <c r="AA2691" s="13"/>
      <c r="AB2691" s="13"/>
      <c r="AC2691" s="13"/>
      <c r="AD2691" s="13"/>
      <c r="AE2691" s="13"/>
      <c r="AT2691" s="244" t="s">
        <v>171</v>
      </c>
      <c r="AU2691" s="244" t="s">
        <v>85</v>
      </c>
      <c r="AV2691" s="13" t="s">
        <v>85</v>
      </c>
      <c r="AW2691" s="13" t="s">
        <v>32</v>
      </c>
      <c r="AX2691" s="13" t="s">
        <v>75</v>
      </c>
      <c r="AY2691" s="244" t="s">
        <v>161</v>
      </c>
    </row>
    <row r="2692" s="13" customFormat="1">
      <c r="A2692" s="13"/>
      <c r="B2692" s="234"/>
      <c r="C2692" s="235"/>
      <c r="D2692" s="229" t="s">
        <v>171</v>
      </c>
      <c r="E2692" s="236" t="s">
        <v>1</v>
      </c>
      <c r="F2692" s="237" t="s">
        <v>4356</v>
      </c>
      <c r="G2692" s="235"/>
      <c r="H2692" s="238">
        <v>3.4199999999999999</v>
      </c>
      <c r="I2692" s="239"/>
      <c r="J2692" s="235"/>
      <c r="K2692" s="235"/>
      <c r="L2692" s="240"/>
      <c r="M2692" s="241"/>
      <c r="N2692" s="242"/>
      <c r="O2692" s="242"/>
      <c r="P2692" s="242"/>
      <c r="Q2692" s="242"/>
      <c r="R2692" s="242"/>
      <c r="S2692" s="242"/>
      <c r="T2692" s="243"/>
      <c r="U2692" s="13"/>
      <c r="V2692" s="13"/>
      <c r="W2692" s="13"/>
      <c r="X2692" s="13"/>
      <c r="Y2692" s="13"/>
      <c r="Z2692" s="13"/>
      <c r="AA2692" s="13"/>
      <c r="AB2692" s="13"/>
      <c r="AC2692" s="13"/>
      <c r="AD2692" s="13"/>
      <c r="AE2692" s="13"/>
      <c r="AT2692" s="244" t="s">
        <v>171</v>
      </c>
      <c r="AU2692" s="244" t="s">
        <v>85</v>
      </c>
      <c r="AV2692" s="13" t="s">
        <v>85</v>
      </c>
      <c r="AW2692" s="13" t="s">
        <v>32</v>
      </c>
      <c r="AX2692" s="13" t="s">
        <v>75</v>
      </c>
      <c r="AY2692" s="244" t="s">
        <v>161</v>
      </c>
    </row>
    <row r="2693" s="13" customFormat="1">
      <c r="A2693" s="13"/>
      <c r="B2693" s="234"/>
      <c r="C2693" s="235"/>
      <c r="D2693" s="229" t="s">
        <v>171</v>
      </c>
      <c r="E2693" s="236" t="s">
        <v>1</v>
      </c>
      <c r="F2693" s="237" t="s">
        <v>4357</v>
      </c>
      <c r="G2693" s="235"/>
      <c r="H2693" s="238">
        <v>79.784999999999997</v>
      </c>
      <c r="I2693" s="239"/>
      <c r="J2693" s="235"/>
      <c r="K2693" s="235"/>
      <c r="L2693" s="240"/>
      <c r="M2693" s="241"/>
      <c r="N2693" s="242"/>
      <c r="O2693" s="242"/>
      <c r="P2693" s="242"/>
      <c r="Q2693" s="242"/>
      <c r="R2693" s="242"/>
      <c r="S2693" s="242"/>
      <c r="T2693" s="243"/>
      <c r="U2693" s="13"/>
      <c r="V2693" s="13"/>
      <c r="W2693" s="13"/>
      <c r="X2693" s="13"/>
      <c r="Y2693" s="13"/>
      <c r="Z2693" s="13"/>
      <c r="AA2693" s="13"/>
      <c r="AB2693" s="13"/>
      <c r="AC2693" s="13"/>
      <c r="AD2693" s="13"/>
      <c r="AE2693" s="13"/>
      <c r="AT2693" s="244" t="s">
        <v>171</v>
      </c>
      <c r="AU2693" s="244" t="s">
        <v>85</v>
      </c>
      <c r="AV2693" s="13" t="s">
        <v>85</v>
      </c>
      <c r="AW2693" s="13" t="s">
        <v>32</v>
      </c>
      <c r="AX2693" s="13" t="s">
        <v>75</v>
      </c>
      <c r="AY2693" s="244" t="s">
        <v>161</v>
      </c>
    </row>
    <row r="2694" s="13" customFormat="1">
      <c r="A2694" s="13"/>
      <c r="B2694" s="234"/>
      <c r="C2694" s="235"/>
      <c r="D2694" s="229" t="s">
        <v>171</v>
      </c>
      <c r="E2694" s="236" t="s">
        <v>1</v>
      </c>
      <c r="F2694" s="237" t="s">
        <v>4358</v>
      </c>
      <c r="G2694" s="235"/>
      <c r="H2694" s="238">
        <v>40.369999999999997</v>
      </c>
      <c r="I2694" s="239"/>
      <c r="J2694" s="235"/>
      <c r="K2694" s="235"/>
      <c r="L2694" s="240"/>
      <c r="M2694" s="241"/>
      <c r="N2694" s="242"/>
      <c r="O2694" s="242"/>
      <c r="P2694" s="242"/>
      <c r="Q2694" s="242"/>
      <c r="R2694" s="242"/>
      <c r="S2694" s="242"/>
      <c r="T2694" s="243"/>
      <c r="U2694" s="13"/>
      <c r="V2694" s="13"/>
      <c r="W2694" s="13"/>
      <c r="X2694" s="13"/>
      <c r="Y2694" s="13"/>
      <c r="Z2694" s="13"/>
      <c r="AA2694" s="13"/>
      <c r="AB2694" s="13"/>
      <c r="AC2694" s="13"/>
      <c r="AD2694" s="13"/>
      <c r="AE2694" s="13"/>
      <c r="AT2694" s="244" t="s">
        <v>171</v>
      </c>
      <c r="AU2694" s="244" t="s">
        <v>85</v>
      </c>
      <c r="AV2694" s="13" t="s">
        <v>85</v>
      </c>
      <c r="AW2694" s="13" t="s">
        <v>32</v>
      </c>
      <c r="AX2694" s="13" t="s">
        <v>75</v>
      </c>
      <c r="AY2694" s="244" t="s">
        <v>161</v>
      </c>
    </row>
    <row r="2695" s="13" customFormat="1">
      <c r="A2695" s="13"/>
      <c r="B2695" s="234"/>
      <c r="C2695" s="235"/>
      <c r="D2695" s="229" t="s">
        <v>171</v>
      </c>
      <c r="E2695" s="236" t="s">
        <v>1</v>
      </c>
      <c r="F2695" s="237" t="s">
        <v>4359</v>
      </c>
      <c r="G2695" s="235"/>
      <c r="H2695" s="238">
        <v>14.055999999999999</v>
      </c>
      <c r="I2695" s="239"/>
      <c r="J2695" s="235"/>
      <c r="K2695" s="235"/>
      <c r="L2695" s="240"/>
      <c r="M2695" s="241"/>
      <c r="N2695" s="242"/>
      <c r="O2695" s="242"/>
      <c r="P2695" s="242"/>
      <c r="Q2695" s="242"/>
      <c r="R2695" s="242"/>
      <c r="S2695" s="242"/>
      <c r="T2695" s="243"/>
      <c r="U2695" s="13"/>
      <c r="V2695" s="13"/>
      <c r="W2695" s="13"/>
      <c r="X2695" s="13"/>
      <c r="Y2695" s="13"/>
      <c r="Z2695" s="13"/>
      <c r="AA2695" s="13"/>
      <c r="AB2695" s="13"/>
      <c r="AC2695" s="13"/>
      <c r="AD2695" s="13"/>
      <c r="AE2695" s="13"/>
      <c r="AT2695" s="244" t="s">
        <v>171</v>
      </c>
      <c r="AU2695" s="244" t="s">
        <v>85</v>
      </c>
      <c r="AV2695" s="13" t="s">
        <v>85</v>
      </c>
      <c r="AW2695" s="13" t="s">
        <v>32</v>
      </c>
      <c r="AX2695" s="13" t="s">
        <v>75</v>
      </c>
      <c r="AY2695" s="244" t="s">
        <v>161</v>
      </c>
    </row>
    <row r="2696" s="13" customFormat="1">
      <c r="A2696" s="13"/>
      <c r="B2696" s="234"/>
      <c r="C2696" s="235"/>
      <c r="D2696" s="229" t="s">
        <v>171</v>
      </c>
      <c r="E2696" s="236" t="s">
        <v>1</v>
      </c>
      <c r="F2696" s="237" t="s">
        <v>4360</v>
      </c>
      <c r="G2696" s="235"/>
      <c r="H2696" s="238">
        <v>45.005000000000003</v>
      </c>
      <c r="I2696" s="239"/>
      <c r="J2696" s="235"/>
      <c r="K2696" s="235"/>
      <c r="L2696" s="240"/>
      <c r="M2696" s="241"/>
      <c r="N2696" s="242"/>
      <c r="O2696" s="242"/>
      <c r="P2696" s="242"/>
      <c r="Q2696" s="242"/>
      <c r="R2696" s="242"/>
      <c r="S2696" s="242"/>
      <c r="T2696" s="243"/>
      <c r="U2696" s="13"/>
      <c r="V2696" s="13"/>
      <c r="W2696" s="13"/>
      <c r="X2696" s="13"/>
      <c r="Y2696" s="13"/>
      <c r="Z2696" s="13"/>
      <c r="AA2696" s="13"/>
      <c r="AB2696" s="13"/>
      <c r="AC2696" s="13"/>
      <c r="AD2696" s="13"/>
      <c r="AE2696" s="13"/>
      <c r="AT2696" s="244" t="s">
        <v>171</v>
      </c>
      <c r="AU2696" s="244" t="s">
        <v>85</v>
      </c>
      <c r="AV2696" s="13" t="s">
        <v>85</v>
      </c>
      <c r="AW2696" s="13" t="s">
        <v>32</v>
      </c>
      <c r="AX2696" s="13" t="s">
        <v>75</v>
      </c>
      <c r="AY2696" s="244" t="s">
        <v>161</v>
      </c>
    </row>
    <row r="2697" s="13" customFormat="1">
      <c r="A2697" s="13"/>
      <c r="B2697" s="234"/>
      <c r="C2697" s="235"/>
      <c r="D2697" s="229" t="s">
        <v>171</v>
      </c>
      <c r="E2697" s="236" t="s">
        <v>1</v>
      </c>
      <c r="F2697" s="237" t="s">
        <v>4361</v>
      </c>
      <c r="G2697" s="235"/>
      <c r="H2697" s="238">
        <v>10</v>
      </c>
      <c r="I2697" s="239"/>
      <c r="J2697" s="235"/>
      <c r="K2697" s="235"/>
      <c r="L2697" s="240"/>
      <c r="M2697" s="241"/>
      <c r="N2697" s="242"/>
      <c r="O2697" s="242"/>
      <c r="P2697" s="242"/>
      <c r="Q2697" s="242"/>
      <c r="R2697" s="242"/>
      <c r="S2697" s="242"/>
      <c r="T2697" s="243"/>
      <c r="U2697" s="13"/>
      <c r="V2697" s="13"/>
      <c r="W2697" s="13"/>
      <c r="X2697" s="13"/>
      <c r="Y2697" s="13"/>
      <c r="Z2697" s="13"/>
      <c r="AA2697" s="13"/>
      <c r="AB2697" s="13"/>
      <c r="AC2697" s="13"/>
      <c r="AD2697" s="13"/>
      <c r="AE2697" s="13"/>
      <c r="AT2697" s="244" t="s">
        <v>171</v>
      </c>
      <c r="AU2697" s="244" t="s">
        <v>85</v>
      </c>
      <c r="AV2697" s="13" t="s">
        <v>85</v>
      </c>
      <c r="AW2697" s="13" t="s">
        <v>32</v>
      </c>
      <c r="AX2697" s="13" t="s">
        <v>75</v>
      </c>
      <c r="AY2697" s="244" t="s">
        <v>161</v>
      </c>
    </row>
    <row r="2698" s="14" customFormat="1">
      <c r="A2698" s="14"/>
      <c r="B2698" s="245"/>
      <c r="C2698" s="246"/>
      <c r="D2698" s="229" t="s">
        <v>171</v>
      </c>
      <c r="E2698" s="247" t="s">
        <v>1</v>
      </c>
      <c r="F2698" s="248" t="s">
        <v>185</v>
      </c>
      <c r="G2698" s="246"/>
      <c r="H2698" s="249">
        <v>201.56700000000001</v>
      </c>
      <c r="I2698" s="250"/>
      <c r="J2698" s="246"/>
      <c r="K2698" s="246"/>
      <c r="L2698" s="251"/>
      <c r="M2698" s="252"/>
      <c r="N2698" s="253"/>
      <c r="O2698" s="253"/>
      <c r="P2698" s="253"/>
      <c r="Q2698" s="253"/>
      <c r="R2698" s="253"/>
      <c r="S2698" s="253"/>
      <c r="T2698" s="254"/>
      <c r="U2698" s="14"/>
      <c r="V2698" s="14"/>
      <c r="W2698" s="14"/>
      <c r="X2698" s="14"/>
      <c r="Y2698" s="14"/>
      <c r="Z2698" s="14"/>
      <c r="AA2698" s="14"/>
      <c r="AB2698" s="14"/>
      <c r="AC2698" s="14"/>
      <c r="AD2698" s="14"/>
      <c r="AE2698" s="14"/>
      <c r="AT2698" s="255" t="s">
        <v>171</v>
      </c>
      <c r="AU2698" s="255" t="s">
        <v>85</v>
      </c>
      <c r="AV2698" s="14" t="s">
        <v>167</v>
      </c>
      <c r="AW2698" s="14" t="s">
        <v>32</v>
      </c>
      <c r="AX2698" s="14" t="s">
        <v>83</v>
      </c>
      <c r="AY2698" s="255" t="s">
        <v>161</v>
      </c>
    </row>
    <row r="2699" s="2" customFormat="1" ht="24.15" customHeight="1">
      <c r="A2699" s="38"/>
      <c r="B2699" s="39"/>
      <c r="C2699" s="215" t="s">
        <v>4362</v>
      </c>
      <c r="D2699" s="215" t="s">
        <v>163</v>
      </c>
      <c r="E2699" s="216" t="s">
        <v>4363</v>
      </c>
      <c r="F2699" s="217" t="s">
        <v>4364</v>
      </c>
      <c r="G2699" s="218" t="s">
        <v>206</v>
      </c>
      <c r="H2699" s="219">
        <v>307.62</v>
      </c>
      <c r="I2699" s="220"/>
      <c r="J2699" s="221">
        <f>ROUND(I2699*H2699,2)</f>
        <v>0</v>
      </c>
      <c r="K2699" s="222"/>
      <c r="L2699" s="44"/>
      <c r="M2699" s="223" t="s">
        <v>1</v>
      </c>
      <c r="N2699" s="224" t="s">
        <v>40</v>
      </c>
      <c r="O2699" s="91"/>
      <c r="P2699" s="225">
        <f>O2699*H2699</f>
        <v>0</v>
      </c>
      <c r="Q2699" s="225">
        <v>0.00011</v>
      </c>
      <c r="R2699" s="225">
        <f>Q2699*H2699</f>
        <v>0.033838199999999999</v>
      </c>
      <c r="S2699" s="225">
        <v>0</v>
      </c>
      <c r="T2699" s="226">
        <f>S2699*H2699</f>
        <v>0</v>
      </c>
      <c r="U2699" s="38"/>
      <c r="V2699" s="38"/>
      <c r="W2699" s="38"/>
      <c r="X2699" s="38"/>
      <c r="Y2699" s="38"/>
      <c r="Z2699" s="38"/>
      <c r="AA2699" s="38"/>
      <c r="AB2699" s="38"/>
      <c r="AC2699" s="38"/>
      <c r="AD2699" s="38"/>
      <c r="AE2699" s="38"/>
      <c r="AR2699" s="227" t="s">
        <v>256</v>
      </c>
      <c r="AT2699" s="227" t="s">
        <v>163</v>
      </c>
      <c r="AU2699" s="227" t="s">
        <v>85</v>
      </c>
      <c r="AY2699" s="17" t="s">
        <v>161</v>
      </c>
      <c r="BE2699" s="228">
        <f>IF(N2699="základní",J2699,0)</f>
        <v>0</v>
      </c>
      <c r="BF2699" s="228">
        <f>IF(N2699="snížená",J2699,0)</f>
        <v>0</v>
      </c>
      <c r="BG2699" s="228">
        <f>IF(N2699="zákl. přenesená",J2699,0)</f>
        <v>0</v>
      </c>
      <c r="BH2699" s="228">
        <f>IF(N2699="sníž. přenesená",J2699,0)</f>
        <v>0</v>
      </c>
      <c r="BI2699" s="228">
        <f>IF(N2699="nulová",J2699,0)</f>
        <v>0</v>
      </c>
      <c r="BJ2699" s="17" t="s">
        <v>83</v>
      </c>
      <c r="BK2699" s="228">
        <f>ROUND(I2699*H2699,2)</f>
        <v>0</v>
      </c>
      <c r="BL2699" s="17" t="s">
        <v>256</v>
      </c>
      <c r="BM2699" s="227" t="s">
        <v>4365</v>
      </c>
    </row>
    <row r="2700" s="2" customFormat="1">
      <c r="A2700" s="38"/>
      <c r="B2700" s="39"/>
      <c r="C2700" s="40"/>
      <c r="D2700" s="229" t="s">
        <v>169</v>
      </c>
      <c r="E2700" s="40"/>
      <c r="F2700" s="230" t="s">
        <v>4366</v>
      </c>
      <c r="G2700" s="40"/>
      <c r="H2700" s="40"/>
      <c r="I2700" s="231"/>
      <c r="J2700" s="40"/>
      <c r="K2700" s="40"/>
      <c r="L2700" s="44"/>
      <c r="M2700" s="232"/>
      <c r="N2700" s="233"/>
      <c r="O2700" s="91"/>
      <c r="P2700" s="91"/>
      <c r="Q2700" s="91"/>
      <c r="R2700" s="91"/>
      <c r="S2700" s="91"/>
      <c r="T2700" s="92"/>
      <c r="U2700" s="38"/>
      <c r="V2700" s="38"/>
      <c r="W2700" s="38"/>
      <c r="X2700" s="38"/>
      <c r="Y2700" s="38"/>
      <c r="Z2700" s="38"/>
      <c r="AA2700" s="38"/>
      <c r="AB2700" s="38"/>
      <c r="AC2700" s="38"/>
      <c r="AD2700" s="38"/>
      <c r="AE2700" s="38"/>
      <c r="AT2700" s="17" t="s">
        <v>169</v>
      </c>
      <c r="AU2700" s="17" t="s">
        <v>85</v>
      </c>
    </row>
    <row r="2701" s="13" customFormat="1">
      <c r="A2701" s="13"/>
      <c r="B2701" s="234"/>
      <c r="C2701" s="235"/>
      <c r="D2701" s="229" t="s">
        <v>171</v>
      </c>
      <c r="E2701" s="236" t="s">
        <v>1</v>
      </c>
      <c r="F2701" s="237" t="s">
        <v>948</v>
      </c>
      <c r="G2701" s="235"/>
      <c r="H2701" s="238">
        <v>275.25999999999999</v>
      </c>
      <c r="I2701" s="239"/>
      <c r="J2701" s="235"/>
      <c r="K2701" s="235"/>
      <c r="L2701" s="240"/>
      <c r="M2701" s="241"/>
      <c r="N2701" s="242"/>
      <c r="O2701" s="242"/>
      <c r="P2701" s="242"/>
      <c r="Q2701" s="242"/>
      <c r="R2701" s="242"/>
      <c r="S2701" s="242"/>
      <c r="T2701" s="243"/>
      <c r="U2701" s="13"/>
      <c r="V2701" s="13"/>
      <c r="W2701" s="13"/>
      <c r="X2701" s="13"/>
      <c r="Y2701" s="13"/>
      <c r="Z2701" s="13"/>
      <c r="AA2701" s="13"/>
      <c r="AB2701" s="13"/>
      <c r="AC2701" s="13"/>
      <c r="AD2701" s="13"/>
      <c r="AE2701" s="13"/>
      <c r="AT2701" s="244" t="s">
        <v>171</v>
      </c>
      <c r="AU2701" s="244" t="s">
        <v>85</v>
      </c>
      <c r="AV2701" s="13" t="s">
        <v>85</v>
      </c>
      <c r="AW2701" s="13" t="s">
        <v>32</v>
      </c>
      <c r="AX2701" s="13" t="s">
        <v>75</v>
      </c>
      <c r="AY2701" s="244" t="s">
        <v>161</v>
      </c>
    </row>
    <row r="2702" s="13" customFormat="1">
      <c r="A2702" s="13"/>
      <c r="B2702" s="234"/>
      <c r="C2702" s="235"/>
      <c r="D2702" s="229" t="s">
        <v>171</v>
      </c>
      <c r="E2702" s="236" t="s">
        <v>1</v>
      </c>
      <c r="F2702" s="237" t="s">
        <v>949</v>
      </c>
      <c r="G2702" s="235"/>
      <c r="H2702" s="238">
        <v>14.76</v>
      </c>
      <c r="I2702" s="239"/>
      <c r="J2702" s="235"/>
      <c r="K2702" s="235"/>
      <c r="L2702" s="240"/>
      <c r="M2702" s="241"/>
      <c r="N2702" s="242"/>
      <c r="O2702" s="242"/>
      <c r="P2702" s="242"/>
      <c r="Q2702" s="242"/>
      <c r="R2702" s="242"/>
      <c r="S2702" s="242"/>
      <c r="T2702" s="243"/>
      <c r="U2702" s="13"/>
      <c r="V2702" s="13"/>
      <c r="W2702" s="13"/>
      <c r="X2702" s="13"/>
      <c r="Y2702" s="13"/>
      <c r="Z2702" s="13"/>
      <c r="AA2702" s="13"/>
      <c r="AB2702" s="13"/>
      <c r="AC2702" s="13"/>
      <c r="AD2702" s="13"/>
      <c r="AE2702" s="13"/>
      <c r="AT2702" s="244" t="s">
        <v>171</v>
      </c>
      <c r="AU2702" s="244" t="s">
        <v>85</v>
      </c>
      <c r="AV2702" s="13" t="s">
        <v>85</v>
      </c>
      <c r="AW2702" s="13" t="s">
        <v>32</v>
      </c>
      <c r="AX2702" s="13" t="s">
        <v>75</v>
      </c>
      <c r="AY2702" s="244" t="s">
        <v>161</v>
      </c>
    </row>
    <row r="2703" s="13" customFormat="1">
      <c r="A2703" s="13"/>
      <c r="B2703" s="234"/>
      <c r="C2703" s="235"/>
      <c r="D2703" s="229" t="s">
        <v>171</v>
      </c>
      <c r="E2703" s="236" t="s">
        <v>1</v>
      </c>
      <c r="F2703" s="237" t="s">
        <v>825</v>
      </c>
      <c r="G2703" s="235"/>
      <c r="H2703" s="238">
        <v>17.600000000000001</v>
      </c>
      <c r="I2703" s="239"/>
      <c r="J2703" s="235"/>
      <c r="K2703" s="235"/>
      <c r="L2703" s="240"/>
      <c r="M2703" s="241"/>
      <c r="N2703" s="242"/>
      <c r="O2703" s="242"/>
      <c r="P2703" s="242"/>
      <c r="Q2703" s="242"/>
      <c r="R2703" s="242"/>
      <c r="S2703" s="242"/>
      <c r="T2703" s="243"/>
      <c r="U2703" s="13"/>
      <c r="V2703" s="13"/>
      <c r="W2703" s="13"/>
      <c r="X2703" s="13"/>
      <c r="Y2703" s="13"/>
      <c r="Z2703" s="13"/>
      <c r="AA2703" s="13"/>
      <c r="AB2703" s="13"/>
      <c r="AC2703" s="13"/>
      <c r="AD2703" s="13"/>
      <c r="AE2703" s="13"/>
      <c r="AT2703" s="244" t="s">
        <v>171</v>
      </c>
      <c r="AU2703" s="244" t="s">
        <v>85</v>
      </c>
      <c r="AV2703" s="13" t="s">
        <v>85</v>
      </c>
      <c r="AW2703" s="13" t="s">
        <v>32</v>
      </c>
      <c r="AX2703" s="13" t="s">
        <v>75</v>
      </c>
      <c r="AY2703" s="244" t="s">
        <v>161</v>
      </c>
    </row>
    <row r="2704" s="14" customFormat="1">
      <c r="A2704" s="14"/>
      <c r="B2704" s="245"/>
      <c r="C2704" s="246"/>
      <c r="D2704" s="229" t="s">
        <v>171</v>
      </c>
      <c r="E2704" s="247" t="s">
        <v>1</v>
      </c>
      <c r="F2704" s="248" t="s">
        <v>185</v>
      </c>
      <c r="G2704" s="246"/>
      <c r="H2704" s="249">
        <v>307.62</v>
      </c>
      <c r="I2704" s="250"/>
      <c r="J2704" s="246"/>
      <c r="K2704" s="246"/>
      <c r="L2704" s="251"/>
      <c r="M2704" s="252"/>
      <c r="N2704" s="253"/>
      <c r="O2704" s="253"/>
      <c r="P2704" s="253"/>
      <c r="Q2704" s="253"/>
      <c r="R2704" s="253"/>
      <c r="S2704" s="253"/>
      <c r="T2704" s="254"/>
      <c r="U2704" s="14"/>
      <c r="V2704" s="14"/>
      <c r="W2704" s="14"/>
      <c r="X2704" s="14"/>
      <c r="Y2704" s="14"/>
      <c r="Z2704" s="14"/>
      <c r="AA2704" s="14"/>
      <c r="AB2704" s="14"/>
      <c r="AC2704" s="14"/>
      <c r="AD2704" s="14"/>
      <c r="AE2704" s="14"/>
      <c r="AT2704" s="255" t="s">
        <v>171</v>
      </c>
      <c r="AU2704" s="255" t="s">
        <v>85</v>
      </c>
      <c r="AV2704" s="14" t="s">
        <v>167</v>
      </c>
      <c r="AW2704" s="14" t="s">
        <v>32</v>
      </c>
      <c r="AX2704" s="14" t="s">
        <v>83</v>
      </c>
      <c r="AY2704" s="255" t="s">
        <v>161</v>
      </c>
    </row>
    <row r="2705" s="2" customFormat="1" ht="24.15" customHeight="1">
      <c r="A2705" s="38"/>
      <c r="B2705" s="39"/>
      <c r="C2705" s="215" t="s">
        <v>4367</v>
      </c>
      <c r="D2705" s="215" t="s">
        <v>163</v>
      </c>
      <c r="E2705" s="216" t="s">
        <v>4368</v>
      </c>
      <c r="F2705" s="217" t="s">
        <v>4369</v>
      </c>
      <c r="G2705" s="218" t="s">
        <v>206</v>
      </c>
      <c r="H2705" s="219">
        <v>977.03999999999996</v>
      </c>
      <c r="I2705" s="220"/>
      <c r="J2705" s="221">
        <f>ROUND(I2705*H2705,2)</f>
        <v>0</v>
      </c>
      <c r="K2705" s="222"/>
      <c r="L2705" s="44"/>
      <c r="M2705" s="223" t="s">
        <v>1</v>
      </c>
      <c r="N2705" s="224" t="s">
        <v>40</v>
      </c>
      <c r="O2705" s="91"/>
      <c r="P2705" s="225">
        <f>O2705*H2705</f>
        <v>0</v>
      </c>
      <c r="Q2705" s="225">
        <v>0.00036000000000000002</v>
      </c>
      <c r="R2705" s="225">
        <f>Q2705*H2705</f>
        <v>0.3517344</v>
      </c>
      <c r="S2705" s="225">
        <v>0</v>
      </c>
      <c r="T2705" s="226">
        <f>S2705*H2705</f>
        <v>0</v>
      </c>
      <c r="U2705" s="38"/>
      <c r="V2705" s="38"/>
      <c r="W2705" s="38"/>
      <c r="X2705" s="38"/>
      <c r="Y2705" s="38"/>
      <c r="Z2705" s="38"/>
      <c r="AA2705" s="38"/>
      <c r="AB2705" s="38"/>
      <c r="AC2705" s="38"/>
      <c r="AD2705" s="38"/>
      <c r="AE2705" s="38"/>
      <c r="AR2705" s="227" t="s">
        <v>256</v>
      </c>
      <c r="AT2705" s="227" t="s">
        <v>163</v>
      </c>
      <c r="AU2705" s="227" t="s">
        <v>85</v>
      </c>
      <c r="AY2705" s="17" t="s">
        <v>161</v>
      </c>
      <c r="BE2705" s="228">
        <f>IF(N2705="základní",J2705,0)</f>
        <v>0</v>
      </c>
      <c r="BF2705" s="228">
        <f>IF(N2705="snížená",J2705,0)</f>
        <v>0</v>
      </c>
      <c r="BG2705" s="228">
        <f>IF(N2705="zákl. přenesená",J2705,0)</f>
        <v>0</v>
      </c>
      <c r="BH2705" s="228">
        <f>IF(N2705="sníž. přenesená",J2705,0)</f>
        <v>0</v>
      </c>
      <c r="BI2705" s="228">
        <f>IF(N2705="nulová",J2705,0)</f>
        <v>0</v>
      </c>
      <c r="BJ2705" s="17" t="s">
        <v>83</v>
      </c>
      <c r="BK2705" s="228">
        <f>ROUND(I2705*H2705,2)</f>
        <v>0</v>
      </c>
      <c r="BL2705" s="17" t="s">
        <v>256</v>
      </c>
      <c r="BM2705" s="227" t="s">
        <v>4370</v>
      </c>
    </row>
    <row r="2706" s="2" customFormat="1">
      <c r="A2706" s="38"/>
      <c r="B2706" s="39"/>
      <c r="C2706" s="40"/>
      <c r="D2706" s="229" t="s">
        <v>169</v>
      </c>
      <c r="E2706" s="40"/>
      <c r="F2706" s="230" t="s">
        <v>4371</v>
      </c>
      <c r="G2706" s="40"/>
      <c r="H2706" s="40"/>
      <c r="I2706" s="231"/>
      <c r="J2706" s="40"/>
      <c r="K2706" s="40"/>
      <c r="L2706" s="44"/>
      <c r="M2706" s="232"/>
      <c r="N2706" s="233"/>
      <c r="O2706" s="91"/>
      <c r="P2706" s="91"/>
      <c r="Q2706" s="91"/>
      <c r="R2706" s="91"/>
      <c r="S2706" s="91"/>
      <c r="T2706" s="92"/>
      <c r="U2706" s="38"/>
      <c r="V2706" s="38"/>
      <c r="W2706" s="38"/>
      <c r="X2706" s="38"/>
      <c r="Y2706" s="38"/>
      <c r="Z2706" s="38"/>
      <c r="AA2706" s="38"/>
      <c r="AB2706" s="38"/>
      <c r="AC2706" s="38"/>
      <c r="AD2706" s="38"/>
      <c r="AE2706" s="38"/>
      <c r="AT2706" s="17" t="s">
        <v>169</v>
      </c>
      <c r="AU2706" s="17" t="s">
        <v>85</v>
      </c>
    </row>
    <row r="2707" s="13" customFormat="1">
      <c r="A2707" s="13"/>
      <c r="B2707" s="234"/>
      <c r="C2707" s="235"/>
      <c r="D2707" s="229" t="s">
        <v>171</v>
      </c>
      <c r="E2707" s="236" t="s">
        <v>1</v>
      </c>
      <c r="F2707" s="237" t="s">
        <v>4372</v>
      </c>
      <c r="G2707" s="235"/>
      <c r="H2707" s="238">
        <v>825.77999999999997</v>
      </c>
      <c r="I2707" s="239"/>
      <c r="J2707" s="235"/>
      <c r="K2707" s="235"/>
      <c r="L2707" s="240"/>
      <c r="M2707" s="241"/>
      <c r="N2707" s="242"/>
      <c r="O2707" s="242"/>
      <c r="P2707" s="242"/>
      <c r="Q2707" s="242"/>
      <c r="R2707" s="242"/>
      <c r="S2707" s="242"/>
      <c r="T2707" s="243"/>
      <c r="U2707" s="13"/>
      <c r="V2707" s="13"/>
      <c r="W2707" s="13"/>
      <c r="X2707" s="13"/>
      <c r="Y2707" s="13"/>
      <c r="Z2707" s="13"/>
      <c r="AA2707" s="13"/>
      <c r="AB2707" s="13"/>
      <c r="AC2707" s="13"/>
      <c r="AD2707" s="13"/>
      <c r="AE2707" s="13"/>
      <c r="AT2707" s="244" t="s">
        <v>171</v>
      </c>
      <c r="AU2707" s="244" t="s">
        <v>85</v>
      </c>
      <c r="AV2707" s="13" t="s">
        <v>85</v>
      </c>
      <c r="AW2707" s="13" t="s">
        <v>32</v>
      </c>
      <c r="AX2707" s="13" t="s">
        <v>75</v>
      </c>
      <c r="AY2707" s="244" t="s">
        <v>161</v>
      </c>
    </row>
    <row r="2708" s="13" customFormat="1">
      <c r="A2708" s="13"/>
      <c r="B2708" s="234"/>
      <c r="C2708" s="235"/>
      <c r="D2708" s="229" t="s">
        <v>171</v>
      </c>
      <c r="E2708" s="236" t="s">
        <v>1</v>
      </c>
      <c r="F2708" s="237" t="s">
        <v>4373</v>
      </c>
      <c r="G2708" s="235"/>
      <c r="H2708" s="238">
        <v>44.280000000000001</v>
      </c>
      <c r="I2708" s="239"/>
      <c r="J2708" s="235"/>
      <c r="K2708" s="235"/>
      <c r="L2708" s="240"/>
      <c r="M2708" s="241"/>
      <c r="N2708" s="242"/>
      <c r="O2708" s="242"/>
      <c r="P2708" s="242"/>
      <c r="Q2708" s="242"/>
      <c r="R2708" s="242"/>
      <c r="S2708" s="242"/>
      <c r="T2708" s="243"/>
      <c r="U2708" s="13"/>
      <c r="V2708" s="13"/>
      <c r="W2708" s="13"/>
      <c r="X2708" s="13"/>
      <c r="Y2708" s="13"/>
      <c r="Z2708" s="13"/>
      <c r="AA2708" s="13"/>
      <c r="AB2708" s="13"/>
      <c r="AC2708" s="13"/>
      <c r="AD2708" s="13"/>
      <c r="AE2708" s="13"/>
      <c r="AT2708" s="244" t="s">
        <v>171</v>
      </c>
      <c r="AU2708" s="244" t="s">
        <v>85</v>
      </c>
      <c r="AV2708" s="13" t="s">
        <v>85</v>
      </c>
      <c r="AW2708" s="13" t="s">
        <v>32</v>
      </c>
      <c r="AX2708" s="13" t="s">
        <v>75</v>
      </c>
      <c r="AY2708" s="244" t="s">
        <v>161</v>
      </c>
    </row>
    <row r="2709" s="13" customFormat="1">
      <c r="A2709" s="13"/>
      <c r="B2709" s="234"/>
      <c r="C2709" s="235"/>
      <c r="D2709" s="229" t="s">
        <v>171</v>
      </c>
      <c r="E2709" s="236" t="s">
        <v>1</v>
      </c>
      <c r="F2709" s="237" t="s">
        <v>4374</v>
      </c>
      <c r="G2709" s="235"/>
      <c r="H2709" s="238">
        <v>52.799999999999997</v>
      </c>
      <c r="I2709" s="239"/>
      <c r="J2709" s="235"/>
      <c r="K2709" s="235"/>
      <c r="L2709" s="240"/>
      <c r="M2709" s="241"/>
      <c r="N2709" s="242"/>
      <c r="O2709" s="242"/>
      <c r="P2709" s="242"/>
      <c r="Q2709" s="242"/>
      <c r="R2709" s="242"/>
      <c r="S2709" s="242"/>
      <c r="T2709" s="243"/>
      <c r="U2709" s="13"/>
      <c r="V2709" s="13"/>
      <c r="W2709" s="13"/>
      <c r="X2709" s="13"/>
      <c r="Y2709" s="13"/>
      <c r="Z2709" s="13"/>
      <c r="AA2709" s="13"/>
      <c r="AB2709" s="13"/>
      <c r="AC2709" s="13"/>
      <c r="AD2709" s="13"/>
      <c r="AE2709" s="13"/>
      <c r="AT2709" s="244" t="s">
        <v>171</v>
      </c>
      <c r="AU2709" s="244" t="s">
        <v>85</v>
      </c>
      <c r="AV2709" s="13" t="s">
        <v>85</v>
      </c>
      <c r="AW2709" s="13" t="s">
        <v>32</v>
      </c>
      <c r="AX2709" s="13" t="s">
        <v>75</v>
      </c>
      <c r="AY2709" s="244" t="s">
        <v>161</v>
      </c>
    </row>
    <row r="2710" s="13" customFormat="1">
      <c r="A2710" s="13"/>
      <c r="B2710" s="234"/>
      <c r="C2710" s="235"/>
      <c r="D2710" s="229" t="s">
        <v>171</v>
      </c>
      <c r="E2710" s="236" t="s">
        <v>1</v>
      </c>
      <c r="F2710" s="237" t="s">
        <v>4375</v>
      </c>
      <c r="G2710" s="235"/>
      <c r="H2710" s="238">
        <v>54.18</v>
      </c>
      <c r="I2710" s="239"/>
      <c r="J2710" s="235"/>
      <c r="K2710" s="235"/>
      <c r="L2710" s="240"/>
      <c r="M2710" s="241"/>
      <c r="N2710" s="242"/>
      <c r="O2710" s="242"/>
      <c r="P2710" s="242"/>
      <c r="Q2710" s="242"/>
      <c r="R2710" s="242"/>
      <c r="S2710" s="242"/>
      <c r="T2710" s="243"/>
      <c r="U2710" s="13"/>
      <c r="V2710" s="13"/>
      <c r="W2710" s="13"/>
      <c r="X2710" s="13"/>
      <c r="Y2710" s="13"/>
      <c r="Z2710" s="13"/>
      <c r="AA2710" s="13"/>
      <c r="AB2710" s="13"/>
      <c r="AC2710" s="13"/>
      <c r="AD2710" s="13"/>
      <c r="AE2710" s="13"/>
      <c r="AT2710" s="244" t="s">
        <v>171</v>
      </c>
      <c r="AU2710" s="244" t="s">
        <v>85</v>
      </c>
      <c r="AV2710" s="13" t="s">
        <v>85</v>
      </c>
      <c r="AW2710" s="13" t="s">
        <v>32</v>
      </c>
      <c r="AX2710" s="13" t="s">
        <v>75</v>
      </c>
      <c r="AY2710" s="244" t="s">
        <v>161</v>
      </c>
    </row>
    <row r="2711" s="14" customFormat="1">
      <c r="A2711" s="14"/>
      <c r="B2711" s="245"/>
      <c r="C2711" s="246"/>
      <c r="D2711" s="229" t="s">
        <v>171</v>
      </c>
      <c r="E2711" s="247" t="s">
        <v>1</v>
      </c>
      <c r="F2711" s="248" t="s">
        <v>185</v>
      </c>
      <c r="G2711" s="246"/>
      <c r="H2711" s="249">
        <v>977.03999999999985</v>
      </c>
      <c r="I2711" s="250"/>
      <c r="J2711" s="246"/>
      <c r="K2711" s="246"/>
      <c r="L2711" s="251"/>
      <c r="M2711" s="252"/>
      <c r="N2711" s="253"/>
      <c r="O2711" s="253"/>
      <c r="P2711" s="253"/>
      <c r="Q2711" s="253"/>
      <c r="R2711" s="253"/>
      <c r="S2711" s="253"/>
      <c r="T2711" s="254"/>
      <c r="U2711" s="14"/>
      <c r="V2711" s="14"/>
      <c r="W2711" s="14"/>
      <c r="X2711" s="14"/>
      <c r="Y2711" s="14"/>
      <c r="Z2711" s="14"/>
      <c r="AA2711" s="14"/>
      <c r="AB2711" s="14"/>
      <c r="AC2711" s="14"/>
      <c r="AD2711" s="14"/>
      <c r="AE2711" s="14"/>
      <c r="AT2711" s="255" t="s">
        <v>171</v>
      </c>
      <c r="AU2711" s="255" t="s">
        <v>85</v>
      </c>
      <c r="AV2711" s="14" t="s">
        <v>167</v>
      </c>
      <c r="AW2711" s="14" t="s">
        <v>32</v>
      </c>
      <c r="AX2711" s="14" t="s">
        <v>83</v>
      </c>
      <c r="AY2711" s="255" t="s">
        <v>161</v>
      </c>
    </row>
    <row r="2712" s="2" customFormat="1" ht="24.15" customHeight="1">
      <c r="A2712" s="38"/>
      <c r="B2712" s="39"/>
      <c r="C2712" s="215" t="s">
        <v>4376</v>
      </c>
      <c r="D2712" s="215" t="s">
        <v>163</v>
      </c>
      <c r="E2712" s="216" t="s">
        <v>4377</v>
      </c>
      <c r="F2712" s="217" t="s">
        <v>4378</v>
      </c>
      <c r="G2712" s="218" t="s">
        <v>206</v>
      </c>
      <c r="H2712" s="219">
        <v>817.83000000000004</v>
      </c>
      <c r="I2712" s="220"/>
      <c r="J2712" s="221">
        <f>ROUND(I2712*H2712,2)</f>
        <v>0</v>
      </c>
      <c r="K2712" s="222"/>
      <c r="L2712" s="44"/>
      <c r="M2712" s="223" t="s">
        <v>1</v>
      </c>
      <c r="N2712" s="224" t="s">
        <v>40</v>
      </c>
      <c r="O2712" s="91"/>
      <c r="P2712" s="225">
        <f>O2712*H2712</f>
        <v>0</v>
      </c>
      <c r="Q2712" s="225">
        <v>0</v>
      </c>
      <c r="R2712" s="225">
        <f>Q2712*H2712</f>
        <v>0</v>
      </c>
      <c r="S2712" s="225">
        <v>0</v>
      </c>
      <c r="T2712" s="226">
        <f>S2712*H2712</f>
        <v>0</v>
      </c>
      <c r="U2712" s="38"/>
      <c r="V2712" s="38"/>
      <c r="W2712" s="38"/>
      <c r="X2712" s="38"/>
      <c r="Y2712" s="38"/>
      <c r="Z2712" s="38"/>
      <c r="AA2712" s="38"/>
      <c r="AB2712" s="38"/>
      <c r="AC2712" s="38"/>
      <c r="AD2712" s="38"/>
      <c r="AE2712" s="38"/>
      <c r="AR2712" s="227" t="s">
        <v>256</v>
      </c>
      <c r="AT2712" s="227" t="s">
        <v>163</v>
      </c>
      <c r="AU2712" s="227" t="s">
        <v>85</v>
      </c>
      <c r="AY2712" s="17" t="s">
        <v>161</v>
      </c>
      <c r="BE2712" s="228">
        <f>IF(N2712="základní",J2712,0)</f>
        <v>0</v>
      </c>
      <c r="BF2712" s="228">
        <f>IF(N2712="snížená",J2712,0)</f>
        <v>0</v>
      </c>
      <c r="BG2712" s="228">
        <f>IF(N2712="zákl. přenesená",J2712,0)</f>
        <v>0</v>
      </c>
      <c r="BH2712" s="228">
        <f>IF(N2712="sníž. přenesená",J2712,0)</f>
        <v>0</v>
      </c>
      <c r="BI2712" s="228">
        <f>IF(N2712="nulová",J2712,0)</f>
        <v>0</v>
      </c>
      <c r="BJ2712" s="17" t="s">
        <v>83</v>
      </c>
      <c r="BK2712" s="228">
        <f>ROUND(I2712*H2712,2)</f>
        <v>0</v>
      </c>
      <c r="BL2712" s="17" t="s">
        <v>256</v>
      </c>
      <c r="BM2712" s="227" t="s">
        <v>4379</v>
      </c>
    </row>
    <row r="2713" s="2" customFormat="1">
      <c r="A2713" s="38"/>
      <c r="B2713" s="39"/>
      <c r="C2713" s="40"/>
      <c r="D2713" s="229" t="s">
        <v>169</v>
      </c>
      <c r="E2713" s="40"/>
      <c r="F2713" s="230" t="s">
        <v>4380</v>
      </c>
      <c r="G2713" s="40"/>
      <c r="H2713" s="40"/>
      <c r="I2713" s="231"/>
      <c r="J2713" s="40"/>
      <c r="K2713" s="40"/>
      <c r="L2713" s="44"/>
      <c r="M2713" s="232"/>
      <c r="N2713" s="233"/>
      <c r="O2713" s="91"/>
      <c r="P2713" s="91"/>
      <c r="Q2713" s="91"/>
      <c r="R2713" s="91"/>
      <c r="S2713" s="91"/>
      <c r="T2713" s="92"/>
      <c r="U2713" s="38"/>
      <c r="V2713" s="38"/>
      <c r="W2713" s="38"/>
      <c r="X2713" s="38"/>
      <c r="Y2713" s="38"/>
      <c r="Z2713" s="38"/>
      <c r="AA2713" s="38"/>
      <c r="AB2713" s="38"/>
      <c r="AC2713" s="38"/>
      <c r="AD2713" s="38"/>
      <c r="AE2713" s="38"/>
      <c r="AT2713" s="17" t="s">
        <v>169</v>
      </c>
      <c r="AU2713" s="17" t="s">
        <v>85</v>
      </c>
    </row>
    <row r="2714" s="13" customFormat="1">
      <c r="A2714" s="13"/>
      <c r="B2714" s="234"/>
      <c r="C2714" s="235"/>
      <c r="D2714" s="229" t="s">
        <v>171</v>
      </c>
      <c r="E2714" s="236" t="s">
        <v>1</v>
      </c>
      <c r="F2714" s="237" t="s">
        <v>4381</v>
      </c>
      <c r="G2714" s="235"/>
      <c r="H2714" s="238">
        <v>765.02999999999997</v>
      </c>
      <c r="I2714" s="239"/>
      <c r="J2714" s="235"/>
      <c r="K2714" s="235"/>
      <c r="L2714" s="240"/>
      <c r="M2714" s="241"/>
      <c r="N2714" s="242"/>
      <c r="O2714" s="242"/>
      <c r="P2714" s="242"/>
      <c r="Q2714" s="242"/>
      <c r="R2714" s="242"/>
      <c r="S2714" s="242"/>
      <c r="T2714" s="243"/>
      <c r="U2714" s="13"/>
      <c r="V2714" s="13"/>
      <c r="W2714" s="13"/>
      <c r="X2714" s="13"/>
      <c r="Y2714" s="13"/>
      <c r="Z2714" s="13"/>
      <c r="AA2714" s="13"/>
      <c r="AB2714" s="13"/>
      <c r="AC2714" s="13"/>
      <c r="AD2714" s="13"/>
      <c r="AE2714" s="13"/>
      <c r="AT2714" s="244" t="s">
        <v>171</v>
      </c>
      <c r="AU2714" s="244" t="s">
        <v>85</v>
      </c>
      <c r="AV2714" s="13" t="s">
        <v>85</v>
      </c>
      <c r="AW2714" s="13" t="s">
        <v>32</v>
      </c>
      <c r="AX2714" s="13" t="s">
        <v>75</v>
      </c>
      <c r="AY2714" s="244" t="s">
        <v>161</v>
      </c>
    </row>
    <row r="2715" s="13" customFormat="1">
      <c r="A2715" s="13"/>
      <c r="B2715" s="234"/>
      <c r="C2715" s="235"/>
      <c r="D2715" s="229" t="s">
        <v>171</v>
      </c>
      <c r="E2715" s="236" t="s">
        <v>1</v>
      </c>
      <c r="F2715" s="237" t="s">
        <v>4374</v>
      </c>
      <c r="G2715" s="235"/>
      <c r="H2715" s="238">
        <v>52.799999999999997</v>
      </c>
      <c r="I2715" s="239"/>
      <c r="J2715" s="235"/>
      <c r="K2715" s="235"/>
      <c r="L2715" s="240"/>
      <c r="M2715" s="241"/>
      <c r="N2715" s="242"/>
      <c r="O2715" s="242"/>
      <c r="P2715" s="242"/>
      <c r="Q2715" s="242"/>
      <c r="R2715" s="242"/>
      <c r="S2715" s="242"/>
      <c r="T2715" s="243"/>
      <c r="U2715" s="13"/>
      <c r="V2715" s="13"/>
      <c r="W2715" s="13"/>
      <c r="X2715" s="13"/>
      <c r="Y2715" s="13"/>
      <c r="Z2715" s="13"/>
      <c r="AA2715" s="13"/>
      <c r="AB2715" s="13"/>
      <c r="AC2715" s="13"/>
      <c r="AD2715" s="13"/>
      <c r="AE2715" s="13"/>
      <c r="AT2715" s="244" t="s">
        <v>171</v>
      </c>
      <c r="AU2715" s="244" t="s">
        <v>85</v>
      </c>
      <c r="AV2715" s="13" t="s">
        <v>85</v>
      </c>
      <c r="AW2715" s="13" t="s">
        <v>32</v>
      </c>
      <c r="AX2715" s="13" t="s">
        <v>75</v>
      </c>
      <c r="AY2715" s="244" t="s">
        <v>161</v>
      </c>
    </row>
    <row r="2716" s="14" customFormat="1">
      <c r="A2716" s="14"/>
      <c r="B2716" s="245"/>
      <c r="C2716" s="246"/>
      <c r="D2716" s="229" t="s">
        <v>171</v>
      </c>
      <c r="E2716" s="247" t="s">
        <v>1</v>
      </c>
      <c r="F2716" s="248" t="s">
        <v>185</v>
      </c>
      <c r="G2716" s="246"/>
      <c r="H2716" s="249">
        <v>817.82999999999993</v>
      </c>
      <c r="I2716" s="250"/>
      <c r="J2716" s="246"/>
      <c r="K2716" s="246"/>
      <c r="L2716" s="251"/>
      <c r="M2716" s="252"/>
      <c r="N2716" s="253"/>
      <c r="O2716" s="253"/>
      <c r="P2716" s="253"/>
      <c r="Q2716" s="253"/>
      <c r="R2716" s="253"/>
      <c r="S2716" s="253"/>
      <c r="T2716" s="254"/>
      <c r="U2716" s="14"/>
      <c r="V2716" s="14"/>
      <c r="W2716" s="14"/>
      <c r="X2716" s="14"/>
      <c r="Y2716" s="14"/>
      <c r="Z2716" s="14"/>
      <c r="AA2716" s="14"/>
      <c r="AB2716" s="14"/>
      <c r="AC2716" s="14"/>
      <c r="AD2716" s="14"/>
      <c r="AE2716" s="14"/>
      <c r="AT2716" s="255" t="s">
        <v>171</v>
      </c>
      <c r="AU2716" s="255" t="s">
        <v>85</v>
      </c>
      <c r="AV2716" s="14" t="s">
        <v>167</v>
      </c>
      <c r="AW2716" s="14" t="s">
        <v>32</v>
      </c>
      <c r="AX2716" s="14" t="s">
        <v>83</v>
      </c>
      <c r="AY2716" s="255" t="s">
        <v>161</v>
      </c>
    </row>
    <row r="2717" s="12" customFormat="1" ht="22.8" customHeight="1">
      <c r="A2717" s="12"/>
      <c r="B2717" s="199"/>
      <c r="C2717" s="200"/>
      <c r="D2717" s="201" t="s">
        <v>74</v>
      </c>
      <c r="E2717" s="213" t="s">
        <v>4177</v>
      </c>
      <c r="F2717" s="213" t="s">
        <v>4382</v>
      </c>
      <c r="G2717" s="200"/>
      <c r="H2717" s="200"/>
      <c r="I2717" s="203"/>
      <c r="J2717" s="214">
        <f>BK2717</f>
        <v>0</v>
      </c>
      <c r="K2717" s="200"/>
      <c r="L2717" s="205"/>
      <c r="M2717" s="206"/>
      <c r="N2717" s="207"/>
      <c r="O2717" s="207"/>
      <c r="P2717" s="208">
        <f>SUM(P2718:P2758)</f>
        <v>0</v>
      </c>
      <c r="Q2717" s="207"/>
      <c r="R2717" s="208">
        <f>SUM(R2718:R2758)</f>
        <v>5.2384470600000004</v>
      </c>
      <c r="S2717" s="207"/>
      <c r="T2717" s="209">
        <f>SUM(T2718:T2758)</f>
        <v>0.65952189999999988</v>
      </c>
      <c r="U2717" s="12"/>
      <c r="V2717" s="12"/>
      <c r="W2717" s="12"/>
      <c r="X2717" s="12"/>
      <c r="Y2717" s="12"/>
      <c r="Z2717" s="12"/>
      <c r="AA2717" s="12"/>
      <c r="AB2717" s="12"/>
      <c r="AC2717" s="12"/>
      <c r="AD2717" s="12"/>
      <c r="AE2717" s="12"/>
      <c r="AR2717" s="210" t="s">
        <v>85</v>
      </c>
      <c r="AT2717" s="211" t="s">
        <v>74</v>
      </c>
      <c r="AU2717" s="211" t="s">
        <v>83</v>
      </c>
      <c r="AY2717" s="210" t="s">
        <v>161</v>
      </c>
      <c r="BK2717" s="212">
        <f>SUM(BK2718:BK2758)</f>
        <v>0</v>
      </c>
    </row>
    <row r="2718" s="2" customFormat="1" ht="16.5" customHeight="1">
      <c r="A2718" s="38"/>
      <c r="B2718" s="39"/>
      <c r="C2718" s="215" t="s">
        <v>4383</v>
      </c>
      <c r="D2718" s="215" t="s">
        <v>163</v>
      </c>
      <c r="E2718" s="216" t="s">
        <v>4384</v>
      </c>
      <c r="F2718" s="217" t="s">
        <v>4385</v>
      </c>
      <c r="G2718" s="218" t="s">
        <v>206</v>
      </c>
      <c r="H2718" s="219">
        <v>2127.4899999999998</v>
      </c>
      <c r="I2718" s="220"/>
      <c r="J2718" s="221">
        <f>ROUND(I2718*H2718,2)</f>
        <v>0</v>
      </c>
      <c r="K2718" s="222"/>
      <c r="L2718" s="44"/>
      <c r="M2718" s="223" t="s">
        <v>1</v>
      </c>
      <c r="N2718" s="224" t="s">
        <v>40</v>
      </c>
      <c r="O2718" s="91"/>
      <c r="P2718" s="225">
        <f>O2718*H2718</f>
        <v>0</v>
      </c>
      <c r="Q2718" s="225">
        <v>0.001</v>
      </c>
      <c r="R2718" s="225">
        <f>Q2718*H2718</f>
        <v>2.1274899999999999</v>
      </c>
      <c r="S2718" s="225">
        <v>0.00031</v>
      </c>
      <c r="T2718" s="226">
        <f>S2718*H2718</f>
        <v>0.65952189999999988</v>
      </c>
      <c r="U2718" s="38"/>
      <c r="V2718" s="38"/>
      <c r="W2718" s="38"/>
      <c r="X2718" s="38"/>
      <c r="Y2718" s="38"/>
      <c r="Z2718" s="38"/>
      <c r="AA2718" s="38"/>
      <c r="AB2718" s="38"/>
      <c r="AC2718" s="38"/>
      <c r="AD2718" s="38"/>
      <c r="AE2718" s="38"/>
      <c r="AR2718" s="227" t="s">
        <v>256</v>
      </c>
      <c r="AT2718" s="227" t="s">
        <v>163</v>
      </c>
      <c r="AU2718" s="227" t="s">
        <v>85</v>
      </c>
      <c r="AY2718" s="17" t="s">
        <v>161</v>
      </c>
      <c r="BE2718" s="228">
        <f>IF(N2718="základní",J2718,0)</f>
        <v>0</v>
      </c>
      <c r="BF2718" s="228">
        <f>IF(N2718="snížená",J2718,0)</f>
        <v>0</v>
      </c>
      <c r="BG2718" s="228">
        <f>IF(N2718="zákl. přenesená",J2718,0)</f>
        <v>0</v>
      </c>
      <c r="BH2718" s="228">
        <f>IF(N2718="sníž. přenesená",J2718,0)</f>
        <v>0</v>
      </c>
      <c r="BI2718" s="228">
        <f>IF(N2718="nulová",J2718,0)</f>
        <v>0</v>
      </c>
      <c r="BJ2718" s="17" t="s">
        <v>83</v>
      </c>
      <c r="BK2718" s="228">
        <f>ROUND(I2718*H2718,2)</f>
        <v>0</v>
      </c>
      <c r="BL2718" s="17" t="s">
        <v>256</v>
      </c>
      <c r="BM2718" s="227" t="s">
        <v>4386</v>
      </c>
    </row>
    <row r="2719" s="2" customFormat="1">
      <c r="A2719" s="38"/>
      <c r="B2719" s="39"/>
      <c r="C2719" s="40"/>
      <c r="D2719" s="229" t="s">
        <v>169</v>
      </c>
      <c r="E2719" s="40"/>
      <c r="F2719" s="230" t="s">
        <v>4387</v>
      </c>
      <c r="G2719" s="40"/>
      <c r="H2719" s="40"/>
      <c r="I2719" s="231"/>
      <c r="J2719" s="40"/>
      <c r="K2719" s="40"/>
      <c r="L2719" s="44"/>
      <c r="M2719" s="232"/>
      <c r="N2719" s="233"/>
      <c r="O2719" s="91"/>
      <c r="P2719" s="91"/>
      <c r="Q2719" s="91"/>
      <c r="R2719" s="91"/>
      <c r="S2719" s="91"/>
      <c r="T2719" s="92"/>
      <c r="U2719" s="38"/>
      <c r="V2719" s="38"/>
      <c r="W2719" s="38"/>
      <c r="X2719" s="38"/>
      <c r="Y2719" s="38"/>
      <c r="Z2719" s="38"/>
      <c r="AA2719" s="38"/>
      <c r="AB2719" s="38"/>
      <c r="AC2719" s="38"/>
      <c r="AD2719" s="38"/>
      <c r="AE2719" s="38"/>
      <c r="AT2719" s="17" t="s">
        <v>169</v>
      </c>
      <c r="AU2719" s="17" t="s">
        <v>85</v>
      </c>
    </row>
    <row r="2720" s="13" customFormat="1">
      <c r="A2720" s="13"/>
      <c r="B2720" s="234"/>
      <c r="C2720" s="235"/>
      <c r="D2720" s="229" t="s">
        <v>171</v>
      </c>
      <c r="E2720" s="236" t="s">
        <v>1</v>
      </c>
      <c r="F2720" s="237" t="s">
        <v>4388</v>
      </c>
      <c r="G2720" s="235"/>
      <c r="H2720" s="238">
        <v>286.51999999999998</v>
      </c>
      <c r="I2720" s="239"/>
      <c r="J2720" s="235"/>
      <c r="K2720" s="235"/>
      <c r="L2720" s="240"/>
      <c r="M2720" s="241"/>
      <c r="N2720" s="242"/>
      <c r="O2720" s="242"/>
      <c r="P2720" s="242"/>
      <c r="Q2720" s="242"/>
      <c r="R2720" s="242"/>
      <c r="S2720" s="242"/>
      <c r="T2720" s="243"/>
      <c r="U2720" s="13"/>
      <c r="V2720" s="13"/>
      <c r="W2720" s="13"/>
      <c r="X2720" s="13"/>
      <c r="Y2720" s="13"/>
      <c r="Z2720" s="13"/>
      <c r="AA2720" s="13"/>
      <c r="AB2720" s="13"/>
      <c r="AC2720" s="13"/>
      <c r="AD2720" s="13"/>
      <c r="AE2720" s="13"/>
      <c r="AT2720" s="244" t="s">
        <v>171</v>
      </c>
      <c r="AU2720" s="244" t="s">
        <v>85</v>
      </c>
      <c r="AV2720" s="13" t="s">
        <v>85</v>
      </c>
      <c r="AW2720" s="13" t="s">
        <v>32</v>
      </c>
      <c r="AX2720" s="13" t="s">
        <v>75</v>
      </c>
      <c r="AY2720" s="244" t="s">
        <v>161</v>
      </c>
    </row>
    <row r="2721" s="13" customFormat="1">
      <c r="A2721" s="13"/>
      <c r="B2721" s="234"/>
      <c r="C2721" s="235"/>
      <c r="D2721" s="229" t="s">
        <v>171</v>
      </c>
      <c r="E2721" s="236" t="s">
        <v>1</v>
      </c>
      <c r="F2721" s="237" t="s">
        <v>4389</v>
      </c>
      <c r="G2721" s="235"/>
      <c r="H2721" s="238">
        <v>1840.97</v>
      </c>
      <c r="I2721" s="239"/>
      <c r="J2721" s="235"/>
      <c r="K2721" s="235"/>
      <c r="L2721" s="240"/>
      <c r="M2721" s="241"/>
      <c r="N2721" s="242"/>
      <c r="O2721" s="242"/>
      <c r="P2721" s="242"/>
      <c r="Q2721" s="242"/>
      <c r="R2721" s="242"/>
      <c r="S2721" s="242"/>
      <c r="T2721" s="243"/>
      <c r="U2721" s="13"/>
      <c r="V2721" s="13"/>
      <c r="W2721" s="13"/>
      <c r="X2721" s="13"/>
      <c r="Y2721" s="13"/>
      <c r="Z2721" s="13"/>
      <c r="AA2721" s="13"/>
      <c r="AB2721" s="13"/>
      <c r="AC2721" s="13"/>
      <c r="AD2721" s="13"/>
      <c r="AE2721" s="13"/>
      <c r="AT2721" s="244" t="s">
        <v>171</v>
      </c>
      <c r="AU2721" s="244" t="s">
        <v>85</v>
      </c>
      <c r="AV2721" s="13" t="s">
        <v>85</v>
      </c>
      <c r="AW2721" s="13" t="s">
        <v>32</v>
      </c>
      <c r="AX2721" s="13" t="s">
        <v>75</v>
      </c>
      <c r="AY2721" s="244" t="s">
        <v>161</v>
      </c>
    </row>
    <row r="2722" s="14" customFormat="1">
      <c r="A2722" s="14"/>
      <c r="B2722" s="245"/>
      <c r="C2722" s="246"/>
      <c r="D2722" s="229" t="s">
        <v>171</v>
      </c>
      <c r="E2722" s="247" t="s">
        <v>1</v>
      </c>
      <c r="F2722" s="248" t="s">
        <v>185</v>
      </c>
      <c r="G2722" s="246"/>
      <c r="H2722" s="249">
        <v>2127.4899999999998</v>
      </c>
      <c r="I2722" s="250"/>
      <c r="J2722" s="246"/>
      <c r="K2722" s="246"/>
      <c r="L2722" s="251"/>
      <c r="M2722" s="252"/>
      <c r="N2722" s="253"/>
      <c r="O2722" s="253"/>
      <c r="P2722" s="253"/>
      <c r="Q2722" s="253"/>
      <c r="R2722" s="253"/>
      <c r="S2722" s="253"/>
      <c r="T2722" s="254"/>
      <c r="U2722" s="14"/>
      <c r="V2722" s="14"/>
      <c r="W2722" s="14"/>
      <c r="X2722" s="14"/>
      <c r="Y2722" s="14"/>
      <c r="Z2722" s="14"/>
      <c r="AA2722" s="14"/>
      <c r="AB2722" s="14"/>
      <c r="AC2722" s="14"/>
      <c r="AD2722" s="14"/>
      <c r="AE2722" s="14"/>
      <c r="AT2722" s="255" t="s">
        <v>171</v>
      </c>
      <c r="AU2722" s="255" t="s">
        <v>85</v>
      </c>
      <c r="AV2722" s="14" t="s">
        <v>167</v>
      </c>
      <c r="AW2722" s="14" t="s">
        <v>32</v>
      </c>
      <c r="AX2722" s="14" t="s">
        <v>83</v>
      </c>
      <c r="AY2722" s="255" t="s">
        <v>161</v>
      </c>
    </row>
    <row r="2723" s="2" customFormat="1" ht="21.75" customHeight="1">
      <c r="A2723" s="38"/>
      <c r="B2723" s="39"/>
      <c r="C2723" s="215" t="s">
        <v>4390</v>
      </c>
      <c r="D2723" s="215" t="s">
        <v>163</v>
      </c>
      <c r="E2723" s="216" t="s">
        <v>4391</v>
      </c>
      <c r="F2723" s="217" t="s">
        <v>4392</v>
      </c>
      <c r="G2723" s="218" t="s">
        <v>206</v>
      </c>
      <c r="H2723" s="219">
        <v>125.56999999999999</v>
      </c>
      <c r="I2723" s="220"/>
      <c r="J2723" s="221">
        <f>ROUND(I2723*H2723,2)</f>
        <v>0</v>
      </c>
      <c r="K2723" s="222"/>
      <c r="L2723" s="44"/>
      <c r="M2723" s="223" t="s">
        <v>1</v>
      </c>
      <c r="N2723" s="224" t="s">
        <v>40</v>
      </c>
      <c r="O2723" s="91"/>
      <c r="P2723" s="225">
        <f>O2723*H2723</f>
        <v>0</v>
      </c>
      <c r="Q2723" s="225">
        <v>0</v>
      </c>
      <c r="R2723" s="225">
        <f>Q2723*H2723</f>
        <v>0</v>
      </c>
      <c r="S2723" s="225">
        <v>0</v>
      </c>
      <c r="T2723" s="226">
        <f>S2723*H2723</f>
        <v>0</v>
      </c>
      <c r="U2723" s="38"/>
      <c r="V2723" s="38"/>
      <c r="W2723" s="38"/>
      <c r="X2723" s="38"/>
      <c r="Y2723" s="38"/>
      <c r="Z2723" s="38"/>
      <c r="AA2723" s="38"/>
      <c r="AB2723" s="38"/>
      <c r="AC2723" s="38"/>
      <c r="AD2723" s="38"/>
      <c r="AE2723" s="38"/>
      <c r="AR2723" s="227" t="s">
        <v>256</v>
      </c>
      <c r="AT2723" s="227" t="s">
        <v>163</v>
      </c>
      <c r="AU2723" s="227" t="s">
        <v>85</v>
      </c>
      <c r="AY2723" s="17" t="s">
        <v>161</v>
      </c>
      <c r="BE2723" s="228">
        <f>IF(N2723="základní",J2723,0)</f>
        <v>0</v>
      </c>
      <c r="BF2723" s="228">
        <f>IF(N2723="snížená",J2723,0)</f>
        <v>0</v>
      </c>
      <c r="BG2723" s="228">
        <f>IF(N2723="zákl. přenesená",J2723,0)</f>
        <v>0</v>
      </c>
      <c r="BH2723" s="228">
        <f>IF(N2723="sníž. přenesená",J2723,0)</f>
        <v>0</v>
      </c>
      <c r="BI2723" s="228">
        <f>IF(N2723="nulová",J2723,0)</f>
        <v>0</v>
      </c>
      <c r="BJ2723" s="17" t="s">
        <v>83</v>
      </c>
      <c r="BK2723" s="228">
        <f>ROUND(I2723*H2723,2)</f>
        <v>0</v>
      </c>
      <c r="BL2723" s="17" t="s">
        <v>256</v>
      </c>
      <c r="BM2723" s="227" t="s">
        <v>4393</v>
      </c>
    </row>
    <row r="2724" s="2" customFormat="1">
      <c r="A2724" s="38"/>
      <c r="B2724" s="39"/>
      <c r="C2724" s="40"/>
      <c r="D2724" s="229" t="s">
        <v>169</v>
      </c>
      <c r="E2724" s="40"/>
      <c r="F2724" s="230" t="s">
        <v>4394</v>
      </c>
      <c r="G2724" s="40"/>
      <c r="H2724" s="40"/>
      <c r="I2724" s="231"/>
      <c r="J2724" s="40"/>
      <c r="K2724" s="40"/>
      <c r="L2724" s="44"/>
      <c r="M2724" s="232"/>
      <c r="N2724" s="233"/>
      <c r="O2724" s="91"/>
      <c r="P2724" s="91"/>
      <c r="Q2724" s="91"/>
      <c r="R2724" s="91"/>
      <c r="S2724" s="91"/>
      <c r="T2724" s="92"/>
      <c r="U2724" s="38"/>
      <c r="V2724" s="38"/>
      <c r="W2724" s="38"/>
      <c r="X2724" s="38"/>
      <c r="Y2724" s="38"/>
      <c r="Z2724" s="38"/>
      <c r="AA2724" s="38"/>
      <c r="AB2724" s="38"/>
      <c r="AC2724" s="38"/>
      <c r="AD2724" s="38"/>
      <c r="AE2724" s="38"/>
      <c r="AT2724" s="17" t="s">
        <v>169</v>
      </c>
      <c r="AU2724" s="17" t="s">
        <v>85</v>
      </c>
    </row>
    <row r="2725" s="13" customFormat="1">
      <c r="A2725" s="13"/>
      <c r="B2725" s="234"/>
      <c r="C2725" s="235"/>
      <c r="D2725" s="229" t="s">
        <v>171</v>
      </c>
      <c r="E2725" s="236" t="s">
        <v>1</v>
      </c>
      <c r="F2725" s="237" t="s">
        <v>4395</v>
      </c>
      <c r="G2725" s="235"/>
      <c r="H2725" s="238">
        <v>41.520000000000003</v>
      </c>
      <c r="I2725" s="239"/>
      <c r="J2725" s="235"/>
      <c r="K2725" s="235"/>
      <c r="L2725" s="240"/>
      <c r="M2725" s="241"/>
      <c r="N2725" s="242"/>
      <c r="O2725" s="242"/>
      <c r="P2725" s="242"/>
      <c r="Q2725" s="242"/>
      <c r="R2725" s="242"/>
      <c r="S2725" s="242"/>
      <c r="T2725" s="243"/>
      <c r="U2725" s="13"/>
      <c r="V2725" s="13"/>
      <c r="W2725" s="13"/>
      <c r="X2725" s="13"/>
      <c r="Y2725" s="13"/>
      <c r="Z2725" s="13"/>
      <c r="AA2725" s="13"/>
      <c r="AB2725" s="13"/>
      <c r="AC2725" s="13"/>
      <c r="AD2725" s="13"/>
      <c r="AE2725" s="13"/>
      <c r="AT2725" s="244" t="s">
        <v>171</v>
      </c>
      <c r="AU2725" s="244" t="s">
        <v>85</v>
      </c>
      <c r="AV2725" s="13" t="s">
        <v>85</v>
      </c>
      <c r="AW2725" s="13" t="s">
        <v>32</v>
      </c>
      <c r="AX2725" s="13" t="s">
        <v>75</v>
      </c>
      <c r="AY2725" s="244" t="s">
        <v>161</v>
      </c>
    </row>
    <row r="2726" s="13" customFormat="1">
      <c r="A2726" s="13"/>
      <c r="B2726" s="234"/>
      <c r="C2726" s="235"/>
      <c r="D2726" s="229" t="s">
        <v>171</v>
      </c>
      <c r="E2726" s="236" t="s">
        <v>1</v>
      </c>
      <c r="F2726" s="237" t="s">
        <v>4396</v>
      </c>
      <c r="G2726" s="235"/>
      <c r="H2726" s="238">
        <v>39.329999999999998</v>
      </c>
      <c r="I2726" s="239"/>
      <c r="J2726" s="235"/>
      <c r="K2726" s="235"/>
      <c r="L2726" s="240"/>
      <c r="M2726" s="241"/>
      <c r="N2726" s="242"/>
      <c r="O2726" s="242"/>
      <c r="P2726" s="242"/>
      <c r="Q2726" s="242"/>
      <c r="R2726" s="242"/>
      <c r="S2726" s="242"/>
      <c r="T2726" s="243"/>
      <c r="U2726" s="13"/>
      <c r="V2726" s="13"/>
      <c r="W2726" s="13"/>
      <c r="X2726" s="13"/>
      <c r="Y2726" s="13"/>
      <c r="Z2726" s="13"/>
      <c r="AA2726" s="13"/>
      <c r="AB2726" s="13"/>
      <c r="AC2726" s="13"/>
      <c r="AD2726" s="13"/>
      <c r="AE2726" s="13"/>
      <c r="AT2726" s="244" t="s">
        <v>171</v>
      </c>
      <c r="AU2726" s="244" t="s">
        <v>85</v>
      </c>
      <c r="AV2726" s="13" t="s">
        <v>85</v>
      </c>
      <c r="AW2726" s="13" t="s">
        <v>32</v>
      </c>
      <c r="AX2726" s="13" t="s">
        <v>75</v>
      </c>
      <c r="AY2726" s="244" t="s">
        <v>161</v>
      </c>
    </row>
    <row r="2727" s="13" customFormat="1">
      <c r="A2727" s="13"/>
      <c r="B2727" s="234"/>
      <c r="C2727" s="235"/>
      <c r="D2727" s="229" t="s">
        <v>171</v>
      </c>
      <c r="E2727" s="236" t="s">
        <v>1</v>
      </c>
      <c r="F2727" s="237" t="s">
        <v>4397</v>
      </c>
      <c r="G2727" s="235"/>
      <c r="H2727" s="238">
        <v>39.469999999999999</v>
      </c>
      <c r="I2727" s="239"/>
      <c r="J2727" s="235"/>
      <c r="K2727" s="235"/>
      <c r="L2727" s="240"/>
      <c r="M2727" s="241"/>
      <c r="N2727" s="242"/>
      <c r="O2727" s="242"/>
      <c r="P2727" s="242"/>
      <c r="Q2727" s="242"/>
      <c r="R2727" s="242"/>
      <c r="S2727" s="242"/>
      <c r="T2727" s="243"/>
      <c r="U2727" s="13"/>
      <c r="V2727" s="13"/>
      <c r="W2727" s="13"/>
      <c r="X2727" s="13"/>
      <c r="Y2727" s="13"/>
      <c r="Z2727" s="13"/>
      <c r="AA2727" s="13"/>
      <c r="AB2727" s="13"/>
      <c r="AC2727" s="13"/>
      <c r="AD2727" s="13"/>
      <c r="AE2727" s="13"/>
      <c r="AT2727" s="244" t="s">
        <v>171</v>
      </c>
      <c r="AU2727" s="244" t="s">
        <v>85</v>
      </c>
      <c r="AV2727" s="13" t="s">
        <v>85</v>
      </c>
      <c r="AW2727" s="13" t="s">
        <v>32</v>
      </c>
      <c r="AX2727" s="13" t="s">
        <v>75</v>
      </c>
      <c r="AY2727" s="244" t="s">
        <v>161</v>
      </c>
    </row>
    <row r="2728" s="13" customFormat="1">
      <c r="A2728" s="13"/>
      <c r="B2728" s="234"/>
      <c r="C2728" s="235"/>
      <c r="D2728" s="229" t="s">
        <v>171</v>
      </c>
      <c r="E2728" s="236" t="s">
        <v>1</v>
      </c>
      <c r="F2728" s="237" t="s">
        <v>4398</v>
      </c>
      <c r="G2728" s="235"/>
      <c r="H2728" s="238">
        <v>5.25</v>
      </c>
      <c r="I2728" s="239"/>
      <c r="J2728" s="235"/>
      <c r="K2728" s="235"/>
      <c r="L2728" s="240"/>
      <c r="M2728" s="241"/>
      <c r="N2728" s="242"/>
      <c r="O2728" s="242"/>
      <c r="P2728" s="242"/>
      <c r="Q2728" s="242"/>
      <c r="R2728" s="242"/>
      <c r="S2728" s="242"/>
      <c r="T2728" s="243"/>
      <c r="U2728" s="13"/>
      <c r="V2728" s="13"/>
      <c r="W2728" s="13"/>
      <c r="X2728" s="13"/>
      <c r="Y2728" s="13"/>
      <c r="Z2728" s="13"/>
      <c r="AA2728" s="13"/>
      <c r="AB2728" s="13"/>
      <c r="AC2728" s="13"/>
      <c r="AD2728" s="13"/>
      <c r="AE2728" s="13"/>
      <c r="AT2728" s="244" t="s">
        <v>171</v>
      </c>
      <c r="AU2728" s="244" t="s">
        <v>85</v>
      </c>
      <c r="AV2728" s="13" t="s">
        <v>85</v>
      </c>
      <c r="AW2728" s="13" t="s">
        <v>32</v>
      </c>
      <c r="AX2728" s="13" t="s">
        <v>75</v>
      </c>
      <c r="AY2728" s="244" t="s">
        <v>161</v>
      </c>
    </row>
    <row r="2729" s="14" customFormat="1">
      <c r="A2729" s="14"/>
      <c r="B2729" s="245"/>
      <c r="C2729" s="246"/>
      <c r="D2729" s="229" t="s">
        <v>171</v>
      </c>
      <c r="E2729" s="247" t="s">
        <v>1</v>
      </c>
      <c r="F2729" s="248" t="s">
        <v>185</v>
      </c>
      <c r="G2729" s="246"/>
      <c r="H2729" s="249">
        <v>125.56999999999999</v>
      </c>
      <c r="I2729" s="250"/>
      <c r="J2729" s="246"/>
      <c r="K2729" s="246"/>
      <c r="L2729" s="251"/>
      <c r="M2729" s="252"/>
      <c r="N2729" s="253"/>
      <c r="O2729" s="253"/>
      <c r="P2729" s="253"/>
      <c r="Q2729" s="253"/>
      <c r="R2729" s="253"/>
      <c r="S2729" s="253"/>
      <c r="T2729" s="254"/>
      <c r="U2729" s="14"/>
      <c r="V2729" s="14"/>
      <c r="W2729" s="14"/>
      <c r="X2729" s="14"/>
      <c r="Y2729" s="14"/>
      <c r="Z2729" s="14"/>
      <c r="AA2729" s="14"/>
      <c r="AB2729" s="14"/>
      <c r="AC2729" s="14"/>
      <c r="AD2729" s="14"/>
      <c r="AE2729" s="14"/>
      <c r="AT2729" s="255" t="s">
        <v>171</v>
      </c>
      <c r="AU2729" s="255" t="s">
        <v>85</v>
      </c>
      <c r="AV2729" s="14" t="s">
        <v>167</v>
      </c>
      <c r="AW2729" s="14" t="s">
        <v>32</v>
      </c>
      <c r="AX2729" s="14" t="s">
        <v>83</v>
      </c>
      <c r="AY2729" s="255" t="s">
        <v>161</v>
      </c>
    </row>
    <row r="2730" s="2" customFormat="1" ht="16.5" customHeight="1">
      <c r="A2730" s="38"/>
      <c r="B2730" s="39"/>
      <c r="C2730" s="256" t="s">
        <v>4399</v>
      </c>
      <c r="D2730" s="256" t="s">
        <v>639</v>
      </c>
      <c r="E2730" s="257" t="s">
        <v>4400</v>
      </c>
      <c r="F2730" s="258" t="s">
        <v>4401</v>
      </c>
      <c r="G2730" s="259" t="s">
        <v>206</v>
      </c>
      <c r="H2730" s="260">
        <v>138.12700000000001</v>
      </c>
      <c r="I2730" s="261"/>
      <c r="J2730" s="262">
        <f>ROUND(I2730*H2730,2)</f>
        <v>0</v>
      </c>
      <c r="K2730" s="263"/>
      <c r="L2730" s="264"/>
      <c r="M2730" s="265" t="s">
        <v>1</v>
      </c>
      <c r="N2730" s="266" t="s">
        <v>40</v>
      </c>
      <c r="O2730" s="91"/>
      <c r="P2730" s="225">
        <f>O2730*H2730</f>
        <v>0</v>
      </c>
      <c r="Q2730" s="225">
        <v>0</v>
      </c>
      <c r="R2730" s="225">
        <f>Q2730*H2730</f>
        <v>0</v>
      </c>
      <c r="S2730" s="225">
        <v>0</v>
      </c>
      <c r="T2730" s="226">
        <f>S2730*H2730</f>
        <v>0</v>
      </c>
      <c r="U2730" s="38"/>
      <c r="V2730" s="38"/>
      <c r="W2730" s="38"/>
      <c r="X2730" s="38"/>
      <c r="Y2730" s="38"/>
      <c r="Z2730" s="38"/>
      <c r="AA2730" s="38"/>
      <c r="AB2730" s="38"/>
      <c r="AC2730" s="38"/>
      <c r="AD2730" s="38"/>
      <c r="AE2730" s="38"/>
      <c r="AR2730" s="227" t="s">
        <v>642</v>
      </c>
      <c r="AT2730" s="227" t="s">
        <v>639</v>
      </c>
      <c r="AU2730" s="227" t="s">
        <v>85</v>
      </c>
      <c r="AY2730" s="17" t="s">
        <v>161</v>
      </c>
      <c r="BE2730" s="228">
        <f>IF(N2730="základní",J2730,0)</f>
        <v>0</v>
      </c>
      <c r="BF2730" s="228">
        <f>IF(N2730="snížená",J2730,0)</f>
        <v>0</v>
      </c>
      <c r="BG2730" s="228">
        <f>IF(N2730="zákl. přenesená",J2730,0)</f>
        <v>0</v>
      </c>
      <c r="BH2730" s="228">
        <f>IF(N2730="sníž. přenesená",J2730,0)</f>
        <v>0</v>
      </c>
      <c r="BI2730" s="228">
        <f>IF(N2730="nulová",J2730,0)</f>
        <v>0</v>
      </c>
      <c r="BJ2730" s="17" t="s">
        <v>83</v>
      </c>
      <c r="BK2730" s="228">
        <f>ROUND(I2730*H2730,2)</f>
        <v>0</v>
      </c>
      <c r="BL2730" s="17" t="s">
        <v>642</v>
      </c>
      <c r="BM2730" s="227" t="s">
        <v>4402</v>
      </c>
    </row>
    <row r="2731" s="2" customFormat="1">
      <c r="A2731" s="38"/>
      <c r="B2731" s="39"/>
      <c r="C2731" s="40"/>
      <c r="D2731" s="229" t="s">
        <v>169</v>
      </c>
      <c r="E2731" s="40"/>
      <c r="F2731" s="230" t="s">
        <v>4401</v>
      </c>
      <c r="G2731" s="40"/>
      <c r="H2731" s="40"/>
      <c r="I2731" s="231"/>
      <c r="J2731" s="40"/>
      <c r="K2731" s="40"/>
      <c r="L2731" s="44"/>
      <c r="M2731" s="232"/>
      <c r="N2731" s="233"/>
      <c r="O2731" s="91"/>
      <c r="P2731" s="91"/>
      <c r="Q2731" s="91"/>
      <c r="R2731" s="91"/>
      <c r="S2731" s="91"/>
      <c r="T2731" s="92"/>
      <c r="U2731" s="38"/>
      <c r="V2731" s="38"/>
      <c r="W2731" s="38"/>
      <c r="X2731" s="38"/>
      <c r="Y2731" s="38"/>
      <c r="Z2731" s="38"/>
      <c r="AA2731" s="38"/>
      <c r="AB2731" s="38"/>
      <c r="AC2731" s="38"/>
      <c r="AD2731" s="38"/>
      <c r="AE2731" s="38"/>
      <c r="AT2731" s="17" t="s">
        <v>169</v>
      </c>
      <c r="AU2731" s="17" t="s">
        <v>85</v>
      </c>
    </row>
    <row r="2732" s="13" customFormat="1">
      <c r="A2732" s="13"/>
      <c r="B2732" s="234"/>
      <c r="C2732" s="235"/>
      <c r="D2732" s="229" t="s">
        <v>171</v>
      </c>
      <c r="E2732" s="236" t="s">
        <v>1</v>
      </c>
      <c r="F2732" s="237" t="s">
        <v>4395</v>
      </c>
      <c r="G2732" s="235"/>
      <c r="H2732" s="238">
        <v>41.520000000000003</v>
      </c>
      <c r="I2732" s="239"/>
      <c r="J2732" s="235"/>
      <c r="K2732" s="235"/>
      <c r="L2732" s="240"/>
      <c r="M2732" s="241"/>
      <c r="N2732" s="242"/>
      <c r="O2732" s="242"/>
      <c r="P2732" s="242"/>
      <c r="Q2732" s="242"/>
      <c r="R2732" s="242"/>
      <c r="S2732" s="242"/>
      <c r="T2732" s="243"/>
      <c r="U2732" s="13"/>
      <c r="V2732" s="13"/>
      <c r="W2732" s="13"/>
      <c r="X2732" s="13"/>
      <c r="Y2732" s="13"/>
      <c r="Z2732" s="13"/>
      <c r="AA2732" s="13"/>
      <c r="AB2732" s="13"/>
      <c r="AC2732" s="13"/>
      <c r="AD2732" s="13"/>
      <c r="AE2732" s="13"/>
      <c r="AT2732" s="244" t="s">
        <v>171</v>
      </c>
      <c r="AU2732" s="244" t="s">
        <v>85</v>
      </c>
      <c r="AV2732" s="13" t="s">
        <v>85</v>
      </c>
      <c r="AW2732" s="13" t="s">
        <v>32</v>
      </c>
      <c r="AX2732" s="13" t="s">
        <v>75</v>
      </c>
      <c r="AY2732" s="244" t="s">
        <v>161</v>
      </c>
    </row>
    <row r="2733" s="13" customFormat="1">
      <c r="A2733" s="13"/>
      <c r="B2733" s="234"/>
      <c r="C2733" s="235"/>
      <c r="D2733" s="229" t="s">
        <v>171</v>
      </c>
      <c r="E2733" s="236" t="s">
        <v>1</v>
      </c>
      <c r="F2733" s="237" t="s">
        <v>4396</v>
      </c>
      <c r="G2733" s="235"/>
      <c r="H2733" s="238">
        <v>39.329999999999998</v>
      </c>
      <c r="I2733" s="239"/>
      <c r="J2733" s="235"/>
      <c r="K2733" s="235"/>
      <c r="L2733" s="240"/>
      <c r="M2733" s="241"/>
      <c r="N2733" s="242"/>
      <c r="O2733" s="242"/>
      <c r="P2733" s="242"/>
      <c r="Q2733" s="242"/>
      <c r="R2733" s="242"/>
      <c r="S2733" s="242"/>
      <c r="T2733" s="243"/>
      <c r="U2733" s="13"/>
      <c r="V2733" s="13"/>
      <c r="W2733" s="13"/>
      <c r="X2733" s="13"/>
      <c r="Y2733" s="13"/>
      <c r="Z2733" s="13"/>
      <c r="AA2733" s="13"/>
      <c r="AB2733" s="13"/>
      <c r="AC2733" s="13"/>
      <c r="AD2733" s="13"/>
      <c r="AE2733" s="13"/>
      <c r="AT2733" s="244" t="s">
        <v>171</v>
      </c>
      <c r="AU2733" s="244" t="s">
        <v>85</v>
      </c>
      <c r="AV2733" s="13" t="s">
        <v>85</v>
      </c>
      <c r="AW2733" s="13" t="s">
        <v>32</v>
      </c>
      <c r="AX2733" s="13" t="s">
        <v>75</v>
      </c>
      <c r="AY2733" s="244" t="s">
        <v>161</v>
      </c>
    </row>
    <row r="2734" s="13" customFormat="1">
      <c r="A2734" s="13"/>
      <c r="B2734" s="234"/>
      <c r="C2734" s="235"/>
      <c r="D2734" s="229" t="s">
        <v>171</v>
      </c>
      <c r="E2734" s="236" t="s">
        <v>1</v>
      </c>
      <c r="F2734" s="237" t="s">
        <v>4397</v>
      </c>
      <c r="G2734" s="235"/>
      <c r="H2734" s="238">
        <v>39.469999999999999</v>
      </c>
      <c r="I2734" s="239"/>
      <c r="J2734" s="235"/>
      <c r="K2734" s="235"/>
      <c r="L2734" s="240"/>
      <c r="M2734" s="241"/>
      <c r="N2734" s="242"/>
      <c r="O2734" s="242"/>
      <c r="P2734" s="242"/>
      <c r="Q2734" s="242"/>
      <c r="R2734" s="242"/>
      <c r="S2734" s="242"/>
      <c r="T2734" s="243"/>
      <c r="U2734" s="13"/>
      <c r="V2734" s="13"/>
      <c r="W2734" s="13"/>
      <c r="X2734" s="13"/>
      <c r="Y2734" s="13"/>
      <c r="Z2734" s="13"/>
      <c r="AA2734" s="13"/>
      <c r="AB2734" s="13"/>
      <c r="AC2734" s="13"/>
      <c r="AD2734" s="13"/>
      <c r="AE2734" s="13"/>
      <c r="AT2734" s="244" t="s">
        <v>171</v>
      </c>
      <c r="AU2734" s="244" t="s">
        <v>85</v>
      </c>
      <c r="AV2734" s="13" t="s">
        <v>85</v>
      </c>
      <c r="AW2734" s="13" t="s">
        <v>32</v>
      </c>
      <c r="AX2734" s="13" t="s">
        <v>75</v>
      </c>
      <c r="AY2734" s="244" t="s">
        <v>161</v>
      </c>
    </row>
    <row r="2735" s="13" customFormat="1">
      <c r="A2735" s="13"/>
      <c r="B2735" s="234"/>
      <c r="C2735" s="235"/>
      <c r="D2735" s="229" t="s">
        <v>171</v>
      </c>
      <c r="E2735" s="236" t="s">
        <v>1</v>
      </c>
      <c r="F2735" s="237" t="s">
        <v>4398</v>
      </c>
      <c r="G2735" s="235"/>
      <c r="H2735" s="238">
        <v>5.25</v>
      </c>
      <c r="I2735" s="239"/>
      <c r="J2735" s="235"/>
      <c r="K2735" s="235"/>
      <c r="L2735" s="240"/>
      <c r="M2735" s="241"/>
      <c r="N2735" s="242"/>
      <c r="O2735" s="242"/>
      <c r="P2735" s="242"/>
      <c r="Q2735" s="242"/>
      <c r="R2735" s="242"/>
      <c r="S2735" s="242"/>
      <c r="T2735" s="243"/>
      <c r="U2735" s="13"/>
      <c r="V2735" s="13"/>
      <c r="W2735" s="13"/>
      <c r="X2735" s="13"/>
      <c r="Y2735" s="13"/>
      <c r="Z2735" s="13"/>
      <c r="AA2735" s="13"/>
      <c r="AB2735" s="13"/>
      <c r="AC2735" s="13"/>
      <c r="AD2735" s="13"/>
      <c r="AE2735" s="13"/>
      <c r="AT2735" s="244" t="s">
        <v>171</v>
      </c>
      <c r="AU2735" s="244" t="s">
        <v>85</v>
      </c>
      <c r="AV2735" s="13" t="s">
        <v>85</v>
      </c>
      <c r="AW2735" s="13" t="s">
        <v>32</v>
      </c>
      <c r="AX2735" s="13" t="s">
        <v>75</v>
      </c>
      <c r="AY2735" s="244" t="s">
        <v>161</v>
      </c>
    </row>
    <row r="2736" s="14" customFormat="1">
      <c r="A2736" s="14"/>
      <c r="B2736" s="245"/>
      <c r="C2736" s="246"/>
      <c r="D2736" s="229" t="s">
        <v>171</v>
      </c>
      <c r="E2736" s="247" t="s">
        <v>1</v>
      </c>
      <c r="F2736" s="248" t="s">
        <v>185</v>
      </c>
      <c r="G2736" s="246"/>
      <c r="H2736" s="249">
        <v>125.56999999999999</v>
      </c>
      <c r="I2736" s="250"/>
      <c r="J2736" s="246"/>
      <c r="K2736" s="246"/>
      <c r="L2736" s="251"/>
      <c r="M2736" s="252"/>
      <c r="N2736" s="253"/>
      <c r="O2736" s="253"/>
      <c r="P2736" s="253"/>
      <c r="Q2736" s="253"/>
      <c r="R2736" s="253"/>
      <c r="S2736" s="253"/>
      <c r="T2736" s="254"/>
      <c r="U2736" s="14"/>
      <c r="V2736" s="14"/>
      <c r="W2736" s="14"/>
      <c r="X2736" s="14"/>
      <c r="Y2736" s="14"/>
      <c r="Z2736" s="14"/>
      <c r="AA2736" s="14"/>
      <c r="AB2736" s="14"/>
      <c r="AC2736" s="14"/>
      <c r="AD2736" s="14"/>
      <c r="AE2736" s="14"/>
      <c r="AT2736" s="255" t="s">
        <v>171</v>
      </c>
      <c r="AU2736" s="255" t="s">
        <v>85</v>
      </c>
      <c r="AV2736" s="14" t="s">
        <v>167</v>
      </c>
      <c r="AW2736" s="14" t="s">
        <v>32</v>
      </c>
      <c r="AX2736" s="14" t="s">
        <v>83</v>
      </c>
      <c r="AY2736" s="255" t="s">
        <v>161</v>
      </c>
    </row>
    <row r="2737" s="13" customFormat="1">
      <c r="A2737" s="13"/>
      <c r="B2737" s="234"/>
      <c r="C2737" s="235"/>
      <c r="D2737" s="229" t="s">
        <v>171</v>
      </c>
      <c r="E2737" s="235"/>
      <c r="F2737" s="237" t="s">
        <v>4403</v>
      </c>
      <c r="G2737" s="235"/>
      <c r="H2737" s="238">
        <v>138.12700000000001</v>
      </c>
      <c r="I2737" s="239"/>
      <c r="J2737" s="235"/>
      <c r="K2737" s="235"/>
      <c r="L2737" s="240"/>
      <c r="M2737" s="241"/>
      <c r="N2737" s="242"/>
      <c r="O2737" s="242"/>
      <c r="P2737" s="242"/>
      <c r="Q2737" s="242"/>
      <c r="R2737" s="242"/>
      <c r="S2737" s="242"/>
      <c r="T2737" s="243"/>
      <c r="U2737" s="13"/>
      <c r="V2737" s="13"/>
      <c r="W2737" s="13"/>
      <c r="X2737" s="13"/>
      <c r="Y2737" s="13"/>
      <c r="Z2737" s="13"/>
      <c r="AA2737" s="13"/>
      <c r="AB2737" s="13"/>
      <c r="AC2737" s="13"/>
      <c r="AD2737" s="13"/>
      <c r="AE2737" s="13"/>
      <c r="AT2737" s="244" t="s">
        <v>171</v>
      </c>
      <c r="AU2737" s="244" t="s">
        <v>85</v>
      </c>
      <c r="AV2737" s="13" t="s">
        <v>85</v>
      </c>
      <c r="AW2737" s="13" t="s">
        <v>4</v>
      </c>
      <c r="AX2737" s="13" t="s">
        <v>83</v>
      </c>
      <c r="AY2737" s="244" t="s">
        <v>161</v>
      </c>
    </row>
    <row r="2738" s="2" customFormat="1" ht="24.15" customHeight="1">
      <c r="A2738" s="38"/>
      <c r="B2738" s="39"/>
      <c r="C2738" s="215" t="s">
        <v>4404</v>
      </c>
      <c r="D2738" s="215" t="s">
        <v>163</v>
      </c>
      <c r="E2738" s="216" t="s">
        <v>4405</v>
      </c>
      <c r="F2738" s="217" t="s">
        <v>4406</v>
      </c>
      <c r="G2738" s="218" t="s">
        <v>206</v>
      </c>
      <c r="H2738" s="219">
        <v>3809.0500000000002</v>
      </c>
      <c r="I2738" s="220"/>
      <c r="J2738" s="221">
        <f>ROUND(I2738*H2738,2)</f>
        <v>0</v>
      </c>
      <c r="K2738" s="222"/>
      <c r="L2738" s="44"/>
      <c r="M2738" s="223" t="s">
        <v>1</v>
      </c>
      <c r="N2738" s="224" t="s">
        <v>40</v>
      </c>
      <c r="O2738" s="91"/>
      <c r="P2738" s="225">
        <f>O2738*H2738</f>
        <v>0</v>
      </c>
      <c r="Q2738" s="225">
        <v>0.00020000000000000001</v>
      </c>
      <c r="R2738" s="225">
        <f>Q2738*H2738</f>
        <v>0.7618100000000001</v>
      </c>
      <c r="S2738" s="225">
        <v>0</v>
      </c>
      <c r="T2738" s="226">
        <f>S2738*H2738</f>
        <v>0</v>
      </c>
      <c r="U2738" s="38"/>
      <c r="V2738" s="38"/>
      <c r="W2738" s="38"/>
      <c r="X2738" s="38"/>
      <c r="Y2738" s="38"/>
      <c r="Z2738" s="38"/>
      <c r="AA2738" s="38"/>
      <c r="AB2738" s="38"/>
      <c r="AC2738" s="38"/>
      <c r="AD2738" s="38"/>
      <c r="AE2738" s="38"/>
      <c r="AR2738" s="227" t="s">
        <v>256</v>
      </c>
      <c r="AT2738" s="227" t="s">
        <v>163</v>
      </c>
      <c r="AU2738" s="227" t="s">
        <v>85</v>
      </c>
      <c r="AY2738" s="17" t="s">
        <v>161</v>
      </c>
      <c r="BE2738" s="228">
        <f>IF(N2738="základní",J2738,0)</f>
        <v>0</v>
      </c>
      <c r="BF2738" s="228">
        <f>IF(N2738="snížená",J2738,0)</f>
        <v>0</v>
      </c>
      <c r="BG2738" s="228">
        <f>IF(N2738="zákl. přenesená",J2738,0)</f>
        <v>0</v>
      </c>
      <c r="BH2738" s="228">
        <f>IF(N2738="sníž. přenesená",J2738,0)</f>
        <v>0</v>
      </c>
      <c r="BI2738" s="228">
        <f>IF(N2738="nulová",J2738,0)</f>
        <v>0</v>
      </c>
      <c r="BJ2738" s="17" t="s">
        <v>83</v>
      </c>
      <c r="BK2738" s="228">
        <f>ROUND(I2738*H2738,2)</f>
        <v>0</v>
      </c>
      <c r="BL2738" s="17" t="s">
        <v>256</v>
      </c>
      <c r="BM2738" s="227" t="s">
        <v>4407</v>
      </c>
    </row>
    <row r="2739" s="2" customFormat="1">
      <c r="A2739" s="38"/>
      <c r="B2739" s="39"/>
      <c r="C2739" s="40"/>
      <c r="D2739" s="229" t="s">
        <v>169</v>
      </c>
      <c r="E2739" s="40"/>
      <c r="F2739" s="230" t="s">
        <v>4408</v>
      </c>
      <c r="G2739" s="40"/>
      <c r="H2739" s="40"/>
      <c r="I2739" s="231"/>
      <c r="J2739" s="40"/>
      <c r="K2739" s="40"/>
      <c r="L2739" s="44"/>
      <c r="M2739" s="232"/>
      <c r="N2739" s="233"/>
      <c r="O2739" s="91"/>
      <c r="P2739" s="91"/>
      <c r="Q2739" s="91"/>
      <c r="R2739" s="91"/>
      <c r="S2739" s="91"/>
      <c r="T2739" s="92"/>
      <c r="U2739" s="38"/>
      <c r="V2739" s="38"/>
      <c r="W2739" s="38"/>
      <c r="X2739" s="38"/>
      <c r="Y2739" s="38"/>
      <c r="Z2739" s="38"/>
      <c r="AA2739" s="38"/>
      <c r="AB2739" s="38"/>
      <c r="AC2739" s="38"/>
      <c r="AD2739" s="38"/>
      <c r="AE2739" s="38"/>
      <c r="AT2739" s="17" t="s">
        <v>169</v>
      </c>
      <c r="AU2739" s="17" t="s">
        <v>85</v>
      </c>
    </row>
    <row r="2740" s="13" customFormat="1">
      <c r="A2740" s="13"/>
      <c r="B2740" s="234"/>
      <c r="C2740" s="235"/>
      <c r="D2740" s="229" t="s">
        <v>171</v>
      </c>
      <c r="E2740" s="236" t="s">
        <v>1</v>
      </c>
      <c r="F2740" s="237" t="s">
        <v>4409</v>
      </c>
      <c r="G2740" s="235"/>
      <c r="H2740" s="238">
        <v>286.51999999999998</v>
      </c>
      <c r="I2740" s="239"/>
      <c r="J2740" s="235"/>
      <c r="K2740" s="235"/>
      <c r="L2740" s="240"/>
      <c r="M2740" s="241"/>
      <c r="N2740" s="242"/>
      <c r="O2740" s="242"/>
      <c r="P2740" s="242"/>
      <c r="Q2740" s="242"/>
      <c r="R2740" s="242"/>
      <c r="S2740" s="242"/>
      <c r="T2740" s="243"/>
      <c r="U2740" s="13"/>
      <c r="V2740" s="13"/>
      <c r="W2740" s="13"/>
      <c r="X2740" s="13"/>
      <c r="Y2740" s="13"/>
      <c r="Z2740" s="13"/>
      <c r="AA2740" s="13"/>
      <c r="AB2740" s="13"/>
      <c r="AC2740" s="13"/>
      <c r="AD2740" s="13"/>
      <c r="AE2740" s="13"/>
      <c r="AT2740" s="244" t="s">
        <v>171</v>
      </c>
      <c r="AU2740" s="244" t="s">
        <v>85</v>
      </c>
      <c r="AV2740" s="13" t="s">
        <v>85</v>
      </c>
      <c r="AW2740" s="13" t="s">
        <v>32</v>
      </c>
      <c r="AX2740" s="13" t="s">
        <v>75</v>
      </c>
      <c r="AY2740" s="244" t="s">
        <v>161</v>
      </c>
    </row>
    <row r="2741" s="13" customFormat="1">
      <c r="A2741" s="13"/>
      <c r="B2741" s="234"/>
      <c r="C2741" s="235"/>
      <c r="D2741" s="229" t="s">
        <v>171</v>
      </c>
      <c r="E2741" s="236" t="s">
        <v>1</v>
      </c>
      <c r="F2741" s="237" t="s">
        <v>4410</v>
      </c>
      <c r="G2741" s="235"/>
      <c r="H2741" s="238">
        <v>861.51999999999998</v>
      </c>
      <c r="I2741" s="239"/>
      <c r="J2741" s="235"/>
      <c r="K2741" s="235"/>
      <c r="L2741" s="240"/>
      <c r="M2741" s="241"/>
      <c r="N2741" s="242"/>
      <c r="O2741" s="242"/>
      <c r="P2741" s="242"/>
      <c r="Q2741" s="242"/>
      <c r="R2741" s="242"/>
      <c r="S2741" s="242"/>
      <c r="T2741" s="243"/>
      <c r="U2741" s="13"/>
      <c r="V2741" s="13"/>
      <c r="W2741" s="13"/>
      <c r="X2741" s="13"/>
      <c r="Y2741" s="13"/>
      <c r="Z2741" s="13"/>
      <c r="AA2741" s="13"/>
      <c r="AB2741" s="13"/>
      <c r="AC2741" s="13"/>
      <c r="AD2741" s="13"/>
      <c r="AE2741" s="13"/>
      <c r="AT2741" s="244" t="s">
        <v>171</v>
      </c>
      <c r="AU2741" s="244" t="s">
        <v>85</v>
      </c>
      <c r="AV2741" s="13" t="s">
        <v>85</v>
      </c>
      <c r="AW2741" s="13" t="s">
        <v>32</v>
      </c>
      <c r="AX2741" s="13" t="s">
        <v>75</v>
      </c>
      <c r="AY2741" s="244" t="s">
        <v>161</v>
      </c>
    </row>
    <row r="2742" s="13" customFormat="1">
      <c r="A2742" s="13"/>
      <c r="B2742" s="234"/>
      <c r="C2742" s="235"/>
      <c r="D2742" s="229" t="s">
        <v>171</v>
      </c>
      <c r="E2742" s="236" t="s">
        <v>1</v>
      </c>
      <c r="F2742" s="237" t="s">
        <v>4411</v>
      </c>
      <c r="G2742" s="235"/>
      <c r="H2742" s="238">
        <v>2096.6100000000001</v>
      </c>
      <c r="I2742" s="239"/>
      <c r="J2742" s="235"/>
      <c r="K2742" s="235"/>
      <c r="L2742" s="240"/>
      <c r="M2742" s="241"/>
      <c r="N2742" s="242"/>
      <c r="O2742" s="242"/>
      <c r="P2742" s="242"/>
      <c r="Q2742" s="242"/>
      <c r="R2742" s="242"/>
      <c r="S2742" s="242"/>
      <c r="T2742" s="243"/>
      <c r="U2742" s="13"/>
      <c r="V2742" s="13"/>
      <c r="W2742" s="13"/>
      <c r="X2742" s="13"/>
      <c r="Y2742" s="13"/>
      <c r="Z2742" s="13"/>
      <c r="AA2742" s="13"/>
      <c r="AB2742" s="13"/>
      <c r="AC2742" s="13"/>
      <c r="AD2742" s="13"/>
      <c r="AE2742" s="13"/>
      <c r="AT2742" s="244" t="s">
        <v>171</v>
      </c>
      <c r="AU2742" s="244" t="s">
        <v>85</v>
      </c>
      <c r="AV2742" s="13" t="s">
        <v>85</v>
      </c>
      <c r="AW2742" s="13" t="s">
        <v>32</v>
      </c>
      <c r="AX2742" s="13" t="s">
        <v>75</v>
      </c>
      <c r="AY2742" s="244" t="s">
        <v>161</v>
      </c>
    </row>
    <row r="2743" s="13" customFormat="1">
      <c r="A2743" s="13"/>
      <c r="B2743" s="234"/>
      <c r="C2743" s="235"/>
      <c r="D2743" s="229" t="s">
        <v>171</v>
      </c>
      <c r="E2743" s="236" t="s">
        <v>1</v>
      </c>
      <c r="F2743" s="237" t="s">
        <v>4412</v>
      </c>
      <c r="G2743" s="235"/>
      <c r="H2743" s="238">
        <v>505.18000000000001</v>
      </c>
      <c r="I2743" s="239"/>
      <c r="J2743" s="235"/>
      <c r="K2743" s="235"/>
      <c r="L2743" s="240"/>
      <c r="M2743" s="241"/>
      <c r="N2743" s="242"/>
      <c r="O2743" s="242"/>
      <c r="P2743" s="242"/>
      <c r="Q2743" s="242"/>
      <c r="R2743" s="242"/>
      <c r="S2743" s="242"/>
      <c r="T2743" s="243"/>
      <c r="U2743" s="13"/>
      <c r="V2743" s="13"/>
      <c r="W2743" s="13"/>
      <c r="X2743" s="13"/>
      <c r="Y2743" s="13"/>
      <c r="Z2743" s="13"/>
      <c r="AA2743" s="13"/>
      <c r="AB2743" s="13"/>
      <c r="AC2743" s="13"/>
      <c r="AD2743" s="13"/>
      <c r="AE2743" s="13"/>
      <c r="AT2743" s="244" t="s">
        <v>171</v>
      </c>
      <c r="AU2743" s="244" t="s">
        <v>85</v>
      </c>
      <c r="AV2743" s="13" t="s">
        <v>85</v>
      </c>
      <c r="AW2743" s="13" t="s">
        <v>32</v>
      </c>
      <c r="AX2743" s="13" t="s">
        <v>75</v>
      </c>
      <c r="AY2743" s="244" t="s">
        <v>161</v>
      </c>
    </row>
    <row r="2744" s="13" customFormat="1">
      <c r="A2744" s="13"/>
      <c r="B2744" s="234"/>
      <c r="C2744" s="235"/>
      <c r="D2744" s="229" t="s">
        <v>171</v>
      </c>
      <c r="E2744" s="236" t="s">
        <v>1</v>
      </c>
      <c r="F2744" s="237" t="s">
        <v>4413</v>
      </c>
      <c r="G2744" s="235"/>
      <c r="H2744" s="238">
        <v>59.219999999999999</v>
      </c>
      <c r="I2744" s="239"/>
      <c r="J2744" s="235"/>
      <c r="K2744" s="235"/>
      <c r="L2744" s="240"/>
      <c r="M2744" s="241"/>
      <c r="N2744" s="242"/>
      <c r="O2744" s="242"/>
      <c r="P2744" s="242"/>
      <c r="Q2744" s="242"/>
      <c r="R2744" s="242"/>
      <c r="S2744" s="242"/>
      <c r="T2744" s="243"/>
      <c r="U2744" s="13"/>
      <c r="V2744" s="13"/>
      <c r="W2744" s="13"/>
      <c r="X2744" s="13"/>
      <c r="Y2744" s="13"/>
      <c r="Z2744" s="13"/>
      <c r="AA2744" s="13"/>
      <c r="AB2744" s="13"/>
      <c r="AC2744" s="13"/>
      <c r="AD2744" s="13"/>
      <c r="AE2744" s="13"/>
      <c r="AT2744" s="244" t="s">
        <v>171</v>
      </c>
      <c r="AU2744" s="244" t="s">
        <v>85</v>
      </c>
      <c r="AV2744" s="13" t="s">
        <v>85</v>
      </c>
      <c r="AW2744" s="13" t="s">
        <v>32</v>
      </c>
      <c r="AX2744" s="13" t="s">
        <v>75</v>
      </c>
      <c r="AY2744" s="244" t="s">
        <v>161</v>
      </c>
    </row>
    <row r="2745" s="14" customFormat="1">
      <c r="A2745" s="14"/>
      <c r="B2745" s="245"/>
      <c r="C2745" s="246"/>
      <c r="D2745" s="229" t="s">
        <v>171</v>
      </c>
      <c r="E2745" s="247" t="s">
        <v>1</v>
      </c>
      <c r="F2745" s="248" t="s">
        <v>185</v>
      </c>
      <c r="G2745" s="246"/>
      <c r="H2745" s="249">
        <v>3809.0499999999997</v>
      </c>
      <c r="I2745" s="250"/>
      <c r="J2745" s="246"/>
      <c r="K2745" s="246"/>
      <c r="L2745" s="251"/>
      <c r="M2745" s="252"/>
      <c r="N2745" s="253"/>
      <c r="O2745" s="253"/>
      <c r="P2745" s="253"/>
      <c r="Q2745" s="253"/>
      <c r="R2745" s="253"/>
      <c r="S2745" s="253"/>
      <c r="T2745" s="254"/>
      <c r="U2745" s="14"/>
      <c r="V2745" s="14"/>
      <c r="W2745" s="14"/>
      <c r="X2745" s="14"/>
      <c r="Y2745" s="14"/>
      <c r="Z2745" s="14"/>
      <c r="AA2745" s="14"/>
      <c r="AB2745" s="14"/>
      <c r="AC2745" s="14"/>
      <c r="AD2745" s="14"/>
      <c r="AE2745" s="14"/>
      <c r="AT2745" s="255" t="s">
        <v>171</v>
      </c>
      <c r="AU2745" s="255" t="s">
        <v>85</v>
      </c>
      <c r="AV2745" s="14" t="s">
        <v>167</v>
      </c>
      <c r="AW2745" s="14" t="s">
        <v>32</v>
      </c>
      <c r="AX2745" s="14" t="s">
        <v>83</v>
      </c>
      <c r="AY2745" s="255" t="s">
        <v>161</v>
      </c>
    </row>
    <row r="2746" s="2" customFormat="1" ht="24.15" customHeight="1">
      <c r="A2746" s="38"/>
      <c r="B2746" s="39"/>
      <c r="C2746" s="215" t="s">
        <v>4414</v>
      </c>
      <c r="D2746" s="215" t="s">
        <v>163</v>
      </c>
      <c r="E2746" s="216" t="s">
        <v>4415</v>
      </c>
      <c r="F2746" s="217" t="s">
        <v>4416</v>
      </c>
      <c r="G2746" s="218" t="s">
        <v>206</v>
      </c>
      <c r="H2746" s="219">
        <v>1269.826</v>
      </c>
      <c r="I2746" s="220"/>
      <c r="J2746" s="221">
        <f>ROUND(I2746*H2746,2)</f>
        <v>0</v>
      </c>
      <c r="K2746" s="222"/>
      <c r="L2746" s="44"/>
      <c r="M2746" s="223" t="s">
        <v>1</v>
      </c>
      <c r="N2746" s="224" t="s">
        <v>40</v>
      </c>
      <c r="O2746" s="91"/>
      <c r="P2746" s="225">
        <f>O2746*H2746</f>
        <v>0</v>
      </c>
      <c r="Q2746" s="225">
        <v>0.00021000000000000001</v>
      </c>
      <c r="R2746" s="225">
        <f>Q2746*H2746</f>
        <v>0.26666346000000002</v>
      </c>
      <c r="S2746" s="225">
        <v>0</v>
      </c>
      <c r="T2746" s="226">
        <f>S2746*H2746</f>
        <v>0</v>
      </c>
      <c r="U2746" s="38"/>
      <c r="V2746" s="38"/>
      <c r="W2746" s="38"/>
      <c r="X2746" s="38"/>
      <c r="Y2746" s="38"/>
      <c r="Z2746" s="38"/>
      <c r="AA2746" s="38"/>
      <c r="AB2746" s="38"/>
      <c r="AC2746" s="38"/>
      <c r="AD2746" s="38"/>
      <c r="AE2746" s="38"/>
      <c r="AR2746" s="227" t="s">
        <v>256</v>
      </c>
      <c r="AT2746" s="227" t="s">
        <v>163</v>
      </c>
      <c r="AU2746" s="227" t="s">
        <v>85</v>
      </c>
      <c r="AY2746" s="17" t="s">
        <v>161</v>
      </c>
      <c r="BE2746" s="228">
        <f>IF(N2746="základní",J2746,0)</f>
        <v>0</v>
      </c>
      <c r="BF2746" s="228">
        <f>IF(N2746="snížená",J2746,0)</f>
        <v>0</v>
      </c>
      <c r="BG2746" s="228">
        <f>IF(N2746="zákl. přenesená",J2746,0)</f>
        <v>0</v>
      </c>
      <c r="BH2746" s="228">
        <f>IF(N2746="sníž. přenesená",J2746,0)</f>
        <v>0</v>
      </c>
      <c r="BI2746" s="228">
        <f>IF(N2746="nulová",J2746,0)</f>
        <v>0</v>
      </c>
      <c r="BJ2746" s="17" t="s">
        <v>83</v>
      </c>
      <c r="BK2746" s="228">
        <f>ROUND(I2746*H2746,2)</f>
        <v>0</v>
      </c>
      <c r="BL2746" s="17" t="s">
        <v>256</v>
      </c>
      <c r="BM2746" s="227" t="s">
        <v>4417</v>
      </c>
    </row>
    <row r="2747" s="2" customFormat="1">
      <c r="A2747" s="38"/>
      <c r="B2747" s="39"/>
      <c r="C2747" s="40"/>
      <c r="D2747" s="229" t="s">
        <v>169</v>
      </c>
      <c r="E2747" s="40"/>
      <c r="F2747" s="230" t="s">
        <v>4418</v>
      </c>
      <c r="G2747" s="40"/>
      <c r="H2747" s="40"/>
      <c r="I2747" s="231"/>
      <c r="J2747" s="40"/>
      <c r="K2747" s="40"/>
      <c r="L2747" s="44"/>
      <c r="M2747" s="232"/>
      <c r="N2747" s="233"/>
      <c r="O2747" s="91"/>
      <c r="P2747" s="91"/>
      <c r="Q2747" s="91"/>
      <c r="R2747" s="91"/>
      <c r="S2747" s="91"/>
      <c r="T2747" s="92"/>
      <c r="U2747" s="38"/>
      <c r="V2747" s="38"/>
      <c r="W2747" s="38"/>
      <c r="X2747" s="38"/>
      <c r="Y2747" s="38"/>
      <c r="Z2747" s="38"/>
      <c r="AA2747" s="38"/>
      <c r="AB2747" s="38"/>
      <c r="AC2747" s="38"/>
      <c r="AD2747" s="38"/>
      <c r="AE2747" s="38"/>
      <c r="AT2747" s="17" t="s">
        <v>169</v>
      </c>
      <c r="AU2747" s="17" t="s">
        <v>85</v>
      </c>
    </row>
    <row r="2748" s="13" customFormat="1">
      <c r="A2748" s="13"/>
      <c r="B2748" s="234"/>
      <c r="C2748" s="235"/>
      <c r="D2748" s="229" t="s">
        <v>171</v>
      </c>
      <c r="E2748" s="236" t="s">
        <v>1</v>
      </c>
      <c r="F2748" s="237" t="s">
        <v>4419</v>
      </c>
      <c r="G2748" s="235"/>
      <c r="H2748" s="238">
        <v>1269.826</v>
      </c>
      <c r="I2748" s="239"/>
      <c r="J2748" s="235"/>
      <c r="K2748" s="235"/>
      <c r="L2748" s="240"/>
      <c r="M2748" s="241"/>
      <c r="N2748" s="242"/>
      <c r="O2748" s="242"/>
      <c r="P2748" s="242"/>
      <c r="Q2748" s="242"/>
      <c r="R2748" s="242"/>
      <c r="S2748" s="242"/>
      <c r="T2748" s="243"/>
      <c r="U2748" s="13"/>
      <c r="V2748" s="13"/>
      <c r="W2748" s="13"/>
      <c r="X2748" s="13"/>
      <c r="Y2748" s="13"/>
      <c r="Z2748" s="13"/>
      <c r="AA2748" s="13"/>
      <c r="AB2748" s="13"/>
      <c r="AC2748" s="13"/>
      <c r="AD2748" s="13"/>
      <c r="AE2748" s="13"/>
      <c r="AT2748" s="244" t="s">
        <v>171</v>
      </c>
      <c r="AU2748" s="244" t="s">
        <v>85</v>
      </c>
      <c r="AV2748" s="13" t="s">
        <v>85</v>
      </c>
      <c r="AW2748" s="13" t="s">
        <v>32</v>
      </c>
      <c r="AX2748" s="13" t="s">
        <v>83</v>
      </c>
      <c r="AY2748" s="244" t="s">
        <v>161</v>
      </c>
    </row>
    <row r="2749" s="2" customFormat="1" ht="33" customHeight="1">
      <c r="A2749" s="38"/>
      <c r="B2749" s="39"/>
      <c r="C2749" s="215" t="s">
        <v>4420</v>
      </c>
      <c r="D2749" s="215" t="s">
        <v>163</v>
      </c>
      <c r="E2749" s="216" t="s">
        <v>4421</v>
      </c>
      <c r="F2749" s="217" t="s">
        <v>4422</v>
      </c>
      <c r="G2749" s="218" t="s">
        <v>206</v>
      </c>
      <c r="H2749" s="219">
        <v>3737.52</v>
      </c>
      <c r="I2749" s="220"/>
      <c r="J2749" s="221">
        <f>ROUND(I2749*H2749,2)</f>
        <v>0</v>
      </c>
      <c r="K2749" s="222"/>
      <c r="L2749" s="44"/>
      <c r="M2749" s="223" t="s">
        <v>1</v>
      </c>
      <c r="N2749" s="224" t="s">
        <v>40</v>
      </c>
      <c r="O2749" s="91"/>
      <c r="P2749" s="225">
        <f>O2749*H2749</f>
        <v>0</v>
      </c>
      <c r="Q2749" s="225">
        <v>0.00012999999999999999</v>
      </c>
      <c r="R2749" s="225">
        <f>Q2749*H2749</f>
        <v>0.48587759999999997</v>
      </c>
      <c r="S2749" s="225">
        <v>0</v>
      </c>
      <c r="T2749" s="226">
        <f>S2749*H2749</f>
        <v>0</v>
      </c>
      <c r="U2749" s="38"/>
      <c r="V2749" s="38"/>
      <c r="W2749" s="38"/>
      <c r="X2749" s="38"/>
      <c r="Y2749" s="38"/>
      <c r="Z2749" s="38"/>
      <c r="AA2749" s="38"/>
      <c r="AB2749" s="38"/>
      <c r="AC2749" s="38"/>
      <c r="AD2749" s="38"/>
      <c r="AE2749" s="38"/>
      <c r="AR2749" s="227" t="s">
        <v>256</v>
      </c>
      <c r="AT2749" s="227" t="s">
        <v>163</v>
      </c>
      <c r="AU2749" s="227" t="s">
        <v>85</v>
      </c>
      <c r="AY2749" s="17" t="s">
        <v>161</v>
      </c>
      <c r="BE2749" s="228">
        <f>IF(N2749="základní",J2749,0)</f>
        <v>0</v>
      </c>
      <c r="BF2749" s="228">
        <f>IF(N2749="snížená",J2749,0)</f>
        <v>0</v>
      </c>
      <c r="BG2749" s="228">
        <f>IF(N2749="zákl. přenesená",J2749,0)</f>
        <v>0</v>
      </c>
      <c r="BH2749" s="228">
        <f>IF(N2749="sníž. přenesená",J2749,0)</f>
        <v>0</v>
      </c>
      <c r="BI2749" s="228">
        <f>IF(N2749="nulová",J2749,0)</f>
        <v>0</v>
      </c>
      <c r="BJ2749" s="17" t="s">
        <v>83</v>
      </c>
      <c r="BK2749" s="228">
        <f>ROUND(I2749*H2749,2)</f>
        <v>0</v>
      </c>
      <c r="BL2749" s="17" t="s">
        <v>256</v>
      </c>
      <c r="BM2749" s="227" t="s">
        <v>4423</v>
      </c>
    </row>
    <row r="2750" s="2" customFormat="1">
      <c r="A2750" s="38"/>
      <c r="B2750" s="39"/>
      <c r="C2750" s="40"/>
      <c r="D2750" s="229" t="s">
        <v>169</v>
      </c>
      <c r="E2750" s="40"/>
      <c r="F2750" s="230" t="s">
        <v>4424</v>
      </c>
      <c r="G2750" s="40"/>
      <c r="H2750" s="40"/>
      <c r="I2750" s="231"/>
      <c r="J2750" s="40"/>
      <c r="K2750" s="40"/>
      <c r="L2750" s="44"/>
      <c r="M2750" s="232"/>
      <c r="N2750" s="233"/>
      <c r="O2750" s="91"/>
      <c r="P2750" s="91"/>
      <c r="Q2750" s="91"/>
      <c r="R2750" s="91"/>
      <c r="S2750" s="91"/>
      <c r="T2750" s="92"/>
      <c r="U2750" s="38"/>
      <c r="V2750" s="38"/>
      <c r="W2750" s="38"/>
      <c r="X2750" s="38"/>
      <c r="Y2750" s="38"/>
      <c r="Z2750" s="38"/>
      <c r="AA2750" s="38"/>
      <c r="AB2750" s="38"/>
      <c r="AC2750" s="38"/>
      <c r="AD2750" s="38"/>
      <c r="AE2750" s="38"/>
      <c r="AT2750" s="17" t="s">
        <v>169</v>
      </c>
      <c r="AU2750" s="17" t="s">
        <v>85</v>
      </c>
    </row>
    <row r="2751" s="13" customFormat="1">
      <c r="A2751" s="13"/>
      <c r="B2751" s="234"/>
      <c r="C2751" s="235"/>
      <c r="D2751" s="229" t="s">
        <v>171</v>
      </c>
      <c r="E2751" s="236" t="s">
        <v>1</v>
      </c>
      <c r="F2751" s="237" t="s">
        <v>4425</v>
      </c>
      <c r="G2751" s="235"/>
      <c r="H2751" s="238">
        <v>859.55999999999995</v>
      </c>
      <c r="I2751" s="239"/>
      <c r="J2751" s="235"/>
      <c r="K2751" s="235"/>
      <c r="L2751" s="240"/>
      <c r="M2751" s="241"/>
      <c r="N2751" s="242"/>
      <c r="O2751" s="242"/>
      <c r="P2751" s="242"/>
      <c r="Q2751" s="242"/>
      <c r="R2751" s="242"/>
      <c r="S2751" s="242"/>
      <c r="T2751" s="243"/>
      <c r="U2751" s="13"/>
      <c r="V2751" s="13"/>
      <c r="W2751" s="13"/>
      <c r="X2751" s="13"/>
      <c r="Y2751" s="13"/>
      <c r="Z2751" s="13"/>
      <c r="AA2751" s="13"/>
      <c r="AB2751" s="13"/>
      <c r="AC2751" s="13"/>
      <c r="AD2751" s="13"/>
      <c r="AE2751" s="13"/>
      <c r="AT2751" s="244" t="s">
        <v>171</v>
      </c>
      <c r="AU2751" s="244" t="s">
        <v>85</v>
      </c>
      <c r="AV2751" s="13" t="s">
        <v>85</v>
      </c>
      <c r="AW2751" s="13" t="s">
        <v>32</v>
      </c>
      <c r="AX2751" s="13" t="s">
        <v>75</v>
      </c>
      <c r="AY2751" s="244" t="s">
        <v>161</v>
      </c>
    </row>
    <row r="2752" s="13" customFormat="1">
      <c r="A2752" s="13"/>
      <c r="B2752" s="234"/>
      <c r="C2752" s="235"/>
      <c r="D2752" s="229" t="s">
        <v>171</v>
      </c>
      <c r="E2752" s="236" t="s">
        <v>1</v>
      </c>
      <c r="F2752" s="237" t="s">
        <v>4426</v>
      </c>
      <c r="G2752" s="235"/>
      <c r="H2752" s="238">
        <v>2584.5599999999999</v>
      </c>
      <c r="I2752" s="239"/>
      <c r="J2752" s="235"/>
      <c r="K2752" s="235"/>
      <c r="L2752" s="240"/>
      <c r="M2752" s="241"/>
      <c r="N2752" s="242"/>
      <c r="O2752" s="242"/>
      <c r="P2752" s="242"/>
      <c r="Q2752" s="242"/>
      <c r="R2752" s="242"/>
      <c r="S2752" s="242"/>
      <c r="T2752" s="243"/>
      <c r="U2752" s="13"/>
      <c r="V2752" s="13"/>
      <c r="W2752" s="13"/>
      <c r="X2752" s="13"/>
      <c r="Y2752" s="13"/>
      <c r="Z2752" s="13"/>
      <c r="AA2752" s="13"/>
      <c r="AB2752" s="13"/>
      <c r="AC2752" s="13"/>
      <c r="AD2752" s="13"/>
      <c r="AE2752" s="13"/>
      <c r="AT2752" s="244" t="s">
        <v>171</v>
      </c>
      <c r="AU2752" s="244" t="s">
        <v>85</v>
      </c>
      <c r="AV2752" s="13" t="s">
        <v>85</v>
      </c>
      <c r="AW2752" s="13" t="s">
        <v>32</v>
      </c>
      <c r="AX2752" s="13" t="s">
        <v>75</v>
      </c>
      <c r="AY2752" s="244" t="s">
        <v>161</v>
      </c>
    </row>
    <row r="2753" s="13" customFormat="1">
      <c r="A2753" s="13"/>
      <c r="B2753" s="234"/>
      <c r="C2753" s="235"/>
      <c r="D2753" s="229" t="s">
        <v>171</v>
      </c>
      <c r="E2753" s="236" t="s">
        <v>1</v>
      </c>
      <c r="F2753" s="237" t="s">
        <v>4427</v>
      </c>
      <c r="G2753" s="235"/>
      <c r="H2753" s="238">
        <v>293.39999999999998</v>
      </c>
      <c r="I2753" s="239"/>
      <c r="J2753" s="235"/>
      <c r="K2753" s="235"/>
      <c r="L2753" s="240"/>
      <c r="M2753" s="241"/>
      <c r="N2753" s="242"/>
      <c r="O2753" s="242"/>
      <c r="P2753" s="242"/>
      <c r="Q2753" s="242"/>
      <c r="R2753" s="242"/>
      <c r="S2753" s="242"/>
      <c r="T2753" s="243"/>
      <c r="U2753" s="13"/>
      <c r="V2753" s="13"/>
      <c r="W2753" s="13"/>
      <c r="X2753" s="13"/>
      <c r="Y2753" s="13"/>
      <c r="Z2753" s="13"/>
      <c r="AA2753" s="13"/>
      <c r="AB2753" s="13"/>
      <c r="AC2753" s="13"/>
      <c r="AD2753" s="13"/>
      <c r="AE2753" s="13"/>
      <c r="AT2753" s="244" t="s">
        <v>171</v>
      </c>
      <c r="AU2753" s="244" t="s">
        <v>85</v>
      </c>
      <c r="AV2753" s="13" t="s">
        <v>85</v>
      </c>
      <c r="AW2753" s="13" t="s">
        <v>32</v>
      </c>
      <c r="AX2753" s="13" t="s">
        <v>75</v>
      </c>
      <c r="AY2753" s="244" t="s">
        <v>161</v>
      </c>
    </row>
    <row r="2754" s="14" customFormat="1">
      <c r="A2754" s="14"/>
      <c r="B2754" s="245"/>
      <c r="C2754" s="246"/>
      <c r="D2754" s="229" t="s">
        <v>171</v>
      </c>
      <c r="E2754" s="247" t="s">
        <v>1</v>
      </c>
      <c r="F2754" s="248" t="s">
        <v>185</v>
      </c>
      <c r="G2754" s="246"/>
      <c r="H2754" s="249">
        <v>3737.52</v>
      </c>
      <c r="I2754" s="250"/>
      <c r="J2754" s="246"/>
      <c r="K2754" s="246"/>
      <c r="L2754" s="251"/>
      <c r="M2754" s="252"/>
      <c r="N2754" s="253"/>
      <c r="O2754" s="253"/>
      <c r="P2754" s="253"/>
      <c r="Q2754" s="253"/>
      <c r="R2754" s="253"/>
      <c r="S2754" s="253"/>
      <c r="T2754" s="254"/>
      <c r="U2754" s="14"/>
      <c r="V2754" s="14"/>
      <c r="W2754" s="14"/>
      <c r="X2754" s="14"/>
      <c r="Y2754" s="14"/>
      <c r="Z2754" s="14"/>
      <c r="AA2754" s="14"/>
      <c r="AB2754" s="14"/>
      <c r="AC2754" s="14"/>
      <c r="AD2754" s="14"/>
      <c r="AE2754" s="14"/>
      <c r="AT2754" s="255" t="s">
        <v>171</v>
      </c>
      <c r="AU2754" s="255" t="s">
        <v>85</v>
      </c>
      <c r="AV2754" s="14" t="s">
        <v>167</v>
      </c>
      <c r="AW2754" s="14" t="s">
        <v>32</v>
      </c>
      <c r="AX2754" s="14" t="s">
        <v>83</v>
      </c>
      <c r="AY2754" s="255" t="s">
        <v>161</v>
      </c>
    </row>
    <row r="2755" s="2" customFormat="1" ht="33" customHeight="1">
      <c r="A2755" s="38"/>
      <c r="B2755" s="39"/>
      <c r="C2755" s="215" t="s">
        <v>4428</v>
      </c>
      <c r="D2755" s="215" t="s">
        <v>163</v>
      </c>
      <c r="E2755" s="216" t="s">
        <v>4429</v>
      </c>
      <c r="F2755" s="217" t="s">
        <v>4430</v>
      </c>
      <c r="G2755" s="218" t="s">
        <v>206</v>
      </c>
      <c r="H2755" s="219">
        <v>7983.0299999999997</v>
      </c>
      <c r="I2755" s="220"/>
      <c r="J2755" s="221">
        <f>ROUND(I2755*H2755,2)</f>
        <v>0</v>
      </c>
      <c r="K2755" s="222"/>
      <c r="L2755" s="44"/>
      <c r="M2755" s="223" t="s">
        <v>1</v>
      </c>
      <c r="N2755" s="224" t="s">
        <v>40</v>
      </c>
      <c r="O2755" s="91"/>
      <c r="P2755" s="225">
        <f>O2755*H2755</f>
        <v>0</v>
      </c>
      <c r="Q2755" s="225">
        <v>0.00020000000000000001</v>
      </c>
      <c r="R2755" s="225">
        <f>Q2755*H2755</f>
        <v>1.596606</v>
      </c>
      <c r="S2755" s="225">
        <v>0</v>
      </c>
      <c r="T2755" s="226">
        <f>S2755*H2755</f>
        <v>0</v>
      </c>
      <c r="U2755" s="38"/>
      <c r="V2755" s="38"/>
      <c r="W2755" s="38"/>
      <c r="X2755" s="38"/>
      <c r="Y2755" s="38"/>
      <c r="Z2755" s="38"/>
      <c r="AA2755" s="38"/>
      <c r="AB2755" s="38"/>
      <c r="AC2755" s="38"/>
      <c r="AD2755" s="38"/>
      <c r="AE2755" s="38"/>
      <c r="AR2755" s="227" t="s">
        <v>256</v>
      </c>
      <c r="AT2755" s="227" t="s">
        <v>163</v>
      </c>
      <c r="AU2755" s="227" t="s">
        <v>85</v>
      </c>
      <c r="AY2755" s="17" t="s">
        <v>161</v>
      </c>
      <c r="BE2755" s="228">
        <f>IF(N2755="základní",J2755,0)</f>
        <v>0</v>
      </c>
      <c r="BF2755" s="228">
        <f>IF(N2755="snížená",J2755,0)</f>
        <v>0</v>
      </c>
      <c r="BG2755" s="228">
        <f>IF(N2755="zákl. přenesená",J2755,0)</f>
        <v>0</v>
      </c>
      <c r="BH2755" s="228">
        <f>IF(N2755="sníž. přenesená",J2755,0)</f>
        <v>0</v>
      </c>
      <c r="BI2755" s="228">
        <f>IF(N2755="nulová",J2755,0)</f>
        <v>0</v>
      </c>
      <c r="BJ2755" s="17" t="s">
        <v>83</v>
      </c>
      <c r="BK2755" s="228">
        <f>ROUND(I2755*H2755,2)</f>
        <v>0</v>
      </c>
      <c r="BL2755" s="17" t="s">
        <v>256</v>
      </c>
      <c r="BM2755" s="227" t="s">
        <v>4431</v>
      </c>
    </row>
    <row r="2756" s="13" customFormat="1">
      <c r="A2756" s="13"/>
      <c r="B2756" s="234"/>
      <c r="C2756" s="235"/>
      <c r="D2756" s="229" t="s">
        <v>171</v>
      </c>
      <c r="E2756" s="236" t="s">
        <v>1</v>
      </c>
      <c r="F2756" s="237" t="s">
        <v>4432</v>
      </c>
      <c r="G2756" s="235"/>
      <c r="H2756" s="238">
        <v>6467.4899999999998</v>
      </c>
      <c r="I2756" s="239"/>
      <c r="J2756" s="235"/>
      <c r="K2756" s="235"/>
      <c r="L2756" s="240"/>
      <c r="M2756" s="241"/>
      <c r="N2756" s="242"/>
      <c r="O2756" s="242"/>
      <c r="P2756" s="242"/>
      <c r="Q2756" s="242"/>
      <c r="R2756" s="242"/>
      <c r="S2756" s="242"/>
      <c r="T2756" s="243"/>
      <c r="U2756" s="13"/>
      <c r="V2756" s="13"/>
      <c r="W2756" s="13"/>
      <c r="X2756" s="13"/>
      <c r="Y2756" s="13"/>
      <c r="Z2756" s="13"/>
      <c r="AA2756" s="13"/>
      <c r="AB2756" s="13"/>
      <c r="AC2756" s="13"/>
      <c r="AD2756" s="13"/>
      <c r="AE2756" s="13"/>
      <c r="AT2756" s="244" t="s">
        <v>171</v>
      </c>
      <c r="AU2756" s="244" t="s">
        <v>85</v>
      </c>
      <c r="AV2756" s="13" t="s">
        <v>85</v>
      </c>
      <c r="AW2756" s="13" t="s">
        <v>32</v>
      </c>
      <c r="AX2756" s="13" t="s">
        <v>75</v>
      </c>
      <c r="AY2756" s="244" t="s">
        <v>161</v>
      </c>
    </row>
    <row r="2757" s="13" customFormat="1">
      <c r="A2757" s="13"/>
      <c r="B2757" s="234"/>
      <c r="C2757" s="235"/>
      <c r="D2757" s="229" t="s">
        <v>171</v>
      </c>
      <c r="E2757" s="236" t="s">
        <v>1</v>
      </c>
      <c r="F2757" s="237" t="s">
        <v>4433</v>
      </c>
      <c r="G2757" s="235"/>
      <c r="H2757" s="238">
        <v>1515.54</v>
      </c>
      <c r="I2757" s="239"/>
      <c r="J2757" s="235"/>
      <c r="K2757" s="235"/>
      <c r="L2757" s="240"/>
      <c r="M2757" s="241"/>
      <c r="N2757" s="242"/>
      <c r="O2757" s="242"/>
      <c r="P2757" s="242"/>
      <c r="Q2757" s="242"/>
      <c r="R2757" s="242"/>
      <c r="S2757" s="242"/>
      <c r="T2757" s="243"/>
      <c r="U2757" s="13"/>
      <c r="V2757" s="13"/>
      <c r="W2757" s="13"/>
      <c r="X2757" s="13"/>
      <c r="Y2757" s="13"/>
      <c r="Z2757" s="13"/>
      <c r="AA2757" s="13"/>
      <c r="AB2757" s="13"/>
      <c r="AC2757" s="13"/>
      <c r="AD2757" s="13"/>
      <c r="AE2757" s="13"/>
      <c r="AT2757" s="244" t="s">
        <v>171</v>
      </c>
      <c r="AU2757" s="244" t="s">
        <v>85</v>
      </c>
      <c r="AV2757" s="13" t="s">
        <v>85</v>
      </c>
      <c r="AW2757" s="13" t="s">
        <v>32</v>
      </c>
      <c r="AX2757" s="13" t="s">
        <v>75</v>
      </c>
      <c r="AY2757" s="244" t="s">
        <v>161</v>
      </c>
    </row>
    <row r="2758" s="14" customFormat="1">
      <c r="A2758" s="14"/>
      <c r="B2758" s="245"/>
      <c r="C2758" s="246"/>
      <c r="D2758" s="229" t="s">
        <v>171</v>
      </c>
      <c r="E2758" s="247" t="s">
        <v>1</v>
      </c>
      <c r="F2758" s="248" t="s">
        <v>185</v>
      </c>
      <c r="G2758" s="246"/>
      <c r="H2758" s="249">
        <v>7983.0299999999997</v>
      </c>
      <c r="I2758" s="250"/>
      <c r="J2758" s="246"/>
      <c r="K2758" s="246"/>
      <c r="L2758" s="251"/>
      <c r="M2758" s="252"/>
      <c r="N2758" s="253"/>
      <c r="O2758" s="253"/>
      <c r="P2758" s="253"/>
      <c r="Q2758" s="253"/>
      <c r="R2758" s="253"/>
      <c r="S2758" s="253"/>
      <c r="T2758" s="254"/>
      <c r="U2758" s="14"/>
      <c r="V2758" s="14"/>
      <c r="W2758" s="14"/>
      <c r="X2758" s="14"/>
      <c r="Y2758" s="14"/>
      <c r="Z2758" s="14"/>
      <c r="AA2758" s="14"/>
      <c r="AB2758" s="14"/>
      <c r="AC2758" s="14"/>
      <c r="AD2758" s="14"/>
      <c r="AE2758" s="14"/>
      <c r="AT2758" s="255" t="s">
        <v>171</v>
      </c>
      <c r="AU2758" s="255" t="s">
        <v>85</v>
      </c>
      <c r="AV2758" s="14" t="s">
        <v>167</v>
      </c>
      <c r="AW2758" s="14" t="s">
        <v>32</v>
      </c>
      <c r="AX2758" s="14" t="s">
        <v>83</v>
      </c>
      <c r="AY2758" s="255" t="s">
        <v>161</v>
      </c>
    </row>
    <row r="2759" s="12" customFormat="1" ht="25.92" customHeight="1">
      <c r="A2759" s="12"/>
      <c r="B2759" s="199"/>
      <c r="C2759" s="200"/>
      <c r="D2759" s="201" t="s">
        <v>74</v>
      </c>
      <c r="E2759" s="202" t="s">
        <v>4434</v>
      </c>
      <c r="F2759" s="202" t="s">
        <v>4435</v>
      </c>
      <c r="G2759" s="200"/>
      <c r="H2759" s="200"/>
      <c r="I2759" s="203"/>
      <c r="J2759" s="204">
        <f>BK2759</f>
        <v>0</v>
      </c>
      <c r="K2759" s="200"/>
      <c r="L2759" s="205"/>
      <c r="M2759" s="206"/>
      <c r="N2759" s="207"/>
      <c r="O2759" s="207"/>
      <c r="P2759" s="208">
        <f>SUM(P2760:P2763)</f>
        <v>0</v>
      </c>
      <c r="Q2759" s="207"/>
      <c r="R2759" s="208">
        <f>SUM(R2760:R2763)</f>
        <v>0</v>
      </c>
      <c r="S2759" s="207"/>
      <c r="T2759" s="209">
        <f>SUM(T2760:T2763)</f>
        <v>0</v>
      </c>
      <c r="U2759" s="12"/>
      <c r="V2759" s="12"/>
      <c r="W2759" s="12"/>
      <c r="X2759" s="12"/>
      <c r="Y2759" s="12"/>
      <c r="Z2759" s="12"/>
      <c r="AA2759" s="12"/>
      <c r="AB2759" s="12"/>
      <c r="AC2759" s="12"/>
      <c r="AD2759" s="12"/>
      <c r="AE2759" s="12"/>
      <c r="AR2759" s="210" t="s">
        <v>191</v>
      </c>
      <c r="AT2759" s="211" t="s">
        <v>74</v>
      </c>
      <c r="AU2759" s="211" t="s">
        <v>75</v>
      </c>
      <c r="AY2759" s="210" t="s">
        <v>161</v>
      </c>
      <c r="BK2759" s="212">
        <f>SUM(BK2760:BK2763)</f>
        <v>0</v>
      </c>
    </row>
    <row r="2760" s="2" customFormat="1" ht="16.5" customHeight="1">
      <c r="A2760" s="38"/>
      <c r="B2760" s="39"/>
      <c r="C2760" s="215" t="s">
        <v>4436</v>
      </c>
      <c r="D2760" s="215" t="s">
        <v>163</v>
      </c>
      <c r="E2760" s="216" t="s">
        <v>4437</v>
      </c>
      <c r="F2760" s="217" t="s">
        <v>4438</v>
      </c>
      <c r="G2760" s="218" t="s">
        <v>1765</v>
      </c>
      <c r="H2760" s="219">
        <v>1</v>
      </c>
      <c r="I2760" s="220"/>
      <c r="J2760" s="221">
        <f>ROUND(I2760*H2760,2)</f>
        <v>0</v>
      </c>
      <c r="K2760" s="222"/>
      <c r="L2760" s="44"/>
      <c r="M2760" s="223" t="s">
        <v>1</v>
      </c>
      <c r="N2760" s="224" t="s">
        <v>40</v>
      </c>
      <c r="O2760" s="91"/>
      <c r="P2760" s="225">
        <f>O2760*H2760</f>
        <v>0</v>
      </c>
      <c r="Q2760" s="225">
        <v>0</v>
      </c>
      <c r="R2760" s="225">
        <f>Q2760*H2760</f>
        <v>0</v>
      </c>
      <c r="S2760" s="225">
        <v>0</v>
      </c>
      <c r="T2760" s="226">
        <f>S2760*H2760</f>
        <v>0</v>
      </c>
      <c r="U2760" s="38"/>
      <c r="V2760" s="38"/>
      <c r="W2760" s="38"/>
      <c r="X2760" s="38"/>
      <c r="Y2760" s="38"/>
      <c r="Z2760" s="38"/>
      <c r="AA2760" s="38"/>
      <c r="AB2760" s="38"/>
      <c r="AC2760" s="38"/>
      <c r="AD2760" s="38"/>
      <c r="AE2760" s="38"/>
      <c r="AR2760" s="227" t="s">
        <v>167</v>
      </c>
      <c r="AT2760" s="227" t="s">
        <v>163</v>
      </c>
      <c r="AU2760" s="227" t="s">
        <v>83</v>
      </c>
      <c r="AY2760" s="17" t="s">
        <v>161</v>
      </c>
      <c r="BE2760" s="228">
        <f>IF(N2760="základní",J2760,0)</f>
        <v>0</v>
      </c>
      <c r="BF2760" s="228">
        <f>IF(N2760="snížená",J2760,0)</f>
        <v>0</v>
      </c>
      <c r="BG2760" s="228">
        <f>IF(N2760="zákl. přenesená",J2760,0)</f>
        <v>0</v>
      </c>
      <c r="BH2760" s="228">
        <f>IF(N2760="sníž. přenesená",J2760,0)</f>
        <v>0</v>
      </c>
      <c r="BI2760" s="228">
        <f>IF(N2760="nulová",J2760,0)</f>
        <v>0</v>
      </c>
      <c r="BJ2760" s="17" t="s">
        <v>83</v>
      </c>
      <c r="BK2760" s="228">
        <f>ROUND(I2760*H2760,2)</f>
        <v>0</v>
      </c>
      <c r="BL2760" s="17" t="s">
        <v>167</v>
      </c>
      <c r="BM2760" s="227" t="s">
        <v>4439</v>
      </c>
    </row>
    <row r="2761" s="2" customFormat="1" ht="16.5" customHeight="1">
      <c r="A2761" s="38"/>
      <c r="B2761" s="39"/>
      <c r="C2761" s="215" t="s">
        <v>4440</v>
      </c>
      <c r="D2761" s="215" t="s">
        <v>163</v>
      </c>
      <c r="E2761" s="216" t="s">
        <v>4441</v>
      </c>
      <c r="F2761" s="217" t="s">
        <v>4442</v>
      </c>
      <c r="G2761" s="218" t="s">
        <v>1765</v>
      </c>
      <c r="H2761" s="219">
        <v>1</v>
      </c>
      <c r="I2761" s="220"/>
      <c r="J2761" s="221">
        <f>ROUND(I2761*H2761,2)</f>
        <v>0</v>
      </c>
      <c r="K2761" s="222"/>
      <c r="L2761" s="44"/>
      <c r="M2761" s="223" t="s">
        <v>1</v>
      </c>
      <c r="N2761" s="224" t="s">
        <v>40</v>
      </c>
      <c r="O2761" s="91"/>
      <c r="P2761" s="225">
        <f>O2761*H2761</f>
        <v>0</v>
      </c>
      <c r="Q2761" s="225">
        <v>0</v>
      </c>
      <c r="R2761" s="225">
        <f>Q2761*H2761</f>
        <v>0</v>
      </c>
      <c r="S2761" s="225">
        <v>0</v>
      </c>
      <c r="T2761" s="226">
        <f>S2761*H2761</f>
        <v>0</v>
      </c>
      <c r="U2761" s="38"/>
      <c r="V2761" s="38"/>
      <c r="W2761" s="38"/>
      <c r="X2761" s="38"/>
      <c r="Y2761" s="38"/>
      <c r="Z2761" s="38"/>
      <c r="AA2761" s="38"/>
      <c r="AB2761" s="38"/>
      <c r="AC2761" s="38"/>
      <c r="AD2761" s="38"/>
      <c r="AE2761" s="38"/>
      <c r="AR2761" s="227" t="s">
        <v>167</v>
      </c>
      <c r="AT2761" s="227" t="s">
        <v>163</v>
      </c>
      <c r="AU2761" s="227" t="s">
        <v>83</v>
      </c>
      <c r="AY2761" s="17" t="s">
        <v>161</v>
      </c>
      <c r="BE2761" s="228">
        <f>IF(N2761="základní",J2761,0)</f>
        <v>0</v>
      </c>
      <c r="BF2761" s="228">
        <f>IF(N2761="snížená",J2761,0)</f>
        <v>0</v>
      </c>
      <c r="BG2761" s="228">
        <f>IF(N2761="zákl. přenesená",J2761,0)</f>
        <v>0</v>
      </c>
      <c r="BH2761" s="228">
        <f>IF(N2761="sníž. přenesená",J2761,0)</f>
        <v>0</v>
      </c>
      <c r="BI2761" s="228">
        <f>IF(N2761="nulová",J2761,0)</f>
        <v>0</v>
      </c>
      <c r="BJ2761" s="17" t="s">
        <v>83</v>
      </c>
      <c r="BK2761" s="228">
        <f>ROUND(I2761*H2761,2)</f>
        <v>0</v>
      </c>
      <c r="BL2761" s="17" t="s">
        <v>167</v>
      </c>
      <c r="BM2761" s="227" t="s">
        <v>4443</v>
      </c>
    </row>
    <row r="2762" s="2" customFormat="1" ht="24.15" customHeight="1">
      <c r="A2762" s="38"/>
      <c r="B2762" s="39"/>
      <c r="C2762" s="215" t="s">
        <v>4444</v>
      </c>
      <c r="D2762" s="215" t="s">
        <v>163</v>
      </c>
      <c r="E2762" s="216" t="s">
        <v>4445</v>
      </c>
      <c r="F2762" s="217" t="s">
        <v>4446</v>
      </c>
      <c r="G2762" s="218" t="s">
        <v>1765</v>
      </c>
      <c r="H2762" s="219">
        <v>1</v>
      </c>
      <c r="I2762" s="220"/>
      <c r="J2762" s="221">
        <f>ROUND(I2762*H2762,2)</f>
        <v>0</v>
      </c>
      <c r="K2762" s="222"/>
      <c r="L2762" s="44"/>
      <c r="M2762" s="223" t="s">
        <v>1</v>
      </c>
      <c r="N2762" s="224" t="s">
        <v>40</v>
      </c>
      <c r="O2762" s="91"/>
      <c r="P2762" s="225">
        <f>O2762*H2762</f>
        <v>0</v>
      </c>
      <c r="Q2762" s="225">
        <v>0</v>
      </c>
      <c r="R2762" s="225">
        <f>Q2762*H2762</f>
        <v>0</v>
      </c>
      <c r="S2762" s="225">
        <v>0</v>
      </c>
      <c r="T2762" s="226">
        <f>S2762*H2762</f>
        <v>0</v>
      </c>
      <c r="U2762" s="38"/>
      <c r="V2762" s="38"/>
      <c r="W2762" s="38"/>
      <c r="X2762" s="38"/>
      <c r="Y2762" s="38"/>
      <c r="Z2762" s="38"/>
      <c r="AA2762" s="38"/>
      <c r="AB2762" s="38"/>
      <c r="AC2762" s="38"/>
      <c r="AD2762" s="38"/>
      <c r="AE2762" s="38"/>
      <c r="AR2762" s="227" t="s">
        <v>167</v>
      </c>
      <c r="AT2762" s="227" t="s">
        <v>163</v>
      </c>
      <c r="AU2762" s="227" t="s">
        <v>83</v>
      </c>
      <c r="AY2762" s="17" t="s">
        <v>161</v>
      </c>
      <c r="BE2762" s="228">
        <f>IF(N2762="základní",J2762,0)</f>
        <v>0</v>
      </c>
      <c r="BF2762" s="228">
        <f>IF(N2762="snížená",J2762,0)</f>
        <v>0</v>
      </c>
      <c r="BG2762" s="228">
        <f>IF(N2762="zákl. přenesená",J2762,0)</f>
        <v>0</v>
      </c>
      <c r="BH2762" s="228">
        <f>IF(N2762="sníž. přenesená",J2762,0)</f>
        <v>0</v>
      </c>
      <c r="BI2762" s="228">
        <f>IF(N2762="nulová",J2762,0)</f>
        <v>0</v>
      </c>
      <c r="BJ2762" s="17" t="s">
        <v>83</v>
      </c>
      <c r="BK2762" s="228">
        <f>ROUND(I2762*H2762,2)</f>
        <v>0</v>
      </c>
      <c r="BL2762" s="17" t="s">
        <v>167</v>
      </c>
      <c r="BM2762" s="227" t="s">
        <v>4447</v>
      </c>
    </row>
    <row r="2763" s="2" customFormat="1" ht="16.5" customHeight="1">
      <c r="A2763" s="38"/>
      <c r="B2763" s="39"/>
      <c r="C2763" s="215" t="s">
        <v>4448</v>
      </c>
      <c r="D2763" s="215" t="s">
        <v>163</v>
      </c>
      <c r="E2763" s="216" t="s">
        <v>4449</v>
      </c>
      <c r="F2763" s="217" t="s">
        <v>4450</v>
      </c>
      <c r="G2763" s="218" t="s">
        <v>1765</v>
      </c>
      <c r="H2763" s="219">
        <v>1</v>
      </c>
      <c r="I2763" s="220"/>
      <c r="J2763" s="221">
        <f>ROUND(I2763*H2763,2)</f>
        <v>0</v>
      </c>
      <c r="K2763" s="222"/>
      <c r="L2763" s="44"/>
      <c r="M2763" s="277" t="s">
        <v>1</v>
      </c>
      <c r="N2763" s="278" t="s">
        <v>40</v>
      </c>
      <c r="O2763" s="279"/>
      <c r="P2763" s="280">
        <f>O2763*H2763</f>
        <v>0</v>
      </c>
      <c r="Q2763" s="280">
        <v>0</v>
      </c>
      <c r="R2763" s="280">
        <f>Q2763*H2763</f>
        <v>0</v>
      </c>
      <c r="S2763" s="280">
        <v>0</v>
      </c>
      <c r="T2763" s="281">
        <f>S2763*H2763</f>
        <v>0</v>
      </c>
      <c r="U2763" s="38"/>
      <c r="V2763" s="38"/>
      <c r="W2763" s="38"/>
      <c r="X2763" s="38"/>
      <c r="Y2763" s="38"/>
      <c r="Z2763" s="38"/>
      <c r="AA2763" s="38"/>
      <c r="AB2763" s="38"/>
      <c r="AC2763" s="38"/>
      <c r="AD2763" s="38"/>
      <c r="AE2763" s="38"/>
      <c r="AR2763" s="227" t="s">
        <v>167</v>
      </c>
      <c r="AT2763" s="227" t="s">
        <v>163</v>
      </c>
      <c r="AU2763" s="227" t="s">
        <v>83</v>
      </c>
      <c r="AY2763" s="17" t="s">
        <v>161</v>
      </c>
      <c r="BE2763" s="228">
        <f>IF(N2763="základní",J2763,0)</f>
        <v>0</v>
      </c>
      <c r="BF2763" s="228">
        <f>IF(N2763="snížená",J2763,0)</f>
        <v>0</v>
      </c>
      <c r="BG2763" s="228">
        <f>IF(N2763="zákl. přenesená",J2763,0)</f>
        <v>0</v>
      </c>
      <c r="BH2763" s="228">
        <f>IF(N2763="sníž. přenesená",J2763,0)</f>
        <v>0</v>
      </c>
      <c r="BI2763" s="228">
        <f>IF(N2763="nulová",J2763,0)</f>
        <v>0</v>
      </c>
      <c r="BJ2763" s="17" t="s">
        <v>83</v>
      </c>
      <c r="BK2763" s="228">
        <f>ROUND(I2763*H2763,2)</f>
        <v>0</v>
      </c>
      <c r="BL2763" s="17" t="s">
        <v>167</v>
      </c>
      <c r="BM2763" s="227" t="s">
        <v>4451</v>
      </c>
    </row>
    <row r="2764" s="2" customFormat="1" ht="6.96" customHeight="1">
      <c r="A2764" s="38"/>
      <c r="B2764" s="66"/>
      <c r="C2764" s="67"/>
      <c r="D2764" s="67"/>
      <c r="E2764" s="67"/>
      <c r="F2764" s="67"/>
      <c r="G2764" s="67"/>
      <c r="H2764" s="67"/>
      <c r="I2764" s="67"/>
      <c r="J2764" s="67"/>
      <c r="K2764" s="67"/>
      <c r="L2764" s="44"/>
      <c r="M2764" s="38"/>
      <c r="O2764" s="38"/>
      <c r="P2764" s="38"/>
      <c r="Q2764" s="38"/>
      <c r="R2764" s="38"/>
      <c r="S2764" s="38"/>
      <c r="T2764" s="38"/>
      <c r="U2764" s="38"/>
      <c r="V2764" s="38"/>
      <c r="W2764" s="38"/>
      <c r="X2764" s="38"/>
      <c r="Y2764" s="38"/>
      <c r="Z2764" s="38"/>
      <c r="AA2764" s="38"/>
      <c r="AB2764" s="38"/>
      <c r="AC2764" s="38"/>
      <c r="AD2764" s="38"/>
      <c r="AE2764" s="38"/>
    </row>
  </sheetData>
  <sheetProtection sheet="1" autoFilter="0" formatColumns="0" formatRows="0" objects="1" scenarios="1" spinCount="100000" saltValue="GzWfo0nV5fWnzI+PG25y7dlRP2etgwsz7b92q7hPQAT35ntVgDBzupLKrHOe+saGufvgXZwajBM6FHpMjom5tg==" hashValue="mh+4F/hW0DYe4ED2Z4kWJpjWVo7Yn8Qk1oTTk4a72zjrbAmBbXpJCzhUNoyaEUfYZxIjJYkbXyj+FTso7EOXYw==" algorithmName="SHA-512" password="CC35"/>
  <autoFilter ref="C167:K2763"/>
  <mergeCells count="9">
    <mergeCell ref="E7:H7"/>
    <mergeCell ref="E9:H9"/>
    <mergeCell ref="E18:H18"/>
    <mergeCell ref="E27:H27"/>
    <mergeCell ref="E85:H85"/>
    <mergeCell ref="E87:H87"/>
    <mergeCell ref="E158:H158"/>
    <mergeCell ref="E160:H16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Pavel Česal</dc:creator>
  <cp:lastModifiedBy>Pavel Česal</cp:lastModifiedBy>
  <dcterms:created xsi:type="dcterms:W3CDTF">2024-07-08T09:01:22Z</dcterms:created>
  <dcterms:modified xsi:type="dcterms:W3CDTF">2024-07-08T09:01:28Z</dcterms:modified>
</cp:coreProperties>
</file>