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" sheetId="11" r:id="rId1"/>
    <sheet name="SO 000SO 000" sheetId="2" r:id="rId2"/>
    <sheet name="SO 001SO 001" sheetId="3" r:id="rId3"/>
    <sheet name="SO 101SO 101" sheetId="4" r:id="rId4"/>
    <sheet name="SO 102SO 102" sheetId="5" r:id="rId5"/>
    <sheet name="SO 181SO 181" sheetId="6" r:id="rId6"/>
    <sheet name="SO 201SO 201" sheetId="7" r:id="rId7"/>
    <sheet name="SO 202SO 202" sheetId="8" r:id="rId8"/>
    <sheet name="SO 251SO 251" sheetId="9" r:id="rId9"/>
    <sheet name="SO 252SO 252" sheetId="10" r:id="rId10"/>
  </sheets>
  <definedNames/>
  <calcPr fullCalcOnLoad="1"/>
</workbook>
</file>

<file path=xl/sharedStrings.xml><?xml version="1.0" encoding="utf-8"?>
<sst xmlns="http://schemas.openxmlformats.org/spreadsheetml/2006/main" count="3654" uniqueCount="1056">
  <si>
    <t>EstiCon</t>
  </si>
  <si>
    <t xml:space="preserve">Firma: </t>
  </si>
  <si>
    <t>Rekapitulace ceny</t>
  </si>
  <si>
    <t>Stavba: 16 116 03 - Most ev. č. 232 - 007 Liblín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</si>
  <si>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</si>
  <si>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</si>
  <si>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</si>
  <si>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</si>
  <si>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</si>
  <si>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</si>
  <si>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</si>
  <si>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SO 000</t>
  </si>
  <si>
    <t>Vedlejší a ostatní náklady</t>
  </si>
  <si>
    <t>SO 001</t>
  </si>
  <si>
    <t>Demolice části stávajícího mostu</t>
  </si>
  <si>
    <t>SO 101</t>
  </si>
  <si>
    <t>Úprava komunikace II/232</t>
  </si>
  <si>
    <t>SO 102</t>
  </si>
  <si>
    <t>Provizorní komunikace</t>
  </si>
  <si>
    <t>SO 181</t>
  </si>
  <si>
    <t>Dopravní opatření během výstavby</t>
  </si>
  <si>
    <t>SO 201</t>
  </si>
  <si>
    <t>Rekonstrukce mostu ev.č. 232 - 007</t>
  </si>
  <si>
    <t>SO 202</t>
  </si>
  <si>
    <t>Provizorní přemostění</t>
  </si>
  <si>
    <t>SO 251</t>
  </si>
  <si>
    <t>Opěrné zdi před mostem</t>
  </si>
  <si>
    <t>SO 252</t>
  </si>
  <si>
    <t>Opěrné zdi za mostem</t>
  </si>
  <si>
    <t>Soupis prací objektu</t>
  </si>
  <si>
    <t>S</t>
  </si>
  <si>
    <t>Stavba:</t>
  </si>
  <si>
    <t>16 116 03</t>
  </si>
  <si>
    <t>Most ev. č. 232 - 007 Liblín</t>
  </si>
  <si>
    <t>O</t>
  </si>
  <si>
    <t>Objekt:</t>
  </si>
  <si>
    <t>O1</t>
  </si>
  <si>
    <t>Rozpočet: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</si>
  <si>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</si>
  <si>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</si>
  <si>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</si>
  <si>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</si>
  <si>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</si>
  <si>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</si>
  <si>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</si>
  <si>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</si>
  <si>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Cenová soustava</t>
  </si>
  <si>
    <t>Jednotková</t>
  </si>
  <si>
    <t>Celkem</t>
  </si>
  <si>
    <t>SD</t>
  </si>
  <si>
    <t>0</t>
  </si>
  <si>
    <t>Všeobecné konstrukce a práce</t>
  </si>
  <si>
    <t>P</t>
  </si>
  <si>
    <t>00420R</t>
  </si>
  <si>
    <t/>
  </si>
  <si>
    <t>Ostatní náklady</t>
  </si>
  <si>
    <t>KPL</t>
  </si>
  <si>
    <t>PP</t>
  </si>
  <si>
    <t>obsahují zejména náklady na:
- zpracování Plánu havarijních opatření zařízení staveniště a mechanizace
- zpracování Plánu bezpečnosti a ochrany zdraví při práci na staveništi (dle § 15,
odst. 2 zákona č. 309/2006 Sb., kterým se upravují další požadavky BOZP)
- zpracování technologických postupů a plánů kontrol
- pasportizace stavbou dotčených ploch a objektů
- všechny další nutné činnosti k řádnému a úplnému zhotovení předmětu díla
zřejmé ze zadávací dokumentace nebo místních podmínek</t>
  </si>
  <si>
    <t>VV</t>
  </si>
  <si>
    <t>1 = 1,000 [A]
Celkové množství = 1,000</t>
  </si>
  <si>
    <t>00430R</t>
  </si>
  <si>
    <t>KOORDINACE S NPÚ</t>
  </si>
  <si>
    <t>koordinace s NPÚ - použité materiály, technologie, barevné odstíny atd. 
podrobně viz TZ</t>
  </si>
  <si>
    <t>02520</t>
  </si>
  <si>
    <t>ZKOUŠENÍ MATERIÁLŮ NEZÁVISLOU ZKUŠEBNOU</t>
  </si>
  <si>
    <t>OTSKP_2023 ~ 2023</t>
  </si>
  <si>
    <t>dle TKP, ZTKP
viz TZ</t>
  </si>
  <si>
    <t>02620</t>
  </si>
  <si>
    <t>ZKOUŠENÍ KONSTRUKCÍ A PRACÍ NEZÁVISLOU ZKUŠEBNOU</t>
  </si>
  <si>
    <t>dle TKP, zkoušení obsahu aromatických uhlovodíků a zatřídění dle vyhlášky č. 130/2019 sb. v aktuálním znění vč.vrtů a odběru vzorků</t>
  </si>
  <si>
    <t>02710R</t>
  </si>
  <si>
    <t>A</t>
  </si>
  <si>
    <t>PASPORTIZACE OBJEKTŮ V OKOLÍ STAVBY</t>
  </si>
  <si>
    <t>pasportizace objektů dotčených celou stavbou, které nejsou v majetku a správě investora</t>
  </si>
  <si>
    <t>02910</t>
  </si>
  <si>
    <t>B</t>
  </si>
  <si>
    <t>OSTATNÍ POŽADAVKY - ZEMĚMĚŘIČSKÁ MĚŘENÍ</t>
  </si>
  <si>
    <t>celá stavba
vytyčení hranice staveniště, vč.vyhotovení vytyčovacího protokolu stavby
vč. vytýčení hranice staveniště provizria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</si>
  <si>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</si>
  <si>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</si>
  <si>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</si>
  <si>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</si>
  <si>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02940</t>
  </si>
  <si>
    <t>OSTATNÍ POŽADAVKY - VYPRACOVÁNÍ DOKUMENTACE</t>
  </si>
  <si>
    <t>technické předpisy (betonáž, izolace, sanace, PKO, tryskání apod.)</t>
  </si>
  <si>
    <t>VTD ložiska, MZ, zábradlí a další kce dle PD</t>
  </si>
  <si>
    <t>02943</t>
  </si>
  <si>
    <t>OSTATNÍ POŽADAVKY - VYPRACOVÁNÍ RDS</t>
  </si>
  <si>
    <t>RDS-Z-PDS - pro celou stavbu</t>
  </si>
  <si>
    <t>02944</t>
  </si>
  <si>
    <t>OSTAT POŽADAVKY - DOKUMENTACE SKUTEČ PROVEDENÍ V DIGIT FORMĚ</t>
  </si>
  <si>
    <t>skutečného provedení stavby
(papírově+ digitálně)</t>
  </si>
  <si>
    <t>02945</t>
  </si>
  <si>
    <t>OSTAT POŽADAVKY - GEOMETRICKÝ PLÁN</t>
  </si>
  <si>
    <t>dle skutečného provedení stavby</t>
  </si>
  <si>
    <t>02991</t>
  </si>
  <si>
    <t>OSTATNÍ POŽADAVKY - INFORMAČNÍ TABULE</t>
  </si>
  <si>
    <t>Označení stavby 
provedení dle požadavku investora
vč. kompletního upevnění</t>
  </si>
  <si>
    <t>informační tabule dle grafického manuálu 4 = 4,000 [A]
bilboard IROP 2 1 = 1,000 [B]
pamětní cedule 1 = 1,000 [C]
Celkové množství = 6,000</t>
  </si>
  <si>
    <t>03100</t>
  </si>
  <si>
    <t>ZAŘÍZENÍ STAVENIŠTĚ - ZŘÍZENÍ, PROVOZ, DEMONTÁŽ</t>
  </si>
  <si>
    <t>vč.oplocení staveniště, proviz.zábradlí a pod.
Vč. případného nájmu pozemku, vč. provizorních komunikací a případných záborů
vč. buňkoviště, toalet a dalšího zařízení nezbytného pro provoz a řízení stavby po
celou dobu její výstavby</t>
  </si>
  <si>
    <t>03200R</t>
  </si>
  <si>
    <t>NÁKLADY SPOJENÉ S PROVOZEM OBJÍZDNÉ KOMUNIKACE V OBLASTI TÁBOŘIŠTĚ</t>
  </si>
  <si>
    <t>kpl</t>
  </si>
  <si>
    <t>Zhotovitel položku neocěňuje ani na ni neuplatňuje marži a respektuje cenu 220 000 Kč</t>
  </si>
  <si>
    <t>NÁKLADY SPOJENÉ S PROVOZEM OBJÍZDNÉ KOMUNIKACE V OBLASTI TÁBOŘIŠTĚ - cena za pol. 220 000 Kč 1 = 1,000 [A]
Celkové množství = 1,000</t>
  </si>
  <si>
    <t>015111</t>
  </si>
  <si>
    <t>POPLATKY ZA LIKVIDACI ODPADŮ NEKONTAMINOVANÝCH - 17 05 04  VYTĚŽENÉ ZEMINY A HORNINY -  I. TŘÍDA TĚŽITELNOSTI</t>
  </si>
  <si>
    <t>T</t>
  </si>
  <si>
    <t>zemina - pro všechny třídy těžitelnosti
objemová hmotnost 2000 kg/m3
recyklační skládka</t>
  </si>
  <si>
    <t>dle pol.131938 2,0*81,283 = 162,566 [A]
Celkové množství = 162,566</t>
  </si>
  <si>
    <t>015130</t>
  </si>
  <si>
    <t>POPLATKY ZA LIKVIDACI ODPADŮ NEKONTAMINOVANÝCH - 17 03 02  VYBOURANÝ ASFALTOVÝ BETON BEZ DEHTU</t>
  </si>
  <si>
    <t>za živici pro ZAS T1, T2 - nevhodnou pro další recyklaci
objemová hmotnost 2400 kg/m3
stávající komunikace</t>
  </si>
  <si>
    <t>pol. č. 113338 2,40*27,60 = 66,240 [A]
Celkové množství = 66,240</t>
  </si>
  <si>
    <t>015140</t>
  </si>
  <si>
    <t>POPLATKY ZA LIKVIDACI ODPADŮ NEKONTAMINOVANÝCH - 17 01 01  BETON Z DEMOLIC OBJEKTŮ, ZÁKLADŮ TV</t>
  </si>
  <si>
    <t>beton prostý
objemová hmotnost 2300 kg/m3
recyklační skládka</t>
  </si>
  <si>
    <t>dle pol.966158 2,30*235,507 = 541,666 [A]
Celkové množství = 541,666</t>
  </si>
  <si>
    <t>železový beton
objemová hmotnost 2500 kg/m3
recyklační skládka</t>
  </si>
  <si>
    <t>dle pol.966168 2,50*1105,07 = 2762,675 [A]
Celkové množství = 2762,675</t>
  </si>
  <si>
    <t>015330</t>
  </si>
  <si>
    <t>POPLATKY ZA LIKVIDACI ODPADŮ NEKONTAMINOVANÝCH - 17 05 04  KAMENNÁ SUŤ</t>
  </si>
  <si>
    <t>kámen, kamenivo
sypké vrstvy - objemová hmotnost 1900 kg/m3
kámen - objemová hmotnost 2600 kg/m3
recyklační skládka</t>
  </si>
  <si>
    <t>dle pol. 113298 2,60*137,296 = 356,970 [B]
Celkové množství = 356,970</t>
  </si>
  <si>
    <t>015760</t>
  </si>
  <si>
    <t>POPLATKY ZA LIKVIDACI ODPADŮ NEBEZPEČNÝCH - 17 06 03*  IZOLAČNÍ MATERIÁLY OBSAHUJÍCÍ NEBEZPEČNÉ LÁTKY</t>
  </si>
  <si>
    <t>izolace
objemová hmotnost - asf. lepenka 1400 kg/m3</t>
  </si>
  <si>
    <t>pol. 97817 1,40*1024,480*0,015 = 21,514 [A]
Celkové množství = 21,514</t>
  </si>
  <si>
    <t>1</t>
  </si>
  <si>
    <t>Zemní práce</t>
  </si>
  <si>
    <t>113138</t>
  </si>
  <si>
    <t>ODSTRANĚNÍ KRYTU ZPEVNĚNÝCH PLOCH S ASFALT POJIVEM, ODVOZ DO 20KM</t>
  </si>
  <si>
    <t>M3</t>
  </si>
  <si>
    <t>odstranění stávající podkladní  žvičné vrstvy vč. dopravy a uložení
tl. 40 mm 
(frézování obrusu - viz SO 101)
předp. odbouraný materiál nevhodný k další recyklaci
odpad bez nebezpečných látek - (ZAS T1, T2) - odvoz na recyklační skládku - 25km</t>
  </si>
  <si>
    <t>v rozsahu mezi MZ 5,0*138,0*0,04 = 27,600 [A]
Celkové množství = 27,600</t>
  </si>
  <si>
    <t>11313B</t>
  </si>
  <si>
    <t>ODSTRANĚNÍ KRYTU ZPEVNĚNÝCH PLOCH S ASFALTOVÝM POJIVEM - DOPRAVA</t>
  </si>
  <si>
    <t>tkm</t>
  </si>
  <si>
    <t>objemová hmotnost 2400 kg/m3</t>
  </si>
  <si>
    <t>příplatek za dalších 5km k pol. 113138 5*2,40*27,60 = 331,200 [A]
Celkové množství = 331,200</t>
  </si>
  <si>
    <t>113298</t>
  </si>
  <si>
    <t>ODSTRANĚNÍ ZPEVNĚNÝCH PLOCH, PŘÍKOPŮ A RIGOLŮ Z LOMOVÉHO KAMENE, ODVOZ DO 20KM</t>
  </si>
  <si>
    <t>rozebrání odláždění z lomového kamene+lože - kužele a strmé svahy u opěr
vč. odvozu a uložení
skládky vzdáleny 25km</t>
  </si>
  <si>
    <t>OP 01 - odstranění odláždění lomovým kamenem na svahových kuželech (3,14*7,50*(5,0^2+7,50^2)^(1/2)/2+7,50*12,0)*(0,20+0,15) = 68,648 [A]
OP 07 -  odstranění odláždění lomovým kamenem na svahových kuželech (3,14*7,50*(5,0^2+7,50^2)^(1/2)/2+7,50*12,0)*(0,20+0,15) = 68,648 [B]
Celkové množství = 137,296</t>
  </si>
  <si>
    <t>11329B</t>
  </si>
  <si>
    <t>ODSTRANĚNÍ ZPEVNĚNÝCH PLOCH, PŘÍKOPŮ A RIGOLŮ Z LOMOVÉHO KAMENE - DOPRAVA</t>
  </si>
  <si>
    <t>objemová hmotnost 2600 kg/m3</t>
  </si>
  <si>
    <t>příplatek za dalších 5km k pol. 113298 5*2,60*137,296 = 1784,848 [A]
Celkové množství = 1784,848</t>
  </si>
  <si>
    <t>131934</t>
  </si>
  <si>
    <t>HLOUBENÍ JAM ZAPAŽ I NEPAŽ TŘ. III, ODVOZ DO 5KM</t>
  </si>
  <si>
    <t>hloubení zeminy pro zpětný zásyp
zemina bude převezena si mezideponie, v rámci SO 201 bude zpětně použita na stavbě</t>
  </si>
  <si>
    <t>dle SO 201 - pol.17411 164,765 = 164,765 [A]
Celkové množství = 164,765</t>
  </si>
  <si>
    <t>vyčištění dna kolem základu P04 na základovou spáru
hloubení zeminy pro zpětný zásyp
zemina bude převezena si mezideponie, v rámci SO 201 bude zpětně použita na stavbě</t>
  </si>
  <si>
    <t>výkop P04 (odhad) cca 2m kolem pilíře, na návodní straně hl. 0.25m, na povodní straně hl. 3.15m 2*(6.3+13.9)*2*(0.25+3.15)/2 = 137,360 [A]
Celkové množství = 137,360</t>
  </si>
  <si>
    <t>131938</t>
  </si>
  <si>
    <t>HLOUBENÍ JAM ZAPAŽ I NEPAŽ TŘ. III, ODVOZ DO 20KM</t>
  </si>
  <si>
    <t>hloubení výkopu - zemina nebude použita pro zpětný zásyp a bude převezena na skládku
skládky vzdáleny 25km</t>
  </si>
  <si>
    <t>výkop přechodové oblasti za rubem stávající OP 01 (mezi navazujícími zdmi (1,0+5,10)/2*4,10*6,50 = 81,283 [A]
boky OP 01 (1,0+2,70)/2*(1,70+0)/2*(2*2,0) = 6,290 [C]
Výkop prostoru mezi OP 01 a P 02 1,20*6,50*(8,0+1,20) = 71,760 [E]
boky P 02 (1,0+2,20)/2*(1,20+0)/2*(2*2,0) = 3,840 [F]
Výkop prostoru mezi P 06 a OP 07 1,30*6,50*(8,0+1,30) = 78,585 [G]
boky P 06 (1,0+2,30)/2*(1,30+0)/2*(2*2,0) = 4,290 [B]
výkop přechodové oblasti za rubem stávající OP 07 'součást SO 252'
odpočet zeminy pro zpětný zásyp (výkop viz pol.131934.A) -164,765 = -164,765 [H]
Celkové množství = 81,283</t>
  </si>
  <si>
    <t>131939</t>
  </si>
  <si>
    <t>PŘÍPLATEK ZA DALŠÍ 1KM DOPRAVY ZEMINY</t>
  </si>
  <si>
    <t>příplatek za dalších 5km k pol. 131938 5*81,283 = 406,415 [A]
Celkové množství = 406,415</t>
  </si>
  <si>
    <t>17120</t>
  </si>
  <si>
    <t>ULOŽENÍ SYPANINY DO NÁSYPŮ A NA SKLÁDKY BEZ ZHUTNĚNÍ</t>
  </si>
  <si>
    <t>na skládku a meziskládku</t>
  </si>
  <si>
    <t>pol.131934 A 164,765 = 164,765 [B]
pol.131934 B 137,360 = 137,360 [E]
pol.131938 81,283 = 81,283 [D]
Celkové množství = 383,408</t>
  </si>
  <si>
    <t>171800R</t>
  </si>
  <si>
    <t>ULOŽENÍ SYPANINY DO NÁSYPŮ Z NAKUPOVANÝCH MATERIÁLŮ - zřízení, odstranění, uložení, skládkovné</t>
  </si>
  <si>
    <t>zřízení pracovní plošiny v 1.hlavním poli a kolem středního pilíře
bude provedeno dle možností a zvyklostí zhotovitele
zahrnuje zřízení, provoz, odstranění, odvoz a uložení na skládku, skládkovné</t>
  </si>
  <si>
    <t>odhad možství 570m2 průměrné tl. 2.75m 570,0*2,75 = 1567,500 [A]
Celkové množství = 1567,500</t>
  </si>
  <si>
    <t>9</t>
  </si>
  <si>
    <t>Ostatní konstrukce a práce</t>
  </si>
  <si>
    <t>9112A30R</t>
  </si>
  <si>
    <t>ZÁBRADLÍ MOSTNÍ S VODOR MADLY - DEMONTÁŽ S PŘESUNEM - atyp.</t>
  </si>
  <si>
    <t>M</t>
  </si>
  <si>
    <t>demontáž zábradlí s vodorovnou výplní - 4- ocelová madla 
(bourání prvků s rizality nad pilířemi a opěrami a beton. sloupků - sam. pol)
uložení dle pokynu investora na dvůr SÚS - 24km</t>
  </si>
  <si>
    <t>zábradlí na mostě směr Liblín 105,20-3,75 = 101,450 [A]
zábradlí na mostě směr Kozojedy 105,20-3,75 = 101,450 [B]
Celkové množství = 202,900</t>
  </si>
  <si>
    <t>914123</t>
  </si>
  <si>
    <t>DOPRAVNÍ ZNAČKY ZÁKLADNÍ VELIKOSTI OCELOVÉ FÓLIE TŘ 1 - DEMONTÁŽ</t>
  </si>
  <si>
    <t>demontáž dopravního umístěného v úrovni podcházející komunikace na pilíři P03
uložení dle pokynu investora na dvůr SÚS - 24km</t>
  </si>
  <si>
    <t>919142</t>
  </si>
  <si>
    <t>ŘEZÁNÍ ŽELEZOBETONOVÝCH KONSTRUKCÍ TL DO 100MM</t>
  </si>
  <si>
    <t>naříznutí žlb kcí před bouráním - pro čisté odbouurání do požadované úrovně
Součástí výkazu jsou pouze řezy mezi bouranou a ponechávanou konstrukcí. Případné rozřezávání bouraných konstrukcí na menší kusy si zhotovitel zahrne do položek bourání daného prvku.</t>
  </si>
  <si>
    <t>stěny -  odříznutí od oblouku v patě 4*7*(5,90*2+0,30*2) = 347,200 [A]
Celkové množství = 347,200</t>
  </si>
  <si>
    <t>OP 01 2*2,10+2*7,80 = 19,800 [A]
P2 2*1,0+2*7,80 = 17,600 [B]
P3 4*1,05+4*7,80 = 35,400 [C]
P4 4*1,15+4*7,80 = 35,800 [D]
P5 4*1,05+4*7,80 = 35,400 [E]
P6 4*1,0+2*7,80 = 19,600 [F]
OP 07 2*2,10+2*7,80 = 19,800 [G]
Celkové množství = 183,400</t>
  </si>
  <si>
    <t>94891R</t>
  </si>
  <si>
    <t>ZPŘÍSTUPNĚNÍ KONSTRUKCÍ</t>
  </si>
  <si>
    <t>zpřístupnění bouraných konstrukcí
zpřístupnění konstrukcí pilířů a a opěr po celé výšce během bourání
vč. ochrany proti pádu předmětů do vodního toku  
kompletní provedení dle možností a zkušeností zhotovitele
kompletní provedení - úprava podloží, zřízení, nájem, odstranění, uvedení terénu do původního stavu
vč. VTD
(zpřístupnění podhledů nk pro sanace  - viz SO 201)</t>
  </si>
  <si>
    <t>zpřístupnění bouraných kcí 1 = 1,000 [A]
Celkové množství = 1,000</t>
  </si>
  <si>
    <t>94892R</t>
  </si>
  <si>
    <t>DEMONTÁŽ PROVIZORNÍHO ZAJIŠTĚNÍ KONSTRUKCE</t>
  </si>
  <si>
    <t>demontáž stávajícího provizorního zajištění pilíře P 04
prováděno až během demolice nk
kompletní provedení
uložení dle pokynu investora</t>
  </si>
  <si>
    <t>966158</t>
  </si>
  <si>
    <t>BOURÁNÍ KONSTRUKCÍ Z PROST BETONU S ODVOZEM DO 20KM</t>
  </si>
  <si>
    <t>bourání k-cí z prostého betonu
odhad výměr zakrytých částí
skládky vzdáleny 25km</t>
  </si>
  <si>
    <t>spřahující a vyrovnávací deska (5,40*0,14+2*0,75*0,10/2)*134,80 = 112,019 [A]
POLE 3 - výplňový beton nad vrcholem oblouku 2*(0,25+1,05)/2*8,05*5,90 = 61,744 [B]
POLE 4 -  výplňový beton nad vrcholem oblouku 2*(0,25+1,05)/2*8,05*5,90 = 61,744 [C]
Celkové množství = 235,507</t>
  </si>
  <si>
    <t>96615B</t>
  </si>
  <si>
    <t>BOURÁNÍ KONSTRUKCÍ Z PROSTÉHO BETONU - DOPRAVA</t>
  </si>
  <si>
    <t>objemová hmotnost 2300 kg/m3</t>
  </si>
  <si>
    <t>příplatek za dalších 5 km k pol. 966158 5*235,507*2,30 = 2708,331 [A]
Celkové množství = 2708,331</t>
  </si>
  <si>
    <t>966168</t>
  </si>
  <si>
    <t>BOURÁNÍ KONSTRUKCÍ ZE ŽELEZOBETONU S ODVOZEM DO 20KM</t>
  </si>
  <si>
    <t>bourání ŽLB kcí
odhad výměr zakrytých částí
vč. uložení
vč. vybourání zabetonování součástí (např. chráničky, trubičky, stupadla, objímky apod) - vč. skládkovného
skládky vzdáleny 25km</t>
  </si>
  <si>
    <t>bourání prvků s rizality nad pilířemi a opěrami - směr Liblín 4*1,0*1,55*0,45+2*(2*1,05*1,75*0,45+1,20*2,15*0,70)+1*(2*1,15*1,80*0,45+1,50*1,95*0,65) = 13,474 [A]
bourání prvků s rizality nad pilířemi a opěrami - směr Kozojedy 4*1,0*1,55*0,45+2*(2*1,05*1,75*0,45+1,20*2,15*0,70)+1*(2*1,15*1,80*0,45+1,50*1,95*0,65) = 13,474 [B]
bourání dodatečně vybudovaných římsy - směr Liblín 1,25*135,90*(0,10+0,20)/2 = 25,481 [F]
bourání dodatečně vybudovaných římsy - směr Kozojedy 1,25*135,90*(0,10+0,20)/2 = 25,481 [G]
POLE 1 - bourání žlb roštové konstrukce (řez A, B) 2,15*(6,0-3*0,20)+3*3,80*0,20 = 13,890 [C]
POLE 2 - bourání žlb roštové konstrukce (řez A, B) 2,15*(6,0-3*0,20)+3*3,80*0,20 = 13,890 [D]
POLE 3 - bourání žlb roštové konstrukce (řez E, D) 1,70*(17,25-6*0,35)*2+6*2,70*0,35*2 = 62,850 [E]
POLE 3 - nk nad středem oblouku (řez C) 1,85*16,80 = 31,080 [H]
POLE 4 - bourání žlb roštové konstrukce (řez E, D) 1,70*(17,25-6*0,35)*2+6*2,70*0,35*2 = 62,850 [I]
POLE 4 - nk nad středem oblouku (řez C) 1,85*16,80 = 31,080 [J]
POLE 5 - bourání žlb roštové konstrukce (řez A, B) 2,15*(6,0-3*0,20)+3*3,80*0,20 = 13,890 [K]
POLE 6 - bourání žlb roštové konstrukce (řez A, B) 2,15*(6,00-3*0,20)+3*3,80*0,20 = 13,890 [L]
OP 01 - spodní stavba + zárodek křídla (1,0*3,50+0,50*0,60)*7,85+(0,40*0,980+0,50*0,40)*1,0+2*4,10*0,60*0,75 = 34,112 [M]
P 02 - spodní stavba 6,90*1,0*7,85+2*0,80*0,30*1,0 = 54,645 [N]
P 03 - mostovka 2,0*2,55 = 5,100 [O]
P 03 - spodní stavba 2*(1,05*6,95+0,60*0,55)*7,85+4*0,90*0,30*1,05 = 120,886 [P]
P 03 - nadzákladový bloky mezi pilíři 1,20*1,25*9,0 = 13,500 [Q]
P 04 - mostovka 2,0*3,20 = 6,400 [R]
P 04 - spodní stavba 2*(1,15*7,40+0,90*0,40)*7,85+4*0,90*0,30*1,15 = 140,501 [S]
P 04 - nadzákladový bloky mezi pilíři 1,50*1,65*12,60 = 31,185 [T]
P 05 - mostovka 2,0*2,55 = 5,100 [U]
P 05 - spodní stavba 2*(1,05*7,15+0,80*0,40)*7,85+4*0,90*0,30*1,05 = 124,026 [V]
P 05 - nadzákladový bloky mezi pilíři 1,20*1,25*9,0 = 13,500 [W]
P 06 - spodní stavba 6,90*1,0*7,85+2*0,80*0,30*1,0 = 54,645 [X]
OP 07 - spodní stavba + zárodek křídla (1,0*3,50+0,50*0,60)*7,85+(0,90*0,40+0,50*0,40)*0,50+2*3,80*0,60*0,75 = 33,530 [Y]
POLE 3 - stojky 2*(5,50+4,0+2,5+1,5)*5,90*0,30+2*0,70*5,90*0,60+2*0,8*0,45*0,3*8+2*0,80*0,45*0,60*2 = 55,338 [Z]
POLE 4 - stojky 2*(5,50+4,0+2,5+1,5)*5,90*0,30+2*0,70*5,90*0,60+2*0,8*0,45*0,3*8+2*0,80*0,45*0,60*2 = 55,338 [AA]
bourání zhlaví základu pilíře P04 2*4,50*3,30*0,90 = 26,730 [AB]
bourání sloupků zábradlí 0,05*56 = 2,800 [AC]
bourání zábradlí s plnou výplní - žlb profilovaná stěna 0,16*40,0 = 6,400 [AD]
Celkové množství = 1105,066</t>
  </si>
  <si>
    <t>96616B</t>
  </si>
  <si>
    <t>BOURÁNÍ KONSTRUKCÍ ZE ŽELEZOBETONU - DOPRAVA</t>
  </si>
  <si>
    <t>příplatek za dalších 5 km k pol. 966168 5*1105,066*2,30 = 12708,259 [A]
Celkové množství = 12708,259</t>
  </si>
  <si>
    <t>96785A</t>
  </si>
  <si>
    <t>VYBOURÁNÍ MOSTNÍCH DILATAČNÍCH ZÁVĚRŮ EMZ</t>
  </si>
  <si>
    <t>Vybourání stávajících mostních závěrů
ve vozovcemi nad podpěrami
vč. uložení na skládku nebezpečného odpadu
(skládkovné sam. pol.)</t>
  </si>
  <si>
    <t>12x MZ 12*0,60*5,0*0,08 = 2,880 [A]
Celkové množství = 2,880</t>
  </si>
  <si>
    <t>96787</t>
  </si>
  <si>
    <t>VYBOURÁNÍ MOSTNÍCH ODVODŇOVAČŮ</t>
  </si>
  <si>
    <t>vybourání mostních odvodňovačů a odstranění svislých svodů
vč. uložení na skládku a skládkovné</t>
  </si>
  <si>
    <t>POLE 3 2*4 = 8,000 [A]
POLE 4 2*4 = 8,000 [B]
Celkové množství = 16,000</t>
  </si>
  <si>
    <t>97817</t>
  </si>
  <si>
    <t>ODSTRANĚNÍ MOSTNÍ IZOLACE</t>
  </si>
  <si>
    <t>M2</t>
  </si>
  <si>
    <t>odstranění zbytků izolace</t>
  </si>
  <si>
    <t>dle plochy nk 7,60*134,80 = 1024,480 [A]
Celkové množství = 1024,480</t>
  </si>
  <si>
    <t>014211</t>
  </si>
  <si>
    <t>a</t>
  </si>
  <si>
    <t>POPLATKY ZA ZEMNÍK - ORNICE</t>
  </si>
  <si>
    <t>PRO SO 001, 101, 201, 251, 252 
dokoupení ornice
zemina v kvalitě ornice, rozprostření ornice pol. 18223, vykopávka a dovoz ornice pol.125734</t>
  </si>
  <si>
    <t>pol. č. 12573 1335,872*0,05 = 66,794 [A]
Celkové množství = 66,794</t>
  </si>
  <si>
    <t>pol. č. 11130 2,0*1335,872*0,10 = 267,174 [A]
Celkové množství = 267,174</t>
  </si>
  <si>
    <t>pol. č. 113338 49,056*2,40 = 117,734 [A]
Celkové množství = 117,734</t>
  </si>
  <si>
    <t>dle pol.113148 2,30*189,178 = 435,109 [A]
Celkové množství = 435,109</t>
  </si>
  <si>
    <t>kámen, kamenivo
sypké vozovkové vrstvy - objemová hmotnost 1900 kg/m3
recyklační skládka</t>
  </si>
  <si>
    <t>dle pol. 113328 A 262,386*1,90 = 498,533 [A]
dle pol. 113328 B 108,375*1,90 = 205,913 [B]
Celkové množství = 704,446</t>
  </si>
  <si>
    <t>015340</t>
  </si>
  <si>
    <t>POPLATKY ZA LIKVIDACI ODPADŮ NEKONTAMINOVANÝCH - 02 01 03  PAŘEZY</t>
  </si>
  <si>
    <t>dřevo - pařezy
objemová hmotnost 600 kg/m3
recyklační skládka</t>
  </si>
  <si>
    <t>dle pol. 112018 -odhad objemu 1,50m3 pařezu/strom 10*1,50*0,60 = 9,000 [A]
Celkové množství = 9,000</t>
  </si>
  <si>
    <t>11130</t>
  </si>
  <si>
    <t>SEJMUTÍ DRNU</t>
  </si>
  <si>
    <t>PRO SO 001, 101, 201, 251, 252 
sejmutí drnu - do 0,10m
vč. odvozu a uložení na skládku</t>
  </si>
  <si>
    <t>sejmutí drnu pod mostem - mezi P3 a P4 49,95*(7,560+1,50*2) = 527,472 [C]
sejmutí drnu pod mostem - před P5 a mezi P5 a P6 (10,0+5,0)*(7,560+1,50*2) = 158,400 [A]
podél odláždění P1 - odhad 25,0 = 25,000 [B]
podél odláždění P7 - odhad 25,0 = 25,000 [D]
sejmutí drnu podél komunikace km 0,025-0.107 050 - směr Kozojedy 100,0*3,0 = 300,000 [E]
sejmutí drnu v místě prodloužení stávajícího chodníku 20,0*2,50 = 50,000 [F]
sejmutí drnu podél komunikace km 0,241 850 - 0,291 - směr Liblín 50,0*2,50 = 125,000 [G]
sejmutí drnu podél komunikace km 0,241 850 - 0,291 - směr Kozojedy 50,0*2,50 = 125,000 [H]
Celkové množství = 1335,872</t>
  </si>
  <si>
    <t>112018</t>
  </si>
  <si>
    <t>KÁCENÍ STROMŮ D KMENE DO 0,5M S ODSTRANĚNÍM PAŘEZŮ, ODVOZ DO 20KM</t>
  </si>
  <si>
    <t>kácení stromů, 
větve štěpkovány - bez skládkovného
dřevo - přředáno k dalšímu využití
kořeny - odvoz na skládku (skládkovné sam. pol)
vč. odvozu na skládku - 25 km - kpl</t>
  </si>
  <si>
    <t>vzrostlé akáty, které se nachází na pozemcích k.č. 2671/3, 3548/3 a 4323. 10 = 10,000 [A]
Celkové množství = 10,000</t>
  </si>
  <si>
    <t>113148</t>
  </si>
  <si>
    <t>ODSTRANĚNÍ KRYTU ZPEVNĚNÝCH PLOCH S CEMENT POJIVEM, ODVOZ DO 20KM</t>
  </si>
  <si>
    <t>odstranění stávající podkladní vozovkových vrstev
tl. 150 mm</t>
  </si>
  <si>
    <t>Předmostí Liblín (odměřeno z acad) (700,0-1,5*5,50-1,5*5,36+185,0*0,15)*0,15 = 106,719 [A]
Most 0 = 0,000 [B]
Předmostí Kozojedy (odměřeno z acad) (552,50-1,5*8,550-1,5*6,70+134,0*0,15)*0,15 = 82,459 [C]
Celkové množství = 189,178</t>
  </si>
  <si>
    <t>11314B</t>
  </si>
  <si>
    <t>ODSTRANĚNÍ KRYTU ZPEVNĚNÝCH PLOCH S CEMENTOVÝM POJIVEM - DOPRAVA</t>
  </si>
  <si>
    <t>příplatek za dalších 5km k pol. 113148 5*189,178*2,30 = 2175,547 [A]
Celkové množství = 2175,547</t>
  </si>
  <si>
    <t>113328</t>
  </si>
  <si>
    <t>ODSTRAN PODKL ZPEVNĚNÝCH PLOCH Z KAMENIVA NESTMEL, ODVOZ DO 20KM</t>
  </si>
  <si>
    <t>odstranění nestmelených podkladních vrstev tl. 0,2 m</t>
  </si>
  <si>
    <t>Předmostí Liblín (odměřeno z acad) (700,0-2,0*5,50-2,0*5,36+185,0*0,35)*0,20 = 148,606 [A]
Most 0 = 0,000 [B]
Předmostí Kozojedy (odměřeno z acad) (552,50-2,0*8,550-2,0*6,70+134,0*0,35)*0,20 = 113,780 [C]
Celkové množství = 262,386</t>
  </si>
  <si>
    <t>odstranění krajnic</t>
  </si>
  <si>
    <t>Předmostí Liblín (odměřeno z acad) (74,0+62,0+26,0)*(1,0+0,50)/2*0,50 = 60,750 [A]
Most 0 = 0,000 [B]
Předmostí Kozojedy (odměřeno z acad) (39,9+43,5+43,60)*(1,0+0,50)/2*0,50 = 47,625 [C]
Celkové množství = 108,375</t>
  </si>
  <si>
    <t>11332B</t>
  </si>
  <si>
    <t>ODSTRANĚNÍ PODKLADŮ ZPEVNĚNÝCH PLOCH Z KAMENIVA NESTMELENÉHO - DOPRAVA</t>
  </si>
  <si>
    <t>objemová hmotnost 1900 kg/m3</t>
  </si>
  <si>
    <t>příplatek za dalších 5km k pol. 113328 5*1,90*(108,375+262,386) = 3522,230 [A]
Celkové množství = 3522,230</t>
  </si>
  <si>
    <t>113338</t>
  </si>
  <si>
    <t>ODSTRAN PODKL ZPEVNĚNÝCH PLOCH S ASFALT POJIVEM, ODVOZ DO 20KM</t>
  </si>
  <si>
    <t>odstranění stávající podkladní  žvičné vrstvy vč. dopravy a uložení
tl. 40 mm (mimo nk mostu )
bouráno odstupńovaně z důvodů plynulého navázání
předp. odbouraný materiál nevhodný k další recyklaci
odpad bez nebezpečných látek - (ZAS T1, T2) - odvoz na ecyklační skládku dle možností zhotovitele - 25km</t>
  </si>
  <si>
    <t>Předmostí Liblín (odměřeno z acad) (700,0-1,0*5,50-1,0*5,36)*0,04 = 27,566 [A]
Most - viz SO 001 0 = 0,000 [B]
Předmostí Kozojedy (odměřeno z acad) (552,50-1,0*8,550-1,0*6,70)*0,04 = 21,490 [C]
Celkové množství = 49,056</t>
  </si>
  <si>
    <t>11333B</t>
  </si>
  <si>
    <t>ODSTRANĚNÍ PODKLADU ZPEVNĚNÝCH PLOCH S ASFALT POJIVEM - DOPRAVA</t>
  </si>
  <si>
    <t>příplatek za dalších 5km k pol. 113338 5*2,40*49,056 = 588,672 [A]
Celkové množství = 588,672</t>
  </si>
  <si>
    <t>113728</t>
  </si>
  <si>
    <t>FRÉZOVÁNÍ ZPEVNĚNÝCH PLOCH ASFALTOVÝCH, ODVOZ DO 20KM</t>
  </si>
  <si>
    <t>PRO CELOU STAVBU
frézování stávající obrusné a částečně ložné  živičné vrstvy, vč. dopravy a uložení
mimo most tl.110 mm, na mostě 40 mm
frézováno odstupňovaně z důvodu plynulého navázání nových vrstev
odpad bez nebezpečných látek - (ZAS T1, T2) - odvoz na středisko SÚS do 50km - bez poplatku - 50km</t>
  </si>
  <si>
    <t>Předmostí Liblín (odměřeno z acad) 700,0*0,11 = 77,000 [A]
Most 138,0*5,00*0,040 = 27,600 [B]
Předmostí Kozojedy (odměřeno z acad) 552,50*0,110 = 60,775 [C]
Celkové množství = 165,375</t>
  </si>
  <si>
    <t>11372B</t>
  </si>
  <si>
    <t>FRÉZOVÁNÍ ZPEVNĚNÝCH PLOCH ASFALTOVÝCH - DOPRAVA</t>
  </si>
  <si>
    <t>příplatek za dalších 30km  k dopravě do střediska SÚS - do 50km (přeprava odbourané živice ZAS T1, T2)
objemová hmotnost 2400 kg/m3
odpad bez nebezpečných látek - (ZAS T1, T2) - odvoz na středisko SÚS do 50km</t>
  </si>
  <si>
    <t>dle pol. 113728 (2,40*165,375)*30 = 11907,000 [A]
Celkové množství = 11907,000</t>
  </si>
  <si>
    <t>113765</t>
  </si>
  <si>
    <t>FRÉZOVÁNÍ DRÁŽKY PRŮŘEZU DO 600MM2 V ASFALTOVÉ VOZOVCE</t>
  </si>
  <si>
    <t>v místě napojení na stav. stav</t>
  </si>
  <si>
    <t>Předmostí Kozojedy 6,50+5,50 = 12,000 [A]
Předmostí Liblín 8,55+6,95 = 15,500 [B]
Kozojedy spáry mezi etapami - práce pro zprovoznění mostu 45,0 = 45,000 [C]
Liblín - spáry mezi etapami - práce pro zprovoznění mostu 50,0 = 50,000 [D]
Celkové množství = 122,500</t>
  </si>
  <si>
    <t>121108</t>
  </si>
  <si>
    <t>SEJMUTÍ ORNICE NEBO LESNÍ PŮDY S ODVOZEM DO 20KM</t>
  </si>
  <si>
    <t>PRO SO 001, 101, 201, 251, 252 
provedeno po sejmutí drnu
bude uložena na mezideponii - bez skládkovného a zpětně uložena na skládku
tl. 0,150 m</t>
  </si>
  <si>
    <t>dle pol. 11130 1335,872*0,15 = 200,381 [A]
Celkové množství = 200,381</t>
  </si>
  <si>
    <t>125734</t>
  </si>
  <si>
    <t>VYKOPÁVKY ZE ZEMNÍKŮ A SKLÁDEK TŘ. I, ODVOZ DO 5KM</t>
  </si>
  <si>
    <t>PRO SO 001, 101, 201, 251, 252 
vykopávka a dovoz zeminy v kvalitě ornice - dokoupená ornice ze zemníku
vykopávka a dovoz sejmuté stávající ornice - z meziskládky</t>
  </si>
  <si>
    <t>dokoupená ornice - ze zemníku 1335,872*0,05 = 66,794 [A]
zpětně použitá ornice 200,381 = 200,381 [B]
Celkové množství = 267,175</t>
  </si>
  <si>
    <t>NA MEZISKLÁDKU - bude zpětně použito na stavbě 
pol. 121108 200,381 = 200,381 [B]
Celkové množství = 200,381</t>
  </si>
  <si>
    <t>17180</t>
  </si>
  <si>
    <t>ULOŽENÍ SYPANINY DO NÁSYPŮ Z NAKUPOVANÝCH MATERIÁLŮ</t>
  </si>
  <si>
    <t>DOPLNĚNÍ NÁSYPU NA KOZOJEDSKÉ STRANĚ VLEVO (tvale)
dosypání rokle, rozšíření násypu pod chodníkem
požadavky - viz TZ</t>
  </si>
  <si>
    <t>dosypání rokle - objem tělesa z ACAD 400,0 = 400,000 [A]
rozšíření násypu pod chodníkem 40,0 = 40,000 [B]
Celkové množství = 440,000</t>
  </si>
  <si>
    <t>17380R</t>
  </si>
  <si>
    <t>ZEMNÍ KRAJNICE A DOSYPÁVKY Z NAKUPOVANÝCH MATERIÁLŮ - hutněný recyklát</t>
  </si>
  <si>
    <t>dosypání krajnic</t>
  </si>
  <si>
    <t>Předmostí Liblín (odměřeno z acad) (68,50+26,00+5,10)*(0,50+1,0)/2*0,50 = 37,350 [A]
Most 0 = 0,000 [B]
Předmostí Kozojedy (odměřeno z acad) (31,0+5,0+43,50)*(0,50+1,0)/2*0,50 = 29,813 [C]
Celkové množství = 67,163</t>
  </si>
  <si>
    <t>18110</t>
  </si>
  <si>
    <t>ÚPRAVA PLÁNĚ SE ZHUTNĚNÍM V HORNINĚ TŘ. I</t>
  </si>
  <si>
    <t>dle pol. č. 56335 A 1311,930 = 1311,930 [A]
Celkové množství = 1311,930</t>
  </si>
  <si>
    <t>18223</t>
  </si>
  <si>
    <t>ROZPROSTŘENÍ ORNICE VE SVAHU V TL DO 0,20M</t>
  </si>
  <si>
    <t>rozprostření ornice ve svahu i v rovine
PRO SO 001, 101, 201, 251, 252 
v rozsahu sejmutí
použita stávající ornice (v tl. 0,150 m)+ dokoupená (v tl. 0,050 m) - celk. 0,20 m</t>
  </si>
  <si>
    <t>dle pol. 11130 1335,872 = 1335,872 [A]
Celkové množství = 1335,872</t>
  </si>
  <si>
    <t>18242</t>
  </si>
  <si>
    <t>ZALOŽENÍ TRÁVNÍKU HYDROOSEVEM NA ORNICI</t>
  </si>
  <si>
    <t>PRO SO 001, 101, 201, 251, 252</t>
  </si>
  <si>
    <t>dle pol. 18222 1335,872 = 1335,872 [A]
Celkové množství = 1335,872</t>
  </si>
  <si>
    <t>18247</t>
  </si>
  <si>
    <t>OŠETŘOVÁNÍ TRÁVNÍKU</t>
  </si>
  <si>
    <t>PRO SO 001, 101, 201, 251, 252 
1x</t>
  </si>
  <si>
    <t>dle pol. 18242 1335,872 = 1335,872 [A]
Celkové množství = 1335,872</t>
  </si>
  <si>
    <t>5</t>
  </si>
  <si>
    <t>Komunikace</t>
  </si>
  <si>
    <t>56143</t>
  </si>
  <si>
    <t>KAMENIVO ZPEVNĚNÉ CEMENTEM TL. DO 150MM</t>
  </si>
  <si>
    <t>SC C8/10 - 150 mm
směs stmelená cementem</t>
  </si>
  <si>
    <t>Předmostí Liblín (odměřeno z acad) (700,0-1,5*5,50-1,5*5,36) = 683,710 [A]
Most 0 = 0,000 [B]
Předmostí Kozojedy (odměřeno z acad) (552,50-1,5*8,550-1,5*6,70) = 529,625 [C]
Celkové množství = 1213,335</t>
  </si>
  <si>
    <t>56335</t>
  </si>
  <si>
    <t>VOZOVKOVÉ VRSTVY ZE ŠTĚRKODRTI TL. DO 250MM</t>
  </si>
  <si>
    <t>vozovka
ŠD 0-63 min. tl. 200 mm</t>
  </si>
  <si>
    <t>Vozovka - předmostí Liblín (odměřeno z acad) (700,0-2,0*5,50-2,0*5,36+185,0*0,35) = 743,030 [A]
Most 0 = 0,000 [B]
Vozovka - předmostí Kozojedy (odměřeno z acad) (552,50-2,0*8,550-2,0*6,70+134,0*0,35) = 568,900 [C]
Celkové množství = 1311,930</t>
  </si>
  <si>
    <t>Chodník - podkladní vrstva
ŠD 0-32
min. tl. 200 mm</t>
  </si>
  <si>
    <t>dle pol. 582611 87,66 = 87,660 [A]
dle pol. 582617 4,740 = 4,740 [B]
Celkové množství = 92,400</t>
  </si>
  <si>
    <t>56962</t>
  </si>
  <si>
    <t>ZPEVNĚNÍ KRAJNIC Z RECYKLOVANÉHO MATERIÁLU TL DO 100MM</t>
  </si>
  <si>
    <t>zpevnění krajnic recyklátem</t>
  </si>
  <si>
    <t>Předmostí Liblín (odměřeno z acad) (68,50)*0,75 = 51,375 [A]
Most 0 = 0,000 [B]
Předmostí Kozojedy (odměřeno z acad) 0 = 0,000 [C]
Celkové množství = 51,375</t>
  </si>
  <si>
    <t>572123</t>
  </si>
  <si>
    <t>INFILTRAČNÍ POSTŘIK Z EMULZE DO 1,0KG/M2</t>
  </si>
  <si>
    <t>PI-CP 0.80 kg/m2</t>
  </si>
  <si>
    <t>dle pol. 574D56 1226,390 = 1226,390 [A]
Celkové množství = 1226,390</t>
  </si>
  <si>
    <t>572214</t>
  </si>
  <si>
    <t>SPOJOVACÍ POSTŘIK Z MODIFIK EMULZE DO 0,5KG/M2</t>
  </si>
  <si>
    <t>spojovací postřk PS 0,40kg/m2</t>
  </si>
  <si>
    <t>dle pol. 574B34 2149,50 = 2149,500 [A]
Celkové množství = 2149,500</t>
  </si>
  <si>
    <t>574B34</t>
  </si>
  <si>
    <t>ASFALTOVÝ BETON PRO OBRUSNÉ VRSTVY MODIFIK ACO 11+, 11S TL. 40MM</t>
  </si>
  <si>
    <t>PRO CELOU STAVBU
ACO11+   tl. 40mm
vozovkové vrstvy napojeny odstupňovaně</t>
  </si>
  <si>
    <t>Předmostí Liblín (odměřeno z acad) 700,0 = 700,000 [A]
Most 138,0*6,50 = 897,000 [B]
Předmostí Kozojedy (odměřeno z acad) 552,50 = 552,500 [C]
Celkové množství = 2149,500</t>
  </si>
  <si>
    <t>574D56</t>
  </si>
  <si>
    <t>ASFALTOVÝ BETON PRO LOŽNÍ VRSTVY MODIFIK ACL 16+, 16S TL. 60MM</t>
  </si>
  <si>
    <t>ACL 16S - 60mm</t>
  </si>
  <si>
    <t>Předmostí Liblín (odměřeno z acad) (700,0-1,0*5,50-1,0*5,36) = 689,140 [A]
Most 0 = 0,000 [B]
Předmostí Kozojedy (odměřeno z acad) (552,50-1,0*8,550-1,0*6,70) = 537,250 [C]
Celkové množství = 1226,390</t>
  </si>
  <si>
    <t>582611</t>
  </si>
  <si>
    <t>KRYTY Z BETON DLAŽDIC SE ZÁMKEM ŠEDÝCH TL 60MM DO LOŽE Z KAM</t>
  </si>
  <si>
    <t>betonová dlažba DL - 60mm 
do lože ŠDa 0/4 - 30mm, ložní vrtsva nestmelená</t>
  </si>
  <si>
    <t>předmostí Liblín - nový chodník (prům. šířka 2,0) 21,0*2,0 = 42,000 [A]
předmostí Liblín - předláždění stávajícího s doplněním nové dlažby 11,0*1,60 = 17,600 [B]
předmostí kozojedy - chodník+zakončení zádlažbou na krajnici 16,40*2,0 = 32,800 [C]
odpočet pol. 582617 -4,74 = -4,740 [D]
Celkové množství = 87,660</t>
  </si>
  <si>
    <t>582617</t>
  </si>
  <si>
    <t>KRYTY Z BETON DLAŽDIC SE ZÁMKEM ŠEDÝCH RELIÉF TL 60MM DO LOŽE Z KAM</t>
  </si>
  <si>
    <t>chodník s reliéfními prvky pro zrakově postižené
betonová dlažba DL - 60mm 
do lože ŠDa 0/4 - 30mm, ložní vrtsva nestmelená</t>
  </si>
  <si>
    <t>předmostí Liblín (6,5+2,0+0,75)*0,40+0,8*0,30 = 3,940 [A]
předmostí Kozojedy 2,00*0,40 = 0,800 [B]
Celkové množství = 4,740</t>
  </si>
  <si>
    <t>8</t>
  </si>
  <si>
    <t>Potrubí</t>
  </si>
  <si>
    <t>87434</t>
  </si>
  <si>
    <t>POTRUBÍ Z TRUB PLASTOVÝCH ODPADNÍCH DN DO 200MM</t>
  </si>
  <si>
    <t>vč. obsypu</t>
  </si>
  <si>
    <t>DN200 2*18,0+5,0+22,0 = 63,000 [A]
Celkové množství = 63,000</t>
  </si>
  <si>
    <t>89712</t>
  </si>
  <si>
    <t>VPUSŤ KANALIZAČNÍ ULIČNÍ KOMPLETNÍ Z BETONOVÝCH DÍLCŮ</t>
  </si>
  <si>
    <t>Uliční vpusti 5 = 5,000 [A]
Celkové množství = 5,000</t>
  </si>
  <si>
    <t>897120R</t>
  </si>
  <si>
    <t>NAPOJENÍ DO STÁVAJÍCÍCH ŠACHET</t>
  </si>
  <si>
    <t>Napojení do stávajících šachet 4 = 4,000 [A]
Celkové množství = 4,000</t>
  </si>
  <si>
    <t>899240R</t>
  </si>
  <si>
    <t>VÝŠKOVÁ ÚPRAVA ŠACHET</t>
  </si>
  <si>
    <t>Výšková úprava stávajících šachet 3 = 3,000 [A]
Celkové množství = 3,000</t>
  </si>
  <si>
    <t>9111A1</t>
  </si>
  <si>
    <t>ZÁBRADLÍ SILNIČNÍ S VODOR MADLY - DODÁVKA A MONTÁŽ</t>
  </si>
  <si>
    <t>dopravně - bezpečnostní silniční zábradlí
provedení dle tz
vč. zakotvení sloupků</t>
  </si>
  <si>
    <t>předmostí Liblín 45,0 = 45,000 [A]
předmostí Kozojedy 15,0 = 15,000 [B]
Celkové množství = 60,000</t>
  </si>
  <si>
    <t>9113A3</t>
  </si>
  <si>
    <t>SVODIDLO OCEL SILNIČ JEDNOSTR, ÚROVEŇ ZADRŽ N1, N2 - DEMONTÁŽ S PŘESUNEM</t>
  </si>
  <si>
    <t>demontáž stávajícího svodidla
uložení dle pokynu investora na dvůr SÚS - 24km
odpad vč. uložení na skládku a skládkovné</t>
  </si>
  <si>
    <t>předpolí Liblín 65,0+62,15 = 127,150 [A]
předpolí Kozojedy 43,60+40,0 = 83,600 [B]
Celkové množství = 210,750</t>
  </si>
  <si>
    <t>9113B1</t>
  </si>
  <si>
    <t>SVODIDLO OCEL SILNIČ JEDNOSTR, ÚROVEŇ ZADRŽ H1 -DODÁVKA A MONTÁŽ</t>
  </si>
  <si>
    <t>Úprava vedení stávajícího svodidla vč. zakončení krátkým náběhem.</t>
  </si>
  <si>
    <t>Kozojedské předmostí vlevo 16,0 = 16,000 [A]
Celkové množství = 16,000</t>
  </si>
  <si>
    <t>914131</t>
  </si>
  <si>
    <t>DOPRAVNÍ ZNAČKY ZÁKLADNÍ VELIKOSTI OCELOVÉ FÓLIE TŘ 2 - DODÁVKA A MONTÁŽ</t>
  </si>
  <si>
    <t>cedule dopravního značení
sloupky a stojky - viz sam. pol.</t>
  </si>
  <si>
    <t>P2 2 = 2,000 [A]
E2b- AG-2 1 = 1,000 [B]
E2b- AC-5 1 = 1,000 [C]
P1 2 = 2,000 [D]
E2b- AD-5 1 = 1,000 [E]
E2b- AF-2 1 = 1,000 [F]
IS12a OBEC 1 = 1,000 [G]
IS12b KONEC OBCE 1 = 1,000 [H]
B20a 50km/h 2 = 2,000 [I]
IS14 1 = 1,000 [J]
IS21a 1 = 1,000 [K]
IS14 1 = 1,000 [L]
B20a 70km/h 1 = 1,000 [M]
P7 1 = 1,000 [N]
P8 1 = 1,000 [O]
IP5 40km/h 1 = 1,000 [P]
Celkové množství = 19,000</t>
  </si>
  <si>
    <t>914133</t>
  </si>
  <si>
    <t>DOPRAVNÍ ZNAČKY ZÁKLADNÍ VELIKOSTI OCELOVÉ FÓLIE TŘ 2 - DEMONTÁŽ</t>
  </si>
  <si>
    <t>uložení dle pokynu investora na dvůr SÚS - 24km</t>
  </si>
  <si>
    <t>33 = 33,000 [A]
Celkové množství = 33,000</t>
  </si>
  <si>
    <t>914731</t>
  </si>
  <si>
    <t>STÁLÁ DOPRAV ZAŘÍZ Z3 OCEL S FÓLIÍ TŘ 2 DODÁVKA A MONTÁŽ</t>
  </si>
  <si>
    <t>zkrácená Z3 3 = 3,000 [A]
Celkové množství = 3,000</t>
  </si>
  <si>
    <t>914911</t>
  </si>
  <si>
    <t>SLOUPKY A STOJKY DOPRAVNÍCH ZNAČEK Z OCEL TRUBEK SE ZABETONOVÁNÍM - DODÁVKA A MONTÁŽ</t>
  </si>
  <si>
    <t>sloupky + upevnění + kotvení
na 1 sloupek umístěno více cedulí</t>
  </si>
  <si>
    <t>13 = 13,000 [A]
Celkové množství = 13,000</t>
  </si>
  <si>
    <t>914913</t>
  </si>
  <si>
    <t>SLOUPKY A STOJKY DZ Z OCEL TRUBEK ZABETON DEMONTÁŽ</t>
  </si>
  <si>
    <t>demontáž sloupků - k pol. 914133
na 1 sloupek umístěno více cedulí
vč. odvozu a uložení dle pokynů investora na dvůr SÚS - 24km
vč. likvidace vzniklých odpadů a skládkovného</t>
  </si>
  <si>
    <t>27 = 27,000 [A]
Celkové množství = 27,000</t>
  </si>
  <si>
    <t>915111</t>
  </si>
  <si>
    <t>VODOROVNÉ DOPRAVNÍ ZNAČENÍ BARVOU HLADKÉ - DODÁVKA A POKLÁDKA</t>
  </si>
  <si>
    <t>předznačení
po stranách komunikace</t>
  </si>
  <si>
    <t>V4 (0,125) 0,125*(68,80+157,70+10,20+10,20+42,50+184,15) = 59,194 [A]
V 2b (1,50/1,50/0,25) 0,25*(21,50+25,20)*0,50 = 5,838 [B]
V1a (0,125) 0,125*(7,0+49,70+16,50+50,0) = 15,400 [C]
V2b (3,0/1,50/0,125) 0,125*(21,0+146+17,0)*2/3 = 15,333 [E]
Celkové množství = 95,765</t>
  </si>
  <si>
    <t>915211</t>
  </si>
  <si>
    <t>VODOROVNÉ DOPRAVNÍ ZNAČENÍ PLASTEM HLADKÉ - DODÁVKA A POKLÁDKA</t>
  </si>
  <si>
    <t>definitivní dopravní značení dle pol. 915111
provedeno po jedné sezóně</t>
  </si>
  <si>
    <t>dle pol. 915111 95,765 = 95,765 [A]
Celkové množství = 95,765</t>
  </si>
  <si>
    <t>916363</t>
  </si>
  <si>
    <t>SMĚROVACÍ DESKY Z4 OBOUSTR S FÓLIÍ TŘ 2 - DEMONTÁŽ</t>
  </si>
  <si>
    <t>odstranění provizorního dopravního značení
uložení dle pokynů investora</t>
  </si>
  <si>
    <t>oboustranně (odhad) 30*2 = 60,000 [A]
Celkové množství = 60,000</t>
  </si>
  <si>
    <t>917223</t>
  </si>
  <si>
    <t>SILNIČNÍ A CHODNÍKOVÉ OBRUBY Z BETONOVÝCH OBRUBNÍKŮ ŠÍŘ 100MM</t>
  </si>
  <si>
    <t>podél dlažeb vně komunikace</t>
  </si>
  <si>
    <t>předmostí Liblín (11,0+21,0) = 32,000 [A]
předmostí Kozojedy 15,0 = 15,000 [B]
Celkové množství = 47,000</t>
  </si>
  <si>
    <t>917224</t>
  </si>
  <si>
    <t>SILNIČNÍ A CHODNÍKOVÉ OBRUBY Z BETONOVÝCH OBRUBNÍKŮ ŠÍŘ 150MM</t>
  </si>
  <si>
    <t>Silniční obrubník vč. lože - dle TZ
podél komunikace 
vč. postupného zapuštění dle VL4
vč. postupného zapuštění</t>
  </si>
  <si>
    <t>předmostí Liblín 70,0+21,0+1,20+5,5 = 97,700 [A]
předmostí Kozojedy 19,0+2,0 = 21,000 [B]
Celkové množství = 118,700</t>
  </si>
  <si>
    <t>91781</t>
  </si>
  <si>
    <t>VÝŠKOVÁ ÚPRAVA OBRUBNÍKŮ BETONOVÝCH</t>
  </si>
  <si>
    <t>výšková úprava stávající obruby</t>
  </si>
  <si>
    <t>předmostí Liblín 11,0 = 11,000 [A]
Celkové množství = 11,000</t>
  </si>
  <si>
    <t>919111</t>
  </si>
  <si>
    <t>ŘEZÁNÍ ASFALTOVÉHO KRYTU VOZOVEK TL DO 50MM</t>
  </si>
  <si>
    <t>řezaní asfaltového krytu v místě napojení na stav. stav,</t>
  </si>
  <si>
    <t>Předmostí Liblín 6,50+5,50 = 12,000 [A]
Předmostí KOzojedy 8,55+6,95 = 15,500 [B]
Mezi etapami Liblín 45,0 = 45,000 [C]
Mezi etapami Kozojedy 50,0 = 50,000 [D]
Celkové množství = 122,500</t>
  </si>
  <si>
    <t>931325</t>
  </si>
  <si>
    <t>TĚSNĚNÍ DILATAČ SPAR ASF ZÁLIVKOU MODIFIK PRŮŘ DO 600MM2</t>
  </si>
  <si>
    <t>těsnění řezaných spar</t>
  </si>
  <si>
    <t>dle pol. 919111 122,50 = 122,500 [A]
Celkové množství = 122,500</t>
  </si>
  <si>
    <t>podél obrub</t>
  </si>
  <si>
    <t>dle pol. 917224 118,70 = 118,700 [A]
Celkové množství = 118,700</t>
  </si>
  <si>
    <t>PRO SO 102
dokoupení ornice
v kvalitě ornice, rozprostření ornice pol. 18223, vykopávka a dovoz ornice pol.125734</t>
  </si>
  <si>
    <t>pol. č. 12573 1165,0*0,05 = 58,250 [A]
Celkové množství = 58,250</t>
  </si>
  <si>
    <t>pol. č. 11130 2,0*1165,0*0,10 = 233,000 [A]
pol. č. 122838 2,0*2940,95 = 5881,900 [B]
Celkové množství = 6114,900</t>
  </si>
  <si>
    <t>za živici pro ZAS T1, T2 - nevhodnou pro další recyklaci
objemová hmotnost 2400 kg/m3
na základě zkoušek PAU</t>
  </si>
  <si>
    <t>pol. č. 113338 2,40*27,568 = 66,163 [A]
Celkové množství = 66,163</t>
  </si>
  <si>
    <t>dle pol.113148 2,30*109,218 = 251,201 [A]
dle pol. 113524 2,30*176,0*0,15*0,25 = 15,180 [B]
Celkové množství = 266,381</t>
  </si>
  <si>
    <t>kámen, kamenivo
sypké vozovkové vrstvy - objemová hmotnost 1900 kg/m3
recyklační skládka</t>
  </si>
  <si>
    <t>pol. 113328 1,90*181,710 = 345,249 [A]
Celkové množství = 345,249</t>
  </si>
  <si>
    <t>PRO SO 102
sejmutí drnu - v tl. do 0,10 m
vč. odvozu a uložení na skládku</t>
  </si>
  <si>
    <t>předmostí Liblín 560,0-170,0 = 390,000 [A]
předmostí Kozojedy 1230,0-(95,0+315,0+45,0) = 775,000 [B]
Celkové množství = 1165,000</t>
  </si>
  <si>
    <t>PROVIZORNÍ VOZOVKA
odstranění podkladní vozovkových vrstev
tl. 120 mm</t>
  </si>
  <si>
    <t>Liblín - plochy vozovky z ACAD (průměrné rozšíření vrstev +9%) 235,0*1,09*0,12 = 30,738 [A]
Kozojedy - plochy vozovky z ACAD (průměrné rozšíření vrstev +9%) 600,0*1,09*0,12 = 78,480 [B]
Celkové množství = 109,218</t>
  </si>
  <si>
    <t>příplatek za dalších 5km k pol. 113148 5*109,218*2,30 = 1256,007 [A]
Celkové množství = 1256,007</t>
  </si>
  <si>
    <t>PROVIZORNÍ VOZOVKA, CHODNÍKY
odstranění nestmelených podkladních vrstev tl. 0,150 m</t>
  </si>
  <si>
    <t>PROVIZORNÍ VOZOVKA 
Liblín - plochy vozovky z ACAD (průměrné rozšíření vrstev +24%) 235,0*1,24*0,150 = 43,710 [A]
Kozojedy - plochy vozovky z ACAD (průměrné rozšíření vrstev +24%) 600,0*1,24*0,150 = 111,600 [B]
PROVIZORNÍ CHODNÍK (40,0+48,0)*2,0*0,15 = 26,400 [D]
Celkové množství = 181,710</t>
  </si>
  <si>
    <t>příplatek za dalších 5km k pol. 113128 5*181,710*1,90 = 1726,245 [A]
Celkové množství = 1726,245</t>
  </si>
  <si>
    <t>PROVIZORNÍ KRAJNICE - RECYKLÁT - tl. 170 mm
PROVIZORNÍ CHODNÍKY - RECYKLÁT - tl. 50 mm
omezené možnosti dalšího využití - předp. odbouraný materiál nevhodný k další recyklaci
odpad bez nebezpečných látek - (ZAS T1, T2) - odvoz na recyklační skládku -25km</t>
  </si>
  <si>
    <t>provizorní krajnice 110,4*0,170 = 18,768 [A]
provizorní chodník (40,0+48,0)*2,0*0,05 = 8,800 [B]
Celkové množství = 27,568</t>
  </si>
  <si>
    <t>příplatek za dalších 5km k pol. 113338 5*27,568*2,40 = 330,816 [A]
Celkové množství = 330,816</t>
  </si>
  <si>
    <t>113524</t>
  </si>
  <si>
    <t>ODSTRANĚNÍ CHODNÍKOVÝCH A SILNIČNÍCH OBRUBNÍKŮ BETONOVÝCH, ODVOZ DO 5KM</t>
  </si>
  <si>
    <t>odstranění obrub podél provizorních chodníků
recyklační skládka 25 km</t>
  </si>
  <si>
    <t>dle pol. 917212 88,0 = 88,000 [A]
dle pol. 917224 88,0 = 88,000 [B]
Celkové množství = 176,000</t>
  </si>
  <si>
    <t>11352B</t>
  </si>
  <si>
    <t>ODSTRANĚNÍ CHODNÍKOVÝCH A SILNIČNÍCH OBRUBNÍKŮ BETONOVÝCH - DOPRAVA</t>
  </si>
  <si>
    <t>příplatek za dalších 20km k pol. 113524 20*2,30*176,0*0,15*0,25 = 303,600 [A]
Celkové množství = 303,600</t>
  </si>
  <si>
    <t>PROVIZORNÍ VOZOVKA
frézování obrusné a ložné živičné vrstvy
tl. (40 +50) mm
odpad bez nebezpečných látek - (ZAS T1, T2) - odvoz na středisko SÚS do 50km - bez poplatku</t>
  </si>
  <si>
    <t>Liblín - plochy vozovky z ACAD 235,0*0,090 = 21,150 [A]
Kozojedy - plochy vozovky z ACAD 600,0*0,090 = 54,000 [B]
Celkové množství = 75,150</t>
  </si>
  <si>
    <t>STÁVAJÍCÍ VOZOVKA POD PROVIZORNÍMI NÁSYPY
frézování obrusné živičné vrstvy
tl 40 mm
odpad bez nebezpečných látek - (ZAS T1, T2) - odvoz na středisko SÚS do 50km - bez poplatku</t>
  </si>
  <si>
    <t>Liblín 170,0*0,04 = 6,800 [A]
Kozojedy 95,0*0,04 = 3,800 [B]
Celkové množství = 10,600</t>
  </si>
  <si>
    <t>příplatek za dalších 30km  k dopravě do střediska SÚS - do 50km (přeprava odbourané živice ZAS T1)
odpad zatříděn dle výsledku zkoušek PAU
objemová hmotnost 2400 kg/m3
odpad bez nebezpečných látek - (ZAS T1, T2) - odvoz na středisko SÚS do 50km</t>
  </si>
  <si>
    <t>dle pol. 113728.A -  příplatek za 30 km (2,40*75,150)*30 = 5410,800 [A]
dle pol. 113728.B - příplatek za 30 km (2,40*10,60)*30 = 763,200 [B]
Celkové množství = 6174,000</t>
  </si>
  <si>
    <t>v místě napojení vozovek</t>
  </si>
  <si>
    <t>pro napojení provizorní vozovky 4,0+4,0 = 8,000 [A]
pro napojení obnovené vozovky po dokončení 6,0+6,50 = 12,500 [B]
Celkové množství = 20,500</t>
  </si>
  <si>
    <t>PRO SO 102
provedeno po sejmutí drnu
bude uložena na mezideponii - bez skládkovného a zpětně uložena na skládku
tl. 0,150 m</t>
  </si>
  <si>
    <t>dle pol. 11130 1165,0*0,15 = 174,750 [A]
Celkové množství = 174,750</t>
  </si>
  <si>
    <t>122838</t>
  </si>
  <si>
    <t>ODKOPÁVKY A PROKOPÁVKY OBECNÉ TŘ. II, ODVOZ DO 20KM</t>
  </si>
  <si>
    <t>odtěžení provizorního násypu
vč. odvozu na skládku - 25 km</t>
  </si>
  <si>
    <t>dle pol. 17180 2939,60 = 2939,600 [A]
dle pol. 45152 1,35 = 1,350 [B]
Celkové množství = 2940,950</t>
  </si>
  <si>
    <t>122839</t>
  </si>
  <si>
    <t>příplatek za dalších 5km k pol. 122838 5*2940,950 = 14704,750 [A]
Celkové množství = 14704,750</t>
  </si>
  <si>
    <t>PRO SO102
vykopávka a dovoz zeminy v kvalitě ornice - dokoupená ornice ze zemníku
vykopávka a dovoz sejmuté stávající ornice - z meziskládky</t>
  </si>
  <si>
    <t>dokoupená ornice - ze zemníku 1165,0*0,05 = 58,250 [A]
zpětně použitá ornice 174,750 = 174,750 [B]
Celkové množství = 233,000</t>
  </si>
  <si>
    <t>NA SKLÁDKU 
dle pol. 122838 2940,950 = 2940,950 [A]
NA MEZISKLÁDKU (bude znovu použito na stavbě) 
dle pol. 121108 174,750 = 174,750 [D]
Celkové množství = 3115,700</t>
  </si>
  <si>
    <t>násyp nájezdových ramp. chodníky
objem těles odměřen z acad</t>
  </si>
  <si>
    <t>rampa - Kozojedy 1970,0 = 1970,000 [A]
rampa - Liblín 820,0 = 820,000 [B]
násypy chodníků (40,0+48,0)*1,70 = 149,600 [C]
Celkové množství = 2939,600</t>
  </si>
  <si>
    <t>úprava pláně pod provizorní vozovku</t>
  </si>
  <si>
    <t>dle pol. 56334 1211,40 = 1211,400 [A]
Celkové množství = 1211,400</t>
  </si>
  <si>
    <t>18216</t>
  </si>
  <si>
    <t>ÚPRAVA POVRCHŮ SROVNÁNÍM ÚZEMÍ V TL DO 0,75M</t>
  </si>
  <si>
    <t>urovnání a úprava terénu v místě proviozorních konstrukcí</t>
  </si>
  <si>
    <t>dle pol. 11130, 1165,0 = 1165,000 [A]
Celkové množství = 1165,000</t>
  </si>
  <si>
    <t>PRO SO 102
v rozsahu sejmutí ornice
v rozsahu sejmutí
použita stávající ornice (v tl. 0,150 m)+ dokoupená (v tl. 0,050 m) - celk. 0,20 m</t>
  </si>
  <si>
    <t>dle pol. 121108 - zpětné rozprostření sejmuté+dokoupené ornice 1165,0 = 1165,000 [B]
Celkové množství = 1165,000</t>
  </si>
  <si>
    <t>PRO SO 102
v rozsahu sejmutého drnu</t>
  </si>
  <si>
    <t>dle pol. 11130 1165,0 = 1165,000 [A]
Celkové množství = 1165,000</t>
  </si>
  <si>
    <t>PRO SO 102
1x</t>
  </si>
  <si>
    <t>2</t>
  </si>
  <si>
    <t>Základy</t>
  </si>
  <si>
    <t>21461F</t>
  </si>
  <si>
    <t>SEPARAČNÍ GEOTEXTILIE DO 600G/M2</t>
  </si>
  <si>
    <t>PROVIZORNÍ VOZOVKA
vrstva geotextílie pod násypem</t>
  </si>
  <si>
    <t>Liblín pod rampou 560,0 = 560,000 [A]
Kozojedy pod rampami 1230,0 = 1230,000 [B]
Celkové množství = 1790,000</t>
  </si>
  <si>
    <t>4</t>
  </si>
  <si>
    <t>Vodorovné konstrukce</t>
  </si>
  <si>
    <t>45152</t>
  </si>
  <si>
    <t>PODKLADNÍ A VÝPLŇOVÉ VRSTVY Z KAMENIVA DRCENÉHO</t>
  </si>
  <si>
    <t>lože pod propustek</t>
  </si>
  <si>
    <t>0,60*0,15*15,0 = 1,350 [A]
Celkové množství = 1,350</t>
  </si>
  <si>
    <t>PROVIZORNÍ VOZOVKKA
SC C- 120 mm
směs stmelená cementem</t>
  </si>
  <si>
    <t>Liblín - plochy vozovky z ACAD (průměrné rozšíření vrstev +9%) 235,0*1,09 = 256,150 [A]
Kozojedy - plochy vozovky z ACAD (průměrné rozšíření vrstev +9%) 600,0*1,09 = 654,000 [B]
Celkové množství = 910,150</t>
  </si>
  <si>
    <t>56334</t>
  </si>
  <si>
    <t>VOZOVKOVÉ VRSTVY ZE ŠTĚRKODRTI TL. DO 200MM</t>
  </si>
  <si>
    <t>PROVIZORNÍ VOZOVKA
ŠDb min 150 mm
PROVIZORNÍ CHODNÍK
ŠDb min 150 mm</t>
  </si>
  <si>
    <t>PROVIZORNÍ VOZOVKA 
Liblín - plochy vozovky z ACAD (průměrné rozšíření vrstev +24%) 235,0*1,24 = 291,400 [A]
Kozojedy - plochy vozovky z ACAD (průměrné rozšíření vrstev +9%) 600,0*1,24 = 744,000 [B]
PROVIZORNÍ CHODNÍK (40,0+48,0)*2,0 = 176,000 [D]
Celkové množství = 1211,400</t>
  </si>
  <si>
    <t>56361</t>
  </si>
  <si>
    <t>VOZOVKOVÉ VRSTVY Z RECYKLOVANÉHO MATERIÁLU TL DO 50MM</t>
  </si>
  <si>
    <t>PROVIZORNÍ CHODNÍK</t>
  </si>
  <si>
    <t>(40,0+48,0)*2,0 = 176,000 [A]
Celkové množství = 176,000</t>
  </si>
  <si>
    <t>567303</t>
  </si>
  <si>
    <t>VRSTVY PRO OBNOVU A OPRAVY ZE ŠTĚRKODRTI</t>
  </si>
  <si>
    <t>obnova štěrkových cest
tl. 0,10m
Kozojedy</t>
  </si>
  <si>
    <t>obnova štěrkových cest 0,10*315,0 = 31,500 [A]
Celkové množství = 31,500</t>
  </si>
  <si>
    <t>PROVIZORNÍ VOZOVKA
zpevnění krajnic recyklátem</t>
  </si>
  <si>
    <t>Liblín 50,50*0,50 = 25,250 [A]
Kozojedy (46,70+36,90+86,70)*0,50 = 85,150 [B]
Celkové množství = 110,400</t>
  </si>
  <si>
    <t>PROVIZORNÍ VOZOVKA
PI-CP 0.80 kg/m2</t>
  </si>
  <si>
    <t>dle pol. 56143 910,150 = 910,150 [A]
Celkové množství = 910,150</t>
  </si>
  <si>
    <t>PROVIZORNÍ VOZOVKA
spojovací postřik PS 0,40kg/m2</t>
  </si>
  <si>
    <t>dle pol. 574B34 A 835,0 = 835,000 [A]
dle pol. 574B34 B 265,0 = 265,000 [B]
Celkové množství = 1100,000</t>
  </si>
  <si>
    <t>PROVIZORNÍ VOZOVKA
ACO11+   tl. 40mm
vozovkové vrstvy napojeny odstupňovaně</t>
  </si>
  <si>
    <t>Liblín - plochy vozovky z ACAD 235,0 = 235,000 [A]
Kozojedy - plochy vozovky z ACAD 600,0 = 600,000 [B]
Celkové množství = 835,000</t>
  </si>
  <si>
    <t>OBNOVA STÁVAJÍCÍ VOZOVKY POD PROVIZORNÍMI NÁSYPY
ACO11+   tl. 40mm
vozovkové vrstvy napojeny odstupňovaně</t>
  </si>
  <si>
    <t>Liblín 170,0 = 170,000 [A]
Kozojedy 95,0 = 95,000 [B]
Celkové množství = 265,000</t>
  </si>
  <si>
    <t>574D46</t>
  </si>
  <si>
    <t>ASFALTOVÝ BETON PRO LOŽNÍ VRSTVY MODIFIK ACL 16+, 16S TL. 50MM</t>
  </si>
  <si>
    <t>PROVIZORNÍ VOZOVKA
ACL 16S - 50mm</t>
  </si>
  <si>
    <t>Liblín - plochy vozovky z ACAD (průměrné rozšíření vrstev +2%) 235,0*1,02 = 239,700 [A]
Kozojedy - plochy vozovky z ACAD (průměrné rozšíření vrstev +2%) 600,0*1,02 = 612,000 [B]
Celkové množství = 851,700</t>
  </si>
  <si>
    <t>5774AE0R</t>
  </si>
  <si>
    <t>VRSTVY PRO OBNOVU A OPRAVY Z ASF BETONU ACO 11+, 11S - kpl</t>
  </si>
  <si>
    <t>vrstvy pro obnovu na stávajících komunikacích využitých pro objízdnou trasu
rozsah bude odsouhlasen TDI  (uvažováno 40% objízdné trasy)
lokálně položeno ve 2 vrstvách
položka zahrnuje - sfrézování nebo vybourání poškozeného místa, potřiky, živici, řezáníkrytu, zálivky
uložení a likvidaci vzniklých odpaů a skládkovné</t>
  </si>
  <si>
    <t>0,4*(450+340)*3,8*0,05*2 = 120,080 [A]
Celkové množství = 120,080</t>
  </si>
  <si>
    <t>89536</t>
  </si>
  <si>
    <t>DRENÁŽNÍ VÝUSŤ Z PROST BETONU</t>
  </si>
  <si>
    <t>vyústění a zpevnění násypu provizorní komunikaci - potrubí od silničních vpustí</t>
  </si>
  <si>
    <t>dle pol. 89712 7 = 7,000 [A]
Celkové množství = 7,000</t>
  </si>
  <si>
    <t>uliční vpusť s vyústěním do svahu 
vč. napojení potrubí dl. 3,50 m
provedení dle TZ</t>
  </si>
  <si>
    <t>7 = 7,000 [A]
Celkové množství = 7,000</t>
  </si>
  <si>
    <t>zábradlí dopravně bezpečnostní
dočasné
viz TZ</t>
  </si>
  <si>
    <t>zábradlí dopravně bezpečnostní 36,0+44,0 = 80,000 [A]
Celkové množství = 80,000</t>
  </si>
  <si>
    <t>9111B3</t>
  </si>
  <si>
    <t>ZÁBRADLÍ SILNIČNÍ SE SVISLOU VÝPLNÍ - DEMONTÁŽ S PŘESUNEM</t>
  </si>
  <si>
    <t>demontáž dočasného zábradlí
uložení dle pokynu investora na dvůr SÚS - 24km</t>
  </si>
  <si>
    <t>dle pol. 9111A1 80,0 = 80,000 [A]
Celkové množství = 80,000</t>
  </si>
  <si>
    <t>9113B20R</t>
  </si>
  <si>
    <t>BEZPEČNOSTNÍ BARIÉRA</t>
  </si>
  <si>
    <t>ZŘÍZENÍ, NÁJEM, ODSTRANĚNÍ
KPL
dočasné
viz TZ</t>
  </si>
  <si>
    <t>bezpečnostní bariéra 50,50+46,50+86,0 = 183,000 [A]
Celkové množství = 183,000</t>
  </si>
  <si>
    <t>917212</t>
  </si>
  <si>
    <t>ZÁHONOVÉ OBRUBY Z BETONOVÝCH OBRUBNÍKŮ ŠÍŘ 80MM</t>
  </si>
  <si>
    <t>ozazení podél chodníků vně komunikace</t>
  </si>
  <si>
    <t>40,0+48,0 = 88,000 [A]
Celkové množství = 88,000</t>
  </si>
  <si>
    <t>ozazení podél chodníků směrem do komunikace</t>
  </si>
  <si>
    <t>918345</t>
  </si>
  <si>
    <t>PROPUSTY Z TRUB DN 300MM</t>
  </si>
  <si>
    <t>propustek DN 300
lože sam. pol.
obsyp - uloženo přímo do provizorního násypu</t>
  </si>
  <si>
    <t>15,0 = 15,000 [A]
Celkové množství = 15,000</t>
  </si>
  <si>
    <t>dle pol. 113765 20,50 = 20,500 [A]
Celkové množství = 20,500</t>
  </si>
  <si>
    <t>931314</t>
  </si>
  <si>
    <t>TĚSNĚNÍ DILATAČ SPAR ASF ZÁLIVKOU PRŮŘ DO 400MM2</t>
  </si>
  <si>
    <t>dle pol. 919111 20,50 = 20,500 [A]
Celkové množství = 20,500</t>
  </si>
  <si>
    <t>966345</t>
  </si>
  <si>
    <t>BOURÁNÍ PROPUSTŮ Z TRUB DN DO 300MM</t>
  </si>
  <si>
    <t>vyboutání propustu v provizorní komunikaci
vč. dopravy, uložení na skládku a skládkovného - kpl.</t>
  </si>
  <si>
    <t>96687</t>
  </si>
  <si>
    <t>VYBOURÁNÍ ULIČNÍCH VPUSTÍ KOMPLETNÍCH</t>
  </si>
  <si>
    <t>VYBOURÁNÍ ULIČNÍCH VPUSTÍ 
vč. potrubí a zpevnění vyústění 
vč. odvozu, uložení na skládku a skládkovného</t>
  </si>
  <si>
    <t>pol. č. 122838 2,0*26,325 = 52,650 [A]
Celkové množství = 52,650</t>
  </si>
  <si>
    <t>objemová hmotnost 2400 kg/m3
předpoklad 100 % vybouraného materiálu bez obsahu nebezpečných látek - nové materiály
nevhodné pro další recyklaci</t>
  </si>
  <si>
    <t>pol. č. 113338 17,55*2,40 = 42,120 [A]
Celkové množství = 42,120</t>
  </si>
  <si>
    <t>dle pol. 113328 35,10*1,90 = 66,690 [A]
Celkové množství = 66,690</t>
  </si>
  <si>
    <t>027201R</t>
  </si>
  <si>
    <t>POMOC PRÁCE ZŘÍZ NEBO ZAJIŠŤ REGULACI A OCHRANU DOPRAVY - ZŘÍZENÍ</t>
  </si>
  <si>
    <t>DIO NA KOMUNIKACI NA OBJÍZDNÉ KOMUNIKACI - ZŘÍZENÍ
(DIO - celá stavba vč. provizorního přemostění - viz samostatná stavba)
položka zahrnuje dopravně inženýrská opatření na objízdné trase 
(dle schváleného plánu ZOV a vyjádření DI PČR), zahrnuje osazení
provizorního dopravního značení. Zahrnuje dočasné dopravní značení, dopravní zařízení (např. zvětšené
i základní svislé značky, vodorovné značení z fólie,
citybloky, provizorní betonová a ocelová svodidla, ochranná zábradlí, světelné
výstražné zařízení atd.- viz příloha TZ), oplocení a všechny související práce.
Součástí položky je vyřízení DIR včetně jeho projednání.</t>
  </si>
  <si>
    <t>DIO NA HLAVNÍ KOMUNIKACI - ZŘÍZENÍ
(DIO - celá stavba vč. provizorního přemostění - viz samostatná stavba)
položka zahrnuje dopravně inženýrská opatření na objízdné trase 
(dle schváleného plánu ZOV a vyjádření DI PČR), zahrnuje osazení
provizorního dopravního značení. Zahrnuje dočasné dopravní značení, dopravní zařízení (např. zvětšené
i základní svislé značky, vodorovné značení z fólie,
citybloky, provizorní betonová a ocelová svodidla, ochranná zábradlí, světelné
výstražné zařízení atd.- viz příloha TZ), oplocení a všechny související práce.
Součástí položky je vyřízení DIR včetně jeho projednání.</t>
  </si>
  <si>
    <t>027202R</t>
  </si>
  <si>
    <t>POMOC PRÁCE ZŘÍZ NEBO ZAJIŠŤ REGULACI A OCHRANU DOPRAVY - PROVOZ</t>
  </si>
  <si>
    <t>týdny</t>
  </si>
  <si>
    <t>DIO NA KOMUNIKACI NA OBJÍZDNÉ KOMUNIKACI - PROVOZ
položka zahrnuje nájem, provoz a údržbu o dopravně inženýrská opatření v průběhu celé stavby (dle
schváleného plánu ZOV a vyjádření DI PČR)a osazeného dle pol. 027201R, vč. přesunů a rozmístění v rámci etap.
Součástí položky je údržba a péče o dopravně inženýrská opatření v průběhu celé stavby.
předp. 41 týdnů provoz DIO</t>
  </si>
  <si>
    <t>41,0 = 41,000 [A]
Celkové množství = 41,000</t>
  </si>
  <si>
    <t>DIO NA HLAVNÍ KOMUNIKACI - PROVOZ
položka zahrnuje nájem, provoz a údržbu o dopravně inženýrská opatření v průběhu celé stavby (dle
schváleného plánu ZOV a vyjádření DI PČR)a osazeného dle pol. 027201R, vč. přesunů a rozmístění v rámci etap.
Součástí položky je údržba a péče o dopravně inženýrská opatření v průběhu celé stavby.
předp. 41 týdnů provoz DIO</t>
  </si>
  <si>
    <t>4,0 = 4,000 [A]
Celkové množství = 4,000</t>
  </si>
  <si>
    <t>027203R</t>
  </si>
  <si>
    <t>POMOC PRÁCE ZŘÍZ NEBO ZAJIŠŤ REGULACI A OCHRANU DOPRAVY - ODSTRANĚNÍ</t>
  </si>
  <si>
    <t>DIO NA KOMUNIKACI NA OBJÍZDNÉ KOMUNIKACI - ODSTRANĚNÍ
položka zahrnuje odstranění dopravně inženýrských opatření (provedeno dle
schváleného plánu ZOV a vyjádření DI PČR),
odvoz a uložení provizorního dopravního značení. Zahrnuje demontáž a odstranění dočasné dopravní značení, dopravní zařízení (např. zvětšené
i základní svislé značky, vodorovné značení z fólie,
citybloky, provizorní betonová a ocelová svodidla, ochranná zábradlí, světelné
výstražné zařízení atd.- viz příloha TZ), oplocení a všechny ostatní kce související s DIO</t>
  </si>
  <si>
    <t>DIO NA HLAVNÍ KOMUNIKACI - ODSTRANĚNÍ
položka zahrnuje odstranění dopravně inženýrských opatření (provedeno dle
schváleného plánu ZOV a vyjádření DI PČR),
odvoz a uložení provizorního dopravního značení. Zahrnuje demontáž a odstranění dočasné dopravní značení, dopravní zařízení (např. zvětšené
i základní svislé značky, vodorovné značení z fólie,
citybloky, provizorní betonová a ocelová svodidla, ochranná zábradlí, světelné
výstražné zařízení atd.- viz příloha TZ), oplocení a všechny ostatní kce související s DIO</t>
  </si>
  <si>
    <t>027204R</t>
  </si>
  <si>
    <t>POMOC PRÁCE ZŘÍZ NEBO ZAJIŠŤ REGULACI A OCHRANU DOPRAVY - CELKOVÁ UZAVÍRKA - ZŘÍZENÍ, PROVOZ, ODSTRANĚNÍ</t>
  </si>
  <si>
    <t>DIO ÚPLNÁ UZAVÍRKA
víkendová úplná uzavírka při pracích v druhém poli mostu - v rozsahu dle PD
položka zahrnuje dopravně inženýrská opatření v průběhu celé stavby (dle
schváleného plánu ZOV a vyjádření DI PČR), zahrnuje osazení, přesuny a odvoz
provizorního dopravního značení. Zahrnuje dočasné dopravní značení, dopravní zařízení (např. zvětšené
i základní svislé značky, vodorovné značení z fólie,
citybloky, provizorní betonová a ocelová svodidla, ochranná zábradlí, světelné
výstražné zařízení atd.- viz příloha TZ), oplocení a všechny související práce po
dobu trvání
stavby Součástí položky je i údržba a péče o dopravně inženýrská opatření v
průběhu celé stavby.
Součástí položky je vyřízení DIR včetně jeho projednání.</t>
  </si>
  <si>
    <t>2x 1 = 1,000 [A]
Celkové množství = 1,000</t>
  </si>
  <si>
    <t>vč. odvozu na  recyklační skládku - 25km</t>
  </si>
  <si>
    <t>podklad provizorní výhybny 0,20*175,50 = 35,100 [A]
Celkové množství = 35,100</t>
  </si>
  <si>
    <t>příplatek za dalších 5km k pol. 113328 5*1,90*(35,10) = 333,450 [A]
Celkové množství = 333,450</t>
  </si>
  <si>
    <t>RECYKLÁT
uloženo na skládku - omezené použítí k další recyklaci - 25km
bez obsahu nebezpečných látek</t>
  </si>
  <si>
    <t>povrch provizorní výhybny 0,10*175,50 = 17,550 [A]
Celkové množství = 17,550</t>
  </si>
  <si>
    <t>příplatek za dalších 5km k pol. 113338 5*2,40*17,550 = 210,600 [A]
Celkové množství = 210,600</t>
  </si>
  <si>
    <t>odtěžení provizorních krajnic
vč. odvozu na skládku</t>
  </si>
  <si>
    <t>dle pol. 17380 26,325 = 26,325 [A]
Celkové množství = 26,325</t>
  </si>
  <si>
    <t>příplatek za dalších 5km k pol. 122838 5*26,325 = 131,625 [A]
Celkové množství = 131,625</t>
  </si>
  <si>
    <t>uložená na skládku a meziskládku</t>
  </si>
  <si>
    <t>dle pol. 122838 26,325 = 26,325 [A]
Celkové množství = 26,325</t>
  </si>
  <si>
    <t>17380</t>
  </si>
  <si>
    <t>ZEMNÍ KRAJNICE A DOSYPÁVKY Z NAKUPOVANÝCH MATERIÁLŮ</t>
  </si>
  <si>
    <t>175,50*0,15 = 26,325 [A]
Celkové množství = 26,325</t>
  </si>
  <si>
    <t>Provizorní výhybna 45*(5,5-3,6)+50*(5,5-3,7) = 175,500 [A]
Celkové množství = 175,500</t>
  </si>
  <si>
    <t>Zakončení stávajícího svodidla krátkým náběhem - délka zakončení dle typu použitého svodidla
vč. navázání</t>
  </si>
  <si>
    <t>U hospodářského sjezdu na kozojedském předmostí 2ks 2*6,0 = 12,000 [A]
Celkové množství = 12,000</t>
  </si>
  <si>
    <t>cedule dopravního značení
sloupky a stojky - viz sam. pol.
Náhrada stávajících opotřebovaných SDZ v obci</t>
  </si>
  <si>
    <t>P2 1 = 1,000 [A]
B20a 20km/h 1 = 1,000 [B]
Celkové množství = 2,000</t>
  </si>
  <si>
    <t>Náhrada stávajících opotřebovaných SDZ v obci
uložení dle pokynu investora na dvůr SÚS - 24km</t>
  </si>
  <si>
    <t>sloupky + upevnění + kotvení
Náhrada stávajících opotřebovaných SDZ v obci</t>
  </si>
  <si>
    <t>2 = 2,000 [A]
Celkové množství = 2,000</t>
  </si>
  <si>
    <t>917981R</t>
  </si>
  <si>
    <t>ZPOMALOVACÍ PRAHY - DEMONTÁŽ</t>
  </si>
  <si>
    <t>Dočasné odstranění stávajících zpomalovacích prahů, uskladnění</t>
  </si>
  <si>
    <t>917982R</t>
  </si>
  <si>
    <t>ZPOMALOVACÍ PRAHY - ZPĚTNÉ OSAZENÍ</t>
  </si>
  <si>
    <t>Zpětné osazení odstraněných stávajících zpomalovacích prahů</t>
  </si>
  <si>
    <t>zemina - všechny třídy těžitelnosti
objemová hmotnost 2000 kg/m3
recyklační skládka</t>
  </si>
  <si>
    <t>dle pol. 132838 35,960*2,0 = 71,920 [A]
Celkové množství = 71,920</t>
  </si>
  <si>
    <t>02851</t>
  </si>
  <si>
    <t>PRŮZKUMNÉ PRÁCE DIAGNOSTIKY KONSTRUKCÍ NA POVRCHU</t>
  </si>
  <si>
    <t>dodatečný diagnostický průzkum založení a zakrytých částí pilíře P4 
realizováno před zasypáním (podrobně viz TZ)</t>
  </si>
  <si>
    <t>C</t>
  </si>
  <si>
    <t>plán sledování a údržby mostu</t>
  </si>
  <si>
    <t>029412</t>
  </si>
  <si>
    <t>OSTATNÍ POŽADAVKY - VYPRACOVÁNÍ MOSTNÍHO LISTU</t>
  </si>
  <si>
    <t>vč. zápisu do centrální evidence mostů
vč. schémat</t>
  </si>
  <si>
    <t>ML 1 = 1,000 [A]
Celkové množství = 1,000</t>
  </si>
  <si>
    <t>02950</t>
  </si>
  <si>
    <t>OSTATNÍ POŽADAVKY - POSUDKY, KONTROLY, REVIZNÍ ZPRÁVY</t>
  </si>
  <si>
    <t>výpočet zatížitelnosti vč.vyhodnocení</t>
  </si>
  <si>
    <t>1 = 1,000 [A]</t>
  </si>
  <si>
    <t>02953</t>
  </si>
  <si>
    <t>OSTATNÍ POŽADAVKY - HLAVNÍ MOSTNÍ PROHLÍDKA</t>
  </si>
  <si>
    <t>1. HMP vč.zpřístupnění</t>
  </si>
  <si>
    <t>vč. dopravy
vykopávka zeminy uložené v SO 001 - pol.17120</t>
  </si>
  <si>
    <t>výkop zeminy pro zpětný zásyp ( pol.17411) 164,765 = 164,765 [A]
výkop zeminy pro pohoz dna ( pol. 464570R) 137,40 = 137,400 [B]
Celkové množství = 302,165</t>
  </si>
  <si>
    <t>132838</t>
  </si>
  <si>
    <t>HLOUBENÍ RÝH ŠÍŘ DO 2M PAŽ I NEPAŽ TŘ. II, ODVOZ DO 20KM</t>
  </si>
  <si>
    <t>hloubení rýh v patě a v polovině svahu
(odvoz na skládku, nebude zpětně použita na stavbě)
skládka 25 km</t>
  </si>
  <si>
    <t>OP 01 0,50*0,80*(21,50+32,0-7,80) = 18,280 [A]
OP 07 0,50*0,80*(21,0+31,0-7,80) = 17,680 [B]
Celkové množství = 35,960</t>
  </si>
  <si>
    <t>132839</t>
  </si>
  <si>
    <t>příplatek za dalších 5km k pol. 132838 5*35,960 = 179,800 [A]
Celkové množství = 179,800</t>
  </si>
  <si>
    <t>pol.132838 35,960 = 35,960 [A]
Celkové množství = 35,960</t>
  </si>
  <si>
    <t>dosypání kuželů podél opěr do požadovaného tvaru</t>
  </si>
  <si>
    <t>OP 01 - dosypávky kuželů podél opěr - odhad 15,0 = 15,000 [A]
OP 07 - dosypávky kuželů podél opěr - odhad 15,0 = 15,000 [B]
Celkové množství = 30,000</t>
  </si>
  <si>
    <t>17411</t>
  </si>
  <si>
    <t>ZÁSYP JAM A RÝH ZEMINOU SE ZHUTNĚNÍM</t>
  </si>
  <si>
    <t>zpětný zásyp zeminou z výkopu - SO 001
(vykopaná zemina z pol. SO 001 - 131938.B)</t>
  </si>
  <si>
    <t>zpětný zásyp 
boky OP 01 (1,0+2,70)/2*(1,70+0)/2*(2*2,0) = 6,290 [B]
Výkop prostoru mezi OP 01 a P 02 1,20*6,50*(8,0+1,20) = 71,760 [C]
boky P 02 (1,0+2,20)/2*(1,20+0)/2*(2*2,0) = 3,840 [D]
Výkop prostoru mezi P 06 a OP 07 1,30*6,50*(8,0+1,30) = 78,585 [E]
boky P 06 (1,0+2,30)/2*(1,30+0)/2*(2*2,0) = 4,290 [F]
zpětný zásyp = 164,765</t>
  </si>
  <si>
    <t>17481</t>
  </si>
  <si>
    <t>ZÁSYP JAM A RÝH Z NAKUPOVANÝCH MATERIÁLŮ</t>
  </si>
  <si>
    <t>zásyp vhodnou příp. podmínečně vhodnou
dle ČSN 73 6133
přechodové oblasti do úrovně těsnící vrstvy</t>
  </si>
  <si>
    <t>za OP 01 6,80*6,50 = 44,200 [A]
Celkové množství = 44,200</t>
  </si>
  <si>
    <t>21341</t>
  </si>
  <si>
    <t>DRENÁŽNÍ VRSTVY Z PLASTBETONU (PLASTMALTY)</t>
  </si>
  <si>
    <t>okolo odvodňovačů 0,50*0,50*0,04*20 = 0,200 [A]
okolo odvodňovacích trubiček 0,50*0,40*0,04*22 = 0,176 [B]
Celkové množství = 0,376</t>
  </si>
  <si>
    <t>272325</t>
  </si>
  <si>
    <t>ZÁKLADY ZE ŽELEZOBETONU DO C30/37</t>
  </si>
  <si>
    <t>obnova zhlaví základu pilíře P04</t>
  </si>
  <si>
    <t>zhlaví základu pilíře P04 2*4,50*3,30*0,90 = 26,730 [A]
Celkové množství = 26,730</t>
  </si>
  <si>
    <t>272365</t>
  </si>
  <si>
    <t>VÝZTUŽ ZÁKLADŮ Z OCELI 10505, B500B</t>
  </si>
  <si>
    <t>150 kg/m3</t>
  </si>
  <si>
    <t>výztuž základu 0,15*26,730 = 4,010 [A]
Celkové množství = 4,010</t>
  </si>
  <si>
    <t>285393</t>
  </si>
  <si>
    <t>DODATEČNÉ KOTVENÍ VLEPENÍM BETONÁŘSKÉ VÝZTUŽE D DO 20MM DO VRTŮ</t>
  </si>
  <si>
    <t>vlepení výztuže - zahrnuje vrty, vlepení, výztuž kotevní délky
dodatečná výztuž pro kotvení svislých stěn v  oblouku pole 3,4
dodatečná výztuž dobetonávky zhlaví základu pilíře P04
vč. PKO výztuže přes pracovní, smršťovací a dilatační spáry</t>
  </si>
  <si>
    <t>kotvení stěn 
POLE 3 2*6*((2*6,0)/0,15+1) = 972,000 [B]
POLE 4 2*6*((2*6,0)/0,15+1) = 972,000 [C]
kotvení dobetonávky zhlaví základu pilíře P04- 6ks/m2 2*6*3,30*4,50 = 178,200 [D]
Celkové množství = 2122,200</t>
  </si>
  <si>
    <t>285394</t>
  </si>
  <si>
    <t>DODATEČNÉ KOTVENÍ VLEPENÍM BETONÁŘSKÉ VÝZTUŽE D DO 25MM DO VRTŮ</t>
  </si>
  <si>
    <t>vlepení výztuže - zahrnuje vrty, vlepení, výztuž kotevní délky
dodatečná výztuž pro kotvení nových podpěr
vč. PKO výztuže přes pracovní, smršťovací a dilatačnmí spáry</t>
  </si>
  <si>
    <t>OP 01 2*(7,8/0,15+1) = 106,000 [A]
P 02 2*(7,8/0,15+1) = 106,000 [B]
P 03 2*2*(7,8/0,15+1) = 212,000 [C]
P 04 2*2*(7,8/0,15+1) = 212,000 [D]
P 05 2*2*(7,8/0,15+1) = 212,000 [E]
P 06 2*(7,8/0,15+1) = 106,000 [F]
OP 07 2*(7,8/0,15+1) = 106,000 [G]
Celkové množství = 1060,000</t>
  </si>
  <si>
    <t>28801R</t>
  </si>
  <si>
    <t>SANACE ZALOŽENÍ PILÍŘE P4</t>
  </si>
  <si>
    <t>m2</t>
  </si>
  <si>
    <t>Sanace založení pilíře P4 - sanovaná plochavýplň kaverny, ztracené bednění, jeho usazení a uchycení, montáž injektážních trubek, sanační materiál, apod.
dle TZ
položka bude čerpána v rozsahu dle skutečného stavu po odtěžení naplavenin, rozsah bude schválen TDI</t>
  </si>
  <si>
    <t>plocha pilíře k sanaci dle potápěčského průzkumu (průměrná hloubka 60cm) (2,0+3,0+6,40)*1,10 = 12,540 [A]
Celkové množství = 12,540</t>
  </si>
  <si>
    <t>28802R</t>
  </si>
  <si>
    <t>SANACE ZALOŽENÍ PILÍŘE P4 - SOUVISEJÍCÍ ČINNOSTI</t>
  </si>
  <si>
    <t>Sanace založení pilíře P4 - související náklady
zpřístupnění sanovaných dutin pro sanační materiál, zpřístupnění pilíře, případné čerpání vody, apod.
podrobně dle TZ</t>
  </si>
  <si>
    <t>založení pilíř P4 1 = 1,000 [A]
Celkové množství = 1,000</t>
  </si>
  <si>
    <t>3</t>
  </si>
  <si>
    <t>Svislé konstrukce</t>
  </si>
  <si>
    <t>31717</t>
  </si>
  <si>
    <t>KOVOVÉ KONSTRUKCE PRO KOTVENÍ ŘÍMSY</t>
  </si>
  <si>
    <t>KG</t>
  </si>
  <si>
    <t>kotvy říms na nk po 1,0m
(na křídlech římsa kotvena výztuží vytaženou z horní plochy křídel)
hmotnost - 6kg/kotva</t>
  </si>
  <si>
    <t>kotvy římsy na nk mostu (136,0)/1,0*6,0*2 = 1632,000 [A]
Celkové množství = 1632,000</t>
  </si>
  <si>
    <t>317325</t>
  </si>
  <si>
    <t>ŘÍMSY ZE ŽELEZOBETONU DO C30/37</t>
  </si>
  <si>
    <t>C30/37 
vč. veškerých dilatačních, smršťovacích a pracovních spar
vč. protismykové úpravy např. striáže</t>
  </si>
  <si>
    <t>římsa směr Liblín (2,13*0,305+0,55*0,15)*138,0 = 101,037 [A]
římsa směr Kozojedy (0,65*0,305+0,55*0,15)*138,0 = 38,744 [B]
betonový zárodek pro kotvení navazujících zábradelních svodidel za koncem OP 07 1,0 = 1,000 [C]
Celkové množství = 140,781</t>
  </si>
  <si>
    <t>317365</t>
  </si>
  <si>
    <t>VÝZTUŽ ŘÍMS Z OCELI 10505, B500B</t>
  </si>
  <si>
    <t>vyztuž 180 kg/m3
vč. pko výztuuže přes pracovní, dilatační a smršťovací spáry</t>
  </si>
  <si>
    <t>0,18*140,781 = 25,341 [A]
Celkové množství = 25,341</t>
  </si>
  <si>
    <t>333325</t>
  </si>
  <si>
    <t>MOSTNÍ OPĚRY A KŘÍDLA ZE ŽELEZOVÉHO BETONU DO C30/37</t>
  </si>
  <si>
    <t>C30/37 
vč. letopočtu výstavby otiskem šablony
vč. veškerých dilatačních, smršťovacích a pracovních spar
pol. obsahuje odvodňovací žlábek a okapní žlabovku provedou a vyústěnou skrz plentu dle VL4
vč. chrániček pro prostup dreáže
vč. nátěru ALP+2x ALN všech součástí v kontaktu se zeminou</t>
  </si>
  <si>
    <t>OP 01 - dřík + zz 7,80*2,10*2,970+(0,50*0,75+0,65*0,55)*7,80+(0,98*0,40+0,50*0,50)*0,65+0,30*0,85*2*1,60 = 55,595 [A]
OP 01 - podložiskové bločky 2*0,80*0,80*0,20 = 0,256 [B]
OP 07 - dřík + zz 7,80*2,10*3,070+(0,50*0,77+0,65*0,55)*7,80+(0,98*0,40+0,50*0,50)*0,65+0,30*0,85*2*1,60 = 57,311 [C]
OP 07 - podložiskové bločky 2*0,80*0,80*0,20 = 0,256 [D]
Celkové množství = 113,418</t>
  </si>
  <si>
    <t>333365</t>
  </si>
  <si>
    <t>VÝZTUŽ MOSTNÍCH OPĚR A KŘÍDEL Z OCELI 10505, B500B</t>
  </si>
  <si>
    <t>vyztuž 180 kg/m3
vč. pko výztužepřes pracovní, dilatační a smršťovací spáry</t>
  </si>
  <si>
    <t>113,418*0,18 = 20,415 [A]
Celkové množství = 20,415</t>
  </si>
  <si>
    <t>334325</t>
  </si>
  <si>
    <t>MOSTNÍ PILÍŘE A STATIVA ZE ŽELEZOVÉHO BETONU DO C30/37</t>
  </si>
  <si>
    <t>Pilíře P2-P6 C30/37
vč. nátěru ALP+2x ALN všech součástí v kontaktu se zeminou</t>
  </si>
  <si>
    <t>P 02 - dřík+plenty 1,0*6,30*7,80+2*0,30*0,95*1,0 = 49,710 [A]
P 02 -bločky 2*0,80*0,80*0,20 = 0,256 [B]
P 03 - dřík+plenty 2*1,05*6,45*7,80+4*0,30*0,95*1,0 = 106,791 [C]
P 03 - nadzákladovvý blok 1,20*1,20*9,0 = 12,960 [D]
P 03 -bločky 2*0,80*0,80*0,20 = 0,256 [E]
P 04 - dřík+plenty 2*1,15*6,65*7,80+4*0,30*0,95*1,15 = 120,612 [F]
P 04 - nadzákladovvý blok 1,50*1,75*13,10 = 34,388 [G]
P 04 -bločky 4*0,80*0,80*0,20 = 0,512 [H]
P 05 - dřík+plenty 2*1,05*6,40*7,80+4*0,30*0,95*1,0 = 105,972 [I]
P 05 - nadzákladovvý blok 1,20*1,20*9,0 = 12,960 [J]
P 05 -bločky 2*0,80*0,80*0,20 = 0,256 [K]
P 06 - dřík+plenty 1,0*6,30*7,80+2*0,30*0,95*1,0 = 49,710 [L]
P 06 -bločky 2*0,80*0,80*0,20 = 0,256 [M]
Celkové množství = 494,639</t>
  </si>
  <si>
    <t>334365</t>
  </si>
  <si>
    <t>VÝZTUŽ MOSTNÍCH PILÍŘŮ A STATIV Z OCELI 10505, B500B</t>
  </si>
  <si>
    <t>vyztuž 180 kg/m3
vč. pko přes pracovní, dilatační a smršťovací spáry</t>
  </si>
  <si>
    <t>494,640*0,18 = 89,035 [A]
Celkové množství = 89,035</t>
  </si>
  <si>
    <t>342325</t>
  </si>
  <si>
    <t>STĚNY A PŘÍČKY VÝPLŇ A ODDĚL ZE ŽELBET DO C30/37</t>
  </si>
  <si>
    <t>Stojky nad obloukem</t>
  </si>
  <si>
    <t>stojky 2*2*(5,25+3,56+2,18+1,09+0,28)*6*0,3 = 88,992 [A]
odpočet prostupů -2*2*0,3*((3*(1,4*0,75-0,15*0,15)+(1*1-0,15*0,15))) = -4,872 [B]
Celkové množství = 84,120</t>
  </si>
  <si>
    <t>parapetní stěnové prvky s rizaility na P3, P4, P5
(součást příslušentství)
vč. kotevní k nk</t>
  </si>
  <si>
    <t>parapetní stěnové prvky s rizality směr Liblín 4*1,0*1,55*0,45+2*(2*1,05*1,75*0,45+1,20*2,15*0,65)+1*(2*1,15*1,80*0,45+1,50*1,95*0,65) = 13,216 [A]
parapetní stěnové prky s rizality směr Kozojedy 4*1,0*1,55*0,45+2*(2*1,05*1,75*0,45+1,20*2,15*0,65)+1*(2*1,15*1,80*0,45+1,50*1,95*0,65) = 13,216 [B]
Celkové množství = 26,432</t>
  </si>
  <si>
    <t>342365</t>
  </si>
  <si>
    <t>VÝZTUŽ STĚN A PŘÍČEK VÝPLŇ A ODDĚL Z OCELI 10505, B500B</t>
  </si>
  <si>
    <t>180 kg/m3
vč. kotvení k nk</t>
  </si>
  <si>
    <t>dle pol. 342325 0,18*(26,432+84,120) = 19,899 [A]
Celkové množství = 19,899</t>
  </si>
  <si>
    <t>422325</t>
  </si>
  <si>
    <t>MOSTNÍ NOSNÉ TRÁMOVÉ KONSTRUKCE ZE ŽELEZOBETONU C30/37</t>
  </si>
  <si>
    <t>atypická roštová konstrukce
vč. příčníků nad podpěrami</t>
  </si>
  <si>
    <t>příčník na opěře 6,10*1,20 = 7,320 [A]
příčník na pilířích 5,50*0,80*3 = 13,200 [B]
pole 1-2 3,0*(5,20+7,50) = 38,100 [C]
připočtení na mezilehlé příčníky 1,50*0,20*3 = 0,900 [D]
mezi stojkami nad obloukem 2*2,74*(3,225+5*3,1+5*0,30) = 110,833 [E]
příčník nad stojkami 4,8*2*2*6,0*4,80*0,3 = 165,888 [F]
příčníky ve vrcholu oblouku (0,66+0,91)*2*2*(0,66+0,91) = 9,860 [G]
nad vrcholem oblouku 3,0*10,50 = 31,500 [H]
nad P4 2,74*0,5 = 1,370 [I]
kotvení závěru P4 4,30*0,4 = 1,720 [J]
Celkové množství = 380,691</t>
  </si>
  <si>
    <t>422365</t>
  </si>
  <si>
    <t>VÝZTUŽ MOSTNÍ TRÁMOVÉ KONSTRUKCE Z OCELI 10505, B500B</t>
  </si>
  <si>
    <t>výztuž nk
200 kg/m3</t>
  </si>
  <si>
    <t>dle pol. 422325 380,691*0,20 = 76,138 [A]
Celkové množství = 76,138</t>
  </si>
  <si>
    <t>42838</t>
  </si>
  <si>
    <t>KLOUB ZE ŽELEZOBETONU VČET VÝZTUŽE</t>
  </si>
  <si>
    <t>vrubový kloub v patě a zhlaví stěn oblouku</t>
  </si>
  <si>
    <t>POLE 3 2*4*2 = 16,000 [A]
POLE 4 2*4*2 = 16,000 [B]
Celkové množství = 32,000</t>
  </si>
  <si>
    <t>42853</t>
  </si>
  <si>
    <t>MOSTNÍ LOŽISKA HRNCOVÁ PRO ZATÍŽ DO 5,0MN</t>
  </si>
  <si>
    <t>hrncová pro zatížení  do 5,0 MN
vedená a všesměrně posuvná ložiska</t>
  </si>
  <si>
    <t>OP 01 2 = 2,000 [A]
P 02 2 = 2,000 [B]
P 03 2 = 2,000 [C]
P 04 2+2 = 4,000 [D]
P 05 2 = 2,000 [E]
P 06 2 = 2,000 [F]
OP 07 2 = 2,000 [G]
Celkové množství = 16,000</t>
  </si>
  <si>
    <t>451312</t>
  </si>
  <si>
    <t>PODKLADNÍ A VÝPLŇOVÉ VRSTVY Z PROSTÉHO BETONU C12/15</t>
  </si>
  <si>
    <t>podkladní beton C12/15</t>
  </si>
  <si>
    <t>vyrovnání pod novými opěrami 
pod OP 01 (0,25+0,15)/2*6,50*(2,10+0,15*2) = 3,120 [B]
pod OP 07 (0,25+0,15)/2*6,50*(2,10+0,15*2) = 3,120 [C]
Celkové množství = 6,240</t>
  </si>
  <si>
    <t>45131A</t>
  </si>
  <si>
    <t>PODKLADNÍ A VÝPLŇOVÉ VRSTVY Z PROSTÉHO BETONU C20/25</t>
  </si>
  <si>
    <t>lože z betonu C20/25n pod dlažbu
tl. 0,150m</t>
  </si>
  <si>
    <t>OP 01 - svah a kužely, v rozsahu stavávajícího stavu (3,14*7,50*(5,0^2+7,50^2)^(1/2)/2+7,50*12,0)*0,15 = 29,421 [A]
OP 07 - svah a kužely, v rozsahu stavávajícího stavu (3,14*7,50*(5,0^2+7,50^2)^(1/2)/2+7,50*12,0)*0,15 = 29,421 [B]
Celkové množství = 58,842</t>
  </si>
  <si>
    <t>45852</t>
  </si>
  <si>
    <t>VÝPLŇ ZA OPĚRAMI A ZDMI Z KAMENIVA DRCENÉHO</t>
  </si>
  <si>
    <t>výplň za opěrami z nakupovaného materiálu
požadavky na zeminu - viz TZ</t>
  </si>
  <si>
    <t>za OP 01 6,80*6,50 = 44,200 [A]
za OP 02 - viz zásyp SO 252 0 = 0,000 [B]
Celkové množství = 44,200</t>
  </si>
  <si>
    <t>drenážní obsyp za rubem opěr</t>
  </si>
  <si>
    <t>za OP 01 0,60*(4,17-1,0-0,45)*6,50 = 10,608 [A]
za OP 02 - 0,60*(4,45-1,0-0,45)*8.15 = 14,670 [B]
Celkové množství = 25,278</t>
  </si>
  <si>
    <t>45860</t>
  </si>
  <si>
    <t>VÝPLŇ ZA OPĚRAMI A ZDMI Z MEZEROVITÉHO BETONU</t>
  </si>
  <si>
    <t>samostatný přechodový klín</t>
  </si>
  <si>
    <t>OP 1 2,70*6,50 = 17,550 [A]
OP 7 2,70*8,15 = 22,005 [B]
Celkové množství = 39,555</t>
  </si>
  <si>
    <t>46251</t>
  </si>
  <si>
    <t>ZÁHOZ Z LOMOVÉHO KAMENE</t>
  </si>
  <si>
    <t>těžký kamenný zához - jako ochrana základu P4</t>
  </si>
  <si>
    <t>těžký kamenný zához - jako ochrana základu P4 (7,30+14,90)*2*1,0*0,70/2 = 15,540 [A]
Celkové množství = 15,540</t>
  </si>
  <si>
    <t>464570R</t>
  </si>
  <si>
    <t>POHOZ DNA A SVAHŮ Z KAMENIVA TĚŽENÉHO - zpětné použití</t>
  </si>
  <si>
    <t>zához odtěžené plošiny kamenivem tl. 0.3m
použita zemina SO 001- pol. 131934.B
(výkop a dovoz - pol. 125734)</t>
  </si>
  <si>
    <t>zához odtěžené plošiny kamenivem tl. 0.3m 458,00*0,30 = 137,400 [A]
Celkové množství = 137,400</t>
  </si>
  <si>
    <t>465512</t>
  </si>
  <si>
    <t>DLAŽBY Z LOMOVÉHO KAMENE NA MC</t>
  </si>
  <si>
    <t>odláždění kamennou dlažbou
tl. 0,20 m</t>
  </si>
  <si>
    <t>dle pol 45131A 58,842/0,15*0,20 = 78,456 [A]
Celkové množství = 78,456</t>
  </si>
  <si>
    <t>46731A</t>
  </si>
  <si>
    <t>STUPNĚ A PRAHY VODNÍCH KORYT Z PROSTÉHO BETONU C20/25</t>
  </si>
  <si>
    <t>zajišťující práh v patě odláždění  a v  polovině svahu</t>
  </si>
  <si>
    <t>spojovací postřk PS 0,30kg/m2</t>
  </si>
  <si>
    <t>dle pol.574D46 886,60 = 886,600 [B]
Celkové množství = 886,600</t>
  </si>
  <si>
    <t>ACL 16+ - 50mm
PmB 25/55-60</t>
  </si>
  <si>
    <t>v rozsahu mezi MZ OP 01 - OP 07 6,50*136,50 = 887,250 [A]
Celkové množství = 887,250</t>
  </si>
  <si>
    <t>575F55</t>
  </si>
  <si>
    <t>LITÝ ASFALT MA IV (OCHRANA MOSTNÍ IZOLACE) 16 TL. 40MM MODIFIK</t>
  </si>
  <si>
    <t>MA 16 IV - 40mm
PmB 10/40-65</t>
  </si>
  <si>
    <t>na nk 6,50*136,50 = 887,250 [A]
Celkové množství = 887,250</t>
  </si>
  <si>
    <t>6</t>
  </si>
  <si>
    <t>Úpravy povrchů, podlahy, výplně otvorů</t>
  </si>
  <si>
    <t>626111</t>
  </si>
  <si>
    <t>REPROFILACE PODHLEDŮ, SVISLÝCH PLOCH SANAČNÍ MALTOU JEDNOVRST TL 10MM</t>
  </si>
  <si>
    <t>reprofilace sanovaných ploch (svislé, podhledy, vodorovné)
odhad plochy</t>
  </si>
  <si>
    <t>dle pol. 938544 - 50% 0,50*(1488,780+139,34) = 814,060 [A]
Celkové množství = 814,060</t>
  </si>
  <si>
    <t>626113</t>
  </si>
  <si>
    <t>REPROFILACE PODHLEDŮ, SVISLÝCH PLOCH SANAČNÍ MALTOU JEDNOVRST TL 30MM</t>
  </si>
  <si>
    <t>dle pol. 938544 - 35% 0,350*(1488,780+139,34) = 569,842 [A]
Celkové množství = 569,842</t>
  </si>
  <si>
    <t>626133</t>
  </si>
  <si>
    <t>REPROFIL PODHL, SVIS PLOCH SANAČ MALTOU TŘÍVRST TL DO 90MM</t>
  </si>
  <si>
    <t>vícevrstvá sanace
reprofilace sanovaných ploch (svislé, podhledy, vodorovné)
odhad plochy</t>
  </si>
  <si>
    <t>dle pol. 938544 - 15% 0,15*(1488,780+139,34) = 244,218 [A]
Celkové množství = 244,218</t>
  </si>
  <si>
    <t>62631</t>
  </si>
  <si>
    <t>SPOJOVACÍ MŮSTEK MEZI STARÝM A NOVÝM BETONEM</t>
  </si>
  <si>
    <t>dle pol. 938544 (1488,780+139,34) = 1628,120 [A]
Celkové množství = 1628,120</t>
  </si>
  <si>
    <t>62641</t>
  </si>
  <si>
    <t>SJEDNOCUJÍCÍ STĚRKA JEMNOU MALTOU TL CCA 2MM</t>
  </si>
  <si>
    <t>sjednocující stěrka sanovaných ploch</t>
  </si>
  <si>
    <t>62652</t>
  </si>
  <si>
    <t>OCHRANA VÝZTUŽE PŘI NEDOSTATEČNÉM KRYTÍ</t>
  </si>
  <si>
    <t>inhibitor koroze - nátěr odhalené výztuže
odhad plochy</t>
  </si>
  <si>
    <t>dle pol. 938552 122,109 = 122,109 [A]
Celkové množství = 122,109</t>
  </si>
  <si>
    <t>62663</t>
  </si>
  <si>
    <t>INJEKTÁŽ TRHLIN SILOVĚ SPOJUJÍCÍ</t>
  </si>
  <si>
    <t>hloubková injektáž trhlin ve zdivu i betonu
vč. případných vrtů
odhad výměry</t>
  </si>
  <si>
    <t>odhad výměry 150,0 = 150,000 [A]
Celkové množství = 150,000</t>
  </si>
  <si>
    <t>62745</t>
  </si>
  <si>
    <t>SPÁROVÁNÍ STARÉHO ZDIVA CEMENTOVOU MALTOU</t>
  </si>
  <si>
    <t>přespárování části pilíře P04</t>
  </si>
  <si>
    <t>dle pol. 938443 50,554 = 50,554 [A]
Celkové množství = 50,554</t>
  </si>
  <si>
    <t>7</t>
  </si>
  <si>
    <t>Přidružená stavební výroba</t>
  </si>
  <si>
    <t>711442</t>
  </si>
  <si>
    <t>IZOLACE MOSTOVEK CELOPLOŠNÁ ASFALTOVÝMI PÁSY S PEČETÍCÍ VRSTVOU</t>
  </si>
  <si>
    <t>na nosné konstrukci - celoplošně natavená na kotevně impregnční nátěr</t>
  </si>
  <si>
    <t>9,28*(138,0+2*1,0) = 1299,200 [A]
Celkové množství = 1299,200</t>
  </si>
  <si>
    <t>711502</t>
  </si>
  <si>
    <t>OCHRANA IZOLACE NA POVRCHU ASFALTOVÝMI PÁSY</t>
  </si>
  <si>
    <t>ochrana izolace pod římsami - izolační asfaltový pás s kovovou vložkou celoplošně přilepeno</t>
  </si>
  <si>
    <t>pod římsou směr Liblín (2,15+0,15)*138,0 = 317,400 [A]
pod římsou směr kozojedy (0,675+0,15)*138,0 = 113,850 [B]
Celkové množství = 431,250</t>
  </si>
  <si>
    <t>711509</t>
  </si>
  <si>
    <t>OCHRANA IZOLACE NA POVRCHU TEXTILIÍ</t>
  </si>
  <si>
    <t>nátěru ALP+2x ALN</t>
  </si>
  <si>
    <t>OP 01 
rub opěry 4,17*(6,50+2*1,0) = 35,445 [B]
líc a boky opěry 1,65*(7,80+2*2,10) = 19,800 [C]
OP 0 
rub opěry 4,35*(6,50+2*1,0) = 36,975 [E]
líc a boky opěry 1,65*(7,80+2*2,10) = 19,800 [F]
Celkové množství = 112,020</t>
  </si>
  <si>
    <t>78382</t>
  </si>
  <si>
    <t>NÁTĚRY BETON KONSTR TYP S2 (OS-B)</t>
  </si>
  <si>
    <t>nátěr nk - boky a příčníky</t>
  </si>
  <si>
    <t>pod římsou směr Liblín (0,25+0,20)*138,0 = 62,100 [A]
pod římsou směr Kozojedy (0,25+0,20)*138,0 = 62,100 [B]
příčníky pod dilatačními závěry (0.6+0.2+0.4+0.2)*9.28*2 = 25,984 [C]
Celkové množství = 150,184</t>
  </si>
  <si>
    <t>78383</t>
  </si>
  <si>
    <t>NÁTĚRY BETON KONSTR TYP S4 (OS-C)</t>
  </si>
  <si>
    <t>Horní plocha římsy a hrana římsy k vozovce</t>
  </si>
  <si>
    <t>pod římsou směr Liblín (0,18+0,15)*138,0 = 45,540 [A]
pod řžímsou směr Kozojedy (0,18+0,15)*138,0 = 45,540 [B]
Celkové množství = 91,080</t>
  </si>
  <si>
    <t>87633</t>
  </si>
  <si>
    <t>CHRÁNIČKY Z TRUB PLASTOVÝCH DN DO 150MM</t>
  </si>
  <si>
    <t>chráničky v římsách 
94/110</t>
  </si>
  <si>
    <t>v římse směr Liblín 3*138,0 = 414,000 [A]
v římse směr Kozojedy 0 = 0,000 [B]
Celkové množství = 414,000</t>
  </si>
  <si>
    <t>87913</t>
  </si>
  <si>
    <t>POTRUBÍ ODPADNÍ MOSTNÍCH OBJEKTŮ Z PLAST TRUB  DN DO 150 MM</t>
  </si>
  <si>
    <t>vč. kotvení a veškerých armatur</t>
  </si>
  <si>
    <t>A 3,40+3,0 = 6,400 [A]
B 2*(7,0+7,50+7,50+1,50) = 47,000 [B]
C 4*(3,70+3,70) = 29,600 [C]
D 2*(1,80+1,80) = 7,200 [D]
E 7,60+7,0+2*3,20 = 21,000 [E]
Celkové množství = 111,200</t>
  </si>
  <si>
    <t>9112B1R</t>
  </si>
  <si>
    <t>ATYPICKÉ ZÁBRADLÍ MOSTNÍ SE SVISLOU VÝPLNÍ - DODÁVKA A MONTÁŽ - typ 1</t>
  </si>
  <si>
    <t>typ 1 - betonové sloupky + ocelové panely se svislou výplní
zábradlí na mostě  vč kotvení a podlití platbetonem
vč. PKO
v. 1,10m nad povrch říms</t>
  </si>
  <si>
    <t>zábradlí na římse směr Liblín 101,40 = 101,400 [A]
zábradlí na římse směr Kozojedy 101,40 = 101,400 [B]
Celkové množství = 202,800</t>
  </si>
  <si>
    <t>9112B2R</t>
  </si>
  <si>
    <t>ATYPICKÉ ZÁBRADLÍ MOSTNÍ SE SVISLOU VÝPLNÍ - DODÁVKA A MONTÁŽ - typ  2</t>
  </si>
  <si>
    <t>typ 2 - plnostěnné betonové panely s prolisy
zábradlí na mostě  vč kotvení a podlití platbetonem
vč. PKO
v. 1,10m nad povrch říms</t>
  </si>
  <si>
    <t>zábradlí na římse směr Liblín 2*10,0 = 20,000 [A]
zábradlí na římse směr Kozojedy 2*10,0 = 20,000 [B]
Celkové množství = 40,000</t>
  </si>
  <si>
    <t>91345</t>
  </si>
  <si>
    <t>NIVELAČNÍ ZNAČKY KOVOVÉ</t>
  </si>
  <si>
    <t>nivelační značky</t>
  </si>
  <si>
    <t>římsa nad podpěrami 2*7 = 14,000 [B]
římsa ve vrcholu oblouku 2*2 = 4,000 [C]
Podpěry OP 01, P2, P3, P4, P5, P6, OP 07 2*7 = 14,000 [D]
Celkové množství = 32,000</t>
  </si>
  <si>
    <t>91355</t>
  </si>
  <si>
    <t>EVIDENČNÍ ČÍSLO MOSTU</t>
  </si>
  <si>
    <t>ev.č. vč. sloupků a kotvení
kpl. - cedule, sloupek, založení</t>
  </si>
  <si>
    <t>podél dlažeb</t>
  </si>
  <si>
    <t>OP 01 - zakončení odláždění 1,20*7,80*2 = 18,720 [A]
OP 07 - zakončení odláždění 1,20*7,80*2 = 18,720 [B]
ohraničení žlabovek 2*4,0+2*23,0 = 54,000 [C]
Celkové množství = 91,440</t>
  </si>
  <si>
    <t>931315</t>
  </si>
  <si>
    <t>TĚSNĚNÍ DILATAČ SPAR ASF ZÁLIVKOU PRŮŘ DO 600MM2</t>
  </si>
  <si>
    <t>v ložné vrstvě
podél říms</t>
  </si>
  <si>
    <t>podél římsy směr Liblín 138,0 = 138,000 [A]
podél římsy směr Kozojedy 138,0 = 138,000 [B]
Celkové množství = 276,000</t>
  </si>
  <si>
    <t>b</t>
  </si>
  <si>
    <t>s předtěsněním
v obrusné vrstvě  - podél říms</t>
  </si>
  <si>
    <t>93152</t>
  </si>
  <si>
    <t>MOSTNÍ ZÁVĚRY POVRCHOVÉ POSUN DO 100MM</t>
  </si>
  <si>
    <t>mostní závěr s jednoduchým těsněním
celkový rozsah do 80mm
provedeno dle TP 86, vč. veškerých zálivek
vykázáno na půdorysný průmět - na šířku příčného řezu 
vi TZ</t>
  </si>
  <si>
    <t>nad OP 01 9,60 = 9,600 [A]
nad P4 10,20 = 10,200 [B]
nad OP 07 9,60 = 9,600 [C]
Celkové množství = 29,400</t>
  </si>
  <si>
    <t>935212</t>
  </si>
  <si>
    <t>PŘÍKOPOVÉ ŽLABY Z BETON TVÁRNIC ŠÍŘ DO 600MM DO BETONU TL 100MM</t>
  </si>
  <si>
    <t>betonové žlabovky do beton lože</t>
  </si>
  <si>
    <t>žlabovky 4,0+23,0 = 27,000 [A]
Celkové množství = 27,000</t>
  </si>
  <si>
    <t>935832</t>
  </si>
  <si>
    <t>ŽLABY A RIGOLY DLÁŽDĚNÉ Z LOMOVÉHO KAMENE TL DO 250MMM DO BETONU TL 100MM</t>
  </si>
  <si>
    <t>skluz z kamenné dlažby - lomový kámen do beton. lože
včetně vyčnívajících retardérů</t>
  </si>
  <si>
    <t>skluz z kamenné dlažby 16,0*0,85 = 13,600 [A]
Celkové množství = 13,600</t>
  </si>
  <si>
    <t>93639</t>
  </si>
  <si>
    <t>ZAÚSTĚNÍ SKLUZŮ (VČET DLAŽBY Z LOM KAMENE)</t>
  </si>
  <si>
    <t>Vývařiště
vykázáno na počet kusů. 
provedení, tvary a rozměry k-cí viz PD</t>
  </si>
  <si>
    <t>na zaústění svislých svodů 
OP 1 2 = 2,000 [B]
P3 1 = 1,000 [C]
P5 3 = 3,000 [D]
zaústění skluzu do příkopu 
OP 1 1 = 1,000 [F]
Celkové množství = 7,000</t>
  </si>
  <si>
    <t>936390R</t>
  </si>
  <si>
    <t>VSAKOVACÍ JÍMKA</t>
  </si>
  <si>
    <t>Dopadiště se vsakem pod vyústění mostních odovodňovačů
(mimo odvodňovače na korytem řeky)
kompletní provedení - zemní práce, výplň, likvidace zvniklých odpadů a skládkovné</t>
  </si>
  <si>
    <t>2*2 = 4,000 [A]
Celkové množství = 4,000</t>
  </si>
  <si>
    <t>936532</t>
  </si>
  <si>
    <t>MOSTNÍ ODVODŇOVACÍ SOUPRAVA 300/500</t>
  </si>
  <si>
    <t>mostní odvodňovače vč. napojení  odpadního potrubí pro zaústění volně pod most
(odpadní potrubí sam.pol.)</t>
  </si>
  <si>
    <t>20 = 20,000 [A]
Celkové množství = 20,000</t>
  </si>
  <si>
    <t>936541</t>
  </si>
  <si>
    <t>MOSTNÍ ODVODŇOVACÍ TRUBKA (POVRCHŮ IZOLACE) Z NEREZ OCELI</t>
  </si>
  <si>
    <t>mostní nerezová trubička</t>
  </si>
  <si>
    <t>2*11 = 22,000 [A]
Celkové množství = 22,000</t>
  </si>
  <si>
    <t>938443</t>
  </si>
  <si>
    <t>OČIŠTĚNÍ ZDIVA OTRYSKÁNÍM TLAKOVOU VODOU DO 1000 BARŮ</t>
  </si>
  <si>
    <t>očištění kamenného zdiva
vč. stanovení optimálního tlaku pro správné očištění na referenční ploše
vč. likvidace vzniklých odpadů a skládkovné</t>
  </si>
  <si>
    <t>P 4 - ponechaný blok - odhad 3,14*4,6*3,50 = 50,554 [G]
Celkové množství = 50,554</t>
  </si>
  <si>
    <t>938542</t>
  </si>
  <si>
    <t>OČIŠTĚNÍ BETON KONSTR OTRYSKÁNÍM TLAK VODOU DO 500 BARŮ</t>
  </si>
  <si>
    <t>předčištění betonových a kamenných konstrukcí 
vč. likvidace vzniklých odpadů a skládkovné</t>
  </si>
  <si>
    <t>dle pol. 938544 (1488,78+139,340) = 1628,120 [A]
dle pol. 938443 50,554 = 50,554 [B]
Celkové množství = 1678,674</t>
  </si>
  <si>
    <t>938544</t>
  </si>
  <si>
    <t>OČIŠTĚNÍ BETON KONSTR OTRYSKÁNÍM TLAK VODOU PŘES 1000 BARŮ</t>
  </si>
  <si>
    <t>OBLOUKY
očištění stávajících ponechaných betonových k-cí před provedením sanace
vč. stanovení optimálního tlaku pro správné očištění na referenční ploše
vč. likvidace vzniklých odpadů a skládkovné</t>
  </si>
  <si>
    <t>POLE 3 - oblouk - spodní povrch 54,55*6,0 = 327,300 [A]
POLE 3 - oblouk - horní povrch 53,60*6,0 = 321,600 [B]
POLE 3 - oblouk boční plochu 2*53,05*0,90 = 95,490 [C]
POLE 4- oblouk - spodní povrch 54,55*6,0 = 327,300 [D]
POLE 4 - oblouk - horní povrch 53,60*6,0 = 321,600 [E]
POLE 4 - oblouk boční plochu 2*53,05*0,90 = 95,490 [F]
Celkové množství = 1488,780</t>
  </si>
  <si>
    <t>PILÍŘE
očištění stávajících ponechaných betonových k-cí před provedením sanace - p2,3,4,5,6 
vč. stanovení optimálního tlaku pro správné očištění na referenční ploše
vč. likvidace vzniklých odpadů a skládkovné</t>
  </si>
  <si>
    <t>odhalené části ponechané konstrukce P2, P3, P5 a P6 1,0*8,50*4 = 34,000 [A]
P4 - na celou výšku nad hladinou 3,50*8,50*2 = 59,500 [B]
blok pod hladinou (při odtěžování pracovní plošiny) (13,90+5,20)*2*1,20 = 45,840 [C]
Celkové množství = 139,340</t>
  </si>
  <si>
    <t>938552</t>
  </si>
  <si>
    <t>OČIŠTĚNÍ BETON KONSTR OTRYSKÁNÍM NA SUCHO KŘEMIČ PÍSKEM</t>
  </si>
  <si>
    <t>očištění odhalené výztuže vhodným abrazivem
pol. zahrnuje zachycení odpadů, uložení a skládkovné
odhad výměry</t>
  </si>
  <si>
    <t>dle pol. 938544 - 7,5% 0,075*(1488,78+139,340) = 122,109 [A]
Celkové množství = 122,109</t>
  </si>
  <si>
    <t>zpřístupnění konstrukcí
vč. ochrany proti pádu předmětů do vodního toku  
kompletní provedení dle možností a zkušeností zhotovitele
kompletní provedení - úprava podloží, zřízení, nájem, odstranění, uvedení terénu do původního stavu
vč. VTD</t>
  </si>
  <si>
    <t>zpřístupnění konstrukcí 1 = 1,000 [A]
Celkové množství = 1,000</t>
  </si>
  <si>
    <t>02741101R</t>
  </si>
  <si>
    <t>PROVIZORNÍ MOSTY - MONTÁŽ</t>
  </si>
  <si>
    <t>kompletní nosná konstrukce provizorního přemostění - montáž
požadavky dle TZ
zahrnuje - nk, ložiska,. MZ, vozovku, zádržný systém
montáž zahrnuje dopravu a osazení kce, vč veškerých statických zajištění kce během montáže</t>
  </si>
  <si>
    <t>provizorní přemostění 1 = 1,000 [A]
Celkové množství = 1,000</t>
  </si>
  <si>
    <t>02741102R</t>
  </si>
  <si>
    <t>PROVIZORNÍ PODPĚRY - ZŘÍZENÍ</t>
  </si>
  <si>
    <t>zřízení provizorních podpor pro osazení provizorního mostu
vč. založení a úpravy podloží pro založení, pažení 
provedeno dle možností a zkušeností zhotovitele</t>
  </si>
  <si>
    <t>027412</t>
  </si>
  <si>
    <t>PROVIZORNÍ MOSTY - NÁJEMNÉ</t>
  </si>
  <si>
    <t>KPLMĚSÍC</t>
  </si>
  <si>
    <t>NK
kompletní nosná konstrukce provizorního přemostění - nájemné za inventární materiál
délka užívání -  12 měsíců
vč. kompletní údržby</t>
  </si>
  <si>
    <t>NK - nájem 12,0 = 12,000 [A]
Celkové množství = 12,000</t>
  </si>
  <si>
    <t>PODPORY
kompletní nosná konstrukce provizorního přemostění - nájemné za inventární materiál
délka užívání -  12 měsíců
vč. kompletní údržby</t>
  </si>
  <si>
    <t>NK - nájem 12 = 12,000 [A]
Celkové množství = 12,000</t>
  </si>
  <si>
    <t>02741301R</t>
  </si>
  <si>
    <t>PROVIZORNÍ MOSTY - DEMONTÁŽ</t>
  </si>
  <si>
    <t>kompletní nosná konstrukce provizorního přemostění - demontáž
inventární materiál - vč. náhrady poškozených součástí a konzervace
vč. veškeré dopravy</t>
  </si>
  <si>
    <t>demontáž 1 = 1,000 [A]
Celkové množství = 1,000</t>
  </si>
  <si>
    <t>02741302R</t>
  </si>
  <si>
    <t>PROVIZORNÍ PODPORY - DEMONTÁŽ</t>
  </si>
  <si>
    <t>odstranění provizorních podpor pro osazení provizorního mostu
vč. založení a úpravy podloží pro založení, pažení 
uvedení do stávajícího stavu
vč. likvidace vzniklých odpadů a skládkovné
inventární materiál - vč. náhrady poškozených součástí a konzervace
vč. veškeré dopravy</t>
  </si>
  <si>
    <t>1. HMP PROVIZORIA vč.zpřístupnění</t>
  </si>
  <si>
    <t>58301R</t>
  </si>
  <si>
    <t>BROD ZE SILNIČNÍCH PANELŮ - odstranění, dočasné uložení</t>
  </si>
  <si>
    <t>provizorní odstranění neoficiálního brodu, materiál po dobu stavbu ochráněn a uložen
u OP4</t>
  </si>
  <si>
    <t>brod u OP4 1 = 1,000 [A]
Celkové množství = 1,000</t>
  </si>
  <si>
    <t>58302R</t>
  </si>
  <si>
    <t>BROD ZE SILNIČNÍCH PANELŮ - zpětné provedení</t>
  </si>
  <si>
    <t>zpětná realizace brodu dle stávajícího stavu
u OP4
vč. náhrady výstavou poškozených součástí
dle pasporizace</t>
  </si>
  <si>
    <t>dle pol. 17120 321,25*2,0 = 642,500 [A]
Celkové množství = 642,500</t>
  </si>
  <si>
    <t>dle pol. 966168 31,494*2,50 = 78,735 [A]
Celkové množství = 78,735</t>
  </si>
  <si>
    <t>131838</t>
  </si>
  <si>
    <t>HLOUBENÍ JAM ZAPAŽ I NEPAŽ TŘ. II, ODVOZ DO 20KM</t>
  </si>
  <si>
    <t>zemina nebude zpětně využita, odvoz na skládku
skládka 25 km</t>
  </si>
  <si>
    <t>výkop v křižovatce 5,0*11,30 = 56,500 [A]
rozšíření opěrné zdi 0,80*15,50 = 12,400 [B]
křídla mostu (část v rámci výkopu opěry mostu SO251) 
vlevo 1,20*3,50 = 4,200 [D]
vpravo vně křídel 6,50*4,70 = 30,550 [E]
Celkové množství = 103,650</t>
  </si>
  <si>
    <t>1318380R</t>
  </si>
  <si>
    <t>HLOUBENÍ JAM ZAPAŽ I NEPAŽ TŘ. II, ODVOZ DO 25KM - ruční výkop - zemina vyztužená geomžřížemi, ruční výkop</t>
  </si>
  <si>
    <t>ruční výkop
výkop stávajícího zásypu/násypu opěrných zdí
zemina - systém terramesh  
zemina mezi geomřížemi 
zemina nebude zpětně využita, odvoz na skládku - 25km</t>
  </si>
  <si>
    <t>8,50*25,60 = 217,600 [A]
Celkové množství = 217,600</t>
  </si>
  <si>
    <t>příplatek za dalších 5km k pol. 131838 5*103,65 = 518,250 [A]
Celkové množství = 518,250</t>
  </si>
  <si>
    <t>dle pol. 1318380R 217,600 = 217,600 [A]
dle pol. 131838 103,650 = 103,650 [B]
Celkové množství = 321,250</t>
  </si>
  <si>
    <t>dosypání svahu podél opěrné zdi 2,0*3,0/2*(3,10+2,0) = 15,300 [A]
Celkové množství = 15,300</t>
  </si>
  <si>
    <t>21331</t>
  </si>
  <si>
    <t>DRENÁŽNÍ VRSTVY Z BETONU MEZEROVITÉHO (DRENÁŽNÍHO)</t>
  </si>
  <si>
    <t>drenážní beton okolo drenáže</t>
  </si>
  <si>
    <t>0,30*0,30*(2,40+1,50) = 0,351 [A]
Celkové množství = 0,351</t>
  </si>
  <si>
    <t>překrytí ploch opatřených nátěrem ALP + 2x ALN ochrannou geotextílií</t>
  </si>
  <si>
    <t>směr Kozojedy - křídla - zhlaví zdi s konzolou (0,835)*2,60 = 2,171 [A]
směr Kozojedy  - křídla - svislá stěna na stávajícím základu 4,25*(1,47+2,85) = 18,360 [B]
směr Kozojedy - křídla - propojovací deska 2,30*2,10 = 4,830 [G]
směr Kozojedy  -vyztužený  svah - úhlová zeď ((1,90+1,40)/2+2,0+0,60)*25,60 = 108,800 [C]
směr kozojedy - rozšíření opěrní zdi - zhlaví zdi s konzolou (0,95)*18,90 = 17,955 [D]
směr kozojedy - zeď v křižovatce (1,0+1,40+0,50)*5,5 = 15,950 [E]
směr Liblín - křídlo - zhlaví zdi s konzolou (0,98)*5,30 = 5,194 [F]
Celkové množství = 173,260</t>
  </si>
  <si>
    <t>226940R</t>
  </si>
  <si>
    <t>ZAJIŠTĚNÍ VÝKOPU DOČASNÉ - zřízení, provoz, odstranění</t>
  </si>
  <si>
    <t>dočasné zajištění výkopu - zřízení, provoz, odstranění
vykázáno na m2 pohledové plochy - délka výkopu x výška mezi ZS a terénem
podrobně dle TZ 
kompletní provedení vč. veškerých součástí a kotvení
vč. likvidace vzniklých odpadů a skládkovné</t>
  </si>
  <si>
    <t>záporové pažení 5,0*1,80 = 9,000 [A]
Celkové množství = 9,000</t>
  </si>
  <si>
    <t>dodatečné vlepení výztuže do stávajících opěrných zdí pro kotvení nových k-cí
zahrnuje vrty, vlepení, dodání výytužr v kotevní délce
vč. PKO výztuže přes praovní, smršťovací a dilatačnmí spáry</t>
  </si>
  <si>
    <t>vlepení výztuže pro kotvení dříku zdi do stávajícího základu  - ve 2 řadách/ 0,150m ((3,10+1,40)/0,15+1)*2 = 62,000 [A]
Celkové množství = 62,000</t>
  </si>
  <si>
    <t>dodatečné vlepení výztuže do stávajících opěrných zdí pro kotvení nových k-cí
zahrnuje vrty, vlepení, dodání výytužr v kotevní délce
vč. PKO přes pracovní, smršťovací a dilatačnmí spáry</t>
  </si>
  <si>
    <t>vlepení výztuže do zhlaví zdi směr Liblín - ve 2 řadách/ 0,150m (5,25/0,15+1)*2 = 72,000 [B]
vlepení výztuže do zhlaví zdi směr Kozojedy - ve 2 řadách/ 0,150m (5,25/0,15+1)*2+(18,90/0,15+1)*2 = 326,000 [C]
Celkové množství = 398,000</t>
  </si>
  <si>
    <t>žlb římsy na opěrných zdech - C30/37
vč. protismykové úpravy např. striáže
vč. veškerých dilatačních, smršťovacích, pracovních spar</t>
  </si>
  <si>
    <t>římsa směr Liblín ((2,30+2,53)/2*0,30+0,25*0,15)*5,30 = 4,039 [A]
římsa směr Kozojedy ((0,80+1,05)/2*0,30+0,25*0,15)*2,40 = 0,756 [B]
římsa směr Kozojedy ((2,30+2,53)/2*0,30+0,25*0,15)*3,10 = 2,362 [C]
římsa směr Kozojedy (2,28*0,30+0,25*0,15)*(25,60+18,90+(10,0+5,50)/2) = 37,698 [D]
Celkové množství = 44,855</t>
  </si>
  <si>
    <t>180 kg/m3
vč. PKO výztuže přes praovní, smršťovací a dilatační spáry</t>
  </si>
  <si>
    <t>dle pol. 317325 44,855*0,180 = 8,074 [A]
Celkové množství = 8,074</t>
  </si>
  <si>
    <t>327325</t>
  </si>
  <si>
    <t>ZDI OPĚRNÉ, ZÁRUBNÍ, NÁBŘEŽNÍ ZE ŽELEZOVÉHO BETONU DO C30/37</t>
  </si>
  <si>
    <t>opěrné zdi C30/37
vč. veškerých pracovních, dilatačních smršťovacích spar.
vč. úpravy a těsnění spar v místě napojení na stávající zdi, vč. přelepení izolačním pásem z rubu dle VL4
vč. nátěru ALP +2 ALN na plochách ve styku se zeminou</t>
  </si>
  <si>
    <t>směr Kozojedy - křídla- zhlaví zdi s konzolou (0,835*0,60+(0,23+0,35)/2*0,50)*2,60 = 1,680 [A]
směr Kozojedy  - křídla - svislá stěna na stávajícím základu 4,25*0,60*(1,47+2,85) = 11,016 [B]
směr Kozojedy  - křídla - propojovací deska 2,1*2,3*0,15 = 0,725 [G]
směr Kozojedy  - vyztužený svah - úhlová zeď (2,50*0,60+(1,90+1,40)/2*0,50)*25,60 = 59,520 [C]
směr kozojedy - rozšíření opěrné zdi - zhlaví zdi s konzolou (0,635*0,60+(0,65+1,1)/2*(0,25+0,35)/2)*18,90 = 12,162 [D]
směr kozojedy - zeď v křižovatce 0,6*1,56*5,5+(0,5+0,57)/2*1,4*(5,5+10,0)/2+0,5*1,4*1,0*2 = 12,353 [E]
směr Liblín - křídla - zhlaví zdi s konzolou (0,98*0,60+(0,235+0,615)/2*1,10)*5,30 = 5,594 [F]
Celkové množství = 103,050</t>
  </si>
  <si>
    <t>327365</t>
  </si>
  <si>
    <t>VÝZTUŽ ZDÍ OPĚRNÝCH, ZÁRUBNÍCH, NÁBŘEŽNÍCH Z OCELI 10505, B500B</t>
  </si>
  <si>
    <t>180 kg/m3
vč. PKO přes pracovní, smršťovací a dilatačnmí spáry</t>
  </si>
  <si>
    <t>dle pol. 327325 0,18*103,050 = 18,549 [A]
Celkové množství = 18,549</t>
  </si>
  <si>
    <t>podkladní beton</t>
  </si>
  <si>
    <t>pod nové úhlové zdi vyztužený svah 3,50*0,15*18,90 = 9,923 [A]
pod nové úhlové zdi zeď v křižovatce 3,0*0,15*(5,50+10,0)/2 = 3,488 [B]
pod propojovací desku 2,10*2,30*0,15 = 0,725 [C]
pod nos římsy - směr Liblín křídla 0,50*0,20*5,30 = 0,530 [D]
pod nos římsy - směr Kozojedy křídla 1.90*0,20*3,10 = 1,178 [E]
pod nos římsy - směr Kozojedy vyztužený svah 1,65*0,20*25,36 = 8,369 [F]
pod nos římsy - směr Kozojedy rozšíření opěrné zdi (0,90+0,50)/2*18,90 = 13,230 [G]
pod nos římsy - směr Kozojedy zeď v křižovatce 1,65*0,20*(5,50+10,0)/2 = 2,558 [H]
Celkové množství = 40,001</t>
  </si>
  <si>
    <t>zásyp vykoppávek opěrných zdí za nakupovaného materiálu</t>
  </si>
  <si>
    <t>dle pol. 131838+138380R 103,650+217,60 = 321,250 [A]
křídla za rub svislých zdí- výplň štěrkodrti 1,50*4,0*3,10 = 18,600 [B]
odpočet podkladních betonů pod opěrné zdi (viz pol. 451312) -40,001 = -40,001 [C]
Celkové množství = 299,849</t>
  </si>
  <si>
    <t>nátěr nk</t>
  </si>
  <si>
    <t>hrana konzoly opěrných zdí (0,25+0,15)*(5,40+2,30+18,90) = 10,640 [A]
Celkové množství = 10,640</t>
  </si>
  <si>
    <t>římsa směr Liblín (0,18+0,15)*5,30 = 1,749 [A]
římsa směr Kozojedy (0,18+0,15)*(5,40+25,60+18,90+10,0) = 19,767 [B]
Celkové množství = 21,516</t>
  </si>
  <si>
    <t>87533</t>
  </si>
  <si>
    <t>POTRUBÍ DREN Z TRUB PLAST DN DO 150MM</t>
  </si>
  <si>
    <t>za rubem dobetonovaných zdí</t>
  </si>
  <si>
    <t>drenážní 2,40+1,50 = 3,900 [A]
plná vč. vyústtění na terén 3,50 = 3,500 [B]
Celkové množství = 7,400</t>
  </si>
  <si>
    <t>chráničky v římsách vč. přechodu do země
94/110</t>
  </si>
  <si>
    <t>v římse směr Liblín 3*(5,30+2,0) = 21,900 [A]
v římse směr Kozojedy 0 = 0,000 [B]
Celkové množství = 21,900</t>
  </si>
  <si>
    <t>9112B1</t>
  </si>
  <si>
    <t>ZÁBRADLÍ MOSTNÍ SE SVISLOU VÝPLNÍ - DODÁVKA A MONTÁŽ</t>
  </si>
  <si>
    <t>zábradlí na římse</t>
  </si>
  <si>
    <t>směr Liblín 5,30 = 5,300 [A]
směr Kozojedy 60,10 = 60,100 [B]
Celkové množství = 65,400</t>
  </si>
  <si>
    <t>římsach 2*4 = 8,000 [B]
Celkové množství = 8,000</t>
  </si>
  <si>
    <t>924910R</t>
  </si>
  <si>
    <t>SIGNÁLNÍ PÁS S RELIÉFNÍM POVRCHEM - hmatný</t>
  </si>
  <si>
    <t>na římse směr Liblín 3,0+1,50 = 4,500 [A]
na římse směr Kozojedy 3,0+1,50+3,0+1,80 = 9,300 [B]
Celkové množství = 13,800</t>
  </si>
  <si>
    <t>podél římsy směr Liblín 5,30 = 5,300 [A]
podél římsy směr Kozojedy (5,40+25,60+18,90+10,0) = 59,900 [B]
Celkové množství = 65,200</t>
  </si>
  <si>
    <t>bourání stávajících ŽLB k-cí
skládka 25km</t>
  </si>
  <si>
    <t>bourání stávajících říms: 
římsa na zdi směr Liblín (1,40*0,28+0,20*0,35)*5,30 = 2,449 [B]
římsa směr Kozojedy (1,40*0,28+0,20*0,35)*(5,30+18,90) = 11,180 [C]
bourání žlb stávající opěrné zdi: 
bourání zhlaví zdi křídla směr Liblín 1,0*0,60*4,80+0,50*2,0*1,0 = 3,880 [E]
bourání zhlaví zdi křídla směr Kozojedy 0,965*0,60*4,80+0,50*2,0*1,0 = 3,779 [F]
bourání zhlaví zdi směr Kozojedy rozšíření opěrné zdi 0,90*0,60*18,90 = 10,206 [J]
Celkové množství = 31,494</t>
  </si>
  <si>
    <t>příplatek za dalších 5 km k pol. 966168 5*2,30*31,494 = 362,181 [A]
Celkové množství = 362,181</t>
  </si>
  <si>
    <t>dle pol. 131938 2,0*833,528 = 1667,056 [A]
Celkové množství = 1667,056</t>
  </si>
  <si>
    <t>skládka 25 km</t>
  </si>
  <si>
    <t>výkop pro samostatnou zeď tvaru U - za OP 107 (řez A-A) (7,20+16,1)/2*4,0*(8,90+4,0/2) = 507,940 [A]
odpočet zeminy přechodové oblasti OP 07 vykopané v SO 001 - pol.131938 B -(1,0+5,30)/2*4,30*6,50 = -88,043 [B]
výkop pro navazující úhlovou zeď (řez B-B) (7,15+6,50)/2*2,50*15,0 = 255,938 [C]
výkop pro navazující úhlovou zeď (řez C-C) (5,40+4,70)/2*1,65*(18,10+1,65/2) = 157,693 [D]
Celkové množství = 833,528</t>
  </si>
  <si>
    <t>příplatek za dalších 5km k pol. 131938 5*833,528 = 4167,640 [A]
Celkové množství = 4167,640</t>
  </si>
  <si>
    <t>dle pol. 131838 833,528 = 833,528 [A]
Celkové množství = 833,528</t>
  </si>
  <si>
    <t>násyp podél opěrných zdí 
podél úhlových zdí tvary U - směr Liblín (0,60+1,80)/2*1,20*8,90 = 12,816 [B]
podél úhlových zdí tvary U - směr Kozojedy (0,60+2,40)/2*1,80*8,90 = 24,030 [C]
podél zdi tvaru L - směr Kozojedy (řez B-B) 3,0*1,0*14,0 = 42,000 [D]
podél zdi tvaru L - směr Kozojedy (řez C-C) 2,70*0,75*(16,50+0,75/2) = 34,172 [E]
Celkové množství = 113,018</t>
  </si>
  <si>
    <t>zásyp vhodnou příp. podmínečně vhodnou
dle ČSN 73 6133
do úrovně těsnící vrstvy</t>
  </si>
  <si>
    <t>zásyp unitř samostatné zdi tvaru U - za OP 107 (řez A-A) do úrovně těsnící vrstvy 1,10*8,05*(8,90+1,10/2) = 83,680 [A]
Celkové množství = 83,680</t>
  </si>
  <si>
    <t>0,30*0,30*(54,00) = 4,860 [A]
Celkové množství = 4,860</t>
  </si>
  <si>
    <t>samostatná zeď tvaru U - za OP 107 (řez A-A) (3,65*2+8,03+1,20+1,85)*8,90 = 163,582 [A]
samostatná zeď tvaru U - za OP 107 (řez B-B) (2,0+2,90+0,50+1,0)*15,0 = 96,000 [B]
samostatná zeď tvaru U - za OP 107 (řez C-C) (1,0+1,40+0,50+0,75)*18,10 = 66,065 [C]
Celkové množství = 325,647</t>
  </si>
  <si>
    <t>ZÁJIŠTĚNÍ VÝKOPU DOČASNÉ - zřízení, provoz, odstranění</t>
  </si>
  <si>
    <t>záporové pažení 8,0*1,80 = 14,400 [A]
Celkové množství = 14,400</t>
  </si>
  <si>
    <t>28999</t>
  </si>
  <si>
    <t>OPLÁŠTĚNÍ (ZPEVNĚNÍ) Z FÓLIE</t>
  </si>
  <si>
    <t>těsnící vrstva - fólie</t>
  </si>
  <si>
    <t>uvnitř úhlových zdech tvary U 8,03*8,90 = 71,467 [A]
Celkové množství = 71,467</t>
  </si>
  <si>
    <t>žlb římsy na opěrných zdech - C30/37
vč. protismykové úpravy např. striáže
vč. veškerých dilatačních, smršťovacích, pracovních spar</t>
  </si>
  <si>
    <t>římsa na  opěrných zdech 
na úhlových zdech tvary U - směr Liblín (2,28*0,31+0,235*0,15)*8,90 = 6,604 [B]
na úhlových zdech tvary U - směr Kozojedy (0,80*0,30+0,20*0,20)*8,90 = 2,492 [C]
na zdi tvaru L- směr Kozojedy (řez B-B) (0,80*0,30+0,20*0,20)*14,0 = 3,920 [D]
nal zdi tvaru L- směr Kozojedy (řez C-C) (0,80*0,30+0,20*0,20)*16,50 = 4,620 [E]
Celkové množství = 17,636</t>
  </si>
  <si>
    <t>180 kg/m3
vč. PKO výztuže přes praovní, smršťovací a dilatačnmí spáry</t>
  </si>
  <si>
    <t>dle pol. 317325 17,636*0,180 = 3,174 [A]
Celkové množství = 3,174</t>
  </si>
  <si>
    <t>opěrné zdi C30/37 - svislé stěny+ základy
vč. veškerých pracovních, dilatačních smršťovacích spar.
vč. úpravy a těsnění spar v nmístě napojení na stávající zdi, vč. přelepení izolačním pásem z rubu dle VL4
vč. nátěru ALP +2 ALN na plochách ve styku se zeminou
vč. chrániček pro prostu drenáže</t>
  </si>
  <si>
    <t>úhlové zdi tvary U (9,23*(0,70+0,50)/2+3,65*0,60+3,45*0,60)*8,90 = 87,202 [B]
zdi tvaru L- směr Kozojedy (řez B-B) (3,50*(0,50+0,62)/2+2,0*0,60)*(14,0+15,0)/2 = 45,820 [D]
zdi tvaru L- směr Kozojedy (řez C-C) (2,00*(0,50+0,56)/2+1,10*0,60)*(16,50+18,10)/2 = 29,756 [E]
Celkové množství = 162,778</t>
  </si>
  <si>
    <t>180 kg/m3
vč. PKO přes pracovní, smršťovací a dilatačnmí spáry</t>
  </si>
  <si>
    <t>dle pol. 327325 0,18*162,778 = 29,300 [A]
Celkové množství = 29,300</t>
  </si>
  <si>
    <t>pod nové úhlové zdi 
pod úhlové zdi tvary U (9,23+2*0,15)*0,15*8,90 = 12,723 [B]
pod zdi tvaru L- směr Kozojedy (řez B-B) (3,50+2*0,15)*0,15*(14,0+15,0)/2 = 8,265 [C]
pod zdi tvaru L- směr Kozojedy (řez C-C) (2,0+2*0,15)*0,15*(16,50+18,10)/2 = 5,969 [D]
pod římsy 
na úhlových zdech tvary U - směr Liblín 1,60*0,20*8,90 = 2,848 [F]
Celkové množství = 29,805</t>
  </si>
  <si>
    <t>podél úhlové zdi tvary U - směr Kozojedy 2,40*8,90*0,15 = 3,204 [B]
podél zdi tvaru L- směr Kozojedy (řez B-B) 2,40*14,0*0,15 = 5,040 [D]
podél zdi tvaru L- směr Kozojedy (řez C-C) 2,40*16,50*0,15 = 5,940 [E]
podél úhlové zdi tvary U - směr Liblín 0,50*8,90*0,15 = 0,668 [A]
Celkové množství = 14,852</t>
  </si>
  <si>
    <t>vrstva štěrkopísku (okolo těsnící folie) za rubem opěr - 2*0,15m</t>
  </si>
  <si>
    <t>dle pol. 28999 2*0,15*71,467 = 21,440 [A]
Celkové množství = 21,440</t>
  </si>
  <si>
    <t>drenážní obsyp drenáže</t>
  </si>
  <si>
    <t>dle pol. 87633 0,15*0,15*50,0 = 1,125 [A]
Celkové množství = 1,125</t>
  </si>
  <si>
    <t>výplň mezi a za rubem opěrných zdí z nakupovaných materiálů
požadavky na zeminu - viz TZ
od těsnící vrstvy pod konstrukci vozovky</t>
  </si>
  <si>
    <t>uvnitř zdí tvary U 2,40*8,03*8,90 = 171,521 [C]
podél zdi tvaru L - směr Kozojedy (řez B-B) (A=10,50 m2) 10,50*15,0 = 157,500 [D]
podél zdi tvaru L - směr Kozojedy (řez C-C) (A=3,50m2) 3,50*18,10 = 63,350 [E]
Celkové množství = 392,371</t>
  </si>
  <si>
    <t>podél úhlové zdi tvary U - směr Kozojedy 2,40*8,90*0,20 = 4,272 [B]
podél zdi tvaru L- směr Kozojedy (řez B-B) 2,40*14,0*0,20 = 6,720 [D]
podél zdi tvaru L- směr Kozojedy (řez C-C) 2,40*16,50*0,20 = 7,920 [E]
podél úhlové zdi tvary U - směr Liblín 0,50*8,90*0,20 = 0,890 [A]
Celkové množství = 19,802</t>
  </si>
  <si>
    <t>podél úhlové zdi tvary U - směr Kozojedy 0,50*0,80*(8,90+2,40) = 4,520 [B]
podél zdi tvaru L- směr Kozojedy (řez B-B) 0,50*0,80*14,0 = 5,600 [D]
podél zdi tvaru L- směr Kozojedy (řez C-C) 0,50*0,80*(16,50+2,40) = 7,560 [E]
Celkové množství = 17,680</t>
  </si>
  <si>
    <t>římsa směr Liblín (0,18+0,15)*8,90 = 2,937 [A]
římsa směr Kozojedy (0,80)*(8,90+14,0+16,50) = 31,520 [B]
Celkové množství = 34,457</t>
  </si>
  <si>
    <t>drenáž 
vyústěno skrz stěny zdí
vč. vyústění dle VL 4</t>
  </si>
  <si>
    <t>drenáž za opěrnými zdmi 50,0+2*2,0 = 54,000 [A]
Celkové množství = 54,000</t>
  </si>
  <si>
    <t>chráničky v římsách vč přechodu do země
94/110</t>
  </si>
  <si>
    <t>v římse směr Liblín 3*(8,90+2,0) = 32,700 [A]
v římse směr Kozojedy 0 = 0,000 [B]
Celkové množství = 32,700</t>
  </si>
  <si>
    <t>směr Liblín 8,90 = 8,900 [A]
směr Kozojedy 0 = 0,000 [B]
Celkové množství = 8,900</t>
  </si>
  <si>
    <t>9117C1</t>
  </si>
  <si>
    <t>SVOD OCEL ZÁBRADEL ÚROVEŇ ZADRŽ H2 - DODÁVKA A MONTÁŽ</t>
  </si>
  <si>
    <t>ZS H2 dle typu použitého na navazující stavbě
vč. napojení na betonový zárodek SO 201
vč. napojení svodidla za koncem úpravy
vč. podlití kotevních desek plastbetonem</t>
  </si>
  <si>
    <t>směr Liblín 0 = 0,000 [A]
směr Kozojedy (8,90+14,0+16,50) = 39,400 [B]
Celkové množství = 39,400</t>
  </si>
  <si>
    <t>římsach 2*3 = 6,000 [B]
Celkové množství = 6,000</t>
  </si>
  <si>
    <t>obruby podél dlažby</t>
  </si>
  <si>
    <t>pod úhlové zdi tvary U - směr Liblín 8,90+2*0,50 = 9,900 [A]
Celkové množství = 9,900</t>
  </si>
  <si>
    <t>podél římsy směr Liblín 8,90 = 8,900 [A]
podél římsy směr Kozojedy 8,90+14,0+16,50 = 39,400 [B]
Celkové množství = 48,300</t>
  </si>
</sst>
</file>

<file path=xl/styles.xml><?xml version="1.0" encoding="utf-8"?>
<styleSheet xmlns="http://schemas.openxmlformats.org/spreadsheetml/2006/main">
  <numFmts count="2">
    <numFmt numFmtId="165" formatCode="# ### ### ### ##0.00"/>
    <numFmt numFmtId="164" formatCode="# ### ### ### ##0.000"/>
  </numFmts>
  <fonts count="10">
    <font>
      <sz val="11"/>
      <name val="Calibri"/>
      <family val="2"/>
      <scheme val="minor"/>
    </font>
    <font>
      <sz val="10"/>
      <name val="Arial"/>
      <family val="2"/>
    </font>
    <font>
      <sz val="11"/>
      <color rgb="FFD9D9D9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1A5BD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horizontal="right" vertical="center" wrapText="1"/>
      <protection/>
    </xf>
    <xf numFmtId="0" fontId="4" fillId="0" borderId="0">
      <alignment horizontal="left" vertical="center" wrapText="1"/>
      <protection/>
    </xf>
    <xf numFmtId="0" fontId="3" fillId="0" borderId="0">
      <alignment horizontal="right" vertical="center" wrapText="1"/>
      <protection/>
    </xf>
    <xf numFmtId="0" fontId="5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9" fillId="0" borderId="0">
      <alignment horizontal="left" vertical="center" wrapText="1"/>
      <protection/>
    </xf>
  </cellStyleXfs>
  <cellXfs count="50">
    <xf numFmtId="0" fontId="0" fillId="0" borderId="0" xfId="0"/>
    <xf numFmtId="0" fontId="2" fillId="2" borderId="0" xfId="0" applyFont="1" applyFill="1"/>
    <xf numFmtId="0" fontId="3" fillId="2" borderId="0" xfId="20" applyFill="1" applyAlignment="1">
      <alignment horizontal="right" vertical="center" wrapText="1"/>
      <protection/>
    </xf>
    <xf numFmtId="0" fontId="0" fillId="2" borderId="0" xfId="0" applyFill="1"/>
    <xf numFmtId="0" fontId="4" fillId="2" borderId="0" xfId="21" applyFill="1" applyAlignment="1">
      <alignment horizontal="left" vertical="center" wrapText="1"/>
      <protection/>
    </xf>
    <xf numFmtId="0" fontId="3" fillId="2" borderId="0" xfId="22" applyFill="1" applyAlignment="1">
      <alignment horizontal="right" vertical="center" wrapText="1"/>
      <protection/>
    </xf>
    <xf numFmtId="165" fontId="3" fillId="2" borderId="0" xfId="22" applyNumberFormat="1" applyFill="1" applyAlignment="1">
      <alignment horizontal="right" vertical="center" wrapText="1"/>
      <protection/>
    </xf>
    <xf numFmtId="0" fontId="5" fillId="3" borderId="1" xfId="23" applyFill="1" applyBorder="1" applyAlignment="1">
      <alignment horizontal="center" vertical="center" wrapText="1"/>
      <protection/>
    </xf>
    <xf numFmtId="0" fontId="3" fillId="0" borderId="1" xfId="20" applyBorder="1" applyAlignment="1">
      <alignment horizontal="right" vertical="center" wrapText="1"/>
      <protection/>
    </xf>
    <xf numFmtId="165" fontId="3" fillId="0" borderId="1" xfId="20" applyNumberFormat="1" applyBorder="1" applyAlignment="1">
      <alignment horizontal="right" vertical="center" wrapText="1"/>
      <protection/>
    </xf>
    <xf numFmtId="0" fontId="0" fillId="2" borderId="2" xfId="0" applyFill="1" applyBorder="1"/>
    <xf numFmtId="0" fontId="0" fillId="2" borderId="3" xfId="0" applyFill="1" applyBorder="1"/>
    <xf numFmtId="0" fontId="3" fillId="2" borderId="3" xfId="20" applyFill="1" applyBorder="1" applyAlignment="1">
      <alignment horizontal="right" vertical="center" wrapText="1"/>
      <protection/>
    </xf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4" fillId="2" borderId="0" xfId="21" applyFill="1" applyBorder="1" applyAlignment="1">
      <alignment horizontal="left" vertical="center" wrapText="1"/>
      <protection/>
    </xf>
    <xf numFmtId="0" fontId="0" fillId="2" borderId="6" xfId="0" applyFill="1" applyBorder="1"/>
    <xf numFmtId="0" fontId="6" fillId="2" borderId="5" xfId="24" applyFill="1" applyBorder="1" applyAlignment="1">
      <alignment horizontal="left" vertical="center" wrapText="1"/>
      <protection/>
    </xf>
    <xf numFmtId="0" fontId="6" fillId="2" borderId="0" xfId="24" applyFill="1" applyBorder="1" applyAlignment="1">
      <alignment horizontal="right" vertical="center" wrapText="1"/>
      <protection/>
    </xf>
    <xf numFmtId="0" fontId="0" fillId="2" borderId="0" xfId="0" applyFill="1" applyBorder="1" applyAlignment="1">
      <alignment horizontal="right"/>
    </xf>
    <xf numFmtId="0" fontId="6" fillId="2" borderId="0" xfId="24" applyFill="1" applyBorder="1" applyAlignment="1">
      <alignment horizontal="left" vertical="center" wrapText="1"/>
      <protection/>
    </xf>
    <xf numFmtId="0" fontId="0" fillId="2" borderId="7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0" fontId="5" fillId="3" borderId="8" xfId="23" applyFill="1" applyBorder="1" applyAlignment="1">
      <alignment horizontal="center" vertical="center" wrapText="1"/>
      <protection/>
    </xf>
    <xf numFmtId="0" fontId="5" fillId="3" borderId="9" xfId="23" applyFill="1" applyBorder="1" applyAlignment="1">
      <alignment horizontal="center" vertical="center" wrapText="1"/>
      <protection/>
    </xf>
    <xf numFmtId="0" fontId="5" fillId="3" borderId="10" xfId="23" applyFill="1" applyBorder="1" applyAlignment="1">
      <alignment horizontal="center" vertical="center" wrapText="1"/>
      <protection/>
    </xf>
    <xf numFmtId="0" fontId="5" fillId="3" borderId="11" xfId="23" applyFill="1" applyBorder="1" applyAlignment="1">
      <alignment horizontal="center" vertical="center" wrapText="1"/>
      <protection/>
    </xf>
    <xf numFmtId="0" fontId="5" fillId="3" borderId="12" xfId="23" applyFill="1" applyBorder="1" applyAlignment="1">
      <alignment horizontal="center" vertical="center" wrapText="1"/>
      <protection/>
    </xf>
    <xf numFmtId="0" fontId="7" fillId="2" borderId="7" xfId="0" applyFont="1" applyFill="1" applyBorder="1"/>
    <xf numFmtId="0" fontId="7" fillId="2" borderId="13" xfId="0" applyFont="1" applyFill="1" applyBorder="1"/>
    <xf numFmtId="0" fontId="7" fillId="2" borderId="7" xfId="0" applyFont="1" applyFill="1" applyBorder="1" applyAlignment="1">
      <alignment horizontal="right"/>
    </xf>
    <xf numFmtId="0" fontId="7" fillId="2" borderId="14" xfId="0" applyFont="1" applyFill="1" applyBorder="1"/>
    <xf numFmtId="165" fontId="7" fillId="2" borderId="7" xfId="0" applyNumberFormat="1" applyFont="1" applyFill="1" applyBorder="1" applyAlignment="1">
      <alignment horizontal="center"/>
    </xf>
    <xf numFmtId="0" fontId="0" fillId="2" borderId="15" xfId="0" applyFill="1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0" xfId="0" applyNumberFormat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8" fillId="0" borderId="7" xfId="0" applyFont="1" applyBorder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 applyAlignment="1">
      <alignment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Style" xfId="20"/>
    <cellStyle name="NadpisRekapitulaceSoupisPraciStyle" xfId="21"/>
    <cellStyle name="RekapitulaceCenyStyle" xfId="22"/>
    <cellStyle name="NadpisySloupcuStyle" xfId="23"/>
    <cellStyle name="StavbaRozpocetHeaderStyle" xfId="24"/>
    <cellStyle name="NadpisStrukturyStyle" xfId="25"/>
    <cellStyle name="StavebniDilStyle" xfId="26"/>
    <cellStyle name="PolDoplnInfoStyle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workbookViewId="0" topLeftCell="A1"/>
  </sheetViews>
  <sheetFormatPr defaultColWidth="9.140625" defaultRowHeight="15"/>
  <cols>
    <col min="1" max="2" width="32.421875" style="0" customWidth="1"/>
    <col min="3" max="5" width="19.421875" style="0" customWidth="1"/>
  </cols>
  <sheetData>
    <row r="1" spans="1:5" ht="15">
      <c r="A1" s="1" t="s">
        <v>0</v>
      </c>
      <c r="B1" s="2" t="s">
        <v>1</v>
      </c>
      <c r="C1" s="3"/>
      <c r="D1" s="3"/>
      <c r="E1" s="3"/>
    </row>
    <row r="2" spans="1:5" ht="15">
      <c r="A2" s="1"/>
      <c r="B2" s="4" t="s">
        <v>2</v>
      </c>
      <c r="C2" s="3"/>
      <c r="D2" s="3"/>
      <c r="E2" s="3"/>
    </row>
    <row r="3" spans="1:5" ht="15">
      <c r="A3" s="3"/>
      <c r="B3" s="3"/>
      <c r="C3" s="3"/>
      <c r="D3" s="3"/>
      <c r="E3" s="3"/>
    </row>
    <row r="4" spans="1:5" ht="20.25">
      <c r="A4" s="3"/>
      <c r="B4" s="4" t="s">
        <v>3</v>
      </c>
      <c r="C4" s="3"/>
      <c r="D4" s="3"/>
      <c r="E4" s="3"/>
    </row>
    <row r="5" spans="1:5" ht="15">
      <c r="A5" s="3"/>
      <c r="B5" s="3"/>
      <c r="C5" s="3"/>
      <c r="D5" s="3"/>
      <c r="E5" s="3"/>
    </row>
    <row r="6" spans="1:5" ht="15">
      <c r="A6" s="3"/>
      <c r="B6" s="5" t="s">
        <v>4</v>
      </c>
      <c r="C6" s="6">
        <f>SUM(C10:C18)</f>
        <v>0</v>
      </c>
      <c r="D6" s="3"/>
      <c r="E6" s="3"/>
    </row>
    <row r="7" spans="1:5" ht="15">
      <c r="A7" s="3"/>
      <c r="B7" s="5" t="s">
        <v>5</v>
      </c>
      <c r="C7" s="6">
        <f>SUM(E10:E18)</f>
        <v>0</v>
      </c>
      <c r="D7" s="3"/>
      <c r="E7" s="3"/>
    </row>
    <row r="8" spans="1:5" ht="15">
      <c r="A8" s="3"/>
      <c r="B8" s="3"/>
      <c r="C8" s="3"/>
      <c r="D8" s="3"/>
      <c r="E8" s="3"/>
    </row>
    <row r="9" spans="1:5" ht="15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</row>
    <row r="10" spans="1:5" ht="15">
      <c r="A10" s="8" t="s">
        <v>11</v>
      </c>
      <c r="B10" s="8" t="s">
        <v>12</v>
      </c>
      <c r="C10" s="9">
        <f>'SO 000SO 000'!I3</f>
        <v>0</v>
      </c>
      <c r="D10" s="9">
        <f>SUMIFS('SO 000SO 000'!O:O,'SO 000SO 000'!A:A,"P")</f>
        <v>0</v>
      </c>
      <c r="E10" s="9">
        <f>C10+D10</f>
        <v>0</v>
      </c>
    </row>
    <row r="11" spans="1:5" ht="15">
      <c r="A11" s="8" t="s">
        <v>13</v>
      </c>
      <c r="B11" s="8" t="s">
        <v>14</v>
      </c>
      <c r="C11" s="9">
        <f>'SO 001SO 001'!I3</f>
        <v>0</v>
      </c>
      <c r="D11" s="9">
        <f>SUMIFS('SO 001SO 001'!O:O,'SO 001SO 001'!A:A,"P")</f>
        <v>0</v>
      </c>
      <c r="E11" s="9">
        <f>C11+D11</f>
        <v>0</v>
      </c>
    </row>
    <row r="12" spans="1:5" ht="15">
      <c r="A12" s="8" t="s">
        <v>15</v>
      </c>
      <c r="B12" s="8" t="s">
        <v>16</v>
      </c>
      <c r="C12" s="9">
        <f>'SO 101SO 101'!I3</f>
        <v>0</v>
      </c>
      <c r="D12" s="9">
        <f>SUMIFS('SO 101SO 101'!O:O,'SO 101SO 101'!A:A,"P")</f>
        <v>0</v>
      </c>
      <c r="E12" s="9">
        <f>C12+D12</f>
        <v>0</v>
      </c>
    </row>
    <row r="13" spans="1:5" ht="15">
      <c r="A13" s="8" t="s">
        <v>17</v>
      </c>
      <c r="B13" s="8" t="s">
        <v>18</v>
      </c>
      <c r="C13" s="9">
        <f>'SO 102SO 102'!I3</f>
        <v>0</v>
      </c>
      <c r="D13" s="9">
        <f>SUMIFS('SO 102SO 102'!O:O,'SO 102SO 102'!A:A,"P")</f>
        <v>0</v>
      </c>
      <c r="E13" s="9">
        <f>C13+D13</f>
        <v>0</v>
      </c>
    </row>
    <row r="14" spans="1:5" ht="15">
      <c r="A14" s="8" t="s">
        <v>19</v>
      </c>
      <c r="B14" s="8" t="s">
        <v>20</v>
      </c>
      <c r="C14" s="9">
        <f>'SO 181SO 181'!I3</f>
        <v>0</v>
      </c>
      <c r="D14" s="9">
        <f>SUMIFS('SO 181SO 181'!O:O,'SO 181SO 181'!A:A,"P")</f>
        <v>0</v>
      </c>
      <c r="E14" s="9">
        <f>C14+D14</f>
        <v>0</v>
      </c>
    </row>
    <row r="15" spans="1:5" ht="15">
      <c r="A15" s="8" t="s">
        <v>21</v>
      </c>
      <c r="B15" s="8" t="s">
        <v>22</v>
      </c>
      <c r="C15" s="9">
        <f>'SO 201SO 201'!I3</f>
        <v>0</v>
      </c>
      <c r="D15" s="9">
        <f>SUMIFS('SO 201SO 201'!O:O,'SO 201SO 201'!A:A,"P")</f>
        <v>0</v>
      </c>
      <c r="E15" s="9">
        <f>C15+D15</f>
        <v>0</v>
      </c>
    </row>
    <row r="16" spans="1:5" ht="15">
      <c r="A16" s="8" t="s">
        <v>23</v>
      </c>
      <c r="B16" s="8" t="s">
        <v>24</v>
      </c>
      <c r="C16" s="9">
        <f>'SO 202SO 202'!I3</f>
        <v>0</v>
      </c>
      <c r="D16" s="9">
        <f>SUMIFS('SO 202SO 202'!O:O,'SO 202SO 202'!A:A,"P")</f>
        <v>0</v>
      </c>
      <c r="E16" s="9">
        <f>C16+D16</f>
        <v>0</v>
      </c>
    </row>
    <row r="17" spans="1:5" ht="15">
      <c r="A17" s="8" t="s">
        <v>25</v>
      </c>
      <c r="B17" s="8" t="s">
        <v>26</v>
      </c>
      <c r="C17" s="9">
        <f>'SO 251SO 251'!I3</f>
        <v>0</v>
      </c>
      <c r="D17" s="9">
        <f>SUMIFS('SO 251SO 251'!O:O,'SO 251SO 251'!A:A,"P")</f>
        <v>0</v>
      </c>
      <c r="E17" s="9">
        <f>C17+D17</f>
        <v>0</v>
      </c>
    </row>
    <row r="18" spans="1:5" ht="15">
      <c r="A18" s="8" t="s">
        <v>27</v>
      </c>
      <c r="B18" s="8" t="s">
        <v>28</v>
      </c>
      <c r="C18" s="9">
        <f>'SO 252SO 252'!I3</f>
        <v>0</v>
      </c>
      <c r="D18" s="9">
        <f>SUMIFS('SO 252SO 252'!O:O,'SO 252SO 252'!A:A,"P")</f>
        <v>0</v>
      </c>
      <c r="E18" s="9">
        <f>C18+D18</f>
        <v>0</v>
      </c>
    </row>
  </sheetData>
  <mergeCells count="2">
    <mergeCell ref="B2:B3"/>
    <mergeCell ref="B4:E4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7.57421875" style="0" bestFit="1" customWidth="1"/>
    <col min="15" max="16" width="9.140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0.25">
      <c r="A2" s="1"/>
      <c r="B2" s="14"/>
      <c r="C2" s="15"/>
      <c r="D2" s="15"/>
      <c r="E2" s="16" t="s">
        <v>29</v>
      </c>
      <c r="F2" s="15"/>
      <c r="G2" s="15"/>
      <c r="H2" s="15"/>
      <c r="I2" s="15"/>
      <c r="J2" s="17"/>
    </row>
    <row r="3" spans="1:16" ht="15">
      <c r="A3" s="3" t="s">
        <v>30</v>
      </c>
      <c r="B3" s="18" t="s">
        <v>31</v>
      </c>
      <c r="C3" s="19" t="s">
        <v>32</v>
      </c>
      <c r="D3" s="20"/>
      <c r="E3" s="21" t="s">
        <v>33</v>
      </c>
      <c r="F3" s="15"/>
      <c r="G3" s="15"/>
      <c r="H3" s="22" t="s">
        <v>27</v>
      </c>
      <c r="I3" s="23">
        <f>SUMIFS(I9:I103,A9:A103,"SD")</f>
        <v>0</v>
      </c>
      <c r="J3" s="17"/>
      <c r="O3">
        <v>0</v>
      </c>
      <c r="P3">
        <v>2</v>
      </c>
    </row>
    <row r="4" spans="1:16" ht="15">
      <c r="A4" s="3" t="s">
        <v>34</v>
      </c>
      <c r="B4" s="18" t="s">
        <v>35</v>
      </c>
      <c r="C4" s="19" t="s">
        <v>27</v>
      </c>
      <c r="D4" s="20"/>
      <c r="E4" s="21" t="s">
        <v>28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3" t="s">
        <v>36</v>
      </c>
      <c r="B5" s="18" t="s">
        <v>37</v>
      </c>
      <c r="C5" s="19" t="s">
        <v>27</v>
      </c>
      <c r="D5" s="20"/>
      <c r="E5" s="21" t="s">
        <v>28</v>
      </c>
      <c r="F5" s="15"/>
      <c r="G5" s="15"/>
      <c r="H5" s="15"/>
      <c r="I5" s="15"/>
      <c r="J5" s="17"/>
      <c r="O5">
        <v>0.21</v>
      </c>
    </row>
    <row r="6" spans="1:10" ht="15">
      <c r="A6" s="24" t="s">
        <v>38</v>
      </c>
      <c r="B6" s="25" t="s">
        <v>39</v>
      </c>
      <c r="C6" s="7" t="s">
        <v>40</v>
      </c>
      <c r="D6" s="7" t="s">
        <v>41</v>
      </c>
      <c r="E6" s="7" t="s">
        <v>42</v>
      </c>
      <c r="F6" s="7" t="s">
        <v>43</v>
      </c>
      <c r="G6" s="7" t="s">
        <v>44</v>
      </c>
      <c r="H6" s="7" t="s">
        <v>45</v>
      </c>
      <c r="I6" s="7"/>
      <c r="J6" s="26" t="s">
        <v>46</v>
      </c>
    </row>
    <row r="7" spans="1:10" ht="15">
      <c r="A7" s="24"/>
      <c r="B7" s="25"/>
      <c r="C7" s="7"/>
      <c r="D7" s="7"/>
      <c r="E7" s="7"/>
      <c r="F7" s="7"/>
      <c r="G7" s="7"/>
      <c r="H7" s="7" t="s">
        <v>47</v>
      </c>
      <c r="I7" s="7" t="s">
        <v>48</v>
      </c>
      <c r="J7" s="26"/>
    </row>
    <row r="8" spans="1:10" ht="15">
      <c r="A8" s="27">
        <v>0</v>
      </c>
      <c r="B8" s="25">
        <v>1</v>
      </c>
      <c r="C8" s="28">
        <v>2</v>
      </c>
      <c r="D8" s="7">
        <v>3</v>
      </c>
      <c r="E8" s="28">
        <v>4</v>
      </c>
      <c r="F8" s="7">
        <v>5</v>
      </c>
      <c r="G8" s="7">
        <v>6</v>
      </c>
      <c r="H8" s="7">
        <v>7</v>
      </c>
      <c r="I8" s="28">
        <v>8</v>
      </c>
      <c r="J8" s="26">
        <v>9</v>
      </c>
    </row>
    <row r="9" spans="1:10" ht="15">
      <c r="A9" s="29" t="s">
        <v>49</v>
      </c>
      <c r="B9" s="30"/>
      <c r="C9" s="31" t="s">
        <v>50</v>
      </c>
      <c r="D9" s="32"/>
      <c r="E9" s="29" t="s">
        <v>51</v>
      </c>
      <c r="F9" s="32"/>
      <c r="G9" s="32"/>
      <c r="H9" s="32"/>
      <c r="I9" s="33">
        <f>SUMIFS(I10:I12,A10:A12,"P")</f>
        <v>0</v>
      </c>
      <c r="J9" s="34"/>
    </row>
    <row r="10" spans="1:16" ht="30">
      <c r="A10" s="35" t="s">
        <v>52</v>
      </c>
      <c r="B10" s="35">
        <v>1</v>
      </c>
      <c r="C10" s="36" t="s">
        <v>108</v>
      </c>
      <c r="D10" s="35" t="s">
        <v>54</v>
      </c>
      <c r="E10" s="37" t="s">
        <v>109</v>
      </c>
      <c r="F10" s="38" t="s">
        <v>110</v>
      </c>
      <c r="G10" s="39">
        <v>1667.056</v>
      </c>
      <c r="H10" s="40">
        <v>0</v>
      </c>
      <c r="I10" s="40">
        <f>ROUND(G10*H10,P4)</f>
        <v>0</v>
      </c>
      <c r="J10" s="38" t="s">
        <v>66</v>
      </c>
      <c r="O10" s="41">
        <f>I10*0.21</f>
        <v>0</v>
      </c>
      <c r="P10">
        <v>3</v>
      </c>
    </row>
    <row r="11" spans="1:10" ht="45">
      <c r="A11" s="35" t="s">
        <v>57</v>
      </c>
      <c r="B11" s="42"/>
      <c r="C11" s="43"/>
      <c r="D11" s="43"/>
      <c r="E11" s="37" t="s">
        <v>620</v>
      </c>
      <c r="F11" s="43"/>
      <c r="G11" s="43"/>
      <c r="H11" s="43"/>
      <c r="I11" s="43"/>
      <c r="J11" s="44"/>
    </row>
    <row r="12" spans="1:10" ht="30">
      <c r="A12" s="35" t="s">
        <v>59</v>
      </c>
      <c r="B12" s="42"/>
      <c r="C12" s="43"/>
      <c r="D12" s="43"/>
      <c r="E12" s="45" t="s">
        <v>1008</v>
      </c>
      <c r="F12" s="43"/>
      <c r="G12" s="43"/>
      <c r="H12" s="43"/>
      <c r="I12" s="43"/>
      <c r="J12" s="44"/>
    </row>
    <row r="13" spans="1:10" ht="15">
      <c r="A13" s="29" t="s">
        <v>49</v>
      </c>
      <c r="B13" s="30"/>
      <c r="C13" s="31" t="s">
        <v>131</v>
      </c>
      <c r="D13" s="32"/>
      <c r="E13" s="29" t="s">
        <v>132</v>
      </c>
      <c r="F13" s="32"/>
      <c r="G13" s="32"/>
      <c r="H13" s="32"/>
      <c r="I13" s="33">
        <f>SUMIFS(I14:I28,A14:A28,"P")</f>
        <v>0</v>
      </c>
      <c r="J13" s="34"/>
    </row>
    <row r="14" spans="1:16" ht="15">
      <c r="A14" s="35" t="s">
        <v>52</v>
      </c>
      <c r="B14" s="35">
        <v>2</v>
      </c>
      <c r="C14" s="36" t="s">
        <v>157</v>
      </c>
      <c r="D14" s="35" t="s">
        <v>54</v>
      </c>
      <c r="E14" s="37" t="s">
        <v>158</v>
      </c>
      <c r="F14" s="38" t="s">
        <v>135</v>
      </c>
      <c r="G14" s="39">
        <v>833.528</v>
      </c>
      <c r="H14" s="40">
        <v>0</v>
      </c>
      <c r="I14" s="40">
        <f>ROUND(G14*H14,P4)</f>
        <v>0</v>
      </c>
      <c r="J14" s="38" t="s">
        <v>66</v>
      </c>
      <c r="O14" s="41">
        <f>I14*0.21</f>
        <v>0</v>
      </c>
      <c r="P14">
        <v>3</v>
      </c>
    </row>
    <row r="15" spans="1:10" ht="15">
      <c r="A15" s="35" t="s">
        <v>57</v>
      </c>
      <c r="B15" s="42"/>
      <c r="C15" s="43"/>
      <c r="D15" s="43"/>
      <c r="E15" s="37" t="s">
        <v>1009</v>
      </c>
      <c r="F15" s="43"/>
      <c r="G15" s="43"/>
      <c r="H15" s="43"/>
      <c r="I15" s="43"/>
      <c r="J15" s="44"/>
    </row>
    <row r="16" spans="1:10" ht="135">
      <c r="A16" s="35" t="s">
        <v>59</v>
      </c>
      <c r="B16" s="42"/>
      <c r="C16" s="43"/>
      <c r="D16" s="43"/>
      <c r="E16" s="45" t="s">
        <v>1010</v>
      </c>
      <c r="F16" s="43"/>
      <c r="G16" s="43"/>
      <c r="H16" s="43"/>
      <c r="I16" s="43"/>
      <c r="J16" s="44"/>
    </row>
    <row r="17" spans="1:16" ht="15">
      <c r="A17" s="35" t="s">
        <v>52</v>
      </c>
      <c r="B17" s="35">
        <v>3</v>
      </c>
      <c r="C17" s="36" t="s">
        <v>161</v>
      </c>
      <c r="D17" s="35" t="s">
        <v>54</v>
      </c>
      <c r="E17" s="37" t="s">
        <v>162</v>
      </c>
      <c r="F17" s="38" t="s">
        <v>135</v>
      </c>
      <c r="G17" s="39">
        <v>4167.64</v>
      </c>
      <c r="H17" s="40">
        <v>0</v>
      </c>
      <c r="I17" s="40">
        <f>ROUND(G17*H17,P4)</f>
        <v>0</v>
      </c>
      <c r="J17" s="38" t="s">
        <v>66</v>
      </c>
      <c r="O17" s="41">
        <f>I17*0.21</f>
        <v>0</v>
      </c>
      <c r="P17">
        <v>3</v>
      </c>
    </row>
    <row r="18" spans="1:10" ht="15">
      <c r="A18" s="35" t="s">
        <v>57</v>
      </c>
      <c r="B18" s="42"/>
      <c r="C18" s="43"/>
      <c r="D18" s="43"/>
      <c r="E18" s="49" t="s">
        <v>54</v>
      </c>
      <c r="F18" s="43"/>
      <c r="G18" s="43"/>
      <c r="H18" s="43"/>
      <c r="I18" s="43"/>
      <c r="J18" s="44"/>
    </row>
    <row r="19" spans="1:10" ht="30">
      <c r="A19" s="35" t="s">
        <v>59</v>
      </c>
      <c r="B19" s="42"/>
      <c r="C19" s="43"/>
      <c r="D19" s="43"/>
      <c r="E19" s="45" t="s">
        <v>1011</v>
      </c>
      <c r="F19" s="43"/>
      <c r="G19" s="43"/>
      <c r="H19" s="43"/>
      <c r="I19" s="43"/>
      <c r="J19" s="44"/>
    </row>
    <row r="20" spans="1:16" ht="15">
      <c r="A20" s="35" t="s">
        <v>52</v>
      </c>
      <c r="B20" s="35">
        <v>4</v>
      </c>
      <c r="C20" s="36" t="s">
        <v>164</v>
      </c>
      <c r="D20" s="35" t="s">
        <v>54</v>
      </c>
      <c r="E20" s="37" t="s">
        <v>165</v>
      </c>
      <c r="F20" s="38" t="s">
        <v>135</v>
      </c>
      <c r="G20" s="39">
        <v>833.528</v>
      </c>
      <c r="H20" s="40">
        <v>0</v>
      </c>
      <c r="I20" s="40">
        <f>ROUND(G20*H20,P4)</f>
        <v>0</v>
      </c>
      <c r="J20" s="38" t="s">
        <v>66</v>
      </c>
      <c r="O20" s="41">
        <f>I20*0.21</f>
        <v>0</v>
      </c>
      <c r="P20">
        <v>3</v>
      </c>
    </row>
    <row r="21" spans="1:10" ht="15">
      <c r="A21" s="35" t="s">
        <v>57</v>
      </c>
      <c r="B21" s="42"/>
      <c r="C21" s="43"/>
      <c r="D21" s="43"/>
      <c r="E21" s="49" t="s">
        <v>54</v>
      </c>
      <c r="F21" s="43"/>
      <c r="G21" s="43"/>
      <c r="H21" s="43"/>
      <c r="I21" s="43"/>
      <c r="J21" s="44"/>
    </row>
    <row r="22" spans="1:10" ht="30">
      <c r="A22" s="35" t="s">
        <v>59</v>
      </c>
      <c r="B22" s="42"/>
      <c r="C22" s="43"/>
      <c r="D22" s="43"/>
      <c r="E22" s="45" t="s">
        <v>1012</v>
      </c>
      <c r="F22" s="43"/>
      <c r="G22" s="43"/>
      <c r="H22" s="43"/>
      <c r="I22" s="43"/>
      <c r="J22" s="44"/>
    </row>
    <row r="23" spans="1:16" ht="15">
      <c r="A23" s="35" t="s">
        <v>52</v>
      </c>
      <c r="B23" s="35">
        <v>5</v>
      </c>
      <c r="C23" s="36" t="s">
        <v>289</v>
      </c>
      <c r="D23" s="35" t="s">
        <v>54</v>
      </c>
      <c r="E23" s="37" t="s">
        <v>290</v>
      </c>
      <c r="F23" s="38" t="s">
        <v>135</v>
      </c>
      <c r="G23" s="39">
        <v>113.018</v>
      </c>
      <c r="H23" s="40">
        <v>0</v>
      </c>
      <c r="I23" s="40">
        <f>ROUND(G23*H23,P4)</f>
        <v>0</v>
      </c>
      <c r="J23" s="38" t="s">
        <v>66</v>
      </c>
      <c r="O23" s="41">
        <f>I23*0.21</f>
        <v>0</v>
      </c>
      <c r="P23">
        <v>3</v>
      </c>
    </row>
    <row r="24" spans="1:10" ht="15">
      <c r="A24" s="35" t="s">
        <v>57</v>
      </c>
      <c r="B24" s="42"/>
      <c r="C24" s="43"/>
      <c r="D24" s="43"/>
      <c r="E24" s="49" t="s">
        <v>54</v>
      </c>
      <c r="F24" s="43"/>
      <c r="G24" s="43"/>
      <c r="H24" s="43"/>
      <c r="I24" s="43"/>
      <c r="J24" s="44"/>
    </row>
    <row r="25" spans="1:10" ht="135">
      <c r="A25" s="35" t="s">
        <v>59</v>
      </c>
      <c r="B25" s="42"/>
      <c r="C25" s="43"/>
      <c r="D25" s="43"/>
      <c r="E25" s="45" t="s">
        <v>1013</v>
      </c>
      <c r="F25" s="43"/>
      <c r="G25" s="43"/>
      <c r="H25" s="43"/>
      <c r="I25" s="43"/>
      <c r="J25" s="44"/>
    </row>
    <row r="26" spans="1:16" ht="15">
      <c r="A26" s="35" t="s">
        <v>52</v>
      </c>
      <c r="B26" s="35">
        <v>6</v>
      </c>
      <c r="C26" s="36" t="s">
        <v>653</v>
      </c>
      <c r="D26" s="35" t="s">
        <v>54</v>
      </c>
      <c r="E26" s="37" t="s">
        <v>654</v>
      </c>
      <c r="F26" s="38" t="s">
        <v>135</v>
      </c>
      <c r="G26" s="39">
        <v>83.68</v>
      </c>
      <c r="H26" s="40">
        <v>0</v>
      </c>
      <c r="I26" s="40">
        <f>ROUND(G26*H26,P4)</f>
        <v>0</v>
      </c>
      <c r="J26" s="38" t="s">
        <v>66</v>
      </c>
      <c r="O26" s="41">
        <f>I26*0.21</f>
        <v>0</v>
      </c>
      <c r="P26">
        <v>3</v>
      </c>
    </row>
    <row r="27" spans="1:10" ht="45">
      <c r="A27" s="35" t="s">
        <v>57</v>
      </c>
      <c r="B27" s="42"/>
      <c r="C27" s="43"/>
      <c r="D27" s="43"/>
      <c r="E27" s="37" t="s">
        <v>1014</v>
      </c>
      <c r="F27" s="43"/>
      <c r="G27" s="43"/>
      <c r="H27" s="43"/>
      <c r="I27" s="43"/>
      <c r="J27" s="44"/>
    </row>
    <row r="28" spans="1:10" ht="45">
      <c r="A28" s="35" t="s">
        <v>59</v>
      </c>
      <c r="B28" s="42"/>
      <c r="C28" s="43"/>
      <c r="D28" s="43"/>
      <c r="E28" s="45" t="s">
        <v>1015</v>
      </c>
      <c r="F28" s="43"/>
      <c r="G28" s="43"/>
      <c r="H28" s="43"/>
      <c r="I28" s="43"/>
      <c r="J28" s="44"/>
    </row>
    <row r="29" spans="1:10" ht="15">
      <c r="A29" s="29" t="s">
        <v>49</v>
      </c>
      <c r="B29" s="30"/>
      <c r="C29" s="31" t="s">
        <v>490</v>
      </c>
      <c r="D29" s="32"/>
      <c r="E29" s="29" t="s">
        <v>491</v>
      </c>
      <c r="F29" s="32"/>
      <c r="G29" s="32"/>
      <c r="H29" s="32"/>
      <c r="I29" s="33">
        <f>SUMIFS(I30:I41,A30:A41,"P")</f>
        <v>0</v>
      </c>
      <c r="J29" s="34"/>
    </row>
    <row r="30" spans="1:16" ht="15">
      <c r="A30" s="35" t="s">
        <v>52</v>
      </c>
      <c r="B30" s="35">
        <v>7</v>
      </c>
      <c r="C30" s="36" t="s">
        <v>957</v>
      </c>
      <c r="D30" s="35" t="s">
        <v>54</v>
      </c>
      <c r="E30" s="37" t="s">
        <v>958</v>
      </c>
      <c r="F30" s="38" t="s">
        <v>135</v>
      </c>
      <c r="G30" s="39">
        <v>4.86</v>
      </c>
      <c r="H30" s="40">
        <v>0</v>
      </c>
      <c r="I30" s="40">
        <f>ROUND(G30*H30,P4)</f>
        <v>0</v>
      </c>
      <c r="J30" s="38" t="s">
        <v>66</v>
      </c>
      <c r="O30" s="41">
        <f>I30*0.21</f>
        <v>0</v>
      </c>
      <c r="P30">
        <v>3</v>
      </c>
    </row>
    <row r="31" spans="1:10" ht="15">
      <c r="A31" s="35" t="s">
        <v>57</v>
      </c>
      <c r="B31" s="42"/>
      <c r="C31" s="43"/>
      <c r="D31" s="43"/>
      <c r="E31" s="37" t="s">
        <v>959</v>
      </c>
      <c r="F31" s="43"/>
      <c r="G31" s="43"/>
      <c r="H31" s="43"/>
      <c r="I31" s="43"/>
      <c r="J31" s="44"/>
    </row>
    <row r="32" spans="1:10" ht="30">
      <c r="A32" s="35" t="s">
        <v>59</v>
      </c>
      <c r="B32" s="42"/>
      <c r="C32" s="43"/>
      <c r="D32" s="43"/>
      <c r="E32" s="45" t="s">
        <v>1016</v>
      </c>
      <c r="F32" s="43"/>
      <c r="G32" s="43"/>
      <c r="H32" s="43"/>
      <c r="I32" s="43"/>
      <c r="J32" s="44"/>
    </row>
    <row r="33" spans="1:16" ht="15">
      <c r="A33" s="35" t="s">
        <v>52</v>
      </c>
      <c r="B33" s="35">
        <v>8</v>
      </c>
      <c r="C33" s="36" t="s">
        <v>492</v>
      </c>
      <c r="D33" s="35" t="s">
        <v>54</v>
      </c>
      <c r="E33" s="37" t="s">
        <v>493</v>
      </c>
      <c r="F33" s="38" t="s">
        <v>219</v>
      </c>
      <c r="G33" s="39">
        <v>325.647</v>
      </c>
      <c r="H33" s="40">
        <v>0</v>
      </c>
      <c r="I33" s="40">
        <f>ROUND(G33*H33,P4)</f>
        <v>0</v>
      </c>
      <c r="J33" s="38" t="s">
        <v>66</v>
      </c>
      <c r="O33" s="41">
        <f>I33*0.21</f>
        <v>0</v>
      </c>
      <c r="P33">
        <v>3</v>
      </c>
    </row>
    <row r="34" spans="1:10" ht="15">
      <c r="A34" s="35" t="s">
        <v>57</v>
      </c>
      <c r="B34" s="42"/>
      <c r="C34" s="43"/>
      <c r="D34" s="43"/>
      <c r="E34" s="37" t="s">
        <v>961</v>
      </c>
      <c r="F34" s="43"/>
      <c r="G34" s="43"/>
      <c r="H34" s="43"/>
      <c r="I34" s="43"/>
      <c r="J34" s="44"/>
    </row>
    <row r="35" spans="1:10" ht="105">
      <c r="A35" s="35" t="s">
        <v>59</v>
      </c>
      <c r="B35" s="42"/>
      <c r="C35" s="43"/>
      <c r="D35" s="43"/>
      <c r="E35" s="45" t="s">
        <v>1017</v>
      </c>
      <c r="F35" s="43"/>
      <c r="G35" s="43"/>
      <c r="H35" s="43"/>
      <c r="I35" s="43"/>
      <c r="J35" s="44"/>
    </row>
    <row r="36" spans="1:16" ht="15">
      <c r="A36" s="35" t="s">
        <v>52</v>
      </c>
      <c r="B36" s="35">
        <v>9</v>
      </c>
      <c r="C36" s="36" t="s">
        <v>963</v>
      </c>
      <c r="D36" s="35" t="s">
        <v>54</v>
      </c>
      <c r="E36" s="37" t="s">
        <v>1018</v>
      </c>
      <c r="F36" s="38" t="s">
        <v>678</v>
      </c>
      <c r="G36" s="39">
        <v>14.4</v>
      </c>
      <c r="H36" s="40">
        <v>0</v>
      </c>
      <c r="I36" s="40">
        <f>ROUND(G36*H36,P4)</f>
        <v>0</v>
      </c>
      <c r="J36" s="35"/>
      <c r="O36" s="41">
        <f>I36*0.21</f>
        <v>0</v>
      </c>
      <c r="P36">
        <v>3</v>
      </c>
    </row>
    <row r="37" spans="1:10" ht="90">
      <c r="A37" s="35" t="s">
        <v>57</v>
      </c>
      <c r="B37" s="42"/>
      <c r="C37" s="43"/>
      <c r="D37" s="43"/>
      <c r="E37" s="37" t="s">
        <v>965</v>
      </c>
      <c r="F37" s="43"/>
      <c r="G37" s="43"/>
      <c r="H37" s="43"/>
      <c r="I37" s="43"/>
      <c r="J37" s="44"/>
    </row>
    <row r="38" spans="1:10" ht="30">
      <c r="A38" s="35" t="s">
        <v>59</v>
      </c>
      <c r="B38" s="42"/>
      <c r="C38" s="43"/>
      <c r="D38" s="43"/>
      <c r="E38" s="45" t="s">
        <v>1019</v>
      </c>
      <c r="F38" s="43"/>
      <c r="G38" s="43"/>
      <c r="H38" s="43"/>
      <c r="I38" s="43"/>
      <c r="J38" s="44"/>
    </row>
    <row r="39" spans="1:16" ht="15">
      <c r="A39" s="35" t="s">
        <v>52</v>
      </c>
      <c r="B39" s="35">
        <v>10</v>
      </c>
      <c r="C39" s="36" t="s">
        <v>1020</v>
      </c>
      <c r="D39" s="35" t="s">
        <v>54</v>
      </c>
      <c r="E39" s="37" t="s">
        <v>1021</v>
      </c>
      <c r="F39" s="38" t="s">
        <v>219</v>
      </c>
      <c r="G39" s="39">
        <v>71.467</v>
      </c>
      <c r="H39" s="40">
        <v>0</v>
      </c>
      <c r="I39" s="40">
        <f>ROUND(G39*H39,P4)</f>
        <v>0</v>
      </c>
      <c r="J39" s="38" t="s">
        <v>66</v>
      </c>
      <c r="O39" s="41">
        <f>I39*0.21</f>
        <v>0</v>
      </c>
      <c r="P39">
        <v>3</v>
      </c>
    </row>
    <row r="40" spans="1:10" ht="15">
      <c r="A40" s="35" t="s">
        <v>57</v>
      </c>
      <c r="B40" s="42"/>
      <c r="C40" s="43"/>
      <c r="D40" s="43"/>
      <c r="E40" s="37" t="s">
        <v>1022</v>
      </c>
      <c r="F40" s="43"/>
      <c r="G40" s="43"/>
      <c r="H40" s="43"/>
      <c r="I40" s="43"/>
      <c r="J40" s="44"/>
    </row>
    <row r="41" spans="1:10" ht="30">
      <c r="A41" s="35" t="s">
        <v>59</v>
      </c>
      <c r="B41" s="42"/>
      <c r="C41" s="43"/>
      <c r="D41" s="43"/>
      <c r="E41" s="45" t="s">
        <v>1023</v>
      </c>
      <c r="F41" s="43"/>
      <c r="G41" s="43"/>
      <c r="H41" s="43"/>
      <c r="I41" s="43"/>
      <c r="J41" s="44"/>
    </row>
    <row r="42" spans="1:10" ht="15">
      <c r="A42" s="29" t="s">
        <v>49</v>
      </c>
      <c r="B42" s="30"/>
      <c r="C42" s="31" t="s">
        <v>685</v>
      </c>
      <c r="D42" s="32"/>
      <c r="E42" s="29" t="s">
        <v>686</v>
      </c>
      <c r="F42" s="32"/>
      <c r="G42" s="32"/>
      <c r="H42" s="32"/>
      <c r="I42" s="33">
        <f>SUMIFS(I43:I54,A43:A54,"P")</f>
        <v>0</v>
      </c>
      <c r="J42" s="34"/>
    </row>
    <row r="43" spans="1:16" ht="15">
      <c r="A43" s="35" t="s">
        <v>52</v>
      </c>
      <c r="B43" s="35">
        <v>11</v>
      </c>
      <c r="C43" s="36" t="s">
        <v>692</v>
      </c>
      <c r="D43" s="35" t="s">
        <v>54</v>
      </c>
      <c r="E43" s="37" t="s">
        <v>693</v>
      </c>
      <c r="F43" s="38" t="s">
        <v>135</v>
      </c>
      <c r="G43" s="39">
        <v>17.636</v>
      </c>
      <c r="H43" s="40">
        <v>0</v>
      </c>
      <c r="I43" s="40">
        <f>ROUND(G43*H43,P4)</f>
        <v>0</v>
      </c>
      <c r="J43" s="38" t="s">
        <v>66</v>
      </c>
      <c r="O43" s="41">
        <f>I43*0.21</f>
        <v>0</v>
      </c>
      <c r="P43">
        <v>3</v>
      </c>
    </row>
    <row r="44" spans="1:10" ht="45">
      <c r="A44" s="35" t="s">
        <v>57</v>
      </c>
      <c r="B44" s="42"/>
      <c r="C44" s="43"/>
      <c r="D44" s="43"/>
      <c r="E44" s="37" t="s">
        <v>1024</v>
      </c>
      <c r="F44" s="43"/>
      <c r="G44" s="43"/>
      <c r="H44" s="43"/>
      <c r="I44" s="43"/>
      <c r="J44" s="44"/>
    </row>
    <row r="45" spans="1:10" ht="150">
      <c r="A45" s="35" t="s">
        <v>59</v>
      </c>
      <c r="B45" s="42"/>
      <c r="C45" s="43"/>
      <c r="D45" s="43"/>
      <c r="E45" s="45" t="s">
        <v>1025</v>
      </c>
      <c r="F45" s="43"/>
      <c r="G45" s="43"/>
      <c r="H45" s="43"/>
      <c r="I45" s="43"/>
      <c r="J45" s="44"/>
    </row>
    <row r="46" spans="1:16" ht="15">
      <c r="A46" s="35" t="s">
        <v>52</v>
      </c>
      <c r="B46" s="35">
        <v>12</v>
      </c>
      <c r="C46" s="36" t="s">
        <v>696</v>
      </c>
      <c r="D46" s="35" t="s">
        <v>54</v>
      </c>
      <c r="E46" s="37" t="s">
        <v>697</v>
      </c>
      <c r="F46" s="38" t="s">
        <v>110</v>
      </c>
      <c r="G46" s="39">
        <v>3.174</v>
      </c>
      <c r="H46" s="40">
        <v>0</v>
      </c>
      <c r="I46" s="40">
        <f>ROUND(G46*H46,P4)</f>
        <v>0</v>
      </c>
      <c r="J46" s="38" t="s">
        <v>66</v>
      </c>
      <c r="O46" s="41">
        <f>I46*0.21</f>
        <v>0</v>
      </c>
      <c r="P46">
        <v>3</v>
      </c>
    </row>
    <row r="47" spans="1:10" ht="30">
      <c r="A47" s="35" t="s">
        <v>57</v>
      </c>
      <c r="B47" s="42"/>
      <c r="C47" s="43"/>
      <c r="D47" s="43"/>
      <c r="E47" s="37" t="s">
        <v>1026</v>
      </c>
      <c r="F47" s="43"/>
      <c r="G47" s="43"/>
      <c r="H47" s="43"/>
      <c r="I47" s="43"/>
      <c r="J47" s="44"/>
    </row>
    <row r="48" spans="1:10" ht="30">
      <c r="A48" s="35" t="s">
        <v>59</v>
      </c>
      <c r="B48" s="42"/>
      <c r="C48" s="43"/>
      <c r="D48" s="43"/>
      <c r="E48" s="45" t="s">
        <v>1027</v>
      </c>
      <c r="F48" s="43"/>
      <c r="G48" s="43"/>
      <c r="H48" s="43"/>
      <c r="I48" s="43"/>
      <c r="J48" s="44"/>
    </row>
    <row r="49" spans="1:16" ht="15">
      <c r="A49" s="35" t="s">
        <v>52</v>
      </c>
      <c r="B49" s="35">
        <v>13</v>
      </c>
      <c r="C49" s="36" t="s">
        <v>975</v>
      </c>
      <c r="D49" s="35" t="s">
        <v>54</v>
      </c>
      <c r="E49" s="37" t="s">
        <v>976</v>
      </c>
      <c r="F49" s="38" t="s">
        <v>135</v>
      </c>
      <c r="G49" s="39">
        <v>162.778</v>
      </c>
      <c r="H49" s="40">
        <v>0</v>
      </c>
      <c r="I49" s="40">
        <f>ROUND(G49*H49,P4)</f>
        <v>0</v>
      </c>
      <c r="J49" s="38" t="s">
        <v>66</v>
      </c>
      <c r="O49" s="41">
        <f>I49*0.21</f>
        <v>0</v>
      </c>
      <c r="P49">
        <v>3</v>
      </c>
    </row>
    <row r="50" spans="1:10" ht="90">
      <c r="A50" s="35" t="s">
        <v>57</v>
      </c>
      <c r="B50" s="42"/>
      <c r="C50" s="43"/>
      <c r="D50" s="43"/>
      <c r="E50" s="37" t="s">
        <v>1028</v>
      </c>
      <c r="F50" s="43"/>
      <c r="G50" s="43"/>
      <c r="H50" s="43"/>
      <c r="I50" s="43"/>
      <c r="J50" s="44"/>
    </row>
    <row r="51" spans="1:10" ht="105">
      <c r="A51" s="35" t="s">
        <v>59</v>
      </c>
      <c r="B51" s="42"/>
      <c r="C51" s="43"/>
      <c r="D51" s="43"/>
      <c r="E51" s="45" t="s">
        <v>1029</v>
      </c>
      <c r="F51" s="43"/>
      <c r="G51" s="43"/>
      <c r="H51" s="43"/>
      <c r="I51" s="43"/>
      <c r="J51" s="44"/>
    </row>
    <row r="52" spans="1:16" ht="15">
      <c r="A52" s="35" t="s">
        <v>52</v>
      </c>
      <c r="B52" s="35">
        <v>14</v>
      </c>
      <c r="C52" s="36" t="s">
        <v>979</v>
      </c>
      <c r="D52" s="35" t="s">
        <v>54</v>
      </c>
      <c r="E52" s="37" t="s">
        <v>980</v>
      </c>
      <c r="F52" s="38" t="s">
        <v>110</v>
      </c>
      <c r="G52" s="39">
        <v>29.3</v>
      </c>
      <c r="H52" s="40">
        <v>0</v>
      </c>
      <c r="I52" s="40">
        <f>ROUND(G52*H52,P4)</f>
        <v>0</v>
      </c>
      <c r="J52" s="38" t="s">
        <v>66</v>
      </c>
      <c r="O52" s="41">
        <f>I52*0.21</f>
        <v>0</v>
      </c>
      <c r="P52">
        <v>3</v>
      </c>
    </row>
    <row r="53" spans="1:10" ht="30">
      <c r="A53" s="35" t="s">
        <v>57</v>
      </c>
      <c r="B53" s="42"/>
      <c r="C53" s="43"/>
      <c r="D53" s="43"/>
      <c r="E53" s="37" t="s">
        <v>1030</v>
      </c>
      <c r="F53" s="43"/>
      <c r="G53" s="43"/>
      <c r="H53" s="43"/>
      <c r="I53" s="43"/>
      <c r="J53" s="44"/>
    </row>
    <row r="54" spans="1:10" ht="30">
      <c r="A54" s="35" t="s">
        <v>59</v>
      </c>
      <c r="B54" s="42"/>
      <c r="C54" s="43"/>
      <c r="D54" s="43"/>
      <c r="E54" s="45" t="s">
        <v>1031</v>
      </c>
      <c r="F54" s="43"/>
      <c r="G54" s="43"/>
      <c r="H54" s="43"/>
      <c r="I54" s="43"/>
      <c r="J54" s="44"/>
    </row>
    <row r="55" spans="1:10" ht="15">
      <c r="A55" s="29" t="s">
        <v>49</v>
      </c>
      <c r="B55" s="30"/>
      <c r="C55" s="31" t="s">
        <v>496</v>
      </c>
      <c r="D55" s="32"/>
      <c r="E55" s="29" t="s">
        <v>497</v>
      </c>
      <c r="F55" s="32"/>
      <c r="G55" s="32"/>
      <c r="H55" s="32"/>
      <c r="I55" s="33">
        <f>SUMIFS(I56:I76,A56:A76,"P")</f>
        <v>0</v>
      </c>
      <c r="J55" s="34"/>
    </row>
    <row r="56" spans="1:16" ht="15">
      <c r="A56" s="35" t="s">
        <v>52</v>
      </c>
      <c r="B56" s="35">
        <v>15</v>
      </c>
      <c r="C56" s="36" t="s">
        <v>742</v>
      </c>
      <c r="D56" s="35" t="s">
        <v>54</v>
      </c>
      <c r="E56" s="37" t="s">
        <v>743</v>
      </c>
      <c r="F56" s="38" t="s">
        <v>135</v>
      </c>
      <c r="G56" s="39">
        <v>29.805</v>
      </c>
      <c r="H56" s="40">
        <v>0</v>
      </c>
      <c r="I56" s="40">
        <f>ROUND(G56*H56,P4)</f>
        <v>0</v>
      </c>
      <c r="J56" s="38" t="s">
        <v>66</v>
      </c>
      <c r="O56" s="41">
        <f>I56*0.21</f>
        <v>0</v>
      </c>
      <c r="P56">
        <v>3</v>
      </c>
    </row>
    <row r="57" spans="1:10" ht="15">
      <c r="A57" s="35" t="s">
        <v>57</v>
      </c>
      <c r="B57" s="42"/>
      <c r="C57" s="43"/>
      <c r="D57" s="43"/>
      <c r="E57" s="37" t="s">
        <v>983</v>
      </c>
      <c r="F57" s="43"/>
      <c r="G57" s="43"/>
      <c r="H57" s="43"/>
      <c r="I57" s="43"/>
      <c r="J57" s="44"/>
    </row>
    <row r="58" spans="1:10" ht="135">
      <c r="A58" s="35" t="s">
        <v>59</v>
      </c>
      <c r="B58" s="42"/>
      <c r="C58" s="43"/>
      <c r="D58" s="43"/>
      <c r="E58" s="45" t="s">
        <v>1032</v>
      </c>
      <c r="F58" s="43"/>
      <c r="G58" s="43"/>
      <c r="H58" s="43"/>
      <c r="I58" s="43"/>
      <c r="J58" s="44"/>
    </row>
    <row r="59" spans="1:16" ht="15">
      <c r="A59" s="35" t="s">
        <v>52</v>
      </c>
      <c r="B59" s="35">
        <v>16</v>
      </c>
      <c r="C59" s="36" t="s">
        <v>746</v>
      </c>
      <c r="D59" s="35" t="s">
        <v>54</v>
      </c>
      <c r="E59" s="37" t="s">
        <v>747</v>
      </c>
      <c r="F59" s="38" t="s">
        <v>135</v>
      </c>
      <c r="G59" s="39">
        <v>14.852</v>
      </c>
      <c r="H59" s="40">
        <v>0</v>
      </c>
      <c r="I59" s="40">
        <f>ROUND(G59*H59,P4)</f>
        <v>0</v>
      </c>
      <c r="J59" s="38" t="s">
        <v>66</v>
      </c>
      <c r="O59" s="41">
        <f>I59*0.21</f>
        <v>0</v>
      </c>
      <c r="P59">
        <v>3</v>
      </c>
    </row>
    <row r="60" spans="1:10" ht="30">
      <c r="A60" s="35" t="s">
        <v>57</v>
      </c>
      <c r="B60" s="42"/>
      <c r="C60" s="43"/>
      <c r="D60" s="43"/>
      <c r="E60" s="37" t="s">
        <v>748</v>
      </c>
      <c r="F60" s="43"/>
      <c r="G60" s="43"/>
      <c r="H60" s="43"/>
      <c r="I60" s="43"/>
      <c r="J60" s="44"/>
    </row>
    <row r="61" spans="1:10" ht="75">
      <c r="A61" s="35" t="s">
        <v>59</v>
      </c>
      <c r="B61" s="42"/>
      <c r="C61" s="43"/>
      <c r="D61" s="43"/>
      <c r="E61" s="45" t="s">
        <v>1033</v>
      </c>
      <c r="F61" s="43"/>
      <c r="G61" s="43"/>
      <c r="H61" s="43"/>
      <c r="I61" s="43"/>
      <c r="J61" s="44"/>
    </row>
    <row r="62" spans="1:16" ht="15">
      <c r="A62" s="35" t="s">
        <v>52</v>
      </c>
      <c r="B62" s="35">
        <v>17</v>
      </c>
      <c r="C62" s="36" t="s">
        <v>498</v>
      </c>
      <c r="D62" s="35" t="s">
        <v>54</v>
      </c>
      <c r="E62" s="37" t="s">
        <v>499</v>
      </c>
      <c r="F62" s="38" t="s">
        <v>135</v>
      </c>
      <c r="G62" s="39">
        <v>7.8</v>
      </c>
      <c r="H62" s="40">
        <v>0</v>
      </c>
      <c r="I62" s="40">
        <f>ROUND(G62*H62,P4)</f>
        <v>0</v>
      </c>
      <c r="J62" s="38" t="s">
        <v>66</v>
      </c>
      <c r="O62" s="41">
        <f>I62*0.21</f>
        <v>0</v>
      </c>
      <c r="P62">
        <v>3</v>
      </c>
    </row>
    <row r="63" spans="1:10" ht="15">
      <c r="A63" s="35" t="s">
        <v>57</v>
      </c>
      <c r="B63" s="42"/>
      <c r="C63" s="43"/>
      <c r="D63" s="43"/>
      <c r="E63" s="37" t="s">
        <v>1034</v>
      </c>
      <c r="F63" s="43"/>
      <c r="G63" s="43"/>
      <c r="H63" s="43"/>
      <c r="I63" s="43"/>
      <c r="J63" s="44"/>
    </row>
    <row r="64" spans="1:10" ht="30">
      <c r="A64" s="35" t="s">
        <v>59</v>
      </c>
      <c r="B64" s="42"/>
      <c r="C64" s="43"/>
      <c r="D64" s="43"/>
      <c r="E64" s="45" t="s">
        <v>1035</v>
      </c>
      <c r="F64" s="43"/>
      <c r="G64" s="43"/>
      <c r="H64" s="43"/>
      <c r="I64" s="43"/>
      <c r="J64" s="44"/>
    </row>
    <row r="65" spans="1:16" ht="15">
      <c r="A65" s="35" t="s">
        <v>52</v>
      </c>
      <c r="B65" s="35">
        <v>18</v>
      </c>
      <c r="C65" s="36" t="s">
        <v>750</v>
      </c>
      <c r="D65" s="35" t="s">
        <v>72</v>
      </c>
      <c r="E65" s="37" t="s">
        <v>751</v>
      </c>
      <c r="F65" s="38" t="s">
        <v>135</v>
      </c>
      <c r="G65" s="39">
        <v>1.125</v>
      </c>
      <c r="H65" s="40">
        <v>0</v>
      </c>
      <c r="I65" s="40">
        <f>ROUND(G65*H65,P4)</f>
        <v>0</v>
      </c>
      <c r="J65" s="38" t="s">
        <v>66</v>
      </c>
      <c r="O65" s="41">
        <f>I65*0.21</f>
        <v>0</v>
      </c>
      <c r="P65">
        <v>3</v>
      </c>
    </row>
    <row r="66" spans="1:10" ht="15">
      <c r="A66" s="35" t="s">
        <v>57</v>
      </c>
      <c r="B66" s="42"/>
      <c r="C66" s="43"/>
      <c r="D66" s="43"/>
      <c r="E66" s="37" t="s">
        <v>1036</v>
      </c>
      <c r="F66" s="43"/>
      <c r="G66" s="43"/>
      <c r="H66" s="43"/>
      <c r="I66" s="43"/>
      <c r="J66" s="44"/>
    </row>
    <row r="67" spans="1:10" ht="30">
      <c r="A67" s="35" t="s">
        <v>59</v>
      </c>
      <c r="B67" s="42"/>
      <c r="C67" s="43"/>
      <c r="D67" s="43"/>
      <c r="E67" s="45" t="s">
        <v>1037</v>
      </c>
      <c r="F67" s="43"/>
      <c r="G67" s="43"/>
      <c r="H67" s="43"/>
      <c r="I67" s="43"/>
      <c r="J67" s="44"/>
    </row>
    <row r="68" spans="1:16" ht="15">
      <c r="A68" s="35" t="s">
        <v>52</v>
      </c>
      <c r="B68" s="35">
        <v>19</v>
      </c>
      <c r="C68" s="36" t="s">
        <v>750</v>
      </c>
      <c r="D68" s="35" t="s">
        <v>76</v>
      </c>
      <c r="E68" s="37" t="s">
        <v>751</v>
      </c>
      <c r="F68" s="38" t="s">
        <v>135</v>
      </c>
      <c r="G68" s="39">
        <v>392.371</v>
      </c>
      <c r="H68" s="40">
        <v>0</v>
      </c>
      <c r="I68" s="40">
        <f>ROUND(G68*H68,P4)</f>
        <v>0</v>
      </c>
      <c r="J68" s="38" t="s">
        <v>66</v>
      </c>
      <c r="O68" s="41">
        <f>I68*0.21</f>
        <v>0</v>
      </c>
      <c r="P68">
        <v>3</v>
      </c>
    </row>
    <row r="69" spans="1:10" ht="45">
      <c r="A69" s="35" t="s">
        <v>57</v>
      </c>
      <c r="B69" s="42"/>
      <c r="C69" s="43"/>
      <c r="D69" s="43"/>
      <c r="E69" s="37" t="s">
        <v>1038</v>
      </c>
      <c r="F69" s="43"/>
      <c r="G69" s="43"/>
      <c r="H69" s="43"/>
      <c r="I69" s="43"/>
      <c r="J69" s="44"/>
    </row>
    <row r="70" spans="1:10" ht="90">
      <c r="A70" s="35" t="s">
        <v>59</v>
      </c>
      <c r="B70" s="42"/>
      <c r="C70" s="43"/>
      <c r="D70" s="43"/>
      <c r="E70" s="45" t="s">
        <v>1039</v>
      </c>
      <c r="F70" s="43"/>
      <c r="G70" s="43"/>
      <c r="H70" s="43"/>
      <c r="I70" s="43"/>
      <c r="J70" s="44"/>
    </row>
    <row r="71" spans="1:16" ht="15">
      <c r="A71" s="35" t="s">
        <v>52</v>
      </c>
      <c r="B71" s="35">
        <v>20</v>
      </c>
      <c r="C71" s="36" t="s">
        <v>768</v>
      </c>
      <c r="D71" s="35" t="s">
        <v>54</v>
      </c>
      <c r="E71" s="37" t="s">
        <v>769</v>
      </c>
      <c r="F71" s="38" t="s">
        <v>135</v>
      </c>
      <c r="G71" s="39">
        <v>19.802</v>
      </c>
      <c r="H71" s="40">
        <v>0</v>
      </c>
      <c r="I71" s="40">
        <f>ROUND(G71*H71,P4)</f>
        <v>0</v>
      </c>
      <c r="J71" s="38" t="s">
        <v>66</v>
      </c>
      <c r="O71" s="41">
        <f>I71*0.21</f>
        <v>0</v>
      </c>
      <c r="P71">
        <v>3</v>
      </c>
    </row>
    <row r="72" spans="1:10" ht="30">
      <c r="A72" s="35" t="s">
        <v>57</v>
      </c>
      <c r="B72" s="42"/>
      <c r="C72" s="43"/>
      <c r="D72" s="43"/>
      <c r="E72" s="37" t="s">
        <v>770</v>
      </c>
      <c r="F72" s="43"/>
      <c r="G72" s="43"/>
      <c r="H72" s="43"/>
      <c r="I72" s="43"/>
      <c r="J72" s="44"/>
    </row>
    <row r="73" spans="1:10" ht="75">
      <c r="A73" s="35" t="s">
        <v>59</v>
      </c>
      <c r="B73" s="42"/>
      <c r="C73" s="43"/>
      <c r="D73" s="43"/>
      <c r="E73" s="45" t="s">
        <v>1040</v>
      </c>
      <c r="F73" s="43"/>
      <c r="G73" s="43"/>
      <c r="H73" s="43"/>
      <c r="I73" s="43"/>
      <c r="J73" s="44"/>
    </row>
    <row r="74" spans="1:16" ht="15">
      <c r="A74" s="35" t="s">
        <v>52</v>
      </c>
      <c r="B74" s="35">
        <v>21</v>
      </c>
      <c r="C74" s="36" t="s">
        <v>772</v>
      </c>
      <c r="D74" s="35" t="s">
        <v>54</v>
      </c>
      <c r="E74" s="37" t="s">
        <v>773</v>
      </c>
      <c r="F74" s="38" t="s">
        <v>135</v>
      </c>
      <c r="G74" s="39">
        <v>17.68</v>
      </c>
      <c r="H74" s="40">
        <v>0</v>
      </c>
      <c r="I74" s="40">
        <f>ROUND(G74*H74,P4)</f>
        <v>0</v>
      </c>
      <c r="J74" s="38" t="s">
        <v>66</v>
      </c>
      <c r="O74" s="41">
        <f>I74*0.21</f>
        <v>0</v>
      </c>
      <c r="P74">
        <v>3</v>
      </c>
    </row>
    <row r="75" spans="1:10" ht="15">
      <c r="A75" s="35" t="s">
        <v>57</v>
      </c>
      <c r="B75" s="42"/>
      <c r="C75" s="43"/>
      <c r="D75" s="43"/>
      <c r="E75" s="37" t="s">
        <v>774</v>
      </c>
      <c r="F75" s="43"/>
      <c r="G75" s="43"/>
      <c r="H75" s="43"/>
      <c r="I75" s="43"/>
      <c r="J75" s="44"/>
    </row>
    <row r="76" spans="1:10" ht="75">
      <c r="A76" s="35" t="s">
        <v>59</v>
      </c>
      <c r="B76" s="42"/>
      <c r="C76" s="43"/>
      <c r="D76" s="43"/>
      <c r="E76" s="45" t="s">
        <v>1041</v>
      </c>
      <c r="F76" s="43"/>
      <c r="G76" s="43"/>
      <c r="H76" s="43"/>
      <c r="I76" s="43"/>
      <c r="J76" s="44"/>
    </row>
    <row r="77" spans="1:10" ht="15">
      <c r="A77" s="29" t="s">
        <v>49</v>
      </c>
      <c r="B77" s="30"/>
      <c r="C77" s="31" t="s">
        <v>814</v>
      </c>
      <c r="D77" s="32"/>
      <c r="E77" s="29" t="s">
        <v>815</v>
      </c>
      <c r="F77" s="32"/>
      <c r="G77" s="32"/>
      <c r="H77" s="32"/>
      <c r="I77" s="33">
        <f>SUMIFS(I78:I80,A78:A80,"P")</f>
        <v>0</v>
      </c>
      <c r="J77" s="34"/>
    </row>
    <row r="78" spans="1:16" ht="15">
      <c r="A78" s="35" t="s">
        <v>52</v>
      </c>
      <c r="B78" s="35">
        <v>22</v>
      </c>
      <c r="C78" s="36" t="s">
        <v>832</v>
      </c>
      <c r="D78" s="35" t="s">
        <v>54</v>
      </c>
      <c r="E78" s="37" t="s">
        <v>833</v>
      </c>
      <c r="F78" s="38" t="s">
        <v>219</v>
      </c>
      <c r="G78" s="39">
        <v>34.457</v>
      </c>
      <c r="H78" s="40">
        <v>0</v>
      </c>
      <c r="I78" s="40">
        <f>ROUND(G78*H78,P4)</f>
        <v>0</v>
      </c>
      <c r="J78" s="38" t="s">
        <v>66</v>
      </c>
      <c r="O78" s="41">
        <f>I78*0.21</f>
        <v>0</v>
      </c>
      <c r="P78">
        <v>3</v>
      </c>
    </row>
    <row r="79" spans="1:10" ht="15">
      <c r="A79" s="35" t="s">
        <v>57</v>
      </c>
      <c r="B79" s="42"/>
      <c r="C79" s="43"/>
      <c r="D79" s="43"/>
      <c r="E79" s="37" t="s">
        <v>834</v>
      </c>
      <c r="F79" s="43"/>
      <c r="G79" s="43"/>
      <c r="H79" s="43"/>
      <c r="I79" s="43"/>
      <c r="J79" s="44"/>
    </row>
    <row r="80" spans="1:10" ht="45">
      <c r="A80" s="35" t="s">
        <v>59</v>
      </c>
      <c r="B80" s="42"/>
      <c r="C80" s="43"/>
      <c r="D80" s="43"/>
      <c r="E80" s="45" t="s">
        <v>1042</v>
      </c>
      <c r="F80" s="43"/>
      <c r="G80" s="43"/>
      <c r="H80" s="43"/>
      <c r="I80" s="43"/>
      <c r="J80" s="44"/>
    </row>
    <row r="81" spans="1:10" ht="15">
      <c r="A81" s="29" t="s">
        <v>49</v>
      </c>
      <c r="B81" s="30"/>
      <c r="C81" s="31" t="s">
        <v>352</v>
      </c>
      <c r="D81" s="32"/>
      <c r="E81" s="29" t="s">
        <v>353</v>
      </c>
      <c r="F81" s="32"/>
      <c r="G81" s="32"/>
      <c r="H81" s="32"/>
      <c r="I81" s="33">
        <f>SUMIFS(I82:I87,A82:A87,"P")</f>
        <v>0</v>
      </c>
      <c r="J81" s="34"/>
    </row>
    <row r="82" spans="1:16" ht="15">
      <c r="A82" s="35" t="s">
        <v>52</v>
      </c>
      <c r="B82" s="35">
        <v>23</v>
      </c>
      <c r="C82" s="36" t="s">
        <v>990</v>
      </c>
      <c r="D82" s="35" t="s">
        <v>54</v>
      </c>
      <c r="E82" s="37" t="s">
        <v>991</v>
      </c>
      <c r="F82" s="38" t="s">
        <v>176</v>
      </c>
      <c r="G82" s="39">
        <v>54</v>
      </c>
      <c r="H82" s="40">
        <v>0</v>
      </c>
      <c r="I82" s="40">
        <f>ROUND(G82*H82,P4)</f>
        <v>0</v>
      </c>
      <c r="J82" s="38" t="s">
        <v>66</v>
      </c>
      <c r="O82" s="41">
        <f>I82*0.21</f>
        <v>0</v>
      </c>
      <c r="P82">
        <v>3</v>
      </c>
    </row>
    <row r="83" spans="1:10" ht="45">
      <c r="A83" s="35" t="s">
        <v>57</v>
      </c>
      <c r="B83" s="42"/>
      <c r="C83" s="43"/>
      <c r="D83" s="43"/>
      <c r="E83" s="37" t="s">
        <v>1043</v>
      </c>
      <c r="F83" s="43"/>
      <c r="G83" s="43"/>
      <c r="H83" s="43"/>
      <c r="I83" s="43"/>
      <c r="J83" s="44"/>
    </row>
    <row r="84" spans="1:10" ht="30">
      <c r="A84" s="35" t="s">
        <v>59</v>
      </c>
      <c r="B84" s="42"/>
      <c r="C84" s="43"/>
      <c r="D84" s="43"/>
      <c r="E84" s="45" t="s">
        <v>1044</v>
      </c>
      <c r="F84" s="43"/>
      <c r="G84" s="43"/>
      <c r="H84" s="43"/>
      <c r="I84" s="43"/>
      <c r="J84" s="44"/>
    </row>
    <row r="85" spans="1:16" ht="15">
      <c r="A85" s="35" t="s">
        <v>52</v>
      </c>
      <c r="B85" s="35">
        <v>24</v>
      </c>
      <c r="C85" s="36" t="s">
        <v>836</v>
      </c>
      <c r="D85" s="35" t="s">
        <v>54</v>
      </c>
      <c r="E85" s="37" t="s">
        <v>837</v>
      </c>
      <c r="F85" s="38" t="s">
        <v>176</v>
      </c>
      <c r="G85" s="39">
        <v>32.7</v>
      </c>
      <c r="H85" s="40">
        <v>0</v>
      </c>
      <c r="I85" s="40">
        <f>ROUND(G85*H85,P4)</f>
        <v>0</v>
      </c>
      <c r="J85" s="38" t="s">
        <v>66</v>
      </c>
      <c r="O85" s="41">
        <f>I85*0.21</f>
        <v>0</v>
      </c>
      <c r="P85">
        <v>3</v>
      </c>
    </row>
    <row r="86" spans="1:10" ht="30">
      <c r="A86" s="35" t="s">
        <v>57</v>
      </c>
      <c r="B86" s="42"/>
      <c r="C86" s="43"/>
      <c r="D86" s="43"/>
      <c r="E86" s="37" t="s">
        <v>1045</v>
      </c>
      <c r="F86" s="43"/>
      <c r="G86" s="43"/>
      <c r="H86" s="43"/>
      <c r="I86" s="43"/>
      <c r="J86" s="44"/>
    </row>
    <row r="87" spans="1:10" ht="45">
      <c r="A87" s="35" t="s">
        <v>59</v>
      </c>
      <c r="B87" s="42"/>
      <c r="C87" s="43"/>
      <c r="D87" s="43"/>
      <c r="E87" s="45" t="s">
        <v>1046</v>
      </c>
      <c r="F87" s="43"/>
      <c r="G87" s="43"/>
      <c r="H87" s="43"/>
      <c r="I87" s="43"/>
      <c r="J87" s="44"/>
    </row>
    <row r="88" spans="1:10" ht="15">
      <c r="A88" s="29" t="s">
        <v>49</v>
      </c>
      <c r="B88" s="30"/>
      <c r="C88" s="31" t="s">
        <v>172</v>
      </c>
      <c r="D88" s="32"/>
      <c r="E88" s="29" t="s">
        <v>173</v>
      </c>
      <c r="F88" s="32"/>
      <c r="G88" s="32"/>
      <c r="H88" s="32"/>
      <c r="I88" s="33">
        <f>SUMIFS(I89:I103,A89:A103,"P")</f>
        <v>0</v>
      </c>
      <c r="J88" s="34"/>
    </row>
    <row r="89" spans="1:16" ht="15">
      <c r="A89" s="35" t="s">
        <v>52</v>
      </c>
      <c r="B89" s="35">
        <v>25</v>
      </c>
      <c r="C89" s="36" t="s">
        <v>996</v>
      </c>
      <c r="D89" s="35" t="s">
        <v>54</v>
      </c>
      <c r="E89" s="37" t="s">
        <v>997</v>
      </c>
      <c r="F89" s="38" t="s">
        <v>176</v>
      </c>
      <c r="G89" s="39">
        <v>8.9</v>
      </c>
      <c r="H89" s="40">
        <v>0</v>
      </c>
      <c r="I89" s="40">
        <f>ROUND(G89*H89,P4)</f>
        <v>0</v>
      </c>
      <c r="J89" s="38" t="s">
        <v>66</v>
      </c>
      <c r="O89" s="41">
        <f>I89*0.21</f>
        <v>0</v>
      </c>
      <c r="P89">
        <v>3</v>
      </c>
    </row>
    <row r="90" spans="1:10" ht="15">
      <c r="A90" s="35" t="s">
        <v>57</v>
      </c>
      <c r="B90" s="42"/>
      <c r="C90" s="43"/>
      <c r="D90" s="43"/>
      <c r="E90" s="37" t="s">
        <v>998</v>
      </c>
      <c r="F90" s="43"/>
      <c r="G90" s="43"/>
      <c r="H90" s="43"/>
      <c r="I90" s="43"/>
      <c r="J90" s="44"/>
    </row>
    <row r="91" spans="1:10" ht="45">
      <c r="A91" s="35" t="s">
        <v>59</v>
      </c>
      <c r="B91" s="42"/>
      <c r="C91" s="43"/>
      <c r="D91" s="43"/>
      <c r="E91" s="45" t="s">
        <v>1047</v>
      </c>
      <c r="F91" s="43"/>
      <c r="G91" s="43"/>
      <c r="H91" s="43"/>
      <c r="I91" s="43"/>
      <c r="J91" s="44"/>
    </row>
    <row r="92" spans="1:16" ht="15">
      <c r="A92" s="35" t="s">
        <v>52</v>
      </c>
      <c r="B92" s="35">
        <v>26</v>
      </c>
      <c r="C92" s="36" t="s">
        <v>1048</v>
      </c>
      <c r="D92" s="35" t="s">
        <v>54</v>
      </c>
      <c r="E92" s="37" t="s">
        <v>1049</v>
      </c>
      <c r="F92" s="38" t="s">
        <v>176</v>
      </c>
      <c r="G92" s="39">
        <v>39.4</v>
      </c>
      <c r="H92" s="40">
        <v>0</v>
      </c>
      <c r="I92" s="40">
        <f>ROUND(G92*H92,P4)</f>
        <v>0</v>
      </c>
      <c r="J92" s="38" t="s">
        <v>66</v>
      </c>
      <c r="O92" s="41">
        <f>I92*0.21</f>
        <v>0</v>
      </c>
      <c r="P92">
        <v>3</v>
      </c>
    </row>
    <row r="93" spans="1:10" ht="60">
      <c r="A93" s="35" t="s">
        <v>57</v>
      </c>
      <c r="B93" s="42"/>
      <c r="C93" s="43"/>
      <c r="D93" s="43"/>
      <c r="E93" s="37" t="s">
        <v>1050</v>
      </c>
      <c r="F93" s="43"/>
      <c r="G93" s="43"/>
      <c r="H93" s="43"/>
      <c r="I93" s="43"/>
      <c r="J93" s="44"/>
    </row>
    <row r="94" spans="1:10" ht="45">
      <c r="A94" s="35" t="s">
        <v>59</v>
      </c>
      <c r="B94" s="42"/>
      <c r="C94" s="43"/>
      <c r="D94" s="43"/>
      <c r="E94" s="45" t="s">
        <v>1051</v>
      </c>
      <c r="F94" s="43"/>
      <c r="G94" s="43"/>
      <c r="H94" s="43"/>
      <c r="I94" s="43"/>
      <c r="J94" s="44"/>
    </row>
    <row r="95" spans="1:16" ht="15">
      <c r="A95" s="35" t="s">
        <v>52</v>
      </c>
      <c r="B95" s="35">
        <v>27</v>
      </c>
      <c r="C95" s="36" t="s">
        <v>852</v>
      </c>
      <c r="D95" s="35" t="s">
        <v>54</v>
      </c>
      <c r="E95" s="37" t="s">
        <v>853</v>
      </c>
      <c r="F95" s="38" t="s">
        <v>81</v>
      </c>
      <c r="G95" s="39">
        <v>6</v>
      </c>
      <c r="H95" s="40">
        <v>0</v>
      </c>
      <c r="I95" s="40">
        <f>ROUND(G95*H95,P4)</f>
        <v>0</v>
      </c>
      <c r="J95" s="38" t="s">
        <v>66</v>
      </c>
      <c r="O95" s="41">
        <f>I95*0.21</f>
        <v>0</v>
      </c>
      <c r="P95">
        <v>3</v>
      </c>
    </row>
    <row r="96" spans="1:10" ht="15">
      <c r="A96" s="35" t="s">
        <v>57</v>
      </c>
      <c r="B96" s="42"/>
      <c r="C96" s="43"/>
      <c r="D96" s="43"/>
      <c r="E96" s="37" t="s">
        <v>854</v>
      </c>
      <c r="F96" s="43"/>
      <c r="G96" s="43"/>
      <c r="H96" s="43"/>
      <c r="I96" s="43"/>
      <c r="J96" s="44"/>
    </row>
    <row r="97" spans="1:10" ht="30">
      <c r="A97" s="35" t="s">
        <v>59</v>
      </c>
      <c r="B97" s="42"/>
      <c r="C97" s="43"/>
      <c r="D97" s="43"/>
      <c r="E97" s="45" t="s">
        <v>1052</v>
      </c>
      <c r="F97" s="43"/>
      <c r="G97" s="43"/>
      <c r="H97" s="43"/>
      <c r="I97" s="43"/>
      <c r="J97" s="44"/>
    </row>
    <row r="98" spans="1:16" ht="30">
      <c r="A98" s="35" t="s">
        <v>52</v>
      </c>
      <c r="B98" s="35">
        <v>28</v>
      </c>
      <c r="C98" s="36" t="s">
        <v>410</v>
      </c>
      <c r="D98" s="35" t="s">
        <v>54</v>
      </c>
      <c r="E98" s="37" t="s">
        <v>411</v>
      </c>
      <c r="F98" s="38" t="s">
        <v>176</v>
      </c>
      <c r="G98" s="39">
        <v>9.9</v>
      </c>
      <c r="H98" s="40">
        <v>0</v>
      </c>
      <c r="I98" s="40">
        <f>ROUND(G98*H98,P4)</f>
        <v>0</v>
      </c>
      <c r="J98" s="38" t="s">
        <v>66</v>
      </c>
      <c r="O98" s="41">
        <f>I98*0.21</f>
        <v>0</v>
      </c>
      <c r="P98">
        <v>3</v>
      </c>
    </row>
    <row r="99" spans="1:10" ht="15">
      <c r="A99" s="35" t="s">
        <v>57</v>
      </c>
      <c r="B99" s="42"/>
      <c r="C99" s="43"/>
      <c r="D99" s="43"/>
      <c r="E99" s="37" t="s">
        <v>1053</v>
      </c>
      <c r="F99" s="43"/>
      <c r="G99" s="43"/>
      <c r="H99" s="43"/>
      <c r="I99" s="43"/>
      <c r="J99" s="44"/>
    </row>
    <row r="100" spans="1:10" ht="30">
      <c r="A100" s="35" t="s">
        <v>59</v>
      </c>
      <c r="B100" s="42"/>
      <c r="C100" s="43"/>
      <c r="D100" s="43"/>
      <c r="E100" s="45" t="s">
        <v>1054</v>
      </c>
      <c r="F100" s="43"/>
      <c r="G100" s="43"/>
      <c r="H100" s="43"/>
      <c r="I100" s="43"/>
      <c r="J100" s="44"/>
    </row>
    <row r="101" spans="1:16" ht="15">
      <c r="A101" s="35" t="s">
        <v>52</v>
      </c>
      <c r="B101" s="35">
        <v>29</v>
      </c>
      <c r="C101" s="36" t="s">
        <v>861</v>
      </c>
      <c r="D101" s="35" t="s">
        <v>223</v>
      </c>
      <c r="E101" s="37" t="s">
        <v>862</v>
      </c>
      <c r="F101" s="38" t="s">
        <v>176</v>
      </c>
      <c r="G101" s="39">
        <v>48.3</v>
      </c>
      <c r="H101" s="40">
        <v>0</v>
      </c>
      <c r="I101" s="40">
        <f>ROUND(G101*H101,P4)</f>
        <v>0</v>
      </c>
      <c r="J101" s="38" t="s">
        <v>66</v>
      </c>
      <c r="O101" s="41">
        <f>I101*0.21</f>
        <v>0</v>
      </c>
      <c r="P101">
        <v>3</v>
      </c>
    </row>
    <row r="102" spans="1:10" ht="30">
      <c r="A102" s="35" t="s">
        <v>57</v>
      </c>
      <c r="B102" s="42"/>
      <c r="C102" s="43"/>
      <c r="D102" s="43"/>
      <c r="E102" s="37" t="s">
        <v>863</v>
      </c>
      <c r="F102" s="43"/>
      <c r="G102" s="43"/>
      <c r="H102" s="43"/>
      <c r="I102" s="43"/>
      <c r="J102" s="44"/>
    </row>
    <row r="103" spans="1:10" ht="45">
      <c r="A103" s="35" t="s">
        <v>59</v>
      </c>
      <c r="B103" s="46"/>
      <c r="C103" s="47"/>
      <c r="D103" s="47"/>
      <c r="E103" s="45" t="s">
        <v>1055</v>
      </c>
      <c r="F103" s="47"/>
      <c r="G103" s="47"/>
      <c r="H103" s="47"/>
      <c r="I103" s="47"/>
      <c r="J103" s="48"/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7.57421875" style="0" bestFit="1" customWidth="1"/>
    <col min="15" max="16" width="9.140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0.25">
      <c r="A2" s="1"/>
      <c r="B2" s="14"/>
      <c r="C2" s="15"/>
      <c r="D2" s="15"/>
      <c r="E2" s="16" t="s">
        <v>29</v>
      </c>
      <c r="F2" s="15"/>
      <c r="G2" s="15"/>
      <c r="H2" s="15"/>
      <c r="I2" s="15"/>
      <c r="J2" s="17"/>
    </row>
    <row r="3" spans="1:16" ht="15">
      <c r="A3" s="3" t="s">
        <v>30</v>
      </c>
      <c r="B3" s="18" t="s">
        <v>31</v>
      </c>
      <c r="C3" s="19" t="s">
        <v>32</v>
      </c>
      <c r="D3" s="20"/>
      <c r="E3" s="21" t="s">
        <v>33</v>
      </c>
      <c r="F3" s="15"/>
      <c r="G3" s="15"/>
      <c r="H3" s="22" t="s">
        <v>11</v>
      </c>
      <c r="I3" s="23">
        <f>SUMIFS(I9:I54,A9:A54,"SD")</f>
        <v>0</v>
      </c>
      <c r="J3" s="17"/>
      <c r="O3">
        <v>0</v>
      </c>
      <c r="P3">
        <v>2</v>
      </c>
    </row>
    <row r="4" spans="1:16" ht="15">
      <c r="A4" s="3" t="s">
        <v>34</v>
      </c>
      <c r="B4" s="18" t="s">
        <v>35</v>
      </c>
      <c r="C4" s="19" t="s">
        <v>11</v>
      </c>
      <c r="D4" s="20"/>
      <c r="E4" s="21" t="s">
        <v>12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3" t="s">
        <v>36</v>
      </c>
      <c r="B5" s="18" t="s">
        <v>37</v>
      </c>
      <c r="C5" s="19" t="s">
        <v>11</v>
      </c>
      <c r="D5" s="20"/>
      <c r="E5" s="21" t="s">
        <v>12</v>
      </c>
      <c r="F5" s="15"/>
      <c r="G5" s="15"/>
      <c r="H5" s="15"/>
      <c r="I5" s="15"/>
      <c r="J5" s="17"/>
      <c r="O5">
        <v>0.21</v>
      </c>
    </row>
    <row r="6" spans="1:10" ht="15">
      <c r="A6" s="24" t="s">
        <v>38</v>
      </c>
      <c r="B6" s="25" t="s">
        <v>39</v>
      </c>
      <c r="C6" s="7" t="s">
        <v>40</v>
      </c>
      <c r="D6" s="7" t="s">
        <v>41</v>
      </c>
      <c r="E6" s="7" t="s">
        <v>42</v>
      </c>
      <c r="F6" s="7" t="s">
        <v>43</v>
      </c>
      <c r="G6" s="7" t="s">
        <v>44</v>
      </c>
      <c r="H6" s="7" t="s">
        <v>45</v>
      </c>
      <c r="I6" s="7"/>
      <c r="J6" s="26" t="s">
        <v>46</v>
      </c>
    </row>
    <row r="7" spans="1:10" ht="15">
      <c r="A7" s="24"/>
      <c r="B7" s="25"/>
      <c r="C7" s="7"/>
      <c r="D7" s="7"/>
      <c r="E7" s="7"/>
      <c r="F7" s="7"/>
      <c r="G7" s="7"/>
      <c r="H7" s="7" t="s">
        <v>47</v>
      </c>
      <c r="I7" s="7" t="s">
        <v>48</v>
      </c>
      <c r="J7" s="26"/>
    </row>
    <row r="8" spans="1:10" ht="15">
      <c r="A8" s="27">
        <v>0</v>
      </c>
      <c r="B8" s="25">
        <v>1</v>
      </c>
      <c r="C8" s="28">
        <v>2</v>
      </c>
      <c r="D8" s="7">
        <v>3</v>
      </c>
      <c r="E8" s="28">
        <v>4</v>
      </c>
      <c r="F8" s="7">
        <v>5</v>
      </c>
      <c r="G8" s="7">
        <v>6</v>
      </c>
      <c r="H8" s="7">
        <v>7</v>
      </c>
      <c r="I8" s="28">
        <v>8</v>
      </c>
      <c r="J8" s="26">
        <v>9</v>
      </c>
    </row>
    <row r="9" spans="1:10" ht="15">
      <c r="A9" s="29" t="s">
        <v>49</v>
      </c>
      <c r="B9" s="30"/>
      <c r="C9" s="31" t="s">
        <v>50</v>
      </c>
      <c r="D9" s="32"/>
      <c r="E9" s="29" t="s">
        <v>51</v>
      </c>
      <c r="F9" s="32"/>
      <c r="G9" s="32"/>
      <c r="H9" s="32"/>
      <c r="I9" s="33">
        <f>SUMIFS(I10:I54,A10:A54,"P")</f>
        <v>0</v>
      </c>
      <c r="J9" s="34"/>
    </row>
    <row r="10" spans="1:16" ht="15">
      <c r="A10" s="35" t="s">
        <v>52</v>
      </c>
      <c r="B10" s="35">
        <v>1</v>
      </c>
      <c r="C10" s="36" t="s">
        <v>53</v>
      </c>
      <c r="D10" s="35" t="s">
        <v>54</v>
      </c>
      <c r="E10" s="37" t="s">
        <v>55</v>
      </c>
      <c r="F10" s="38" t="s">
        <v>56</v>
      </c>
      <c r="G10" s="39">
        <v>1</v>
      </c>
      <c r="H10" s="40">
        <v>0</v>
      </c>
      <c r="I10" s="40">
        <f>ROUND(G10*H10,P4)</f>
        <v>0</v>
      </c>
      <c r="J10" s="35"/>
      <c r="O10" s="41">
        <f>I10*0.21</f>
        <v>0</v>
      </c>
      <c r="P10">
        <v>3</v>
      </c>
    </row>
    <row r="11" spans="1:10" ht="150">
      <c r="A11" s="35" t="s">
        <v>57</v>
      </c>
      <c r="B11" s="42"/>
      <c r="C11" s="43"/>
      <c r="D11" s="43"/>
      <c r="E11" s="37" t="s">
        <v>58</v>
      </c>
      <c r="F11" s="43"/>
      <c r="G11" s="43"/>
      <c r="H11" s="43"/>
      <c r="I11" s="43"/>
      <c r="J11" s="44"/>
    </row>
    <row r="12" spans="1:10" ht="30">
      <c r="A12" s="35" t="s">
        <v>59</v>
      </c>
      <c r="B12" s="42"/>
      <c r="C12" s="43"/>
      <c r="D12" s="43"/>
      <c r="E12" s="45" t="s">
        <v>60</v>
      </c>
      <c r="F12" s="43"/>
      <c r="G12" s="43"/>
      <c r="H12" s="43"/>
      <c r="I12" s="43"/>
      <c r="J12" s="44"/>
    </row>
    <row r="13" spans="1:16" ht="15">
      <c r="A13" s="35" t="s">
        <v>52</v>
      </c>
      <c r="B13" s="35">
        <v>2</v>
      </c>
      <c r="C13" s="36" t="s">
        <v>61</v>
      </c>
      <c r="D13" s="35" t="s">
        <v>54</v>
      </c>
      <c r="E13" s="37" t="s">
        <v>62</v>
      </c>
      <c r="F13" s="38" t="s">
        <v>56</v>
      </c>
      <c r="G13" s="39">
        <v>1</v>
      </c>
      <c r="H13" s="40">
        <v>0</v>
      </c>
      <c r="I13" s="40">
        <f>ROUND(G13*H13,P4)</f>
        <v>0</v>
      </c>
      <c r="J13" s="35"/>
      <c r="O13" s="41">
        <f>I13*0.21</f>
        <v>0</v>
      </c>
      <c r="P13">
        <v>3</v>
      </c>
    </row>
    <row r="14" spans="1:10" ht="30">
      <c r="A14" s="35" t="s">
        <v>57</v>
      </c>
      <c r="B14" s="42"/>
      <c r="C14" s="43"/>
      <c r="D14" s="43"/>
      <c r="E14" s="37" t="s">
        <v>63</v>
      </c>
      <c r="F14" s="43"/>
      <c r="G14" s="43"/>
      <c r="H14" s="43"/>
      <c r="I14" s="43"/>
      <c r="J14" s="44"/>
    </row>
    <row r="15" spans="1:10" ht="30">
      <c r="A15" s="35" t="s">
        <v>59</v>
      </c>
      <c r="B15" s="42"/>
      <c r="C15" s="43"/>
      <c r="D15" s="43"/>
      <c r="E15" s="45" t="s">
        <v>60</v>
      </c>
      <c r="F15" s="43"/>
      <c r="G15" s="43"/>
      <c r="H15" s="43"/>
      <c r="I15" s="43"/>
      <c r="J15" s="44"/>
    </row>
    <row r="16" spans="1:16" ht="15">
      <c r="A16" s="35" t="s">
        <v>52</v>
      </c>
      <c r="B16" s="35">
        <v>3</v>
      </c>
      <c r="C16" s="36" t="s">
        <v>64</v>
      </c>
      <c r="D16" s="35" t="s">
        <v>54</v>
      </c>
      <c r="E16" s="37" t="s">
        <v>65</v>
      </c>
      <c r="F16" s="38" t="s">
        <v>56</v>
      </c>
      <c r="G16" s="39">
        <v>1</v>
      </c>
      <c r="H16" s="40">
        <v>0</v>
      </c>
      <c r="I16" s="40">
        <f>ROUND(G16*H16,P4)</f>
        <v>0</v>
      </c>
      <c r="J16" s="38" t="s">
        <v>66</v>
      </c>
      <c r="O16" s="41">
        <f>I16*0.21</f>
        <v>0</v>
      </c>
      <c r="P16">
        <v>3</v>
      </c>
    </row>
    <row r="17" spans="1:10" ht="30">
      <c r="A17" s="35" t="s">
        <v>57</v>
      </c>
      <c r="B17" s="42"/>
      <c r="C17" s="43"/>
      <c r="D17" s="43"/>
      <c r="E17" s="37" t="s">
        <v>67</v>
      </c>
      <c r="F17" s="43"/>
      <c r="G17" s="43"/>
      <c r="H17" s="43"/>
      <c r="I17" s="43"/>
      <c r="J17" s="44"/>
    </row>
    <row r="18" spans="1:10" ht="30">
      <c r="A18" s="35" t="s">
        <v>59</v>
      </c>
      <c r="B18" s="42"/>
      <c r="C18" s="43"/>
      <c r="D18" s="43"/>
      <c r="E18" s="45" t="s">
        <v>60</v>
      </c>
      <c r="F18" s="43"/>
      <c r="G18" s="43"/>
      <c r="H18" s="43"/>
      <c r="I18" s="43"/>
      <c r="J18" s="44"/>
    </row>
    <row r="19" spans="1:16" ht="15">
      <c r="A19" s="35" t="s">
        <v>52</v>
      </c>
      <c r="B19" s="35">
        <v>4</v>
      </c>
      <c r="C19" s="36" t="s">
        <v>68</v>
      </c>
      <c r="D19" s="35" t="s">
        <v>54</v>
      </c>
      <c r="E19" s="37" t="s">
        <v>69</v>
      </c>
      <c r="F19" s="38" t="s">
        <v>56</v>
      </c>
      <c r="G19" s="39">
        <v>1</v>
      </c>
      <c r="H19" s="40">
        <v>0</v>
      </c>
      <c r="I19" s="40">
        <f>ROUND(G19*H19,P4)</f>
        <v>0</v>
      </c>
      <c r="J19" s="38" t="s">
        <v>66</v>
      </c>
      <c r="O19" s="41">
        <f>I19*0.21</f>
        <v>0</v>
      </c>
      <c r="P19">
        <v>3</v>
      </c>
    </row>
    <row r="20" spans="1:10" ht="30">
      <c r="A20" s="35" t="s">
        <v>57</v>
      </c>
      <c r="B20" s="42"/>
      <c r="C20" s="43"/>
      <c r="D20" s="43"/>
      <c r="E20" s="37" t="s">
        <v>70</v>
      </c>
      <c r="F20" s="43"/>
      <c r="G20" s="43"/>
      <c r="H20" s="43"/>
      <c r="I20" s="43"/>
      <c r="J20" s="44"/>
    </row>
    <row r="21" spans="1:10" ht="30">
      <c r="A21" s="35" t="s">
        <v>59</v>
      </c>
      <c r="B21" s="42"/>
      <c r="C21" s="43"/>
      <c r="D21" s="43"/>
      <c r="E21" s="45" t="s">
        <v>60</v>
      </c>
      <c r="F21" s="43"/>
      <c r="G21" s="43"/>
      <c r="H21" s="43"/>
      <c r="I21" s="43"/>
      <c r="J21" s="44"/>
    </row>
    <row r="22" spans="1:16" ht="15">
      <c r="A22" s="35" t="s">
        <v>52</v>
      </c>
      <c r="B22" s="35">
        <v>5</v>
      </c>
      <c r="C22" s="36" t="s">
        <v>71</v>
      </c>
      <c r="D22" s="35" t="s">
        <v>72</v>
      </c>
      <c r="E22" s="37" t="s">
        <v>73</v>
      </c>
      <c r="F22" s="38" t="s">
        <v>56</v>
      </c>
      <c r="G22" s="39">
        <v>1</v>
      </c>
      <c r="H22" s="40">
        <v>0</v>
      </c>
      <c r="I22" s="40">
        <f>ROUND(G22*H22,P4)</f>
        <v>0</v>
      </c>
      <c r="J22" s="35"/>
      <c r="O22" s="41">
        <f>I22*0.21</f>
        <v>0</v>
      </c>
      <c r="P22">
        <v>3</v>
      </c>
    </row>
    <row r="23" spans="1:10" ht="30">
      <c r="A23" s="35" t="s">
        <v>57</v>
      </c>
      <c r="B23" s="42"/>
      <c r="C23" s="43"/>
      <c r="D23" s="43"/>
      <c r="E23" s="37" t="s">
        <v>74</v>
      </c>
      <c r="F23" s="43"/>
      <c r="G23" s="43"/>
      <c r="H23" s="43"/>
      <c r="I23" s="43"/>
      <c r="J23" s="44"/>
    </row>
    <row r="24" spans="1:10" ht="30">
      <c r="A24" s="35" t="s">
        <v>59</v>
      </c>
      <c r="B24" s="42"/>
      <c r="C24" s="43"/>
      <c r="D24" s="43"/>
      <c r="E24" s="45" t="s">
        <v>60</v>
      </c>
      <c r="F24" s="43"/>
      <c r="G24" s="43"/>
      <c r="H24" s="43"/>
      <c r="I24" s="43"/>
      <c r="J24" s="44"/>
    </row>
    <row r="25" spans="1:16" ht="15">
      <c r="A25" s="35" t="s">
        <v>52</v>
      </c>
      <c r="B25" s="35">
        <v>6</v>
      </c>
      <c r="C25" s="36" t="s">
        <v>75</v>
      </c>
      <c r="D25" s="35" t="s">
        <v>76</v>
      </c>
      <c r="E25" s="37" t="s">
        <v>77</v>
      </c>
      <c r="F25" s="38" t="s">
        <v>56</v>
      </c>
      <c r="G25" s="39">
        <v>1</v>
      </c>
      <c r="H25" s="40">
        <v>0</v>
      </c>
      <c r="I25" s="40">
        <f>ROUND(G25*H25,P4)</f>
        <v>0</v>
      </c>
      <c r="J25" s="38" t="s">
        <v>66</v>
      </c>
      <c r="O25" s="41">
        <f>I25*0.21</f>
        <v>0</v>
      </c>
      <c r="P25">
        <v>3</v>
      </c>
    </row>
    <row r="26" spans="1:10" ht="60">
      <c r="A26" s="35" t="s">
        <v>57</v>
      </c>
      <c r="B26" s="42"/>
      <c r="C26" s="43"/>
      <c r="D26" s="43"/>
      <c r="E26" s="37" t="s">
        <v>78</v>
      </c>
      <c r="F26" s="43"/>
      <c r="G26" s="43"/>
      <c r="H26" s="43"/>
      <c r="I26" s="43"/>
      <c r="J26" s="44"/>
    </row>
    <row r="27" spans="1:10" ht="30">
      <c r="A27" s="35" t="s">
        <v>59</v>
      </c>
      <c r="B27" s="42"/>
      <c r="C27" s="43"/>
      <c r="D27" s="43"/>
      <c r="E27" s="45" t="s">
        <v>60</v>
      </c>
      <c r="F27" s="43"/>
      <c r="G27" s="43"/>
      <c r="H27" s="43"/>
      <c r="I27" s="43"/>
      <c r="J27" s="44"/>
    </row>
    <row r="28" spans="1:16" ht="15">
      <c r="A28" s="35" t="s">
        <v>52</v>
      </c>
      <c r="B28" s="35">
        <v>7</v>
      </c>
      <c r="C28" s="36" t="s">
        <v>79</v>
      </c>
      <c r="D28" s="35" t="s">
        <v>72</v>
      </c>
      <c r="E28" s="37" t="s">
        <v>80</v>
      </c>
      <c r="F28" s="38" t="s">
        <v>81</v>
      </c>
      <c r="G28" s="39">
        <v>1</v>
      </c>
      <c r="H28" s="40">
        <v>0</v>
      </c>
      <c r="I28" s="40">
        <f>ROUND(G28*H28,P4)</f>
        <v>0</v>
      </c>
      <c r="J28" s="38" t="s">
        <v>66</v>
      </c>
      <c r="O28" s="41">
        <f>I28*0.21</f>
        <v>0</v>
      </c>
      <c r="P28">
        <v>3</v>
      </c>
    </row>
    <row r="29" spans="1:10" ht="30">
      <c r="A29" s="35" t="s">
        <v>57</v>
      </c>
      <c r="B29" s="42"/>
      <c r="C29" s="43"/>
      <c r="D29" s="43"/>
      <c r="E29" s="37" t="s">
        <v>82</v>
      </c>
      <c r="F29" s="43"/>
      <c r="G29" s="43"/>
      <c r="H29" s="43"/>
      <c r="I29" s="43"/>
      <c r="J29" s="44"/>
    </row>
    <row r="30" spans="1:10" ht="30">
      <c r="A30" s="35" t="s">
        <v>59</v>
      </c>
      <c r="B30" s="42"/>
      <c r="C30" s="43"/>
      <c r="D30" s="43"/>
      <c r="E30" s="45" t="s">
        <v>60</v>
      </c>
      <c r="F30" s="43"/>
      <c r="G30" s="43"/>
      <c r="H30" s="43"/>
      <c r="I30" s="43"/>
      <c r="J30" s="44"/>
    </row>
    <row r="31" spans="1:16" ht="15">
      <c r="A31" s="35" t="s">
        <v>52</v>
      </c>
      <c r="B31" s="35">
        <v>8</v>
      </c>
      <c r="C31" s="36" t="s">
        <v>83</v>
      </c>
      <c r="D31" s="35" t="s">
        <v>72</v>
      </c>
      <c r="E31" s="37" t="s">
        <v>84</v>
      </c>
      <c r="F31" s="38" t="s">
        <v>56</v>
      </c>
      <c r="G31" s="39">
        <v>1</v>
      </c>
      <c r="H31" s="40">
        <v>0</v>
      </c>
      <c r="I31" s="40">
        <f>ROUND(G31*H31,P4)</f>
        <v>0</v>
      </c>
      <c r="J31" s="38" t="s">
        <v>66</v>
      </c>
      <c r="O31" s="41">
        <f>I31*0.21</f>
        <v>0</v>
      </c>
      <c r="P31">
        <v>3</v>
      </c>
    </row>
    <row r="32" spans="1:10" ht="15">
      <c r="A32" s="35" t="s">
        <v>57</v>
      </c>
      <c r="B32" s="42"/>
      <c r="C32" s="43"/>
      <c r="D32" s="43"/>
      <c r="E32" s="37" t="s">
        <v>85</v>
      </c>
      <c r="F32" s="43"/>
      <c r="G32" s="43"/>
      <c r="H32" s="43"/>
      <c r="I32" s="43"/>
      <c r="J32" s="44"/>
    </row>
    <row r="33" spans="1:10" ht="30">
      <c r="A33" s="35" t="s">
        <v>59</v>
      </c>
      <c r="B33" s="42"/>
      <c r="C33" s="43"/>
      <c r="D33" s="43"/>
      <c r="E33" s="45" t="s">
        <v>60</v>
      </c>
      <c r="F33" s="43"/>
      <c r="G33" s="43"/>
      <c r="H33" s="43"/>
      <c r="I33" s="43"/>
      <c r="J33" s="44"/>
    </row>
    <row r="34" spans="1:16" ht="15">
      <c r="A34" s="35" t="s">
        <v>52</v>
      </c>
      <c r="B34" s="35">
        <v>9</v>
      </c>
      <c r="C34" s="36" t="s">
        <v>83</v>
      </c>
      <c r="D34" s="35" t="s">
        <v>76</v>
      </c>
      <c r="E34" s="37" t="s">
        <v>84</v>
      </c>
      <c r="F34" s="38" t="s">
        <v>56</v>
      </c>
      <c r="G34" s="39">
        <v>1</v>
      </c>
      <c r="H34" s="40">
        <v>0</v>
      </c>
      <c r="I34" s="40">
        <f>ROUND(G34*H34,P4)</f>
        <v>0</v>
      </c>
      <c r="J34" s="38" t="s">
        <v>66</v>
      </c>
      <c r="O34" s="41">
        <f>I34*0.21</f>
        <v>0</v>
      </c>
      <c r="P34">
        <v>3</v>
      </c>
    </row>
    <row r="35" spans="1:10" ht="15">
      <c r="A35" s="35" t="s">
        <v>57</v>
      </c>
      <c r="B35" s="42"/>
      <c r="C35" s="43"/>
      <c r="D35" s="43"/>
      <c r="E35" s="37" t="s">
        <v>86</v>
      </c>
      <c r="F35" s="43"/>
      <c r="G35" s="43"/>
      <c r="H35" s="43"/>
      <c r="I35" s="43"/>
      <c r="J35" s="44"/>
    </row>
    <row r="36" spans="1:10" ht="30">
      <c r="A36" s="35" t="s">
        <v>59</v>
      </c>
      <c r="B36" s="42"/>
      <c r="C36" s="43"/>
      <c r="D36" s="43"/>
      <c r="E36" s="45" t="s">
        <v>60</v>
      </c>
      <c r="F36" s="43"/>
      <c r="G36" s="43"/>
      <c r="H36" s="43"/>
      <c r="I36" s="43"/>
      <c r="J36" s="44"/>
    </row>
    <row r="37" spans="1:16" ht="15">
      <c r="A37" s="35" t="s">
        <v>52</v>
      </c>
      <c r="B37" s="35">
        <v>10</v>
      </c>
      <c r="C37" s="36" t="s">
        <v>87</v>
      </c>
      <c r="D37" s="35" t="s">
        <v>54</v>
      </c>
      <c r="E37" s="37" t="s">
        <v>88</v>
      </c>
      <c r="F37" s="38" t="s">
        <v>56</v>
      </c>
      <c r="G37" s="39">
        <v>1</v>
      </c>
      <c r="H37" s="40">
        <v>0</v>
      </c>
      <c r="I37" s="40">
        <f>ROUND(G37*H37,P4)</f>
        <v>0</v>
      </c>
      <c r="J37" s="38" t="s">
        <v>66</v>
      </c>
      <c r="O37" s="41">
        <f>I37*0.21</f>
        <v>0</v>
      </c>
      <c r="P37">
        <v>3</v>
      </c>
    </row>
    <row r="38" spans="1:10" ht="15">
      <c r="A38" s="35" t="s">
        <v>57</v>
      </c>
      <c r="B38" s="42"/>
      <c r="C38" s="43"/>
      <c r="D38" s="43"/>
      <c r="E38" s="37" t="s">
        <v>89</v>
      </c>
      <c r="F38" s="43"/>
      <c r="G38" s="43"/>
      <c r="H38" s="43"/>
      <c r="I38" s="43"/>
      <c r="J38" s="44"/>
    </row>
    <row r="39" spans="1:10" ht="30">
      <c r="A39" s="35" t="s">
        <v>59</v>
      </c>
      <c r="B39" s="42"/>
      <c r="C39" s="43"/>
      <c r="D39" s="43"/>
      <c r="E39" s="45" t="s">
        <v>60</v>
      </c>
      <c r="F39" s="43"/>
      <c r="G39" s="43"/>
      <c r="H39" s="43"/>
      <c r="I39" s="43"/>
      <c r="J39" s="44"/>
    </row>
    <row r="40" spans="1:16" ht="15">
      <c r="A40" s="35" t="s">
        <v>52</v>
      </c>
      <c r="B40" s="35">
        <v>11</v>
      </c>
      <c r="C40" s="36" t="s">
        <v>90</v>
      </c>
      <c r="D40" s="35" t="s">
        <v>54</v>
      </c>
      <c r="E40" s="37" t="s">
        <v>91</v>
      </c>
      <c r="F40" s="38" t="s">
        <v>56</v>
      </c>
      <c r="G40" s="39">
        <v>1</v>
      </c>
      <c r="H40" s="40">
        <v>0</v>
      </c>
      <c r="I40" s="40">
        <f>ROUND(G40*H40,P4)</f>
        <v>0</v>
      </c>
      <c r="J40" s="38" t="s">
        <v>66</v>
      </c>
      <c r="O40" s="41">
        <f>I40*0.21</f>
        <v>0</v>
      </c>
      <c r="P40">
        <v>3</v>
      </c>
    </row>
    <row r="41" spans="1:10" ht="30">
      <c r="A41" s="35" t="s">
        <v>57</v>
      </c>
      <c r="B41" s="42"/>
      <c r="C41" s="43"/>
      <c r="D41" s="43"/>
      <c r="E41" s="37" t="s">
        <v>92</v>
      </c>
      <c r="F41" s="43"/>
      <c r="G41" s="43"/>
      <c r="H41" s="43"/>
      <c r="I41" s="43"/>
      <c r="J41" s="44"/>
    </row>
    <row r="42" spans="1:10" ht="30">
      <c r="A42" s="35" t="s">
        <v>59</v>
      </c>
      <c r="B42" s="42"/>
      <c r="C42" s="43"/>
      <c r="D42" s="43"/>
      <c r="E42" s="45" t="s">
        <v>60</v>
      </c>
      <c r="F42" s="43"/>
      <c r="G42" s="43"/>
      <c r="H42" s="43"/>
      <c r="I42" s="43"/>
      <c r="J42" s="44"/>
    </row>
    <row r="43" spans="1:16" ht="15">
      <c r="A43" s="35" t="s">
        <v>52</v>
      </c>
      <c r="B43" s="35">
        <v>12</v>
      </c>
      <c r="C43" s="36" t="s">
        <v>93</v>
      </c>
      <c r="D43" s="35" t="s">
        <v>54</v>
      </c>
      <c r="E43" s="37" t="s">
        <v>94</v>
      </c>
      <c r="F43" s="38" t="s">
        <v>56</v>
      </c>
      <c r="G43" s="39">
        <v>1</v>
      </c>
      <c r="H43" s="40">
        <v>0</v>
      </c>
      <c r="I43" s="40">
        <f>ROUND(G43*H43,P4)</f>
        <v>0</v>
      </c>
      <c r="J43" s="38" t="s">
        <v>66</v>
      </c>
      <c r="O43" s="41">
        <f>I43*0.21</f>
        <v>0</v>
      </c>
      <c r="P43">
        <v>3</v>
      </c>
    </row>
    <row r="44" spans="1:10" ht="15">
      <c r="A44" s="35" t="s">
        <v>57</v>
      </c>
      <c r="B44" s="42"/>
      <c r="C44" s="43"/>
      <c r="D44" s="43"/>
      <c r="E44" s="37" t="s">
        <v>95</v>
      </c>
      <c r="F44" s="43"/>
      <c r="G44" s="43"/>
      <c r="H44" s="43"/>
      <c r="I44" s="43"/>
      <c r="J44" s="44"/>
    </row>
    <row r="45" spans="1:10" ht="30">
      <c r="A45" s="35" t="s">
        <v>59</v>
      </c>
      <c r="B45" s="42"/>
      <c r="C45" s="43"/>
      <c r="D45" s="43"/>
      <c r="E45" s="45" t="s">
        <v>60</v>
      </c>
      <c r="F45" s="43"/>
      <c r="G45" s="43"/>
      <c r="H45" s="43"/>
      <c r="I45" s="43"/>
      <c r="J45" s="44"/>
    </row>
    <row r="46" spans="1:16" ht="15">
      <c r="A46" s="35" t="s">
        <v>52</v>
      </c>
      <c r="B46" s="35">
        <v>13</v>
      </c>
      <c r="C46" s="36" t="s">
        <v>96</v>
      </c>
      <c r="D46" s="35" t="s">
        <v>54</v>
      </c>
      <c r="E46" s="37" t="s">
        <v>97</v>
      </c>
      <c r="F46" s="38" t="s">
        <v>81</v>
      </c>
      <c r="G46" s="39">
        <v>6</v>
      </c>
      <c r="H46" s="40">
        <v>0</v>
      </c>
      <c r="I46" s="40">
        <f>ROUND(G46*H46,P4)</f>
        <v>0</v>
      </c>
      <c r="J46" s="38" t="s">
        <v>66</v>
      </c>
      <c r="O46" s="41">
        <f>I46*0.21</f>
        <v>0</v>
      </c>
      <c r="P46">
        <v>3</v>
      </c>
    </row>
    <row r="47" spans="1:10" ht="45">
      <c r="A47" s="35" t="s">
        <v>57</v>
      </c>
      <c r="B47" s="42"/>
      <c r="C47" s="43"/>
      <c r="D47" s="43"/>
      <c r="E47" s="37" t="s">
        <v>98</v>
      </c>
      <c r="F47" s="43"/>
      <c r="G47" s="43"/>
      <c r="H47" s="43"/>
      <c r="I47" s="43"/>
      <c r="J47" s="44"/>
    </row>
    <row r="48" spans="1:10" ht="60">
      <c r="A48" s="35" t="s">
        <v>59</v>
      </c>
      <c r="B48" s="42"/>
      <c r="C48" s="43"/>
      <c r="D48" s="43"/>
      <c r="E48" s="45" t="s">
        <v>99</v>
      </c>
      <c r="F48" s="43"/>
      <c r="G48" s="43"/>
      <c r="H48" s="43"/>
      <c r="I48" s="43"/>
      <c r="J48" s="44"/>
    </row>
    <row r="49" spans="1:16" ht="15">
      <c r="A49" s="35" t="s">
        <v>52</v>
      </c>
      <c r="B49" s="35">
        <v>14</v>
      </c>
      <c r="C49" s="36" t="s">
        <v>100</v>
      </c>
      <c r="D49" s="35" t="s">
        <v>54</v>
      </c>
      <c r="E49" s="37" t="s">
        <v>101</v>
      </c>
      <c r="F49" s="38" t="s">
        <v>56</v>
      </c>
      <c r="G49" s="39">
        <v>1</v>
      </c>
      <c r="H49" s="40">
        <v>0</v>
      </c>
      <c r="I49" s="40">
        <f>ROUND(G49*H49,P4)</f>
        <v>0</v>
      </c>
      <c r="J49" s="38" t="s">
        <v>66</v>
      </c>
      <c r="O49" s="41">
        <f>I49*0.21</f>
        <v>0</v>
      </c>
      <c r="P49">
        <v>3</v>
      </c>
    </row>
    <row r="50" spans="1:10" ht="90">
      <c r="A50" s="35" t="s">
        <v>57</v>
      </c>
      <c r="B50" s="42"/>
      <c r="C50" s="43"/>
      <c r="D50" s="43"/>
      <c r="E50" s="37" t="s">
        <v>102</v>
      </c>
      <c r="F50" s="43"/>
      <c r="G50" s="43"/>
      <c r="H50" s="43"/>
      <c r="I50" s="43"/>
      <c r="J50" s="44"/>
    </row>
    <row r="51" spans="1:10" ht="30">
      <c r="A51" s="35" t="s">
        <v>59</v>
      </c>
      <c r="B51" s="42"/>
      <c r="C51" s="43"/>
      <c r="D51" s="43"/>
      <c r="E51" s="45" t="s">
        <v>60</v>
      </c>
      <c r="F51" s="43"/>
      <c r="G51" s="43"/>
      <c r="H51" s="43"/>
      <c r="I51" s="43"/>
      <c r="J51" s="44"/>
    </row>
    <row r="52" spans="1:16" ht="30">
      <c r="A52" s="35" t="s">
        <v>52</v>
      </c>
      <c r="B52" s="35">
        <v>15</v>
      </c>
      <c r="C52" s="36" t="s">
        <v>103</v>
      </c>
      <c r="D52" s="35" t="s">
        <v>54</v>
      </c>
      <c r="E52" s="37" t="s">
        <v>104</v>
      </c>
      <c r="F52" s="38" t="s">
        <v>105</v>
      </c>
      <c r="G52" s="39">
        <v>1</v>
      </c>
      <c r="H52" s="40">
        <v>0</v>
      </c>
      <c r="I52" s="40">
        <f>ROUND(G52*H52,P4)</f>
        <v>0</v>
      </c>
      <c r="J52" s="35"/>
      <c r="O52" s="41">
        <f>I52*0.21</f>
        <v>0</v>
      </c>
      <c r="P52">
        <v>3</v>
      </c>
    </row>
    <row r="53" spans="1:10" ht="30">
      <c r="A53" s="35" t="s">
        <v>57</v>
      </c>
      <c r="B53" s="42"/>
      <c r="C53" s="43"/>
      <c r="D53" s="43"/>
      <c r="E53" s="37" t="s">
        <v>106</v>
      </c>
      <c r="F53" s="43"/>
      <c r="G53" s="43"/>
      <c r="H53" s="43"/>
      <c r="I53" s="43"/>
      <c r="J53" s="44"/>
    </row>
    <row r="54" spans="1:10" ht="45">
      <c r="A54" s="35" t="s">
        <v>59</v>
      </c>
      <c r="B54" s="46"/>
      <c r="C54" s="47"/>
      <c r="D54" s="47"/>
      <c r="E54" s="45" t="s">
        <v>107</v>
      </c>
      <c r="F54" s="47"/>
      <c r="G54" s="47"/>
      <c r="H54" s="47"/>
      <c r="I54" s="47"/>
      <c r="J54" s="48"/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7.57421875" style="0" bestFit="1" customWidth="1"/>
    <col min="15" max="16" width="9.140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0.25">
      <c r="A2" s="1"/>
      <c r="B2" s="14"/>
      <c r="C2" s="15"/>
      <c r="D2" s="15"/>
      <c r="E2" s="16" t="s">
        <v>29</v>
      </c>
      <c r="F2" s="15"/>
      <c r="G2" s="15"/>
      <c r="H2" s="15"/>
      <c r="I2" s="15"/>
      <c r="J2" s="17"/>
    </row>
    <row r="3" spans="1:16" ht="15">
      <c r="A3" s="3" t="s">
        <v>30</v>
      </c>
      <c r="B3" s="18" t="s">
        <v>31</v>
      </c>
      <c r="C3" s="19" t="s">
        <v>32</v>
      </c>
      <c r="D3" s="20"/>
      <c r="E3" s="21" t="s">
        <v>33</v>
      </c>
      <c r="F3" s="15"/>
      <c r="G3" s="15"/>
      <c r="H3" s="22" t="s">
        <v>13</v>
      </c>
      <c r="I3" s="23">
        <f>SUMIFS(I9:I98,A9:A98,"SD")</f>
        <v>0</v>
      </c>
      <c r="J3" s="17"/>
      <c r="O3">
        <v>0</v>
      </c>
      <c r="P3">
        <v>2</v>
      </c>
    </row>
    <row r="4" spans="1:16" ht="15">
      <c r="A4" s="3" t="s">
        <v>34</v>
      </c>
      <c r="B4" s="18" t="s">
        <v>35</v>
      </c>
      <c r="C4" s="19" t="s">
        <v>13</v>
      </c>
      <c r="D4" s="20"/>
      <c r="E4" s="21" t="s">
        <v>14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3" t="s">
        <v>36</v>
      </c>
      <c r="B5" s="18" t="s">
        <v>37</v>
      </c>
      <c r="C5" s="19" t="s">
        <v>13</v>
      </c>
      <c r="D5" s="20"/>
      <c r="E5" s="21" t="s">
        <v>14</v>
      </c>
      <c r="F5" s="15"/>
      <c r="G5" s="15"/>
      <c r="H5" s="15"/>
      <c r="I5" s="15"/>
      <c r="J5" s="17"/>
      <c r="O5">
        <v>0.21</v>
      </c>
    </row>
    <row r="6" spans="1:10" ht="15">
      <c r="A6" s="24" t="s">
        <v>38</v>
      </c>
      <c r="B6" s="25" t="s">
        <v>39</v>
      </c>
      <c r="C6" s="7" t="s">
        <v>40</v>
      </c>
      <c r="D6" s="7" t="s">
        <v>41</v>
      </c>
      <c r="E6" s="7" t="s">
        <v>42</v>
      </c>
      <c r="F6" s="7" t="s">
        <v>43</v>
      </c>
      <c r="G6" s="7" t="s">
        <v>44</v>
      </c>
      <c r="H6" s="7" t="s">
        <v>45</v>
      </c>
      <c r="I6" s="7"/>
      <c r="J6" s="26" t="s">
        <v>46</v>
      </c>
    </row>
    <row r="7" spans="1:10" ht="15">
      <c r="A7" s="24"/>
      <c r="B7" s="25"/>
      <c r="C7" s="7"/>
      <c r="D7" s="7"/>
      <c r="E7" s="7"/>
      <c r="F7" s="7"/>
      <c r="G7" s="7"/>
      <c r="H7" s="7" t="s">
        <v>47</v>
      </c>
      <c r="I7" s="7" t="s">
        <v>48</v>
      </c>
      <c r="J7" s="26"/>
    </row>
    <row r="8" spans="1:10" ht="15">
      <c r="A8" s="27">
        <v>0</v>
      </c>
      <c r="B8" s="25">
        <v>1</v>
      </c>
      <c r="C8" s="28">
        <v>2</v>
      </c>
      <c r="D8" s="7">
        <v>3</v>
      </c>
      <c r="E8" s="28">
        <v>4</v>
      </c>
      <c r="F8" s="7">
        <v>5</v>
      </c>
      <c r="G8" s="7">
        <v>6</v>
      </c>
      <c r="H8" s="7">
        <v>7</v>
      </c>
      <c r="I8" s="28">
        <v>8</v>
      </c>
      <c r="J8" s="26">
        <v>9</v>
      </c>
    </row>
    <row r="9" spans="1:10" ht="15">
      <c r="A9" s="29" t="s">
        <v>49</v>
      </c>
      <c r="B9" s="30"/>
      <c r="C9" s="31" t="s">
        <v>50</v>
      </c>
      <c r="D9" s="32"/>
      <c r="E9" s="29" t="s">
        <v>51</v>
      </c>
      <c r="F9" s="32"/>
      <c r="G9" s="32"/>
      <c r="H9" s="32"/>
      <c r="I9" s="33">
        <f>SUMIFS(I10:I27,A10:A27,"P")</f>
        <v>0</v>
      </c>
      <c r="J9" s="34"/>
    </row>
    <row r="10" spans="1:16" ht="30">
      <c r="A10" s="35" t="s">
        <v>52</v>
      </c>
      <c r="B10" s="35">
        <v>1</v>
      </c>
      <c r="C10" s="36" t="s">
        <v>108</v>
      </c>
      <c r="D10" s="35" t="s">
        <v>54</v>
      </c>
      <c r="E10" s="37" t="s">
        <v>109</v>
      </c>
      <c r="F10" s="38" t="s">
        <v>110</v>
      </c>
      <c r="G10" s="39">
        <v>162.566</v>
      </c>
      <c r="H10" s="40">
        <v>0</v>
      </c>
      <c r="I10" s="40">
        <f>ROUND(G10*H10,P4)</f>
        <v>0</v>
      </c>
      <c r="J10" s="38" t="s">
        <v>66</v>
      </c>
      <c r="O10" s="41">
        <f>I10*0.21</f>
        <v>0</v>
      </c>
      <c r="P10">
        <v>3</v>
      </c>
    </row>
    <row r="11" spans="1:10" ht="45">
      <c r="A11" s="35" t="s">
        <v>57</v>
      </c>
      <c r="B11" s="42"/>
      <c r="C11" s="43"/>
      <c r="D11" s="43"/>
      <c r="E11" s="37" t="s">
        <v>111</v>
      </c>
      <c r="F11" s="43"/>
      <c r="G11" s="43"/>
      <c r="H11" s="43"/>
      <c r="I11" s="43"/>
      <c r="J11" s="44"/>
    </row>
    <row r="12" spans="1:10" ht="30">
      <c r="A12" s="35" t="s">
        <v>59</v>
      </c>
      <c r="B12" s="42"/>
      <c r="C12" s="43"/>
      <c r="D12" s="43"/>
      <c r="E12" s="45" t="s">
        <v>112</v>
      </c>
      <c r="F12" s="43"/>
      <c r="G12" s="43"/>
      <c r="H12" s="43"/>
      <c r="I12" s="43"/>
      <c r="J12" s="44"/>
    </row>
    <row r="13" spans="1:16" ht="30">
      <c r="A13" s="35" t="s">
        <v>52</v>
      </c>
      <c r="B13" s="35">
        <v>2</v>
      </c>
      <c r="C13" s="36" t="s">
        <v>113</v>
      </c>
      <c r="D13" s="35" t="s">
        <v>54</v>
      </c>
      <c r="E13" s="37" t="s">
        <v>114</v>
      </c>
      <c r="F13" s="38" t="s">
        <v>110</v>
      </c>
      <c r="G13" s="39">
        <v>66.24</v>
      </c>
      <c r="H13" s="40">
        <v>0</v>
      </c>
      <c r="I13" s="40">
        <f>ROUND(G13*H13,P4)</f>
        <v>0</v>
      </c>
      <c r="J13" s="38" t="s">
        <v>66</v>
      </c>
      <c r="O13" s="41">
        <f>I13*0.21</f>
        <v>0</v>
      </c>
      <c r="P13">
        <v>3</v>
      </c>
    </row>
    <row r="14" spans="1:10" ht="45">
      <c r="A14" s="35" t="s">
        <v>57</v>
      </c>
      <c r="B14" s="42"/>
      <c r="C14" s="43"/>
      <c r="D14" s="43"/>
      <c r="E14" s="37" t="s">
        <v>115</v>
      </c>
      <c r="F14" s="43"/>
      <c r="G14" s="43"/>
      <c r="H14" s="43"/>
      <c r="I14" s="43"/>
      <c r="J14" s="44"/>
    </row>
    <row r="15" spans="1:10" ht="30">
      <c r="A15" s="35" t="s">
        <v>59</v>
      </c>
      <c r="B15" s="42"/>
      <c r="C15" s="43"/>
      <c r="D15" s="43"/>
      <c r="E15" s="45" t="s">
        <v>116</v>
      </c>
      <c r="F15" s="43"/>
      <c r="G15" s="43"/>
      <c r="H15" s="43"/>
      <c r="I15" s="43"/>
      <c r="J15" s="44"/>
    </row>
    <row r="16" spans="1:16" ht="30">
      <c r="A16" s="35" t="s">
        <v>52</v>
      </c>
      <c r="B16" s="35">
        <v>3</v>
      </c>
      <c r="C16" s="36" t="s">
        <v>117</v>
      </c>
      <c r="D16" s="35" t="s">
        <v>72</v>
      </c>
      <c r="E16" s="37" t="s">
        <v>118</v>
      </c>
      <c r="F16" s="38" t="s">
        <v>110</v>
      </c>
      <c r="G16" s="39">
        <v>541.666</v>
      </c>
      <c r="H16" s="40">
        <v>0</v>
      </c>
      <c r="I16" s="40">
        <f>ROUND(G16*H16,P4)</f>
        <v>0</v>
      </c>
      <c r="J16" s="38" t="s">
        <v>66</v>
      </c>
      <c r="O16" s="41">
        <f>I16*0.21</f>
        <v>0</v>
      </c>
      <c r="P16">
        <v>3</v>
      </c>
    </row>
    <row r="17" spans="1:10" ht="45">
      <c r="A17" s="35" t="s">
        <v>57</v>
      </c>
      <c r="B17" s="42"/>
      <c r="C17" s="43"/>
      <c r="D17" s="43"/>
      <c r="E17" s="37" t="s">
        <v>119</v>
      </c>
      <c r="F17" s="43"/>
      <c r="G17" s="43"/>
      <c r="H17" s="43"/>
      <c r="I17" s="43"/>
      <c r="J17" s="44"/>
    </row>
    <row r="18" spans="1:10" ht="30">
      <c r="A18" s="35" t="s">
        <v>59</v>
      </c>
      <c r="B18" s="42"/>
      <c r="C18" s="43"/>
      <c r="D18" s="43"/>
      <c r="E18" s="45" t="s">
        <v>120</v>
      </c>
      <c r="F18" s="43"/>
      <c r="G18" s="43"/>
      <c r="H18" s="43"/>
      <c r="I18" s="43"/>
      <c r="J18" s="44"/>
    </row>
    <row r="19" spans="1:16" ht="30">
      <c r="A19" s="35" t="s">
        <v>52</v>
      </c>
      <c r="B19" s="35">
        <v>4</v>
      </c>
      <c r="C19" s="36" t="s">
        <v>117</v>
      </c>
      <c r="D19" s="35" t="s">
        <v>76</v>
      </c>
      <c r="E19" s="37" t="s">
        <v>118</v>
      </c>
      <c r="F19" s="38" t="s">
        <v>110</v>
      </c>
      <c r="G19" s="39">
        <v>2762.675</v>
      </c>
      <c r="H19" s="40">
        <v>0</v>
      </c>
      <c r="I19" s="40">
        <f>ROUND(G19*H19,P4)</f>
        <v>0</v>
      </c>
      <c r="J19" s="38" t="s">
        <v>66</v>
      </c>
      <c r="O19" s="41">
        <f>I19*0.21</f>
        <v>0</v>
      </c>
      <c r="P19">
        <v>3</v>
      </c>
    </row>
    <row r="20" spans="1:10" ht="45">
      <c r="A20" s="35" t="s">
        <v>57</v>
      </c>
      <c r="B20" s="42"/>
      <c r="C20" s="43"/>
      <c r="D20" s="43"/>
      <c r="E20" s="37" t="s">
        <v>121</v>
      </c>
      <c r="F20" s="43"/>
      <c r="G20" s="43"/>
      <c r="H20" s="43"/>
      <c r="I20" s="43"/>
      <c r="J20" s="44"/>
    </row>
    <row r="21" spans="1:10" ht="30">
      <c r="A21" s="35" t="s">
        <v>59</v>
      </c>
      <c r="B21" s="42"/>
      <c r="C21" s="43"/>
      <c r="D21" s="43"/>
      <c r="E21" s="45" t="s">
        <v>122</v>
      </c>
      <c r="F21" s="43"/>
      <c r="G21" s="43"/>
      <c r="H21" s="43"/>
      <c r="I21" s="43"/>
      <c r="J21" s="44"/>
    </row>
    <row r="22" spans="1:16" ht="30">
      <c r="A22" s="35" t="s">
        <v>52</v>
      </c>
      <c r="B22" s="35">
        <v>5</v>
      </c>
      <c r="C22" s="36" t="s">
        <v>123</v>
      </c>
      <c r="D22" s="35" t="s">
        <v>54</v>
      </c>
      <c r="E22" s="37" t="s">
        <v>124</v>
      </c>
      <c r="F22" s="38" t="s">
        <v>110</v>
      </c>
      <c r="G22" s="39">
        <v>356.97</v>
      </c>
      <c r="H22" s="40">
        <v>0</v>
      </c>
      <c r="I22" s="40">
        <f>ROUND(G22*H22,P4)</f>
        <v>0</v>
      </c>
      <c r="J22" s="38" t="s">
        <v>66</v>
      </c>
      <c r="O22" s="41">
        <f>I22*0.21</f>
        <v>0</v>
      </c>
      <c r="P22">
        <v>3</v>
      </c>
    </row>
    <row r="23" spans="1:10" ht="60">
      <c r="A23" s="35" t="s">
        <v>57</v>
      </c>
      <c r="B23" s="42"/>
      <c r="C23" s="43"/>
      <c r="D23" s="43"/>
      <c r="E23" s="37" t="s">
        <v>125</v>
      </c>
      <c r="F23" s="43"/>
      <c r="G23" s="43"/>
      <c r="H23" s="43"/>
      <c r="I23" s="43"/>
      <c r="J23" s="44"/>
    </row>
    <row r="24" spans="1:10" ht="30">
      <c r="A24" s="35" t="s">
        <v>59</v>
      </c>
      <c r="B24" s="42"/>
      <c r="C24" s="43"/>
      <c r="D24" s="43"/>
      <c r="E24" s="45" t="s">
        <v>126</v>
      </c>
      <c r="F24" s="43"/>
      <c r="G24" s="43"/>
      <c r="H24" s="43"/>
      <c r="I24" s="43"/>
      <c r="J24" s="44"/>
    </row>
    <row r="25" spans="1:16" ht="30">
      <c r="A25" s="35" t="s">
        <v>52</v>
      </c>
      <c r="B25" s="35">
        <v>6</v>
      </c>
      <c r="C25" s="36" t="s">
        <v>127</v>
      </c>
      <c r="D25" s="35"/>
      <c r="E25" s="37" t="s">
        <v>128</v>
      </c>
      <c r="F25" s="38" t="s">
        <v>110</v>
      </c>
      <c r="G25" s="39">
        <v>21.514</v>
      </c>
      <c r="H25" s="40">
        <v>0</v>
      </c>
      <c r="I25" s="40">
        <f>ROUND(G25*H25,P4)</f>
        <v>0</v>
      </c>
      <c r="J25" s="38" t="s">
        <v>66</v>
      </c>
      <c r="O25" s="41">
        <f>I25*0.21</f>
        <v>0</v>
      </c>
      <c r="P25">
        <v>3</v>
      </c>
    </row>
    <row r="26" spans="1:10" ht="30">
      <c r="A26" s="35" t="s">
        <v>57</v>
      </c>
      <c r="B26" s="42"/>
      <c r="C26" s="43"/>
      <c r="D26" s="43"/>
      <c r="E26" s="37" t="s">
        <v>129</v>
      </c>
      <c r="F26" s="43"/>
      <c r="G26" s="43"/>
      <c r="H26" s="43"/>
      <c r="I26" s="43"/>
      <c r="J26" s="44"/>
    </row>
    <row r="27" spans="1:10" ht="30">
      <c r="A27" s="35" t="s">
        <v>59</v>
      </c>
      <c r="B27" s="42"/>
      <c r="C27" s="43"/>
      <c r="D27" s="43"/>
      <c r="E27" s="45" t="s">
        <v>130</v>
      </c>
      <c r="F27" s="43"/>
      <c r="G27" s="43"/>
      <c r="H27" s="43"/>
      <c r="I27" s="43"/>
      <c r="J27" s="44"/>
    </row>
    <row r="28" spans="1:10" ht="15">
      <c r="A28" s="29" t="s">
        <v>49</v>
      </c>
      <c r="B28" s="30"/>
      <c r="C28" s="31" t="s">
        <v>131</v>
      </c>
      <c r="D28" s="32"/>
      <c r="E28" s="29" t="s">
        <v>132</v>
      </c>
      <c r="F28" s="32"/>
      <c r="G28" s="32"/>
      <c r="H28" s="32"/>
      <c r="I28" s="33">
        <f>SUMIFS(I29:I58,A29:A58,"P")</f>
        <v>0</v>
      </c>
      <c r="J28" s="34"/>
    </row>
    <row r="29" spans="1:16" ht="30">
      <c r="A29" s="35" t="s">
        <v>52</v>
      </c>
      <c r="B29" s="35">
        <v>7</v>
      </c>
      <c r="C29" s="36" t="s">
        <v>133</v>
      </c>
      <c r="D29" s="35" t="s">
        <v>54</v>
      </c>
      <c r="E29" s="37" t="s">
        <v>134</v>
      </c>
      <c r="F29" s="38" t="s">
        <v>135</v>
      </c>
      <c r="G29" s="39">
        <v>27.6</v>
      </c>
      <c r="H29" s="40">
        <v>0</v>
      </c>
      <c r="I29" s="40">
        <f>ROUND(G29*H29,P4)</f>
        <v>0</v>
      </c>
      <c r="J29" s="38" t="s">
        <v>66</v>
      </c>
      <c r="O29" s="41">
        <f>I29*0.21</f>
        <v>0</v>
      </c>
      <c r="P29">
        <v>3</v>
      </c>
    </row>
    <row r="30" spans="1:10" ht="90">
      <c r="A30" s="35" t="s">
        <v>57</v>
      </c>
      <c r="B30" s="42"/>
      <c r="C30" s="43"/>
      <c r="D30" s="43"/>
      <c r="E30" s="37" t="s">
        <v>136</v>
      </c>
      <c r="F30" s="43"/>
      <c r="G30" s="43"/>
      <c r="H30" s="43"/>
      <c r="I30" s="43"/>
      <c r="J30" s="44"/>
    </row>
    <row r="31" spans="1:10" ht="30">
      <c r="A31" s="35" t="s">
        <v>59</v>
      </c>
      <c r="B31" s="42"/>
      <c r="C31" s="43"/>
      <c r="D31" s="43"/>
      <c r="E31" s="45" t="s">
        <v>137</v>
      </c>
      <c r="F31" s="43"/>
      <c r="G31" s="43"/>
      <c r="H31" s="43"/>
      <c r="I31" s="43"/>
      <c r="J31" s="44"/>
    </row>
    <row r="32" spans="1:16" ht="30">
      <c r="A32" s="35" t="s">
        <v>52</v>
      </c>
      <c r="B32" s="35">
        <v>8</v>
      </c>
      <c r="C32" s="36" t="s">
        <v>138</v>
      </c>
      <c r="D32" s="35" t="s">
        <v>54</v>
      </c>
      <c r="E32" s="37" t="s">
        <v>139</v>
      </c>
      <c r="F32" s="38" t="s">
        <v>140</v>
      </c>
      <c r="G32" s="39">
        <v>331.2</v>
      </c>
      <c r="H32" s="40">
        <v>0</v>
      </c>
      <c r="I32" s="40">
        <f>ROUND(G32*H32,P4)</f>
        <v>0</v>
      </c>
      <c r="J32" s="38" t="s">
        <v>66</v>
      </c>
      <c r="O32" s="41">
        <f>I32*0.21</f>
        <v>0</v>
      </c>
      <c r="P32">
        <v>3</v>
      </c>
    </row>
    <row r="33" spans="1:10" ht="15">
      <c r="A33" s="35" t="s">
        <v>57</v>
      </c>
      <c r="B33" s="42"/>
      <c r="C33" s="43"/>
      <c r="D33" s="43"/>
      <c r="E33" s="37" t="s">
        <v>141</v>
      </c>
      <c r="F33" s="43"/>
      <c r="G33" s="43"/>
      <c r="H33" s="43"/>
      <c r="I33" s="43"/>
      <c r="J33" s="44"/>
    </row>
    <row r="34" spans="1:10" ht="30">
      <c r="A34" s="35" t="s">
        <v>59</v>
      </c>
      <c r="B34" s="42"/>
      <c r="C34" s="43"/>
      <c r="D34" s="43"/>
      <c r="E34" s="45" t="s">
        <v>142</v>
      </c>
      <c r="F34" s="43"/>
      <c r="G34" s="43"/>
      <c r="H34" s="43"/>
      <c r="I34" s="43"/>
      <c r="J34" s="44"/>
    </row>
    <row r="35" spans="1:16" ht="30">
      <c r="A35" s="35" t="s">
        <v>52</v>
      </c>
      <c r="B35" s="35">
        <v>9</v>
      </c>
      <c r="C35" s="36" t="s">
        <v>143</v>
      </c>
      <c r="D35" s="35" t="s">
        <v>54</v>
      </c>
      <c r="E35" s="37" t="s">
        <v>144</v>
      </c>
      <c r="F35" s="38" t="s">
        <v>135</v>
      </c>
      <c r="G35" s="39">
        <v>137.296</v>
      </c>
      <c r="H35" s="40">
        <v>0</v>
      </c>
      <c r="I35" s="40">
        <f>ROUND(G35*H35,P4)</f>
        <v>0</v>
      </c>
      <c r="J35" s="38" t="s">
        <v>66</v>
      </c>
      <c r="O35" s="41">
        <f>I35*0.21</f>
        <v>0</v>
      </c>
      <c r="P35">
        <v>3</v>
      </c>
    </row>
    <row r="36" spans="1:10" ht="60">
      <c r="A36" s="35" t="s">
        <v>57</v>
      </c>
      <c r="B36" s="42"/>
      <c r="C36" s="43"/>
      <c r="D36" s="43"/>
      <c r="E36" s="37" t="s">
        <v>145</v>
      </c>
      <c r="F36" s="43"/>
      <c r="G36" s="43"/>
      <c r="H36" s="43"/>
      <c r="I36" s="43"/>
      <c r="J36" s="44"/>
    </row>
    <row r="37" spans="1:10" ht="90">
      <c r="A37" s="35" t="s">
        <v>59</v>
      </c>
      <c r="B37" s="42"/>
      <c r="C37" s="43"/>
      <c r="D37" s="43"/>
      <c r="E37" s="45" t="s">
        <v>146</v>
      </c>
      <c r="F37" s="43"/>
      <c r="G37" s="43"/>
      <c r="H37" s="43"/>
      <c r="I37" s="43"/>
      <c r="J37" s="44"/>
    </row>
    <row r="38" spans="1:16" ht="30">
      <c r="A38" s="35" t="s">
        <v>52</v>
      </c>
      <c r="B38" s="35">
        <v>10</v>
      </c>
      <c r="C38" s="36" t="s">
        <v>147</v>
      </c>
      <c r="D38" s="35" t="s">
        <v>54</v>
      </c>
      <c r="E38" s="37" t="s">
        <v>148</v>
      </c>
      <c r="F38" s="38" t="s">
        <v>140</v>
      </c>
      <c r="G38" s="39">
        <v>1784.848</v>
      </c>
      <c r="H38" s="40">
        <v>0</v>
      </c>
      <c r="I38" s="40">
        <f>ROUND(G38*H38,P4)</f>
        <v>0</v>
      </c>
      <c r="J38" s="38" t="s">
        <v>66</v>
      </c>
      <c r="O38" s="41">
        <f>I38*0.21</f>
        <v>0</v>
      </c>
      <c r="P38">
        <v>3</v>
      </c>
    </row>
    <row r="39" spans="1:10" ht="15">
      <c r="A39" s="35" t="s">
        <v>57</v>
      </c>
      <c r="B39" s="42"/>
      <c r="C39" s="43"/>
      <c r="D39" s="43"/>
      <c r="E39" s="37" t="s">
        <v>149</v>
      </c>
      <c r="F39" s="43"/>
      <c r="G39" s="43"/>
      <c r="H39" s="43"/>
      <c r="I39" s="43"/>
      <c r="J39" s="44"/>
    </row>
    <row r="40" spans="1:10" ht="30">
      <c r="A40" s="35" t="s">
        <v>59</v>
      </c>
      <c r="B40" s="42"/>
      <c r="C40" s="43"/>
      <c r="D40" s="43"/>
      <c r="E40" s="45" t="s">
        <v>150</v>
      </c>
      <c r="F40" s="43"/>
      <c r="G40" s="43"/>
      <c r="H40" s="43"/>
      <c r="I40" s="43"/>
      <c r="J40" s="44"/>
    </row>
    <row r="41" spans="1:16" ht="15">
      <c r="A41" s="35" t="s">
        <v>52</v>
      </c>
      <c r="B41" s="35">
        <v>11</v>
      </c>
      <c r="C41" s="36" t="s">
        <v>151</v>
      </c>
      <c r="D41" s="35" t="s">
        <v>72</v>
      </c>
      <c r="E41" s="37" t="s">
        <v>152</v>
      </c>
      <c r="F41" s="38" t="s">
        <v>135</v>
      </c>
      <c r="G41" s="39">
        <v>164.765</v>
      </c>
      <c r="H41" s="40">
        <v>0</v>
      </c>
      <c r="I41" s="40">
        <f>ROUND(G41*H41,P4)</f>
        <v>0</v>
      </c>
      <c r="J41" s="38" t="s">
        <v>66</v>
      </c>
      <c r="O41" s="41">
        <f>I41*0.21</f>
        <v>0</v>
      </c>
      <c r="P41">
        <v>3</v>
      </c>
    </row>
    <row r="42" spans="1:10" ht="45">
      <c r="A42" s="35" t="s">
        <v>57</v>
      </c>
      <c r="B42" s="42"/>
      <c r="C42" s="43"/>
      <c r="D42" s="43"/>
      <c r="E42" s="37" t="s">
        <v>153</v>
      </c>
      <c r="F42" s="43"/>
      <c r="G42" s="43"/>
      <c r="H42" s="43"/>
      <c r="I42" s="43"/>
      <c r="J42" s="44"/>
    </row>
    <row r="43" spans="1:10" ht="30">
      <c r="A43" s="35" t="s">
        <v>59</v>
      </c>
      <c r="B43" s="42"/>
      <c r="C43" s="43"/>
      <c r="D43" s="43"/>
      <c r="E43" s="45" t="s">
        <v>154</v>
      </c>
      <c r="F43" s="43"/>
      <c r="G43" s="43"/>
      <c r="H43" s="43"/>
      <c r="I43" s="43"/>
      <c r="J43" s="44"/>
    </row>
    <row r="44" spans="1:16" ht="15">
      <c r="A44" s="35" t="s">
        <v>52</v>
      </c>
      <c r="B44" s="35">
        <v>12</v>
      </c>
      <c r="C44" s="36" t="s">
        <v>151</v>
      </c>
      <c r="D44" s="35" t="s">
        <v>76</v>
      </c>
      <c r="E44" s="37" t="s">
        <v>152</v>
      </c>
      <c r="F44" s="38" t="s">
        <v>135</v>
      </c>
      <c r="G44" s="39">
        <v>137.36</v>
      </c>
      <c r="H44" s="40">
        <v>0</v>
      </c>
      <c r="I44" s="40">
        <f>ROUND(G44*H44,P4)</f>
        <v>0</v>
      </c>
      <c r="J44" s="38" t="s">
        <v>66</v>
      </c>
      <c r="O44" s="41">
        <f>I44*0.21</f>
        <v>0</v>
      </c>
      <c r="P44">
        <v>3</v>
      </c>
    </row>
    <row r="45" spans="1:10" ht="60">
      <c r="A45" s="35" t="s">
        <v>57</v>
      </c>
      <c r="B45" s="42"/>
      <c r="C45" s="43"/>
      <c r="D45" s="43"/>
      <c r="E45" s="37" t="s">
        <v>155</v>
      </c>
      <c r="F45" s="43"/>
      <c r="G45" s="43"/>
      <c r="H45" s="43"/>
      <c r="I45" s="43"/>
      <c r="J45" s="44"/>
    </row>
    <row r="46" spans="1:10" ht="45">
      <c r="A46" s="35" t="s">
        <v>59</v>
      </c>
      <c r="B46" s="42"/>
      <c r="C46" s="43"/>
      <c r="D46" s="43"/>
      <c r="E46" s="45" t="s">
        <v>156</v>
      </c>
      <c r="F46" s="43"/>
      <c r="G46" s="43"/>
      <c r="H46" s="43"/>
      <c r="I46" s="43"/>
      <c r="J46" s="44"/>
    </row>
    <row r="47" spans="1:16" ht="15">
      <c r="A47" s="35" t="s">
        <v>52</v>
      </c>
      <c r="B47" s="35">
        <v>13</v>
      </c>
      <c r="C47" s="36" t="s">
        <v>157</v>
      </c>
      <c r="D47" s="35"/>
      <c r="E47" s="37" t="s">
        <v>158</v>
      </c>
      <c r="F47" s="38" t="s">
        <v>135</v>
      </c>
      <c r="G47" s="39">
        <v>81.283</v>
      </c>
      <c r="H47" s="40">
        <v>0</v>
      </c>
      <c r="I47" s="40">
        <f>ROUND(G47*H47,P4)</f>
        <v>0</v>
      </c>
      <c r="J47" s="38" t="s">
        <v>66</v>
      </c>
      <c r="O47" s="41">
        <f>I47*0.21</f>
        <v>0</v>
      </c>
      <c r="P47">
        <v>3</v>
      </c>
    </row>
    <row r="48" spans="1:10" ht="45">
      <c r="A48" s="35" t="s">
        <v>57</v>
      </c>
      <c r="B48" s="42"/>
      <c r="C48" s="43"/>
      <c r="D48" s="43"/>
      <c r="E48" s="37" t="s">
        <v>159</v>
      </c>
      <c r="F48" s="43"/>
      <c r="G48" s="43"/>
      <c r="H48" s="43"/>
      <c r="I48" s="43"/>
      <c r="J48" s="44"/>
    </row>
    <row r="49" spans="1:10" ht="165">
      <c r="A49" s="35" t="s">
        <v>59</v>
      </c>
      <c r="B49" s="42"/>
      <c r="C49" s="43"/>
      <c r="D49" s="43"/>
      <c r="E49" s="45" t="s">
        <v>160</v>
      </c>
      <c r="F49" s="43"/>
      <c r="G49" s="43"/>
      <c r="H49" s="43"/>
      <c r="I49" s="43"/>
      <c r="J49" s="44"/>
    </row>
    <row r="50" spans="1:16" ht="15">
      <c r="A50" s="35" t="s">
        <v>52</v>
      </c>
      <c r="B50" s="35">
        <v>14</v>
      </c>
      <c r="C50" s="36" t="s">
        <v>161</v>
      </c>
      <c r="D50" s="35" t="s">
        <v>54</v>
      </c>
      <c r="E50" s="37" t="s">
        <v>162</v>
      </c>
      <c r="F50" s="38" t="s">
        <v>135</v>
      </c>
      <c r="G50" s="39">
        <v>406.415</v>
      </c>
      <c r="H50" s="40">
        <v>0</v>
      </c>
      <c r="I50" s="40">
        <f>ROUND(G50*H50,P4)</f>
        <v>0</v>
      </c>
      <c r="J50" s="38" t="s">
        <v>66</v>
      </c>
      <c r="O50" s="41">
        <f>I50*0.21</f>
        <v>0</v>
      </c>
      <c r="P50">
        <v>3</v>
      </c>
    </row>
    <row r="51" spans="1:10" ht="15">
      <c r="A51" s="35" t="s">
        <v>57</v>
      </c>
      <c r="B51" s="42"/>
      <c r="C51" s="43"/>
      <c r="D51" s="43"/>
      <c r="E51" s="49" t="s">
        <v>54</v>
      </c>
      <c r="F51" s="43"/>
      <c r="G51" s="43"/>
      <c r="H51" s="43"/>
      <c r="I51" s="43"/>
      <c r="J51" s="44"/>
    </row>
    <row r="52" spans="1:10" ht="30">
      <c r="A52" s="35" t="s">
        <v>59</v>
      </c>
      <c r="B52" s="42"/>
      <c r="C52" s="43"/>
      <c r="D52" s="43"/>
      <c r="E52" s="45" t="s">
        <v>163</v>
      </c>
      <c r="F52" s="43"/>
      <c r="G52" s="43"/>
      <c r="H52" s="43"/>
      <c r="I52" s="43"/>
      <c r="J52" s="44"/>
    </row>
    <row r="53" spans="1:16" ht="15">
      <c r="A53" s="35" t="s">
        <v>52</v>
      </c>
      <c r="B53" s="35">
        <v>15</v>
      </c>
      <c r="C53" s="36" t="s">
        <v>164</v>
      </c>
      <c r="D53" s="35" t="s">
        <v>54</v>
      </c>
      <c r="E53" s="37" t="s">
        <v>165</v>
      </c>
      <c r="F53" s="38" t="s">
        <v>135</v>
      </c>
      <c r="G53" s="39">
        <v>383.408</v>
      </c>
      <c r="H53" s="40">
        <v>0</v>
      </c>
      <c r="I53" s="40">
        <f>ROUND(G53*H53,P4)</f>
        <v>0</v>
      </c>
      <c r="J53" s="38" t="s">
        <v>66</v>
      </c>
      <c r="O53" s="41">
        <f>I53*0.21</f>
        <v>0</v>
      </c>
      <c r="P53">
        <v>3</v>
      </c>
    </row>
    <row r="54" spans="1:10" ht="15">
      <c r="A54" s="35" t="s">
        <v>57</v>
      </c>
      <c r="B54" s="42"/>
      <c r="C54" s="43"/>
      <c r="D54" s="43"/>
      <c r="E54" s="37" t="s">
        <v>166</v>
      </c>
      <c r="F54" s="43"/>
      <c r="G54" s="43"/>
      <c r="H54" s="43"/>
      <c r="I54" s="43"/>
      <c r="J54" s="44"/>
    </row>
    <row r="55" spans="1:10" ht="60">
      <c r="A55" s="35" t="s">
        <v>59</v>
      </c>
      <c r="B55" s="42"/>
      <c r="C55" s="43"/>
      <c r="D55" s="43"/>
      <c r="E55" s="45" t="s">
        <v>167</v>
      </c>
      <c r="F55" s="43"/>
      <c r="G55" s="43"/>
      <c r="H55" s="43"/>
      <c r="I55" s="43"/>
      <c r="J55" s="44"/>
    </row>
    <row r="56" spans="1:16" ht="30">
      <c r="A56" s="35" t="s">
        <v>52</v>
      </c>
      <c r="B56" s="35">
        <v>16</v>
      </c>
      <c r="C56" s="36" t="s">
        <v>168</v>
      </c>
      <c r="D56" s="35" t="s">
        <v>54</v>
      </c>
      <c r="E56" s="37" t="s">
        <v>169</v>
      </c>
      <c r="F56" s="38" t="s">
        <v>135</v>
      </c>
      <c r="G56" s="39">
        <v>1567.5</v>
      </c>
      <c r="H56" s="40">
        <v>0</v>
      </c>
      <c r="I56" s="40">
        <f>ROUND(G56*H56,P4)</f>
        <v>0</v>
      </c>
      <c r="J56" s="35"/>
      <c r="O56" s="41">
        <f>I56*0.21</f>
        <v>0</v>
      </c>
      <c r="P56">
        <v>3</v>
      </c>
    </row>
    <row r="57" spans="1:10" ht="60">
      <c r="A57" s="35" t="s">
        <v>57</v>
      </c>
      <c r="B57" s="42"/>
      <c r="C57" s="43"/>
      <c r="D57" s="43"/>
      <c r="E57" s="37" t="s">
        <v>170</v>
      </c>
      <c r="F57" s="43"/>
      <c r="G57" s="43"/>
      <c r="H57" s="43"/>
      <c r="I57" s="43"/>
      <c r="J57" s="44"/>
    </row>
    <row r="58" spans="1:10" ht="30">
      <c r="A58" s="35" t="s">
        <v>59</v>
      </c>
      <c r="B58" s="42"/>
      <c r="C58" s="43"/>
      <c r="D58" s="43"/>
      <c r="E58" s="45" t="s">
        <v>171</v>
      </c>
      <c r="F58" s="43"/>
      <c r="G58" s="43"/>
      <c r="H58" s="43"/>
      <c r="I58" s="43"/>
      <c r="J58" s="44"/>
    </row>
    <row r="59" spans="1:10" ht="15">
      <c r="A59" s="29" t="s">
        <v>49</v>
      </c>
      <c r="B59" s="30"/>
      <c r="C59" s="31" t="s">
        <v>172</v>
      </c>
      <c r="D59" s="32"/>
      <c r="E59" s="29" t="s">
        <v>173</v>
      </c>
      <c r="F59" s="32"/>
      <c r="G59" s="32"/>
      <c r="H59" s="32"/>
      <c r="I59" s="33">
        <f>SUMIFS(I60:I98,A60:A98,"P")</f>
        <v>0</v>
      </c>
      <c r="J59" s="34"/>
    </row>
    <row r="60" spans="1:16" ht="15">
      <c r="A60" s="35" t="s">
        <v>52</v>
      </c>
      <c r="B60" s="35">
        <v>17</v>
      </c>
      <c r="C60" s="36" t="s">
        <v>174</v>
      </c>
      <c r="D60" s="35"/>
      <c r="E60" s="37" t="s">
        <v>175</v>
      </c>
      <c r="F60" s="38" t="s">
        <v>176</v>
      </c>
      <c r="G60" s="39">
        <v>202.9</v>
      </c>
      <c r="H60" s="40">
        <v>0</v>
      </c>
      <c r="I60" s="40">
        <f>ROUND(G60*H60,P4)</f>
        <v>0</v>
      </c>
      <c r="J60" s="35"/>
      <c r="O60" s="41">
        <f>I60*0.21</f>
        <v>0</v>
      </c>
      <c r="P60">
        <v>3</v>
      </c>
    </row>
    <row r="61" spans="1:10" ht="60">
      <c r="A61" s="35" t="s">
        <v>57</v>
      </c>
      <c r="B61" s="42"/>
      <c r="C61" s="43"/>
      <c r="D61" s="43"/>
      <c r="E61" s="37" t="s">
        <v>177</v>
      </c>
      <c r="F61" s="43"/>
      <c r="G61" s="43"/>
      <c r="H61" s="43"/>
      <c r="I61" s="43"/>
      <c r="J61" s="44"/>
    </row>
    <row r="62" spans="1:10" ht="45">
      <c r="A62" s="35" t="s">
        <v>59</v>
      </c>
      <c r="B62" s="42"/>
      <c r="C62" s="43"/>
      <c r="D62" s="43"/>
      <c r="E62" s="45" t="s">
        <v>178</v>
      </c>
      <c r="F62" s="43"/>
      <c r="G62" s="43"/>
      <c r="H62" s="43"/>
      <c r="I62" s="43"/>
      <c r="J62" s="44"/>
    </row>
    <row r="63" spans="1:16" ht="30">
      <c r="A63" s="35" t="s">
        <v>52</v>
      </c>
      <c r="B63" s="35">
        <v>18</v>
      </c>
      <c r="C63" s="36" t="s">
        <v>179</v>
      </c>
      <c r="D63" s="35" t="s">
        <v>54</v>
      </c>
      <c r="E63" s="37" t="s">
        <v>180</v>
      </c>
      <c r="F63" s="38" t="s">
        <v>81</v>
      </c>
      <c r="G63" s="39">
        <v>1</v>
      </c>
      <c r="H63" s="40">
        <v>0</v>
      </c>
      <c r="I63" s="40">
        <f>ROUND(G63*H63,P4)</f>
        <v>0</v>
      </c>
      <c r="J63" s="38" t="s">
        <v>66</v>
      </c>
      <c r="O63" s="41">
        <f>I63*0.21</f>
        <v>0</v>
      </c>
      <c r="P63">
        <v>3</v>
      </c>
    </row>
    <row r="64" spans="1:10" ht="45">
      <c r="A64" s="35" t="s">
        <v>57</v>
      </c>
      <c r="B64" s="42"/>
      <c r="C64" s="43"/>
      <c r="D64" s="43"/>
      <c r="E64" s="37" t="s">
        <v>181</v>
      </c>
      <c r="F64" s="43"/>
      <c r="G64" s="43"/>
      <c r="H64" s="43"/>
      <c r="I64" s="43"/>
      <c r="J64" s="44"/>
    </row>
    <row r="65" spans="1:10" ht="30">
      <c r="A65" s="35" t="s">
        <v>59</v>
      </c>
      <c r="B65" s="42"/>
      <c r="C65" s="43"/>
      <c r="D65" s="43"/>
      <c r="E65" s="45" t="s">
        <v>60</v>
      </c>
      <c r="F65" s="43"/>
      <c r="G65" s="43"/>
      <c r="H65" s="43"/>
      <c r="I65" s="43"/>
      <c r="J65" s="44"/>
    </row>
    <row r="66" spans="1:16" ht="15">
      <c r="A66" s="35" t="s">
        <v>52</v>
      </c>
      <c r="B66" s="35">
        <v>19</v>
      </c>
      <c r="C66" s="36" t="s">
        <v>182</v>
      </c>
      <c r="D66" s="35" t="s">
        <v>72</v>
      </c>
      <c r="E66" s="37" t="s">
        <v>183</v>
      </c>
      <c r="F66" s="38" t="s">
        <v>176</v>
      </c>
      <c r="G66" s="39">
        <v>347.2</v>
      </c>
      <c r="H66" s="40">
        <v>0</v>
      </c>
      <c r="I66" s="40">
        <f>ROUND(G66*H66,P4)</f>
        <v>0</v>
      </c>
      <c r="J66" s="38" t="s">
        <v>66</v>
      </c>
      <c r="O66" s="41">
        <f>I66*0.21</f>
        <v>0</v>
      </c>
      <c r="P66">
        <v>3</v>
      </c>
    </row>
    <row r="67" spans="1:10" ht="75">
      <c r="A67" s="35" t="s">
        <v>57</v>
      </c>
      <c r="B67" s="42"/>
      <c r="C67" s="43"/>
      <c r="D67" s="43"/>
      <c r="E67" s="37" t="s">
        <v>184</v>
      </c>
      <c r="F67" s="43"/>
      <c r="G67" s="43"/>
      <c r="H67" s="43"/>
      <c r="I67" s="43"/>
      <c r="J67" s="44"/>
    </row>
    <row r="68" spans="1:10" ht="30">
      <c r="A68" s="35" t="s">
        <v>59</v>
      </c>
      <c r="B68" s="42"/>
      <c r="C68" s="43"/>
      <c r="D68" s="43"/>
      <c r="E68" s="45" t="s">
        <v>185</v>
      </c>
      <c r="F68" s="43"/>
      <c r="G68" s="43"/>
      <c r="H68" s="43"/>
      <c r="I68" s="43"/>
      <c r="J68" s="44"/>
    </row>
    <row r="69" spans="1:16" ht="15">
      <c r="A69" s="35" t="s">
        <v>52</v>
      </c>
      <c r="B69" s="35">
        <v>20</v>
      </c>
      <c r="C69" s="36" t="s">
        <v>182</v>
      </c>
      <c r="D69" s="35" t="s">
        <v>76</v>
      </c>
      <c r="E69" s="37" t="s">
        <v>183</v>
      </c>
      <c r="F69" s="38" t="s">
        <v>176</v>
      </c>
      <c r="G69" s="39">
        <v>183.4</v>
      </c>
      <c r="H69" s="40">
        <v>0</v>
      </c>
      <c r="I69" s="40">
        <f>ROUND(G69*H69,P4)</f>
        <v>0</v>
      </c>
      <c r="J69" s="38" t="s">
        <v>66</v>
      </c>
      <c r="O69" s="41">
        <f>I69*0.21</f>
        <v>0</v>
      </c>
      <c r="P69">
        <v>3</v>
      </c>
    </row>
    <row r="70" spans="1:10" ht="75">
      <c r="A70" s="35" t="s">
        <v>57</v>
      </c>
      <c r="B70" s="42"/>
      <c r="C70" s="43"/>
      <c r="D70" s="43"/>
      <c r="E70" s="37" t="s">
        <v>184</v>
      </c>
      <c r="F70" s="43"/>
      <c r="G70" s="43"/>
      <c r="H70" s="43"/>
      <c r="I70" s="43"/>
      <c r="J70" s="44"/>
    </row>
    <row r="71" spans="1:10" ht="120">
      <c r="A71" s="35" t="s">
        <v>59</v>
      </c>
      <c r="B71" s="42"/>
      <c r="C71" s="43"/>
      <c r="D71" s="43"/>
      <c r="E71" s="45" t="s">
        <v>186</v>
      </c>
      <c r="F71" s="43"/>
      <c r="G71" s="43"/>
      <c r="H71" s="43"/>
      <c r="I71" s="43"/>
      <c r="J71" s="44"/>
    </row>
    <row r="72" spans="1:16" ht="15">
      <c r="A72" s="35" t="s">
        <v>52</v>
      </c>
      <c r="B72" s="35">
        <v>21</v>
      </c>
      <c r="C72" s="36" t="s">
        <v>187</v>
      </c>
      <c r="D72" s="35"/>
      <c r="E72" s="37" t="s">
        <v>188</v>
      </c>
      <c r="F72" s="38" t="s">
        <v>56</v>
      </c>
      <c r="G72" s="39">
        <v>1</v>
      </c>
      <c r="H72" s="40">
        <v>0</v>
      </c>
      <c r="I72" s="40">
        <f>ROUND(G72*H72,P4)</f>
        <v>0</v>
      </c>
      <c r="J72" s="35"/>
      <c r="O72" s="41">
        <f>I72*0.21</f>
        <v>0</v>
      </c>
      <c r="P72">
        <v>3</v>
      </c>
    </row>
    <row r="73" spans="1:10" ht="120">
      <c r="A73" s="35" t="s">
        <v>57</v>
      </c>
      <c r="B73" s="42"/>
      <c r="C73" s="43"/>
      <c r="D73" s="43"/>
      <c r="E73" s="37" t="s">
        <v>189</v>
      </c>
      <c r="F73" s="43"/>
      <c r="G73" s="43"/>
      <c r="H73" s="43"/>
      <c r="I73" s="43"/>
      <c r="J73" s="44"/>
    </row>
    <row r="74" spans="1:10" ht="30">
      <c r="A74" s="35" t="s">
        <v>59</v>
      </c>
      <c r="B74" s="42"/>
      <c r="C74" s="43"/>
      <c r="D74" s="43"/>
      <c r="E74" s="45" t="s">
        <v>190</v>
      </c>
      <c r="F74" s="43"/>
      <c r="G74" s="43"/>
      <c r="H74" s="43"/>
      <c r="I74" s="43"/>
      <c r="J74" s="44"/>
    </row>
    <row r="75" spans="1:16" ht="15">
      <c r="A75" s="35" t="s">
        <v>52</v>
      </c>
      <c r="B75" s="35">
        <v>22</v>
      </c>
      <c r="C75" s="36" t="s">
        <v>191</v>
      </c>
      <c r="D75" s="35" t="s">
        <v>54</v>
      </c>
      <c r="E75" s="37" t="s">
        <v>192</v>
      </c>
      <c r="F75" s="38" t="s">
        <v>56</v>
      </c>
      <c r="G75" s="39">
        <v>1</v>
      </c>
      <c r="H75" s="40">
        <v>0</v>
      </c>
      <c r="I75" s="40">
        <f>ROUND(G75*H75,P4)</f>
        <v>0</v>
      </c>
      <c r="J75" s="35"/>
      <c r="O75" s="41">
        <f>I75*0.21</f>
        <v>0</v>
      </c>
      <c r="P75">
        <v>3</v>
      </c>
    </row>
    <row r="76" spans="1:10" ht="60">
      <c r="A76" s="35" t="s">
        <v>57</v>
      </c>
      <c r="B76" s="42"/>
      <c r="C76" s="43"/>
      <c r="D76" s="43"/>
      <c r="E76" s="37" t="s">
        <v>193</v>
      </c>
      <c r="F76" s="43"/>
      <c r="G76" s="43"/>
      <c r="H76" s="43"/>
      <c r="I76" s="43"/>
      <c r="J76" s="44"/>
    </row>
    <row r="77" spans="1:10" ht="30">
      <c r="A77" s="35" t="s">
        <v>59</v>
      </c>
      <c r="B77" s="42"/>
      <c r="C77" s="43"/>
      <c r="D77" s="43"/>
      <c r="E77" s="45" t="s">
        <v>60</v>
      </c>
      <c r="F77" s="43"/>
      <c r="G77" s="43"/>
      <c r="H77" s="43"/>
      <c r="I77" s="43"/>
      <c r="J77" s="44"/>
    </row>
    <row r="78" spans="1:16" ht="15">
      <c r="A78" s="35" t="s">
        <v>52</v>
      </c>
      <c r="B78" s="35">
        <v>23</v>
      </c>
      <c r="C78" s="36" t="s">
        <v>194</v>
      </c>
      <c r="D78" s="35" t="s">
        <v>54</v>
      </c>
      <c r="E78" s="37" t="s">
        <v>195</v>
      </c>
      <c r="F78" s="38" t="s">
        <v>135</v>
      </c>
      <c r="G78" s="39">
        <v>235.507</v>
      </c>
      <c r="H78" s="40">
        <v>0</v>
      </c>
      <c r="I78" s="40">
        <f>ROUND(G78*H78,P4)</f>
        <v>0</v>
      </c>
      <c r="J78" s="38" t="s">
        <v>66</v>
      </c>
      <c r="O78" s="41">
        <f>I78*0.21</f>
        <v>0</v>
      </c>
      <c r="P78">
        <v>3</v>
      </c>
    </row>
    <row r="79" spans="1:10" ht="45">
      <c r="A79" s="35" t="s">
        <v>57</v>
      </c>
      <c r="B79" s="42"/>
      <c r="C79" s="43"/>
      <c r="D79" s="43"/>
      <c r="E79" s="37" t="s">
        <v>196</v>
      </c>
      <c r="F79" s="43"/>
      <c r="G79" s="43"/>
      <c r="H79" s="43"/>
      <c r="I79" s="43"/>
      <c r="J79" s="44"/>
    </row>
    <row r="80" spans="1:10" ht="105">
      <c r="A80" s="35" t="s">
        <v>59</v>
      </c>
      <c r="B80" s="42"/>
      <c r="C80" s="43"/>
      <c r="D80" s="43"/>
      <c r="E80" s="45" t="s">
        <v>197</v>
      </c>
      <c r="F80" s="43"/>
      <c r="G80" s="43"/>
      <c r="H80" s="43"/>
      <c r="I80" s="43"/>
      <c r="J80" s="44"/>
    </row>
    <row r="81" spans="1:16" ht="15">
      <c r="A81" s="35" t="s">
        <v>52</v>
      </c>
      <c r="B81" s="35">
        <v>24</v>
      </c>
      <c r="C81" s="36" t="s">
        <v>198</v>
      </c>
      <c r="D81" s="35" t="s">
        <v>54</v>
      </c>
      <c r="E81" s="37" t="s">
        <v>199</v>
      </c>
      <c r="F81" s="38" t="s">
        <v>140</v>
      </c>
      <c r="G81" s="39">
        <v>2708.331</v>
      </c>
      <c r="H81" s="40">
        <v>0</v>
      </c>
      <c r="I81" s="40">
        <f>ROUND(G81*H81,P4)</f>
        <v>0</v>
      </c>
      <c r="J81" s="38" t="s">
        <v>66</v>
      </c>
      <c r="O81" s="41">
        <f>I81*0.21</f>
        <v>0</v>
      </c>
      <c r="P81">
        <v>3</v>
      </c>
    </row>
    <row r="82" spans="1:10" ht="15">
      <c r="A82" s="35" t="s">
        <v>57</v>
      </c>
      <c r="B82" s="42"/>
      <c r="C82" s="43"/>
      <c r="D82" s="43"/>
      <c r="E82" s="37" t="s">
        <v>200</v>
      </c>
      <c r="F82" s="43"/>
      <c r="G82" s="43"/>
      <c r="H82" s="43"/>
      <c r="I82" s="43"/>
      <c r="J82" s="44"/>
    </row>
    <row r="83" spans="1:10" ht="30">
      <c r="A83" s="35" t="s">
        <v>59</v>
      </c>
      <c r="B83" s="42"/>
      <c r="C83" s="43"/>
      <c r="D83" s="43"/>
      <c r="E83" s="45" t="s">
        <v>201</v>
      </c>
      <c r="F83" s="43"/>
      <c r="G83" s="43"/>
      <c r="H83" s="43"/>
      <c r="I83" s="43"/>
      <c r="J83" s="44"/>
    </row>
    <row r="84" spans="1:16" ht="15">
      <c r="A84" s="35" t="s">
        <v>52</v>
      </c>
      <c r="B84" s="35">
        <v>25</v>
      </c>
      <c r="C84" s="36" t="s">
        <v>202</v>
      </c>
      <c r="D84" s="35" t="s">
        <v>54</v>
      </c>
      <c r="E84" s="37" t="s">
        <v>203</v>
      </c>
      <c r="F84" s="38" t="s">
        <v>135</v>
      </c>
      <c r="G84" s="39">
        <v>1105.066</v>
      </c>
      <c r="H84" s="40">
        <v>0</v>
      </c>
      <c r="I84" s="40">
        <f>ROUND(G84*H84,P4)</f>
        <v>0</v>
      </c>
      <c r="J84" s="38" t="s">
        <v>66</v>
      </c>
      <c r="O84" s="41">
        <f>I84*0.21</f>
        <v>0</v>
      </c>
      <c r="P84">
        <v>3</v>
      </c>
    </row>
    <row r="85" spans="1:10" ht="90">
      <c r="A85" s="35" t="s">
        <v>57</v>
      </c>
      <c r="B85" s="42"/>
      <c r="C85" s="43"/>
      <c r="D85" s="43"/>
      <c r="E85" s="37" t="s">
        <v>204</v>
      </c>
      <c r="F85" s="43"/>
      <c r="G85" s="43"/>
      <c r="H85" s="43"/>
      <c r="I85" s="43"/>
      <c r="J85" s="44"/>
    </row>
    <row r="86" spans="1:10" ht="409.5">
      <c r="A86" s="35" t="s">
        <v>59</v>
      </c>
      <c r="B86" s="42"/>
      <c r="C86" s="43"/>
      <c r="D86" s="43"/>
      <c r="E86" s="45" t="s">
        <v>205</v>
      </c>
      <c r="F86" s="43"/>
      <c r="G86" s="43"/>
      <c r="H86" s="43"/>
      <c r="I86" s="43"/>
      <c r="J86" s="44"/>
    </row>
    <row r="87" spans="1:16" ht="15">
      <c r="A87" s="35" t="s">
        <v>52</v>
      </c>
      <c r="B87" s="35">
        <v>26</v>
      </c>
      <c r="C87" s="36" t="s">
        <v>206</v>
      </c>
      <c r="D87" s="35" t="s">
        <v>54</v>
      </c>
      <c r="E87" s="37" t="s">
        <v>207</v>
      </c>
      <c r="F87" s="38" t="s">
        <v>140</v>
      </c>
      <c r="G87" s="39">
        <v>12708.259</v>
      </c>
      <c r="H87" s="40">
        <v>0</v>
      </c>
      <c r="I87" s="40">
        <f>ROUND(G87*H87,P4)</f>
        <v>0</v>
      </c>
      <c r="J87" s="38" t="s">
        <v>66</v>
      </c>
      <c r="O87" s="41">
        <f>I87*0.21</f>
        <v>0</v>
      </c>
      <c r="P87">
        <v>3</v>
      </c>
    </row>
    <row r="88" spans="1:10" ht="15">
      <c r="A88" s="35" t="s">
        <v>57</v>
      </c>
      <c r="B88" s="42"/>
      <c r="C88" s="43"/>
      <c r="D88" s="43"/>
      <c r="E88" s="37" t="s">
        <v>149</v>
      </c>
      <c r="F88" s="43"/>
      <c r="G88" s="43"/>
      <c r="H88" s="43"/>
      <c r="I88" s="43"/>
      <c r="J88" s="44"/>
    </row>
    <row r="89" spans="1:10" ht="30">
      <c r="A89" s="35" t="s">
        <v>59</v>
      </c>
      <c r="B89" s="42"/>
      <c r="C89" s="43"/>
      <c r="D89" s="43"/>
      <c r="E89" s="45" t="s">
        <v>208</v>
      </c>
      <c r="F89" s="43"/>
      <c r="G89" s="43"/>
      <c r="H89" s="43"/>
      <c r="I89" s="43"/>
      <c r="J89" s="44"/>
    </row>
    <row r="90" spans="1:16" ht="15">
      <c r="A90" s="35" t="s">
        <v>52</v>
      </c>
      <c r="B90" s="35">
        <v>27</v>
      </c>
      <c r="C90" s="36" t="s">
        <v>209</v>
      </c>
      <c r="D90" s="35" t="s">
        <v>54</v>
      </c>
      <c r="E90" s="37" t="s">
        <v>210</v>
      </c>
      <c r="F90" s="38" t="s">
        <v>135</v>
      </c>
      <c r="G90" s="39">
        <v>2.88</v>
      </c>
      <c r="H90" s="40">
        <v>0</v>
      </c>
      <c r="I90" s="40">
        <f>ROUND(G90*H90,P4)</f>
        <v>0</v>
      </c>
      <c r="J90" s="38" t="s">
        <v>66</v>
      </c>
      <c r="O90" s="41">
        <f>I90*0.21</f>
        <v>0</v>
      </c>
      <c r="P90">
        <v>3</v>
      </c>
    </row>
    <row r="91" spans="1:10" ht="60">
      <c r="A91" s="35" t="s">
        <v>57</v>
      </c>
      <c r="B91" s="42"/>
      <c r="C91" s="43"/>
      <c r="D91" s="43"/>
      <c r="E91" s="37" t="s">
        <v>211</v>
      </c>
      <c r="F91" s="43"/>
      <c r="G91" s="43"/>
      <c r="H91" s="43"/>
      <c r="I91" s="43"/>
      <c r="J91" s="44"/>
    </row>
    <row r="92" spans="1:10" ht="30">
      <c r="A92" s="35" t="s">
        <v>59</v>
      </c>
      <c r="B92" s="42"/>
      <c r="C92" s="43"/>
      <c r="D92" s="43"/>
      <c r="E92" s="45" t="s">
        <v>212</v>
      </c>
      <c r="F92" s="43"/>
      <c r="G92" s="43"/>
      <c r="H92" s="43"/>
      <c r="I92" s="43"/>
      <c r="J92" s="44"/>
    </row>
    <row r="93" spans="1:16" ht="15">
      <c r="A93" s="35" t="s">
        <v>52</v>
      </c>
      <c r="B93" s="35">
        <v>28</v>
      </c>
      <c r="C93" s="36" t="s">
        <v>213</v>
      </c>
      <c r="D93" s="35" t="s">
        <v>54</v>
      </c>
      <c r="E93" s="37" t="s">
        <v>214</v>
      </c>
      <c r="F93" s="38" t="s">
        <v>81</v>
      </c>
      <c r="G93" s="39">
        <v>16</v>
      </c>
      <c r="H93" s="40">
        <v>0</v>
      </c>
      <c r="I93" s="40">
        <f>ROUND(G93*H93,P4)</f>
        <v>0</v>
      </c>
      <c r="J93" s="38" t="s">
        <v>66</v>
      </c>
      <c r="O93" s="41">
        <f>I93*0.21</f>
        <v>0</v>
      </c>
      <c r="P93">
        <v>3</v>
      </c>
    </row>
    <row r="94" spans="1:10" ht="30">
      <c r="A94" s="35" t="s">
        <v>57</v>
      </c>
      <c r="B94" s="42"/>
      <c r="C94" s="43"/>
      <c r="D94" s="43"/>
      <c r="E94" s="37" t="s">
        <v>215</v>
      </c>
      <c r="F94" s="43"/>
      <c r="G94" s="43"/>
      <c r="H94" s="43"/>
      <c r="I94" s="43"/>
      <c r="J94" s="44"/>
    </row>
    <row r="95" spans="1:10" ht="45">
      <c r="A95" s="35" t="s">
        <v>59</v>
      </c>
      <c r="B95" s="42"/>
      <c r="C95" s="43"/>
      <c r="D95" s="43"/>
      <c r="E95" s="45" t="s">
        <v>216</v>
      </c>
      <c r="F95" s="43"/>
      <c r="G95" s="43"/>
      <c r="H95" s="43"/>
      <c r="I95" s="43"/>
      <c r="J95" s="44"/>
    </row>
    <row r="96" spans="1:16" ht="15">
      <c r="A96" s="35" t="s">
        <v>52</v>
      </c>
      <c r="B96" s="35">
        <v>29</v>
      </c>
      <c r="C96" s="36" t="s">
        <v>217</v>
      </c>
      <c r="D96" s="35" t="s">
        <v>54</v>
      </c>
      <c r="E96" s="37" t="s">
        <v>218</v>
      </c>
      <c r="F96" s="38" t="s">
        <v>219</v>
      </c>
      <c r="G96" s="39">
        <v>1024.48</v>
      </c>
      <c r="H96" s="40">
        <v>0</v>
      </c>
      <c r="I96" s="40">
        <f>ROUND(G96*H96,P4)</f>
        <v>0</v>
      </c>
      <c r="J96" s="38" t="s">
        <v>66</v>
      </c>
      <c r="O96" s="41">
        <f>I96*0.21</f>
        <v>0</v>
      </c>
      <c r="P96">
        <v>3</v>
      </c>
    </row>
    <row r="97" spans="1:10" ht="15">
      <c r="A97" s="35" t="s">
        <v>57</v>
      </c>
      <c r="B97" s="42"/>
      <c r="C97" s="43"/>
      <c r="D97" s="43"/>
      <c r="E97" s="37" t="s">
        <v>220</v>
      </c>
      <c r="F97" s="43"/>
      <c r="G97" s="43"/>
      <c r="H97" s="43"/>
      <c r="I97" s="43"/>
      <c r="J97" s="44"/>
    </row>
    <row r="98" spans="1:10" ht="30">
      <c r="A98" s="35" t="s">
        <v>59</v>
      </c>
      <c r="B98" s="46"/>
      <c r="C98" s="47"/>
      <c r="D98" s="47"/>
      <c r="E98" s="45" t="s">
        <v>221</v>
      </c>
      <c r="F98" s="47"/>
      <c r="G98" s="47"/>
      <c r="H98" s="47"/>
      <c r="I98" s="47"/>
      <c r="J98" s="48"/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7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7.57421875" style="0" bestFit="1" customWidth="1"/>
    <col min="15" max="16" width="9.140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0.25">
      <c r="A2" s="1"/>
      <c r="B2" s="14"/>
      <c r="C2" s="15"/>
      <c r="D2" s="15"/>
      <c r="E2" s="16" t="s">
        <v>29</v>
      </c>
      <c r="F2" s="15"/>
      <c r="G2" s="15"/>
      <c r="H2" s="15"/>
      <c r="I2" s="15"/>
      <c r="J2" s="17"/>
    </row>
    <row r="3" spans="1:16" ht="15">
      <c r="A3" s="3" t="s">
        <v>30</v>
      </c>
      <c r="B3" s="18" t="s">
        <v>31</v>
      </c>
      <c r="C3" s="19" t="s">
        <v>32</v>
      </c>
      <c r="D3" s="20"/>
      <c r="E3" s="21" t="s">
        <v>33</v>
      </c>
      <c r="F3" s="15"/>
      <c r="G3" s="15"/>
      <c r="H3" s="22" t="s">
        <v>15</v>
      </c>
      <c r="I3" s="23">
        <f>SUMIFS(I9:I187,A9:A187,"SD")</f>
        <v>0</v>
      </c>
      <c r="J3" s="17"/>
      <c r="O3">
        <v>0</v>
      </c>
      <c r="P3">
        <v>2</v>
      </c>
    </row>
    <row r="4" spans="1:16" ht="15">
      <c r="A4" s="3" t="s">
        <v>34</v>
      </c>
      <c r="B4" s="18" t="s">
        <v>35</v>
      </c>
      <c r="C4" s="19" t="s">
        <v>15</v>
      </c>
      <c r="D4" s="20"/>
      <c r="E4" s="21" t="s">
        <v>16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3" t="s">
        <v>36</v>
      </c>
      <c r="B5" s="18" t="s">
        <v>37</v>
      </c>
      <c r="C5" s="19" t="s">
        <v>15</v>
      </c>
      <c r="D5" s="20"/>
      <c r="E5" s="21" t="s">
        <v>16</v>
      </c>
      <c r="F5" s="15"/>
      <c r="G5" s="15"/>
      <c r="H5" s="15"/>
      <c r="I5" s="15"/>
      <c r="J5" s="17"/>
      <c r="O5">
        <v>0.21</v>
      </c>
    </row>
    <row r="6" spans="1:10" ht="15">
      <c r="A6" s="24" t="s">
        <v>38</v>
      </c>
      <c r="B6" s="25" t="s">
        <v>39</v>
      </c>
      <c r="C6" s="7" t="s">
        <v>40</v>
      </c>
      <c r="D6" s="7" t="s">
        <v>41</v>
      </c>
      <c r="E6" s="7" t="s">
        <v>42</v>
      </c>
      <c r="F6" s="7" t="s">
        <v>43</v>
      </c>
      <c r="G6" s="7" t="s">
        <v>44</v>
      </c>
      <c r="H6" s="7" t="s">
        <v>45</v>
      </c>
      <c r="I6" s="7"/>
      <c r="J6" s="26" t="s">
        <v>46</v>
      </c>
    </row>
    <row r="7" spans="1:10" ht="15">
      <c r="A7" s="24"/>
      <c r="B7" s="25"/>
      <c r="C7" s="7"/>
      <c r="D7" s="7"/>
      <c r="E7" s="7"/>
      <c r="F7" s="7"/>
      <c r="G7" s="7"/>
      <c r="H7" s="7" t="s">
        <v>47</v>
      </c>
      <c r="I7" s="7" t="s">
        <v>48</v>
      </c>
      <c r="J7" s="26"/>
    </row>
    <row r="8" spans="1:10" ht="15">
      <c r="A8" s="27">
        <v>0</v>
      </c>
      <c r="B8" s="25">
        <v>1</v>
      </c>
      <c r="C8" s="28">
        <v>2</v>
      </c>
      <c r="D8" s="7">
        <v>3</v>
      </c>
      <c r="E8" s="28">
        <v>4</v>
      </c>
      <c r="F8" s="7">
        <v>5</v>
      </c>
      <c r="G8" s="7">
        <v>6</v>
      </c>
      <c r="H8" s="7">
        <v>7</v>
      </c>
      <c r="I8" s="28">
        <v>8</v>
      </c>
      <c r="J8" s="26">
        <v>9</v>
      </c>
    </row>
    <row r="9" spans="1:10" ht="15">
      <c r="A9" s="29" t="s">
        <v>49</v>
      </c>
      <c r="B9" s="30"/>
      <c r="C9" s="31" t="s">
        <v>50</v>
      </c>
      <c r="D9" s="32"/>
      <c r="E9" s="29" t="s">
        <v>51</v>
      </c>
      <c r="F9" s="32"/>
      <c r="G9" s="32"/>
      <c r="H9" s="32"/>
      <c r="I9" s="33">
        <f>SUMIFS(I10:I27,A10:A27,"P")</f>
        <v>0</v>
      </c>
      <c r="J9" s="34"/>
    </row>
    <row r="10" spans="1:16" ht="15">
      <c r="A10" s="35" t="s">
        <v>52</v>
      </c>
      <c r="B10" s="35">
        <v>1</v>
      </c>
      <c r="C10" s="36" t="s">
        <v>222</v>
      </c>
      <c r="D10" s="35" t="s">
        <v>223</v>
      </c>
      <c r="E10" s="37" t="s">
        <v>224</v>
      </c>
      <c r="F10" s="38" t="s">
        <v>135</v>
      </c>
      <c r="G10" s="39">
        <v>66.794</v>
      </c>
      <c r="H10" s="40">
        <v>0</v>
      </c>
      <c r="I10" s="40">
        <f>ROUND(G10*H10,P4)</f>
        <v>0</v>
      </c>
      <c r="J10" s="38" t="s">
        <v>66</v>
      </c>
      <c r="O10" s="41">
        <f>I10*0.21</f>
        <v>0</v>
      </c>
      <c r="P10">
        <v>3</v>
      </c>
    </row>
    <row r="11" spans="1:10" ht="60">
      <c r="A11" s="35" t="s">
        <v>57</v>
      </c>
      <c r="B11" s="42"/>
      <c r="C11" s="43"/>
      <c r="D11" s="43"/>
      <c r="E11" s="37" t="s">
        <v>225</v>
      </c>
      <c r="F11" s="43"/>
      <c r="G11" s="43"/>
      <c r="H11" s="43"/>
      <c r="I11" s="43"/>
      <c r="J11" s="44"/>
    </row>
    <row r="12" spans="1:10" ht="30">
      <c r="A12" s="35" t="s">
        <v>59</v>
      </c>
      <c r="B12" s="42"/>
      <c r="C12" s="43"/>
      <c r="D12" s="43"/>
      <c r="E12" s="45" t="s">
        <v>226</v>
      </c>
      <c r="F12" s="43"/>
      <c r="G12" s="43"/>
      <c r="H12" s="43"/>
      <c r="I12" s="43"/>
      <c r="J12" s="44"/>
    </row>
    <row r="13" spans="1:16" ht="30">
      <c r="A13" s="35" t="s">
        <v>52</v>
      </c>
      <c r="B13" s="35">
        <v>2</v>
      </c>
      <c r="C13" s="36" t="s">
        <v>108</v>
      </c>
      <c r="D13" s="35"/>
      <c r="E13" s="37" t="s">
        <v>109</v>
      </c>
      <c r="F13" s="38" t="s">
        <v>110</v>
      </c>
      <c r="G13" s="39">
        <v>267.174</v>
      </c>
      <c r="H13" s="40">
        <v>0</v>
      </c>
      <c r="I13" s="40">
        <f>ROUND(G13*H13,P4)</f>
        <v>0</v>
      </c>
      <c r="J13" s="38" t="s">
        <v>66</v>
      </c>
      <c r="O13" s="41">
        <f>I13*0.21</f>
        <v>0</v>
      </c>
      <c r="P13">
        <v>3</v>
      </c>
    </row>
    <row r="14" spans="1:10" ht="45">
      <c r="A14" s="35" t="s">
        <v>57</v>
      </c>
      <c r="B14" s="42"/>
      <c r="C14" s="43"/>
      <c r="D14" s="43"/>
      <c r="E14" s="37" t="s">
        <v>111</v>
      </c>
      <c r="F14" s="43"/>
      <c r="G14" s="43"/>
      <c r="H14" s="43"/>
      <c r="I14" s="43"/>
      <c r="J14" s="44"/>
    </row>
    <row r="15" spans="1:10" ht="30">
      <c r="A15" s="35" t="s">
        <v>59</v>
      </c>
      <c r="B15" s="42"/>
      <c r="C15" s="43"/>
      <c r="D15" s="43"/>
      <c r="E15" s="45" t="s">
        <v>227</v>
      </c>
      <c r="F15" s="43"/>
      <c r="G15" s="43"/>
      <c r="H15" s="43"/>
      <c r="I15" s="43"/>
      <c r="J15" s="44"/>
    </row>
    <row r="16" spans="1:16" ht="30">
      <c r="A16" s="35" t="s">
        <v>52</v>
      </c>
      <c r="B16" s="35">
        <v>3</v>
      </c>
      <c r="C16" s="36" t="s">
        <v>113</v>
      </c>
      <c r="D16" s="35" t="s">
        <v>54</v>
      </c>
      <c r="E16" s="37" t="s">
        <v>114</v>
      </c>
      <c r="F16" s="38" t="s">
        <v>110</v>
      </c>
      <c r="G16" s="39">
        <v>117.734</v>
      </c>
      <c r="H16" s="40">
        <v>0</v>
      </c>
      <c r="I16" s="40">
        <f>ROUND(G16*H16,P4)</f>
        <v>0</v>
      </c>
      <c r="J16" s="38" t="s">
        <v>66</v>
      </c>
      <c r="O16" s="41">
        <f>I16*0.21</f>
        <v>0</v>
      </c>
      <c r="P16">
        <v>3</v>
      </c>
    </row>
    <row r="17" spans="1:10" ht="45">
      <c r="A17" s="35" t="s">
        <v>57</v>
      </c>
      <c r="B17" s="42"/>
      <c r="C17" s="43"/>
      <c r="D17" s="43"/>
      <c r="E17" s="37" t="s">
        <v>115</v>
      </c>
      <c r="F17" s="43"/>
      <c r="G17" s="43"/>
      <c r="H17" s="43"/>
      <c r="I17" s="43"/>
      <c r="J17" s="44"/>
    </row>
    <row r="18" spans="1:10" ht="30">
      <c r="A18" s="35" t="s">
        <v>59</v>
      </c>
      <c r="B18" s="42"/>
      <c r="C18" s="43"/>
      <c r="D18" s="43"/>
      <c r="E18" s="45" t="s">
        <v>228</v>
      </c>
      <c r="F18" s="43"/>
      <c r="G18" s="43"/>
      <c r="H18" s="43"/>
      <c r="I18" s="43"/>
      <c r="J18" s="44"/>
    </row>
    <row r="19" spans="1:16" ht="30">
      <c r="A19" s="35" t="s">
        <v>52</v>
      </c>
      <c r="B19" s="35">
        <v>4</v>
      </c>
      <c r="C19" s="36" t="s">
        <v>117</v>
      </c>
      <c r="D19" s="35" t="s">
        <v>54</v>
      </c>
      <c r="E19" s="37" t="s">
        <v>118</v>
      </c>
      <c r="F19" s="38" t="s">
        <v>110</v>
      </c>
      <c r="G19" s="39">
        <v>435.109</v>
      </c>
      <c r="H19" s="40">
        <v>0</v>
      </c>
      <c r="I19" s="40">
        <f>ROUND(G19*H19,P4)</f>
        <v>0</v>
      </c>
      <c r="J19" s="38" t="s">
        <v>66</v>
      </c>
      <c r="O19" s="41">
        <f>I19*0.21</f>
        <v>0</v>
      </c>
      <c r="P19">
        <v>3</v>
      </c>
    </row>
    <row r="20" spans="1:10" ht="45">
      <c r="A20" s="35" t="s">
        <v>57</v>
      </c>
      <c r="B20" s="42"/>
      <c r="C20" s="43"/>
      <c r="D20" s="43"/>
      <c r="E20" s="37" t="s">
        <v>119</v>
      </c>
      <c r="F20" s="43"/>
      <c r="G20" s="43"/>
      <c r="H20" s="43"/>
      <c r="I20" s="43"/>
      <c r="J20" s="44"/>
    </row>
    <row r="21" spans="1:10" ht="30">
      <c r="A21" s="35" t="s">
        <v>59</v>
      </c>
      <c r="B21" s="42"/>
      <c r="C21" s="43"/>
      <c r="D21" s="43"/>
      <c r="E21" s="45" t="s">
        <v>229</v>
      </c>
      <c r="F21" s="43"/>
      <c r="G21" s="43"/>
      <c r="H21" s="43"/>
      <c r="I21" s="43"/>
      <c r="J21" s="44"/>
    </row>
    <row r="22" spans="1:16" ht="30">
      <c r="A22" s="35" t="s">
        <v>52</v>
      </c>
      <c r="B22" s="35">
        <v>5</v>
      </c>
      <c r="C22" s="36" t="s">
        <v>123</v>
      </c>
      <c r="D22" s="35" t="s">
        <v>54</v>
      </c>
      <c r="E22" s="37" t="s">
        <v>124</v>
      </c>
      <c r="F22" s="38" t="s">
        <v>110</v>
      </c>
      <c r="G22" s="39">
        <v>704.446</v>
      </c>
      <c r="H22" s="40">
        <v>0</v>
      </c>
      <c r="I22" s="40">
        <f>ROUND(G22*H22,P4)</f>
        <v>0</v>
      </c>
      <c r="J22" s="38" t="s">
        <v>66</v>
      </c>
      <c r="O22" s="41">
        <f>I22*0.21</f>
        <v>0</v>
      </c>
      <c r="P22">
        <v>3</v>
      </c>
    </row>
    <row r="23" spans="1:10" ht="45">
      <c r="A23" s="35" t="s">
        <v>57</v>
      </c>
      <c r="B23" s="42"/>
      <c r="C23" s="43"/>
      <c r="D23" s="43"/>
      <c r="E23" s="37" t="s">
        <v>230</v>
      </c>
      <c r="F23" s="43"/>
      <c r="G23" s="43"/>
      <c r="H23" s="43"/>
      <c r="I23" s="43"/>
      <c r="J23" s="44"/>
    </row>
    <row r="24" spans="1:10" ht="45">
      <c r="A24" s="35" t="s">
        <v>59</v>
      </c>
      <c r="B24" s="42"/>
      <c r="C24" s="43"/>
      <c r="D24" s="43"/>
      <c r="E24" s="45" t="s">
        <v>231</v>
      </c>
      <c r="F24" s="43"/>
      <c r="G24" s="43"/>
      <c r="H24" s="43"/>
      <c r="I24" s="43"/>
      <c r="J24" s="44"/>
    </row>
    <row r="25" spans="1:16" ht="30">
      <c r="A25" s="35" t="s">
        <v>52</v>
      </c>
      <c r="B25" s="35">
        <v>6</v>
      </c>
      <c r="C25" s="36" t="s">
        <v>232</v>
      </c>
      <c r="D25" s="35" t="s">
        <v>54</v>
      </c>
      <c r="E25" s="37" t="s">
        <v>233</v>
      </c>
      <c r="F25" s="38" t="s">
        <v>110</v>
      </c>
      <c r="G25" s="39">
        <v>9</v>
      </c>
      <c r="H25" s="40">
        <v>0</v>
      </c>
      <c r="I25" s="40">
        <f>ROUND(G25*H25,P4)</f>
        <v>0</v>
      </c>
      <c r="J25" s="38" t="s">
        <v>66</v>
      </c>
      <c r="O25" s="41">
        <f>I25*0.21</f>
        <v>0</v>
      </c>
      <c r="P25">
        <v>3</v>
      </c>
    </row>
    <row r="26" spans="1:10" ht="45">
      <c r="A26" s="35" t="s">
        <v>57</v>
      </c>
      <c r="B26" s="42"/>
      <c r="C26" s="43"/>
      <c r="D26" s="43"/>
      <c r="E26" s="37" t="s">
        <v>234</v>
      </c>
      <c r="F26" s="43"/>
      <c r="G26" s="43"/>
      <c r="H26" s="43"/>
      <c r="I26" s="43"/>
      <c r="J26" s="44"/>
    </row>
    <row r="27" spans="1:10" ht="45">
      <c r="A27" s="35" t="s">
        <v>59</v>
      </c>
      <c r="B27" s="42"/>
      <c r="C27" s="43"/>
      <c r="D27" s="43"/>
      <c r="E27" s="45" t="s">
        <v>235</v>
      </c>
      <c r="F27" s="43"/>
      <c r="G27" s="43"/>
      <c r="H27" s="43"/>
      <c r="I27" s="43"/>
      <c r="J27" s="44"/>
    </row>
    <row r="28" spans="1:10" ht="15">
      <c r="A28" s="29" t="s">
        <v>49</v>
      </c>
      <c r="B28" s="30"/>
      <c r="C28" s="31" t="s">
        <v>131</v>
      </c>
      <c r="D28" s="32"/>
      <c r="E28" s="29" t="s">
        <v>132</v>
      </c>
      <c r="F28" s="32"/>
      <c r="G28" s="32"/>
      <c r="H28" s="32"/>
      <c r="I28" s="33">
        <f>SUMIFS(I29:I91,A29:A91,"P")</f>
        <v>0</v>
      </c>
      <c r="J28" s="34"/>
    </row>
    <row r="29" spans="1:16" ht="15">
      <c r="A29" s="35" t="s">
        <v>52</v>
      </c>
      <c r="B29" s="35">
        <v>7</v>
      </c>
      <c r="C29" s="36" t="s">
        <v>236</v>
      </c>
      <c r="D29" s="35" t="s">
        <v>54</v>
      </c>
      <c r="E29" s="37" t="s">
        <v>237</v>
      </c>
      <c r="F29" s="38" t="s">
        <v>219</v>
      </c>
      <c r="G29" s="39">
        <v>1335.872</v>
      </c>
      <c r="H29" s="40">
        <v>0</v>
      </c>
      <c r="I29" s="40">
        <f>ROUND(G29*H29,P4)</f>
        <v>0</v>
      </c>
      <c r="J29" s="38" t="s">
        <v>66</v>
      </c>
      <c r="O29" s="41">
        <f>I29*0.21</f>
        <v>0</v>
      </c>
      <c r="P29">
        <v>3</v>
      </c>
    </row>
    <row r="30" spans="1:10" ht="45">
      <c r="A30" s="35" t="s">
        <v>57</v>
      </c>
      <c r="B30" s="42"/>
      <c r="C30" s="43"/>
      <c r="D30" s="43"/>
      <c r="E30" s="37" t="s">
        <v>238</v>
      </c>
      <c r="F30" s="43"/>
      <c r="G30" s="43"/>
      <c r="H30" s="43"/>
      <c r="I30" s="43"/>
      <c r="J30" s="44"/>
    </row>
    <row r="31" spans="1:10" ht="225">
      <c r="A31" s="35" t="s">
        <v>59</v>
      </c>
      <c r="B31" s="42"/>
      <c r="C31" s="43"/>
      <c r="D31" s="43"/>
      <c r="E31" s="45" t="s">
        <v>239</v>
      </c>
      <c r="F31" s="43"/>
      <c r="G31" s="43"/>
      <c r="H31" s="43"/>
      <c r="I31" s="43"/>
      <c r="J31" s="44"/>
    </row>
    <row r="32" spans="1:16" ht="30">
      <c r="A32" s="35" t="s">
        <v>52</v>
      </c>
      <c r="B32" s="35">
        <v>8</v>
      </c>
      <c r="C32" s="36" t="s">
        <v>240</v>
      </c>
      <c r="D32" s="35" t="s">
        <v>54</v>
      </c>
      <c r="E32" s="37" t="s">
        <v>241</v>
      </c>
      <c r="F32" s="38" t="s">
        <v>81</v>
      </c>
      <c r="G32" s="39">
        <v>10</v>
      </c>
      <c r="H32" s="40">
        <v>0</v>
      </c>
      <c r="I32" s="40">
        <f>ROUND(G32*H32,P4)</f>
        <v>0</v>
      </c>
      <c r="J32" s="38" t="s">
        <v>66</v>
      </c>
      <c r="O32" s="41">
        <f>I32*0.21</f>
        <v>0</v>
      </c>
      <c r="P32">
        <v>3</v>
      </c>
    </row>
    <row r="33" spans="1:10" ht="75">
      <c r="A33" s="35" t="s">
        <v>57</v>
      </c>
      <c r="B33" s="42"/>
      <c r="C33" s="43"/>
      <c r="D33" s="43"/>
      <c r="E33" s="37" t="s">
        <v>242</v>
      </c>
      <c r="F33" s="43"/>
      <c r="G33" s="43"/>
      <c r="H33" s="43"/>
      <c r="I33" s="43"/>
      <c r="J33" s="44"/>
    </row>
    <row r="34" spans="1:10" ht="45">
      <c r="A34" s="35" t="s">
        <v>59</v>
      </c>
      <c r="B34" s="42"/>
      <c r="C34" s="43"/>
      <c r="D34" s="43"/>
      <c r="E34" s="45" t="s">
        <v>243</v>
      </c>
      <c r="F34" s="43"/>
      <c r="G34" s="43"/>
      <c r="H34" s="43"/>
      <c r="I34" s="43"/>
      <c r="J34" s="44"/>
    </row>
    <row r="35" spans="1:16" ht="30">
      <c r="A35" s="35" t="s">
        <v>52</v>
      </c>
      <c r="B35" s="35">
        <v>9</v>
      </c>
      <c r="C35" s="36" t="s">
        <v>244</v>
      </c>
      <c r="D35" s="35" t="s">
        <v>54</v>
      </c>
      <c r="E35" s="37" t="s">
        <v>245</v>
      </c>
      <c r="F35" s="38" t="s">
        <v>135</v>
      </c>
      <c r="G35" s="39">
        <v>189.178</v>
      </c>
      <c r="H35" s="40">
        <v>0</v>
      </c>
      <c r="I35" s="40">
        <f>ROUND(G35*H35,P4)</f>
        <v>0</v>
      </c>
      <c r="J35" s="38" t="s">
        <v>66</v>
      </c>
      <c r="O35" s="41">
        <f>I35*0.21</f>
        <v>0</v>
      </c>
      <c r="P35">
        <v>3</v>
      </c>
    </row>
    <row r="36" spans="1:10" ht="30">
      <c r="A36" s="35" t="s">
        <v>57</v>
      </c>
      <c r="B36" s="42"/>
      <c r="C36" s="43"/>
      <c r="D36" s="43"/>
      <c r="E36" s="37" t="s">
        <v>246</v>
      </c>
      <c r="F36" s="43"/>
      <c r="G36" s="43"/>
      <c r="H36" s="43"/>
      <c r="I36" s="43"/>
      <c r="J36" s="44"/>
    </row>
    <row r="37" spans="1:10" ht="90">
      <c r="A37" s="35" t="s">
        <v>59</v>
      </c>
      <c r="B37" s="42"/>
      <c r="C37" s="43"/>
      <c r="D37" s="43"/>
      <c r="E37" s="45" t="s">
        <v>247</v>
      </c>
      <c r="F37" s="43"/>
      <c r="G37" s="43"/>
      <c r="H37" s="43"/>
      <c r="I37" s="43"/>
      <c r="J37" s="44"/>
    </row>
    <row r="38" spans="1:16" ht="30">
      <c r="A38" s="35" t="s">
        <v>52</v>
      </c>
      <c r="B38" s="35">
        <v>10</v>
      </c>
      <c r="C38" s="36" t="s">
        <v>248</v>
      </c>
      <c r="D38" s="35" t="s">
        <v>54</v>
      </c>
      <c r="E38" s="37" t="s">
        <v>249</v>
      </c>
      <c r="F38" s="38" t="s">
        <v>140</v>
      </c>
      <c r="G38" s="39">
        <v>2175.547</v>
      </c>
      <c r="H38" s="40">
        <v>0</v>
      </c>
      <c r="I38" s="40">
        <f>ROUND(G38*H38,P4)</f>
        <v>0</v>
      </c>
      <c r="J38" s="38" t="s">
        <v>66</v>
      </c>
      <c r="O38" s="41">
        <f>I38*0.21</f>
        <v>0</v>
      </c>
      <c r="P38">
        <v>3</v>
      </c>
    </row>
    <row r="39" spans="1:10" ht="15">
      <c r="A39" s="35" t="s">
        <v>57</v>
      </c>
      <c r="B39" s="42"/>
      <c r="C39" s="43"/>
      <c r="D39" s="43"/>
      <c r="E39" s="37" t="s">
        <v>200</v>
      </c>
      <c r="F39" s="43"/>
      <c r="G39" s="43"/>
      <c r="H39" s="43"/>
      <c r="I39" s="43"/>
      <c r="J39" s="44"/>
    </row>
    <row r="40" spans="1:10" ht="30">
      <c r="A40" s="35" t="s">
        <v>59</v>
      </c>
      <c r="B40" s="42"/>
      <c r="C40" s="43"/>
      <c r="D40" s="43"/>
      <c r="E40" s="45" t="s">
        <v>250</v>
      </c>
      <c r="F40" s="43"/>
      <c r="G40" s="43"/>
      <c r="H40" s="43"/>
      <c r="I40" s="43"/>
      <c r="J40" s="44"/>
    </row>
    <row r="41" spans="1:16" ht="30">
      <c r="A41" s="35" t="s">
        <v>52</v>
      </c>
      <c r="B41" s="35">
        <v>11</v>
      </c>
      <c r="C41" s="36" t="s">
        <v>251</v>
      </c>
      <c r="D41" s="35" t="s">
        <v>72</v>
      </c>
      <c r="E41" s="37" t="s">
        <v>252</v>
      </c>
      <c r="F41" s="38" t="s">
        <v>135</v>
      </c>
      <c r="G41" s="39">
        <v>262.386</v>
      </c>
      <c r="H41" s="40">
        <v>0</v>
      </c>
      <c r="I41" s="40">
        <f>ROUND(G41*H41,P4)</f>
        <v>0</v>
      </c>
      <c r="J41" s="38" t="s">
        <v>66</v>
      </c>
      <c r="O41" s="41">
        <f>I41*0.21</f>
        <v>0</v>
      </c>
      <c r="P41">
        <v>3</v>
      </c>
    </row>
    <row r="42" spans="1:10" ht="15">
      <c r="A42" s="35" t="s">
        <v>57</v>
      </c>
      <c r="B42" s="42"/>
      <c r="C42" s="43"/>
      <c r="D42" s="43"/>
      <c r="E42" s="37" t="s">
        <v>253</v>
      </c>
      <c r="F42" s="43"/>
      <c r="G42" s="43"/>
      <c r="H42" s="43"/>
      <c r="I42" s="43"/>
      <c r="J42" s="44"/>
    </row>
    <row r="43" spans="1:10" ht="90">
      <c r="A43" s="35" t="s">
        <v>59</v>
      </c>
      <c r="B43" s="42"/>
      <c r="C43" s="43"/>
      <c r="D43" s="43"/>
      <c r="E43" s="45" t="s">
        <v>254</v>
      </c>
      <c r="F43" s="43"/>
      <c r="G43" s="43"/>
      <c r="H43" s="43"/>
      <c r="I43" s="43"/>
      <c r="J43" s="44"/>
    </row>
    <row r="44" spans="1:16" ht="30">
      <c r="A44" s="35" t="s">
        <v>52</v>
      </c>
      <c r="B44" s="35">
        <v>12</v>
      </c>
      <c r="C44" s="36" t="s">
        <v>251</v>
      </c>
      <c r="D44" s="35" t="s">
        <v>76</v>
      </c>
      <c r="E44" s="37" t="s">
        <v>252</v>
      </c>
      <c r="F44" s="38" t="s">
        <v>135</v>
      </c>
      <c r="G44" s="39">
        <v>108.375</v>
      </c>
      <c r="H44" s="40">
        <v>0</v>
      </c>
      <c r="I44" s="40">
        <f>ROUND(G44*H44,P4)</f>
        <v>0</v>
      </c>
      <c r="J44" s="38" t="s">
        <v>66</v>
      </c>
      <c r="O44" s="41">
        <f>I44*0.21</f>
        <v>0</v>
      </c>
      <c r="P44">
        <v>3</v>
      </c>
    </row>
    <row r="45" spans="1:10" ht="15">
      <c r="A45" s="35" t="s">
        <v>57</v>
      </c>
      <c r="B45" s="42"/>
      <c r="C45" s="43"/>
      <c r="D45" s="43"/>
      <c r="E45" s="37" t="s">
        <v>255</v>
      </c>
      <c r="F45" s="43"/>
      <c r="G45" s="43"/>
      <c r="H45" s="43"/>
      <c r="I45" s="43"/>
      <c r="J45" s="44"/>
    </row>
    <row r="46" spans="1:10" ht="90">
      <c r="A46" s="35" t="s">
        <v>59</v>
      </c>
      <c r="B46" s="42"/>
      <c r="C46" s="43"/>
      <c r="D46" s="43"/>
      <c r="E46" s="45" t="s">
        <v>256</v>
      </c>
      <c r="F46" s="43"/>
      <c r="G46" s="43"/>
      <c r="H46" s="43"/>
      <c r="I46" s="43"/>
      <c r="J46" s="44"/>
    </row>
    <row r="47" spans="1:16" ht="30">
      <c r="A47" s="35" t="s">
        <v>52</v>
      </c>
      <c r="B47" s="35">
        <v>13</v>
      </c>
      <c r="C47" s="36" t="s">
        <v>257</v>
      </c>
      <c r="D47" s="35" t="s">
        <v>54</v>
      </c>
      <c r="E47" s="37" t="s">
        <v>258</v>
      </c>
      <c r="F47" s="38" t="s">
        <v>140</v>
      </c>
      <c r="G47" s="39">
        <v>3522.23</v>
      </c>
      <c r="H47" s="40">
        <v>0</v>
      </c>
      <c r="I47" s="40">
        <f>ROUND(G47*H47,P4)</f>
        <v>0</v>
      </c>
      <c r="J47" s="38" t="s">
        <v>66</v>
      </c>
      <c r="O47" s="41">
        <f>I47*0.21</f>
        <v>0</v>
      </c>
      <c r="P47">
        <v>3</v>
      </c>
    </row>
    <row r="48" spans="1:10" ht="15">
      <c r="A48" s="35" t="s">
        <v>57</v>
      </c>
      <c r="B48" s="42"/>
      <c r="C48" s="43"/>
      <c r="D48" s="43"/>
      <c r="E48" s="37" t="s">
        <v>259</v>
      </c>
      <c r="F48" s="43"/>
      <c r="G48" s="43"/>
      <c r="H48" s="43"/>
      <c r="I48" s="43"/>
      <c r="J48" s="44"/>
    </row>
    <row r="49" spans="1:10" ht="45">
      <c r="A49" s="35" t="s">
        <v>59</v>
      </c>
      <c r="B49" s="42"/>
      <c r="C49" s="43"/>
      <c r="D49" s="43"/>
      <c r="E49" s="45" t="s">
        <v>260</v>
      </c>
      <c r="F49" s="43"/>
      <c r="G49" s="43"/>
      <c r="H49" s="43"/>
      <c r="I49" s="43"/>
      <c r="J49" s="44"/>
    </row>
    <row r="50" spans="1:16" ht="30">
      <c r="A50" s="35" t="s">
        <v>52</v>
      </c>
      <c r="B50" s="35">
        <v>14</v>
      </c>
      <c r="C50" s="36" t="s">
        <v>261</v>
      </c>
      <c r="D50" s="35" t="s">
        <v>54</v>
      </c>
      <c r="E50" s="37" t="s">
        <v>262</v>
      </c>
      <c r="F50" s="38" t="s">
        <v>135</v>
      </c>
      <c r="G50" s="39">
        <v>49.056</v>
      </c>
      <c r="H50" s="40">
        <v>0</v>
      </c>
      <c r="I50" s="40">
        <f>ROUND(G50*H50,P4)</f>
        <v>0</v>
      </c>
      <c r="J50" s="38" t="s">
        <v>66</v>
      </c>
      <c r="O50" s="41">
        <f>I50*0.21</f>
        <v>0</v>
      </c>
      <c r="P50">
        <v>3</v>
      </c>
    </row>
    <row r="51" spans="1:10" ht="90">
      <c r="A51" s="35" t="s">
        <v>57</v>
      </c>
      <c r="B51" s="42"/>
      <c r="C51" s="43"/>
      <c r="D51" s="43"/>
      <c r="E51" s="37" t="s">
        <v>263</v>
      </c>
      <c r="F51" s="43"/>
      <c r="G51" s="43"/>
      <c r="H51" s="43"/>
      <c r="I51" s="43"/>
      <c r="J51" s="44"/>
    </row>
    <row r="52" spans="1:10" ht="90">
      <c r="A52" s="35" t="s">
        <v>59</v>
      </c>
      <c r="B52" s="42"/>
      <c r="C52" s="43"/>
      <c r="D52" s="43"/>
      <c r="E52" s="45" t="s">
        <v>264</v>
      </c>
      <c r="F52" s="43"/>
      <c r="G52" s="43"/>
      <c r="H52" s="43"/>
      <c r="I52" s="43"/>
      <c r="J52" s="44"/>
    </row>
    <row r="53" spans="1:16" ht="30">
      <c r="A53" s="35" t="s">
        <v>52</v>
      </c>
      <c r="B53" s="35">
        <v>15</v>
      </c>
      <c r="C53" s="36" t="s">
        <v>265</v>
      </c>
      <c r="D53" s="35" t="s">
        <v>54</v>
      </c>
      <c r="E53" s="37" t="s">
        <v>266</v>
      </c>
      <c r="F53" s="38" t="s">
        <v>140</v>
      </c>
      <c r="G53" s="39">
        <v>588.672</v>
      </c>
      <c r="H53" s="40">
        <v>0</v>
      </c>
      <c r="I53" s="40">
        <f>ROUND(G53*H53,P4)</f>
        <v>0</v>
      </c>
      <c r="J53" s="38" t="s">
        <v>66</v>
      </c>
      <c r="O53" s="41">
        <f>I53*0.21</f>
        <v>0</v>
      </c>
      <c r="P53">
        <v>3</v>
      </c>
    </row>
    <row r="54" spans="1:10" ht="15">
      <c r="A54" s="35" t="s">
        <v>57</v>
      </c>
      <c r="B54" s="42"/>
      <c r="C54" s="43"/>
      <c r="D54" s="43"/>
      <c r="E54" s="37" t="s">
        <v>141</v>
      </c>
      <c r="F54" s="43"/>
      <c r="G54" s="43"/>
      <c r="H54" s="43"/>
      <c r="I54" s="43"/>
      <c r="J54" s="44"/>
    </row>
    <row r="55" spans="1:10" ht="30">
      <c r="A55" s="35" t="s">
        <v>59</v>
      </c>
      <c r="B55" s="42"/>
      <c r="C55" s="43"/>
      <c r="D55" s="43"/>
      <c r="E55" s="45" t="s">
        <v>267</v>
      </c>
      <c r="F55" s="43"/>
      <c r="G55" s="43"/>
      <c r="H55" s="43"/>
      <c r="I55" s="43"/>
      <c r="J55" s="44"/>
    </row>
    <row r="56" spans="1:16" ht="15">
      <c r="A56" s="35" t="s">
        <v>52</v>
      </c>
      <c r="B56" s="35">
        <v>16</v>
      </c>
      <c r="C56" s="36" t="s">
        <v>268</v>
      </c>
      <c r="D56" s="35" t="s">
        <v>54</v>
      </c>
      <c r="E56" s="37" t="s">
        <v>269</v>
      </c>
      <c r="F56" s="38" t="s">
        <v>135</v>
      </c>
      <c r="G56" s="39">
        <v>165.375</v>
      </c>
      <c r="H56" s="40">
        <v>0</v>
      </c>
      <c r="I56" s="40">
        <f>ROUND(G56*H56,P4)</f>
        <v>0</v>
      </c>
      <c r="J56" s="38" t="s">
        <v>66</v>
      </c>
      <c r="O56" s="41">
        <f>I56*0.21</f>
        <v>0</v>
      </c>
      <c r="P56">
        <v>3</v>
      </c>
    </row>
    <row r="57" spans="1:10" ht="105">
      <c r="A57" s="35" t="s">
        <v>57</v>
      </c>
      <c r="B57" s="42"/>
      <c r="C57" s="43"/>
      <c r="D57" s="43"/>
      <c r="E57" s="37" t="s">
        <v>270</v>
      </c>
      <c r="F57" s="43"/>
      <c r="G57" s="43"/>
      <c r="H57" s="43"/>
      <c r="I57" s="43"/>
      <c r="J57" s="44"/>
    </row>
    <row r="58" spans="1:10" ht="60">
      <c r="A58" s="35" t="s">
        <v>59</v>
      </c>
      <c r="B58" s="42"/>
      <c r="C58" s="43"/>
      <c r="D58" s="43"/>
      <c r="E58" s="45" t="s">
        <v>271</v>
      </c>
      <c r="F58" s="43"/>
      <c r="G58" s="43"/>
      <c r="H58" s="43"/>
      <c r="I58" s="43"/>
      <c r="J58" s="44"/>
    </row>
    <row r="59" spans="1:16" ht="15">
      <c r="A59" s="35" t="s">
        <v>52</v>
      </c>
      <c r="B59" s="35">
        <v>17</v>
      </c>
      <c r="C59" s="36" t="s">
        <v>272</v>
      </c>
      <c r="D59" s="35" t="s">
        <v>54</v>
      </c>
      <c r="E59" s="37" t="s">
        <v>273</v>
      </c>
      <c r="F59" s="38" t="s">
        <v>140</v>
      </c>
      <c r="G59" s="39">
        <v>11907</v>
      </c>
      <c r="H59" s="40">
        <v>0</v>
      </c>
      <c r="I59" s="40">
        <f>ROUND(G59*H59,P4)</f>
        <v>0</v>
      </c>
      <c r="J59" s="38" t="s">
        <v>66</v>
      </c>
      <c r="O59" s="41">
        <f>I59*0.21</f>
        <v>0</v>
      </c>
      <c r="P59">
        <v>3</v>
      </c>
    </row>
    <row r="60" spans="1:10" ht="75">
      <c r="A60" s="35" t="s">
        <v>57</v>
      </c>
      <c r="B60" s="42"/>
      <c r="C60" s="43"/>
      <c r="D60" s="43"/>
      <c r="E60" s="37" t="s">
        <v>274</v>
      </c>
      <c r="F60" s="43"/>
      <c r="G60" s="43"/>
      <c r="H60" s="43"/>
      <c r="I60" s="43"/>
      <c r="J60" s="44"/>
    </row>
    <row r="61" spans="1:10" ht="30">
      <c r="A61" s="35" t="s">
        <v>59</v>
      </c>
      <c r="B61" s="42"/>
      <c r="C61" s="43"/>
      <c r="D61" s="43"/>
      <c r="E61" s="45" t="s">
        <v>275</v>
      </c>
      <c r="F61" s="43"/>
      <c r="G61" s="43"/>
      <c r="H61" s="43"/>
      <c r="I61" s="43"/>
      <c r="J61" s="44"/>
    </row>
    <row r="62" spans="1:16" ht="15">
      <c r="A62" s="35" t="s">
        <v>52</v>
      </c>
      <c r="B62" s="35">
        <v>18</v>
      </c>
      <c r="C62" s="36" t="s">
        <v>276</v>
      </c>
      <c r="D62" s="35" t="s">
        <v>54</v>
      </c>
      <c r="E62" s="37" t="s">
        <v>277</v>
      </c>
      <c r="F62" s="38" t="s">
        <v>176</v>
      </c>
      <c r="G62" s="39">
        <v>122.5</v>
      </c>
      <c r="H62" s="40">
        <v>0</v>
      </c>
      <c r="I62" s="40">
        <f>ROUND(G62*H62,P4)</f>
        <v>0</v>
      </c>
      <c r="J62" s="38" t="s">
        <v>66</v>
      </c>
      <c r="O62" s="41">
        <f>I62*0.21</f>
        <v>0</v>
      </c>
      <c r="P62">
        <v>3</v>
      </c>
    </row>
    <row r="63" spans="1:10" ht="15">
      <c r="A63" s="35" t="s">
        <v>57</v>
      </c>
      <c r="B63" s="42"/>
      <c r="C63" s="43"/>
      <c r="D63" s="43"/>
      <c r="E63" s="37" t="s">
        <v>278</v>
      </c>
      <c r="F63" s="43"/>
      <c r="G63" s="43"/>
      <c r="H63" s="43"/>
      <c r="I63" s="43"/>
      <c r="J63" s="44"/>
    </row>
    <row r="64" spans="1:10" ht="105">
      <c r="A64" s="35" t="s">
        <v>59</v>
      </c>
      <c r="B64" s="42"/>
      <c r="C64" s="43"/>
      <c r="D64" s="43"/>
      <c r="E64" s="45" t="s">
        <v>279</v>
      </c>
      <c r="F64" s="43"/>
      <c r="G64" s="43"/>
      <c r="H64" s="43"/>
      <c r="I64" s="43"/>
      <c r="J64" s="44"/>
    </row>
    <row r="65" spans="1:16" ht="15">
      <c r="A65" s="35" t="s">
        <v>52</v>
      </c>
      <c r="B65" s="35">
        <v>19</v>
      </c>
      <c r="C65" s="36" t="s">
        <v>280</v>
      </c>
      <c r="D65" s="35" t="s">
        <v>54</v>
      </c>
      <c r="E65" s="37" t="s">
        <v>281</v>
      </c>
      <c r="F65" s="38" t="s">
        <v>135</v>
      </c>
      <c r="G65" s="39">
        <v>200.381</v>
      </c>
      <c r="H65" s="40">
        <v>0</v>
      </c>
      <c r="I65" s="40">
        <f>ROUND(G65*H65,P4)</f>
        <v>0</v>
      </c>
      <c r="J65" s="38" t="s">
        <v>66</v>
      </c>
      <c r="O65" s="41">
        <f>I65*0.21</f>
        <v>0</v>
      </c>
      <c r="P65">
        <v>3</v>
      </c>
    </row>
    <row r="66" spans="1:10" ht="75">
      <c r="A66" s="35" t="s">
        <v>57</v>
      </c>
      <c r="B66" s="42"/>
      <c r="C66" s="43"/>
      <c r="D66" s="43"/>
      <c r="E66" s="37" t="s">
        <v>282</v>
      </c>
      <c r="F66" s="43"/>
      <c r="G66" s="43"/>
      <c r="H66" s="43"/>
      <c r="I66" s="43"/>
      <c r="J66" s="44"/>
    </row>
    <row r="67" spans="1:10" ht="30">
      <c r="A67" s="35" t="s">
        <v>59</v>
      </c>
      <c r="B67" s="42"/>
      <c r="C67" s="43"/>
      <c r="D67" s="43"/>
      <c r="E67" s="45" t="s">
        <v>283</v>
      </c>
      <c r="F67" s="43"/>
      <c r="G67" s="43"/>
      <c r="H67" s="43"/>
      <c r="I67" s="43"/>
      <c r="J67" s="44"/>
    </row>
    <row r="68" spans="1:16" ht="15">
      <c r="A68" s="35" t="s">
        <v>52</v>
      </c>
      <c r="B68" s="35">
        <v>20</v>
      </c>
      <c r="C68" s="36" t="s">
        <v>284</v>
      </c>
      <c r="D68" s="35" t="s">
        <v>54</v>
      </c>
      <c r="E68" s="37" t="s">
        <v>285</v>
      </c>
      <c r="F68" s="38" t="s">
        <v>135</v>
      </c>
      <c r="G68" s="39">
        <v>267.175</v>
      </c>
      <c r="H68" s="40">
        <v>0</v>
      </c>
      <c r="I68" s="40">
        <f>ROUND(G68*H68,P4)</f>
        <v>0</v>
      </c>
      <c r="J68" s="38" t="s">
        <v>66</v>
      </c>
      <c r="O68" s="41">
        <f>I68*0.21</f>
        <v>0</v>
      </c>
      <c r="P68">
        <v>3</v>
      </c>
    </row>
    <row r="69" spans="1:10" ht="60">
      <c r="A69" s="35" t="s">
        <v>57</v>
      </c>
      <c r="B69" s="42"/>
      <c r="C69" s="43"/>
      <c r="D69" s="43"/>
      <c r="E69" s="37" t="s">
        <v>286</v>
      </c>
      <c r="F69" s="43"/>
      <c r="G69" s="43"/>
      <c r="H69" s="43"/>
      <c r="I69" s="43"/>
      <c r="J69" s="44"/>
    </row>
    <row r="70" spans="1:10" ht="45">
      <c r="A70" s="35" t="s">
        <v>59</v>
      </c>
      <c r="B70" s="42"/>
      <c r="C70" s="43"/>
      <c r="D70" s="43"/>
      <c r="E70" s="45" t="s">
        <v>287</v>
      </c>
      <c r="F70" s="43"/>
      <c r="G70" s="43"/>
      <c r="H70" s="43"/>
      <c r="I70" s="43"/>
      <c r="J70" s="44"/>
    </row>
    <row r="71" spans="1:16" ht="15">
      <c r="A71" s="35" t="s">
        <v>52</v>
      </c>
      <c r="B71" s="35">
        <v>21</v>
      </c>
      <c r="C71" s="36" t="s">
        <v>164</v>
      </c>
      <c r="D71" s="35" t="s">
        <v>54</v>
      </c>
      <c r="E71" s="37" t="s">
        <v>165</v>
      </c>
      <c r="F71" s="38" t="s">
        <v>135</v>
      </c>
      <c r="G71" s="39">
        <v>200.381</v>
      </c>
      <c r="H71" s="40">
        <v>0</v>
      </c>
      <c r="I71" s="40">
        <f>ROUND(G71*H71,P4)</f>
        <v>0</v>
      </c>
      <c r="J71" s="38" t="s">
        <v>66</v>
      </c>
      <c r="O71" s="41">
        <f>I71*0.21</f>
        <v>0</v>
      </c>
      <c r="P71">
        <v>3</v>
      </c>
    </row>
    <row r="72" spans="1:10" ht="15">
      <c r="A72" s="35" t="s">
        <v>57</v>
      </c>
      <c r="B72" s="42"/>
      <c r="C72" s="43"/>
      <c r="D72" s="43"/>
      <c r="E72" s="49" t="s">
        <v>54</v>
      </c>
      <c r="F72" s="43"/>
      <c r="G72" s="43"/>
      <c r="H72" s="43"/>
      <c r="I72" s="43"/>
      <c r="J72" s="44"/>
    </row>
    <row r="73" spans="1:10" ht="45">
      <c r="A73" s="35" t="s">
        <v>59</v>
      </c>
      <c r="B73" s="42"/>
      <c r="C73" s="43"/>
      <c r="D73" s="43"/>
      <c r="E73" s="45" t="s">
        <v>288</v>
      </c>
      <c r="F73" s="43"/>
      <c r="G73" s="43"/>
      <c r="H73" s="43"/>
      <c r="I73" s="43"/>
      <c r="J73" s="44"/>
    </row>
    <row r="74" spans="1:16" ht="15">
      <c r="A74" s="35" t="s">
        <v>52</v>
      </c>
      <c r="B74" s="35">
        <v>22</v>
      </c>
      <c r="C74" s="36" t="s">
        <v>289</v>
      </c>
      <c r="D74" s="35" t="s">
        <v>54</v>
      </c>
      <c r="E74" s="37" t="s">
        <v>290</v>
      </c>
      <c r="F74" s="38" t="s">
        <v>135</v>
      </c>
      <c r="G74" s="39">
        <v>440</v>
      </c>
      <c r="H74" s="40">
        <v>0</v>
      </c>
      <c r="I74" s="40">
        <f>ROUND(G74*H74,P4)</f>
        <v>0</v>
      </c>
      <c r="J74" s="38" t="s">
        <v>66</v>
      </c>
      <c r="O74" s="41">
        <f>I74*0.21</f>
        <v>0</v>
      </c>
      <c r="P74">
        <v>3</v>
      </c>
    </row>
    <row r="75" spans="1:10" ht="45">
      <c r="A75" s="35" t="s">
        <v>57</v>
      </c>
      <c r="B75" s="42"/>
      <c r="C75" s="43"/>
      <c r="D75" s="43"/>
      <c r="E75" s="37" t="s">
        <v>291</v>
      </c>
      <c r="F75" s="43"/>
      <c r="G75" s="43"/>
      <c r="H75" s="43"/>
      <c r="I75" s="43"/>
      <c r="J75" s="44"/>
    </row>
    <row r="76" spans="1:10" ht="45">
      <c r="A76" s="35" t="s">
        <v>59</v>
      </c>
      <c r="B76" s="42"/>
      <c r="C76" s="43"/>
      <c r="D76" s="43"/>
      <c r="E76" s="45" t="s">
        <v>292</v>
      </c>
      <c r="F76" s="43"/>
      <c r="G76" s="43"/>
      <c r="H76" s="43"/>
      <c r="I76" s="43"/>
      <c r="J76" s="44"/>
    </row>
    <row r="77" spans="1:16" ht="30">
      <c r="A77" s="35" t="s">
        <v>52</v>
      </c>
      <c r="B77" s="35">
        <v>23</v>
      </c>
      <c r="C77" s="36" t="s">
        <v>293</v>
      </c>
      <c r="D77" s="35"/>
      <c r="E77" s="37" t="s">
        <v>294</v>
      </c>
      <c r="F77" s="38" t="s">
        <v>135</v>
      </c>
      <c r="G77" s="39">
        <v>67.163</v>
      </c>
      <c r="H77" s="40">
        <v>0</v>
      </c>
      <c r="I77" s="40">
        <f>ROUND(G77*H77,P4)</f>
        <v>0</v>
      </c>
      <c r="J77" s="35"/>
      <c r="O77" s="41">
        <f>I77*0.21</f>
        <v>0</v>
      </c>
      <c r="P77">
        <v>3</v>
      </c>
    </row>
    <row r="78" spans="1:10" ht="15">
      <c r="A78" s="35" t="s">
        <v>57</v>
      </c>
      <c r="B78" s="42"/>
      <c r="C78" s="43"/>
      <c r="D78" s="43"/>
      <c r="E78" s="37" t="s">
        <v>295</v>
      </c>
      <c r="F78" s="43"/>
      <c r="G78" s="43"/>
      <c r="H78" s="43"/>
      <c r="I78" s="43"/>
      <c r="J78" s="44"/>
    </row>
    <row r="79" spans="1:10" ht="90">
      <c r="A79" s="35" t="s">
        <v>59</v>
      </c>
      <c r="B79" s="42"/>
      <c r="C79" s="43"/>
      <c r="D79" s="43"/>
      <c r="E79" s="45" t="s">
        <v>296</v>
      </c>
      <c r="F79" s="43"/>
      <c r="G79" s="43"/>
      <c r="H79" s="43"/>
      <c r="I79" s="43"/>
      <c r="J79" s="44"/>
    </row>
    <row r="80" spans="1:16" ht="15">
      <c r="A80" s="35" t="s">
        <v>52</v>
      </c>
      <c r="B80" s="35">
        <v>24</v>
      </c>
      <c r="C80" s="36" t="s">
        <v>297</v>
      </c>
      <c r="D80" s="35" t="s">
        <v>54</v>
      </c>
      <c r="E80" s="37" t="s">
        <v>298</v>
      </c>
      <c r="F80" s="38" t="s">
        <v>219</v>
      </c>
      <c r="G80" s="39">
        <v>1311.93</v>
      </c>
      <c r="H80" s="40">
        <v>0</v>
      </c>
      <c r="I80" s="40">
        <f>ROUND(G80*H80,P4)</f>
        <v>0</v>
      </c>
      <c r="J80" s="38" t="s">
        <v>66</v>
      </c>
      <c r="O80" s="41">
        <f>I80*0.21</f>
        <v>0</v>
      </c>
      <c r="P80">
        <v>3</v>
      </c>
    </row>
    <row r="81" spans="1:10" ht="15">
      <c r="A81" s="35" t="s">
        <v>57</v>
      </c>
      <c r="B81" s="42"/>
      <c r="C81" s="43"/>
      <c r="D81" s="43"/>
      <c r="E81" s="49" t="s">
        <v>54</v>
      </c>
      <c r="F81" s="43"/>
      <c r="G81" s="43"/>
      <c r="H81" s="43"/>
      <c r="I81" s="43"/>
      <c r="J81" s="44"/>
    </row>
    <row r="82" spans="1:10" ht="30">
      <c r="A82" s="35" t="s">
        <v>59</v>
      </c>
      <c r="B82" s="42"/>
      <c r="C82" s="43"/>
      <c r="D82" s="43"/>
      <c r="E82" s="45" t="s">
        <v>299</v>
      </c>
      <c r="F82" s="43"/>
      <c r="G82" s="43"/>
      <c r="H82" s="43"/>
      <c r="I82" s="43"/>
      <c r="J82" s="44"/>
    </row>
    <row r="83" spans="1:16" ht="15">
      <c r="A83" s="35" t="s">
        <v>52</v>
      </c>
      <c r="B83" s="35">
        <v>25</v>
      </c>
      <c r="C83" s="36" t="s">
        <v>300</v>
      </c>
      <c r="D83" s="35" t="s">
        <v>54</v>
      </c>
      <c r="E83" s="37" t="s">
        <v>301</v>
      </c>
      <c r="F83" s="38" t="s">
        <v>219</v>
      </c>
      <c r="G83" s="39">
        <v>1335.872</v>
      </c>
      <c r="H83" s="40">
        <v>0</v>
      </c>
      <c r="I83" s="40">
        <f>ROUND(G83*H83,P4)</f>
        <v>0</v>
      </c>
      <c r="J83" s="38" t="s">
        <v>66</v>
      </c>
      <c r="O83" s="41">
        <f>I83*0.21</f>
        <v>0</v>
      </c>
      <c r="P83">
        <v>3</v>
      </c>
    </row>
    <row r="84" spans="1:10" ht="75">
      <c r="A84" s="35" t="s">
        <v>57</v>
      </c>
      <c r="B84" s="42"/>
      <c r="C84" s="43"/>
      <c r="D84" s="43"/>
      <c r="E84" s="37" t="s">
        <v>302</v>
      </c>
      <c r="F84" s="43"/>
      <c r="G84" s="43"/>
      <c r="H84" s="43"/>
      <c r="I84" s="43"/>
      <c r="J84" s="44"/>
    </row>
    <row r="85" spans="1:10" ht="30">
      <c r="A85" s="35" t="s">
        <v>59</v>
      </c>
      <c r="B85" s="42"/>
      <c r="C85" s="43"/>
      <c r="D85" s="43"/>
      <c r="E85" s="45" t="s">
        <v>303</v>
      </c>
      <c r="F85" s="43"/>
      <c r="G85" s="43"/>
      <c r="H85" s="43"/>
      <c r="I85" s="43"/>
      <c r="J85" s="44"/>
    </row>
    <row r="86" spans="1:16" ht="15">
      <c r="A86" s="35" t="s">
        <v>52</v>
      </c>
      <c r="B86" s="35">
        <v>26</v>
      </c>
      <c r="C86" s="36" t="s">
        <v>304</v>
      </c>
      <c r="D86" s="35" t="s">
        <v>54</v>
      </c>
      <c r="E86" s="37" t="s">
        <v>305</v>
      </c>
      <c r="F86" s="38" t="s">
        <v>219</v>
      </c>
      <c r="G86" s="39">
        <v>1335.872</v>
      </c>
      <c r="H86" s="40">
        <v>0</v>
      </c>
      <c r="I86" s="40">
        <f>ROUND(G86*H86,P4)</f>
        <v>0</v>
      </c>
      <c r="J86" s="38" t="s">
        <v>66</v>
      </c>
      <c r="O86" s="41">
        <f>I86*0.21</f>
        <v>0</v>
      </c>
      <c r="P86">
        <v>3</v>
      </c>
    </row>
    <row r="87" spans="1:10" ht="15">
      <c r="A87" s="35" t="s">
        <v>57</v>
      </c>
      <c r="B87" s="42"/>
      <c r="C87" s="43"/>
      <c r="D87" s="43"/>
      <c r="E87" s="37" t="s">
        <v>306</v>
      </c>
      <c r="F87" s="43"/>
      <c r="G87" s="43"/>
      <c r="H87" s="43"/>
      <c r="I87" s="43"/>
      <c r="J87" s="44"/>
    </row>
    <row r="88" spans="1:10" ht="30">
      <c r="A88" s="35" t="s">
        <v>59</v>
      </c>
      <c r="B88" s="42"/>
      <c r="C88" s="43"/>
      <c r="D88" s="43"/>
      <c r="E88" s="45" t="s">
        <v>307</v>
      </c>
      <c r="F88" s="43"/>
      <c r="G88" s="43"/>
      <c r="H88" s="43"/>
      <c r="I88" s="43"/>
      <c r="J88" s="44"/>
    </row>
    <row r="89" spans="1:16" ht="15">
      <c r="A89" s="35" t="s">
        <v>52</v>
      </c>
      <c r="B89" s="35">
        <v>27</v>
      </c>
      <c r="C89" s="36" t="s">
        <v>308</v>
      </c>
      <c r="D89" s="35" t="s">
        <v>54</v>
      </c>
      <c r="E89" s="37" t="s">
        <v>309</v>
      </c>
      <c r="F89" s="38" t="s">
        <v>219</v>
      </c>
      <c r="G89" s="39">
        <v>1335.872</v>
      </c>
      <c r="H89" s="40">
        <v>0</v>
      </c>
      <c r="I89" s="40">
        <f>ROUND(G89*H89,P4)</f>
        <v>0</v>
      </c>
      <c r="J89" s="38" t="s">
        <v>66</v>
      </c>
      <c r="O89" s="41">
        <f>I89*0.21</f>
        <v>0</v>
      </c>
      <c r="P89">
        <v>3</v>
      </c>
    </row>
    <row r="90" spans="1:10" ht="30">
      <c r="A90" s="35" t="s">
        <v>57</v>
      </c>
      <c r="B90" s="42"/>
      <c r="C90" s="43"/>
      <c r="D90" s="43"/>
      <c r="E90" s="37" t="s">
        <v>310</v>
      </c>
      <c r="F90" s="43"/>
      <c r="G90" s="43"/>
      <c r="H90" s="43"/>
      <c r="I90" s="43"/>
      <c r="J90" s="44"/>
    </row>
    <row r="91" spans="1:10" ht="30">
      <c r="A91" s="35" t="s">
        <v>59</v>
      </c>
      <c r="B91" s="42"/>
      <c r="C91" s="43"/>
      <c r="D91" s="43"/>
      <c r="E91" s="45" t="s">
        <v>311</v>
      </c>
      <c r="F91" s="43"/>
      <c r="G91" s="43"/>
      <c r="H91" s="43"/>
      <c r="I91" s="43"/>
      <c r="J91" s="44"/>
    </row>
    <row r="92" spans="1:10" ht="15">
      <c r="A92" s="29" t="s">
        <v>49</v>
      </c>
      <c r="B92" s="30"/>
      <c r="C92" s="31" t="s">
        <v>312</v>
      </c>
      <c r="D92" s="32"/>
      <c r="E92" s="29" t="s">
        <v>313</v>
      </c>
      <c r="F92" s="32"/>
      <c r="G92" s="32"/>
      <c r="H92" s="32"/>
      <c r="I92" s="33">
        <f>SUMIFS(I93:I122,A93:A122,"P")</f>
        <v>0</v>
      </c>
      <c r="J92" s="34"/>
    </row>
    <row r="93" spans="1:16" ht="15">
      <c r="A93" s="35" t="s">
        <v>52</v>
      </c>
      <c r="B93" s="35">
        <v>28</v>
      </c>
      <c r="C93" s="36" t="s">
        <v>314</v>
      </c>
      <c r="D93" s="35" t="s">
        <v>54</v>
      </c>
      <c r="E93" s="37" t="s">
        <v>315</v>
      </c>
      <c r="F93" s="38" t="s">
        <v>219</v>
      </c>
      <c r="G93" s="39">
        <v>1213.335</v>
      </c>
      <c r="H93" s="40">
        <v>0</v>
      </c>
      <c r="I93" s="40">
        <f>ROUND(G93*H93,P4)</f>
        <v>0</v>
      </c>
      <c r="J93" s="38" t="s">
        <v>66</v>
      </c>
      <c r="O93" s="41">
        <f>I93*0.21</f>
        <v>0</v>
      </c>
      <c r="P93">
        <v>3</v>
      </c>
    </row>
    <row r="94" spans="1:10" ht="30">
      <c r="A94" s="35" t="s">
        <v>57</v>
      </c>
      <c r="B94" s="42"/>
      <c r="C94" s="43"/>
      <c r="D94" s="43"/>
      <c r="E94" s="37" t="s">
        <v>316</v>
      </c>
      <c r="F94" s="43"/>
      <c r="G94" s="43"/>
      <c r="H94" s="43"/>
      <c r="I94" s="43"/>
      <c r="J94" s="44"/>
    </row>
    <row r="95" spans="1:10" ht="90">
      <c r="A95" s="35" t="s">
        <v>59</v>
      </c>
      <c r="B95" s="42"/>
      <c r="C95" s="43"/>
      <c r="D95" s="43"/>
      <c r="E95" s="45" t="s">
        <v>317</v>
      </c>
      <c r="F95" s="43"/>
      <c r="G95" s="43"/>
      <c r="H95" s="43"/>
      <c r="I95" s="43"/>
      <c r="J95" s="44"/>
    </row>
    <row r="96" spans="1:16" ht="15">
      <c r="A96" s="35" t="s">
        <v>52</v>
      </c>
      <c r="B96" s="35">
        <v>29</v>
      </c>
      <c r="C96" s="36" t="s">
        <v>318</v>
      </c>
      <c r="D96" s="35" t="s">
        <v>72</v>
      </c>
      <c r="E96" s="37" t="s">
        <v>319</v>
      </c>
      <c r="F96" s="38" t="s">
        <v>219</v>
      </c>
      <c r="G96" s="39">
        <v>1311.93</v>
      </c>
      <c r="H96" s="40">
        <v>0</v>
      </c>
      <c r="I96" s="40">
        <f>ROUND(G96*H96,P4)</f>
        <v>0</v>
      </c>
      <c r="J96" s="38" t="s">
        <v>66</v>
      </c>
      <c r="O96" s="41">
        <f>I96*0.21</f>
        <v>0</v>
      </c>
      <c r="P96">
        <v>3</v>
      </c>
    </row>
    <row r="97" spans="1:10" ht="30">
      <c r="A97" s="35" t="s">
        <v>57</v>
      </c>
      <c r="B97" s="42"/>
      <c r="C97" s="43"/>
      <c r="D97" s="43"/>
      <c r="E97" s="37" t="s">
        <v>320</v>
      </c>
      <c r="F97" s="43"/>
      <c r="G97" s="43"/>
      <c r="H97" s="43"/>
      <c r="I97" s="43"/>
      <c r="J97" s="44"/>
    </row>
    <row r="98" spans="1:10" ht="90">
      <c r="A98" s="35" t="s">
        <v>59</v>
      </c>
      <c r="B98" s="42"/>
      <c r="C98" s="43"/>
      <c r="D98" s="43"/>
      <c r="E98" s="45" t="s">
        <v>321</v>
      </c>
      <c r="F98" s="43"/>
      <c r="G98" s="43"/>
      <c r="H98" s="43"/>
      <c r="I98" s="43"/>
      <c r="J98" s="44"/>
    </row>
    <row r="99" spans="1:16" ht="15">
      <c r="A99" s="35" t="s">
        <v>52</v>
      </c>
      <c r="B99" s="35">
        <v>30</v>
      </c>
      <c r="C99" s="36" t="s">
        <v>318</v>
      </c>
      <c r="D99" s="35" t="s">
        <v>76</v>
      </c>
      <c r="E99" s="37" t="s">
        <v>319</v>
      </c>
      <c r="F99" s="38" t="s">
        <v>219</v>
      </c>
      <c r="G99" s="39">
        <v>92.4</v>
      </c>
      <c r="H99" s="40">
        <v>0</v>
      </c>
      <c r="I99" s="40">
        <f>ROUND(G99*H99,P4)</f>
        <v>0</v>
      </c>
      <c r="J99" s="38" t="s">
        <v>66</v>
      </c>
      <c r="O99" s="41">
        <f>I99*0.21</f>
        <v>0</v>
      </c>
      <c r="P99">
        <v>3</v>
      </c>
    </row>
    <row r="100" spans="1:10" ht="45">
      <c r="A100" s="35" t="s">
        <v>57</v>
      </c>
      <c r="B100" s="42"/>
      <c r="C100" s="43"/>
      <c r="D100" s="43"/>
      <c r="E100" s="37" t="s">
        <v>322</v>
      </c>
      <c r="F100" s="43"/>
      <c r="G100" s="43"/>
      <c r="H100" s="43"/>
      <c r="I100" s="43"/>
      <c r="J100" s="44"/>
    </row>
    <row r="101" spans="1:10" ht="45">
      <c r="A101" s="35" t="s">
        <v>59</v>
      </c>
      <c r="B101" s="42"/>
      <c r="C101" s="43"/>
      <c r="D101" s="43"/>
      <c r="E101" s="45" t="s">
        <v>323</v>
      </c>
      <c r="F101" s="43"/>
      <c r="G101" s="43"/>
      <c r="H101" s="43"/>
      <c r="I101" s="43"/>
      <c r="J101" s="44"/>
    </row>
    <row r="102" spans="1:16" ht="15">
      <c r="A102" s="35" t="s">
        <v>52</v>
      </c>
      <c r="B102" s="35">
        <v>31</v>
      </c>
      <c r="C102" s="36" t="s">
        <v>324</v>
      </c>
      <c r="D102" s="35" t="s">
        <v>54</v>
      </c>
      <c r="E102" s="37" t="s">
        <v>325</v>
      </c>
      <c r="F102" s="38" t="s">
        <v>219</v>
      </c>
      <c r="G102" s="39">
        <v>51.375</v>
      </c>
      <c r="H102" s="40">
        <v>0</v>
      </c>
      <c r="I102" s="40">
        <f>ROUND(G102*H102,P4)</f>
        <v>0</v>
      </c>
      <c r="J102" s="38" t="s">
        <v>66</v>
      </c>
      <c r="O102" s="41">
        <f>I102*0.21</f>
        <v>0</v>
      </c>
      <c r="P102">
        <v>3</v>
      </c>
    </row>
    <row r="103" spans="1:10" ht="15">
      <c r="A103" s="35" t="s">
        <v>57</v>
      </c>
      <c r="B103" s="42"/>
      <c r="C103" s="43"/>
      <c r="D103" s="43"/>
      <c r="E103" s="37" t="s">
        <v>326</v>
      </c>
      <c r="F103" s="43"/>
      <c r="G103" s="43"/>
      <c r="H103" s="43"/>
      <c r="I103" s="43"/>
      <c r="J103" s="44"/>
    </row>
    <row r="104" spans="1:10" ht="60">
      <c r="A104" s="35" t="s">
        <v>59</v>
      </c>
      <c r="B104" s="42"/>
      <c r="C104" s="43"/>
      <c r="D104" s="43"/>
      <c r="E104" s="45" t="s">
        <v>327</v>
      </c>
      <c r="F104" s="43"/>
      <c r="G104" s="43"/>
      <c r="H104" s="43"/>
      <c r="I104" s="43"/>
      <c r="J104" s="44"/>
    </row>
    <row r="105" spans="1:16" ht="15">
      <c r="A105" s="35" t="s">
        <v>52</v>
      </c>
      <c r="B105" s="35">
        <v>32</v>
      </c>
      <c r="C105" s="36" t="s">
        <v>328</v>
      </c>
      <c r="D105" s="35" t="s">
        <v>54</v>
      </c>
      <c r="E105" s="37" t="s">
        <v>329</v>
      </c>
      <c r="F105" s="38" t="s">
        <v>219</v>
      </c>
      <c r="G105" s="39">
        <v>1226.39</v>
      </c>
      <c r="H105" s="40">
        <v>0</v>
      </c>
      <c r="I105" s="40">
        <f>ROUND(G105*H105,P4)</f>
        <v>0</v>
      </c>
      <c r="J105" s="38" t="s">
        <v>66</v>
      </c>
      <c r="O105" s="41">
        <f>I105*0.21</f>
        <v>0</v>
      </c>
      <c r="P105">
        <v>3</v>
      </c>
    </row>
    <row r="106" spans="1:10" ht="15">
      <c r="A106" s="35" t="s">
        <v>57</v>
      </c>
      <c r="B106" s="42"/>
      <c r="C106" s="43"/>
      <c r="D106" s="43"/>
      <c r="E106" s="37" t="s">
        <v>330</v>
      </c>
      <c r="F106" s="43"/>
      <c r="G106" s="43"/>
      <c r="H106" s="43"/>
      <c r="I106" s="43"/>
      <c r="J106" s="44"/>
    </row>
    <row r="107" spans="1:10" ht="30">
      <c r="A107" s="35" t="s">
        <v>59</v>
      </c>
      <c r="B107" s="42"/>
      <c r="C107" s="43"/>
      <c r="D107" s="43"/>
      <c r="E107" s="45" t="s">
        <v>331</v>
      </c>
      <c r="F107" s="43"/>
      <c r="G107" s="43"/>
      <c r="H107" s="43"/>
      <c r="I107" s="43"/>
      <c r="J107" s="44"/>
    </row>
    <row r="108" spans="1:16" ht="15">
      <c r="A108" s="35" t="s">
        <v>52</v>
      </c>
      <c r="B108" s="35">
        <v>33</v>
      </c>
      <c r="C108" s="36" t="s">
        <v>332</v>
      </c>
      <c r="D108" s="35" t="s">
        <v>54</v>
      </c>
      <c r="E108" s="37" t="s">
        <v>333</v>
      </c>
      <c r="F108" s="38" t="s">
        <v>219</v>
      </c>
      <c r="G108" s="39">
        <v>2149.5</v>
      </c>
      <c r="H108" s="40">
        <v>0</v>
      </c>
      <c r="I108" s="40">
        <f>ROUND(G108*H108,P4)</f>
        <v>0</v>
      </c>
      <c r="J108" s="38" t="s">
        <v>66</v>
      </c>
      <c r="O108" s="41">
        <f>I108*0.21</f>
        <v>0</v>
      </c>
      <c r="P108">
        <v>3</v>
      </c>
    </row>
    <row r="109" spans="1:10" ht="15">
      <c r="A109" s="35" t="s">
        <v>57</v>
      </c>
      <c r="B109" s="42"/>
      <c r="C109" s="43"/>
      <c r="D109" s="43"/>
      <c r="E109" s="37" t="s">
        <v>334</v>
      </c>
      <c r="F109" s="43"/>
      <c r="G109" s="43"/>
      <c r="H109" s="43"/>
      <c r="I109" s="43"/>
      <c r="J109" s="44"/>
    </row>
    <row r="110" spans="1:10" ht="30">
      <c r="A110" s="35" t="s">
        <v>59</v>
      </c>
      <c r="B110" s="42"/>
      <c r="C110" s="43"/>
      <c r="D110" s="43"/>
      <c r="E110" s="45" t="s">
        <v>335</v>
      </c>
      <c r="F110" s="43"/>
      <c r="G110" s="43"/>
      <c r="H110" s="43"/>
      <c r="I110" s="43"/>
      <c r="J110" s="44"/>
    </row>
    <row r="111" spans="1:16" ht="30">
      <c r="A111" s="35" t="s">
        <v>52</v>
      </c>
      <c r="B111" s="35">
        <v>34</v>
      </c>
      <c r="C111" s="36" t="s">
        <v>336</v>
      </c>
      <c r="D111" s="35" t="s">
        <v>54</v>
      </c>
      <c r="E111" s="37" t="s">
        <v>337</v>
      </c>
      <c r="F111" s="38" t="s">
        <v>219</v>
      </c>
      <c r="G111" s="39">
        <v>2149.5</v>
      </c>
      <c r="H111" s="40">
        <v>0</v>
      </c>
      <c r="I111" s="40">
        <f>ROUND(G111*H111,P4)</f>
        <v>0</v>
      </c>
      <c r="J111" s="38" t="s">
        <v>66</v>
      </c>
      <c r="O111" s="41">
        <f>I111*0.21</f>
        <v>0</v>
      </c>
      <c r="P111">
        <v>3</v>
      </c>
    </row>
    <row r="112" spans="1:10" ht="45">
      <c r="A112" s="35" t="s">
        <v>57</v>
      </c>
      <c r="B112" s="42"/>
      <c r="C112" s="43"/>
      <c r="D112" s="43"/>
      <c r="E112" s="37" t="s">
        <v>338</v>
      </c>
      <c r="F112" s="43"/>
      <c r="G112" s="43"/>
      <c r="H112" s="43"/>
      <c r="I112" s="43"/>
      <c r="J112" s="44"/>
    </row>
    <row r="113" spans="1:10" ht="60">
      <c r="A113" s="35" t="s">
        <v>59</v>
      </c>
      <c r="B113" s="42"/>
      <c r="C113" s="43"/>
      <c r="D113" s="43"/>
      <c r="E113" s="45" t="s">
        <v>339</v>
      </c>
      <c r="F113" s="43"/>
      <c r="G113" s="43"/>
      <c r="H113" s="43"/>
      <c r="I113" s="43"/>
      <c r="J113" s="44"/>
    </row>
    <row r="114" spans="1:16" ht="15">
      <c r="A114" s="35" t="s">
        <v>52</v>
      </c>
      <c r="B114" s="35">
        <v>35</v>
      </c>
      <c r="C114" s="36" t="s">
        <v>340</v>
      </c>
      <c r="D114" s="35" t="s">
        <v>54</v>
      </c>
      <c r="E114" s="37" t="s">
        <v>341</v>
      </c>
      <c r="F114" s="38" t="s">
        <v>219</v>
      </c>
      <c r="G114" s="39">
        <v>1226.39</v>
      </c>
      <c r="H114" s="40">
        <v>0</v>
      </c>
      <c r="I114" s="40">
        <f>ROUND(G114*H114,P4)</f>
        <v>0</v>
      </c>
      <c r="J114" s="38" t="s">
        <v>66</v>
      </c>
      <c r="O114" s="41">
        <f>I114*0.21</f>
        <v>0</v>
      </c>
      <c r="P114">
        <v>3</v>
      </c>
    </row>
    <row r="115" spans="1:10" ht="15">
      <c r="A115" s="35" t="s">
        <v>57</v>
      </c>
      <c r="B115" s="42"/>
      <c r="C115" s="43"/>
      <c r="D115" s="43"/>
      <c r="E115" s="37" t="s">
        <v>342</v>
      </c>
      <c r="F115" s="43"/>
      <c r="G115" s="43"/>
      <c r="H115" s="43"/>
      <c r="I115" s="43"/>
      <c r="J115" s="44"/>
    </row>
    <row r="116" spans="1:10" ht="90">
      <c r="A116" s="35" t="s">
        <v>59</v>
      </c>
      <c r="B116" s="42"/>
      <c r="C116" s="43"/>
      <c r="D116" s="43"/>
      <c r="E116" s="45" t="s">
        <v>343</v>
      </c>
      <c r="F116" s="43"/>
      <c r="G116" s="43"/>
      <c r="H116" s="43"/>
      <c r="I116" s="43"/>
      <c r="J116" s="44"/>
    </row>
    <row r="117" spans="1:16" ht="15">
      <c r="A117" s="35" t="s">
        <v>52</v>
      </c>
      <c r="B117" s="35">
        <v>36</v>
      </c>
      <c r="C117" s="36" t="s">
        <v>344</v>
      </c>
      <c r="D117" s="35" t="s">
        <v>54</v>
      </c>
      <c r="E117" s="37" t="s">
        <v>345</v>
      </c>
      <c r="F117" s="38" t="s">
        <v>219</v>
      </c>
      <c r="G117" s="39">
        <v>87.66</v>
      </c>
      <c r="H117" s="40">
        <v>0</v>
      </c>
      <c r="I117" s="40">
        <f>ROUND(G117*H117,P4)</f>
        <v>0</v>
      </c>
      <c r="J117" s="38" t="s">
        <v>66</v>
      </c>
      <c r="O117" s="41">
        <f>I117*0.21</f>
        <v>0</v>
      </c>
      <c r="P117">
        <v>3</v>
      </c>
    </row>
    <row r="118" spans="1:10" ht="30">
      <c r="A118" s="35" t="s">
        <v>57</v>
      </c>
      <c r="B118" s="42"/>
      <c r="C118" s="43"/>
      <c r="D118" s="43"/>
      <c r="E118" s="37" t="s">
        <v>346</v>
      </c>
      <c r="F118" s="43"/>
      <c r="G118" s="43"/>
      <c r="H118" s="43"/>
      <c r="I118" s="43"/>
      <c r="J118" s="44"/>
    </row>
    <row r="119" spans="1:10" ht="105">
      <c r="A119" s="35" t="s">
        <v>59</v>
      </c>
      <c r="B119" s="42"/>
      <c r="C119" s="43"/>
      <c r="D119" s="43"/>
      <c r="E119" s="45" t="s">
        <v>347</v>
      </c>
      <c r="F119" s="43"/>
      <c r="G119" s="43"/>
      <c r="H119" s="43"/>
      <c r="I119" s="43"/>
      <c r="J119" s="44"/>
    </row>
    <row r="120" spans="1:16" ht="30">
      <c r="A120" s="35" t="s">
        <v>52</v>
      </c>
      <c r="B120" s="35">
        <v>37</v>
      </c>
      <c r="C120" s="36" t="s">
        <v>348</v>
      </c>
      <c r="D120" s="35" t="s">
        <v>54</v>
      </c>
      <c r="E120" s="37" t="s">
        <v>349</v>
      </c>
      <c r="F120" s="38" t="s">
        <v>219</v>
      </c>
      <c r="G120" s="39">
        <v>4.74</v>
      </c>
      <c r="H120" s="40">
        <v>0</v>
      </c>
      <c r="I120" s="40">
        <f>ROUND(G120*H120,P4)</f>
        <v>0</v>
      </c>
      <c r="J120" s="38" t="s">
        <v>66</v>
      </c>
      <c r="O120" s="41">
        <f>I120*0.21</f>
        <v>0</v>
      </c>
      <c r="P120">
        <v>3</v>
      </c>
    </row>
    <row r="121" spans="1:10" ht="45">
      <c r="A121" s="35" t="s">
        <v>57</v>
      </c>
      <c r="B121" s="42"/>
      <c r="C121" s="43"/>
      <c r="D121" s="43"/>
      <c r="E121" s="37" t="s">
        <v>350</v>
      </c>
      <c r="F121" s="43"/>
      <c r="G121" s="43"/>
      <c r="H121" s="43"/>
      <c r="I121" s="43"/>
      <c r="J121" s="44"/>
    </row>
    <row r="122" spans="1:10" ht="45">
      <c r="A122" s="35" t="s">
        <v>59</v>
      </c>
      <c r="B122" s="42"/>
      <c r="C122" s="43"/>
      <c r="D122" s="43"/>
      <c r="E122" s="45" t="s">
        <v>351</v>
      </c>
      <c r="F122" s="43"/>
      <c r="G122" s="43"/>
      <c r="H122" s="43"/>
      <c r="I122" s="43"/>
      <c r="J122" s="44"/>
    </row>
    <row r="123" spans="1:10" ht="15">
      <c r="A123" s="29" t="s">
        <v>49</v>
      </c>
      <c r="B123" s="30"/>
      <c r="C123" s="31" t="s">
        <v>352</v>
      </c>
      <c r="D123" s="32"/>
      <c r="E123" s="29" t="s">
        <v>353</v>
      </c>
      <c r="F123" s="32"/>
      <c r="G123" s="32"/>
      <c r="H123" s="32"/>
      <c r="I123" s="33">
        <f>SUMIFS(I124:I135,A124:A135,"P")</f>
        <v>0</v>
      </c>
      <c r="J123" s="34"/>
    </row>
    <row r="124" spans="1:16" ht="15">
      <c r="A124" s="35" t="s">
        <v>52</v>
      </c>
      <c r="B124" s="35">
        <v>38</v>
      </c>
      <c r="C124" s="36" t="s">
        <v>354</v>
      </c>
      <c r="D124" s="35" t="s">
        <v>54</v>
      </c>
      <c r="E124" s="37" t="s">
        <v>355</v>
      </c>
      <c r="F124" s="38" t="s">
        <v>176</v>
      </c>
      <c r="G124" s="39">
        <v>63</v>
      </c>
      <c r="H124" s="40">
        <v>0</v>
      </c>
      <c r="I124" s="40">
        <f>ROUND(G124*H124,P4)</f>
        <v>0</v>
      </c>
      <c r="J124" s="38" t="s">
        <v>66</v>
      </c>
      <c r="O124" s="41">
        <f>I124*0.21</f>
        <v>0</v>
      </c>
      <c r="P124">
        <v>3</v>
      </c>
    </row>
    <row r="125" spans="1:10" ht="15">
      <c r="A125" s="35" t="s">
        <v>57</v>
      </c>
      <c r="B125" s="42"/>
      <c r="C125" s="43"/>
      <c r="D125" s="43"/>
      <c r="E125" s="37" t="s">
        <v>356</v>
      </c>
      <c r="F125" s="43"/>
      <c r="G125" s="43"/>
      <c r="H125" s="43"/>
      <c r="I125" s="43"/>
      <c r="J125" s="44"/>
    </row>
    <row r="126" spans="1:10" ht="30">
      <c r="A126" s="35" t="s">
        <v>59</v>
      </c>
      <c r="B126" s="42"/>
      <c r="C126" s="43"/>
      <c r="D126" s="43"/>
      <c r="E126" s="45" t="s">
        <v>357</v>
      </c>
      <c r="F126" s="43"/>
      <c r="G126" s="43"/>
      <c r="H126" s="43"/>
      <c r="I126" s="43"/>
      <c r="J126" s="44"/>
    </row>
    <row r="127" spans="1:16" ht="15">
      <c r="A127" s="35" t="s">
        <v>52</v>
      </c>
      <c r="B127" s="35">
        <v>39</v>
      </c>
      <c r="C127" s="36" t="s">
        <v>358</v>
      </c>
      <c r="D127" s="35" t="s">
        <v>54</v>
      </c>
      <c r="E127" s="37" t="s">
        <v>359</v>
      </c>
      <c r="F127" s="38" t="s">
        <v>81</v>
      </c>
      <c r="G127" s="39">
        <v>5</v>
      </c>
      <c r="H127" s="40">
        <v>0</v>
      </c>
      <c r="I127" s="40">
        <f>ROUND(G127*H127,P4)</f>
        <v>0</v>
      </c>
      <c r="J127" s="38" t="s">
        <v>66</v>
      </c>
      <c r="O127" s="41">
        <f>I127*0.21</f>
        <v>0</v>
      </c>
      <c r="P127">
        <v>3</v>
      </c>
    </row>
    <row r="128" spans="1:10" ht="15">
      <c r="A128" s="35" t="s">
        <v>57</v>
      </c>
      <c r="B128" s="42"/>
      <c r="C128" s="43"/>
      <c r="D128" s="43"/>
      <c r="E128" s="49" t="s">
        <v>54</v>
      </c>
      <c r="F128" s="43"/>
      <c r="G128" s="43"/>
      <c r="H128" s="43"/>
      <c r="I128" s="43"/>
      <c r="J128" s="44"/>
    </row>
    <row r="129" spans="1:10" ht="30">
      <c r="A129" s="35" t="s">
        <v>59</v>
      </c>
      <c r="B129" s="42"/>
      <c r="C129" s="43"/>
      <c r="D129" s="43"/>
      <c r="E129" s="45" t="s">
        <v>360</v>
      </c>
      <c r="F129" s="43"/>
      <c r="G129" s="43"/>
      <c r="H129" s="43"/>
      <c r="I129" s="43"/>
      <c r="J129" s="44"/>
    </row>
    <row r="130" spans="1:16" ht="15">
      <c r="A130" s="35" t="s">
        <v>52</v>
      </c>
      <c r="B130" s="35">
        <v>40</v>
      </c>
      <c r="C130" s="36" t="s">
        <v>361</v>
      </c>
      <c r="D130" s="35" t="s">
        <v>54</v>
      </c>
      <c r="E130" s="37" t="s">
        <v>362</v>
      </c>
      <c r="F130" s="38" t="s">
        <v>56</v>
      </c>
      <c r="G130" s="39">
        <v>4</v>
      </c>
      <c r="H130" s="40">
        <v>0</v>
      </c>
      <c r="I130" s="40">
        <f>ROUND(G130*H130,P4)</f>
        <v>0</v>
      </c>
      <c r="J130" s="35"/>
      <c r="O130" s="41">
        <f>I130*0.21</f>
        <v>0</v>
      </c>
      <c r="P130">
        <v>3</v>
      </c>
    </row>
    <row r="131" spans="1:10" ht="15">
      <c r="A131" s="35" t="s">
        <v>57</v>
      </c>
      <c r="B131" s="42"/>
      <c r="C131" s="43"/>
      <c r="D131" s="43"/>
      <c r="E131" s="49"/>
      <c r="F131" s="43"/>
      <c r="G131" s="43"/>
      <c r="H131" s="43"/>
      <c r="I131" s="43"/>
      <c r="J131" s="44"/>
    </row>
    <row r="132" spans="1:10" ht="30">
      <c r="A132" s="35" t="s">
        <v>59</v>
      </c>
      <c r="B132" s="42"/>
      <c r="C132" s="43"/>
      <c r="D132" s="43"/>
      <c r="E132" s="45" t="s">
        <v>363</v>
      </c>
      <c r="F132" s="43"/>
      <c r="G132" s="43"/>
      <c r="H132" s="43"/>
      <c r="I132" s="43"/>
      <c r="J132" s="44"/>
    </row>
    <row r="133" spans="1:16" ht="15">
      <c r="A133" s="35" t="s">
        <v>52</v>
      </c>
      <c r="B133" s="35">
        <v>41</v>
      </c>
      <c r="C133" s="36" t="s">
        <v>364</v>
      </c>
      <c r="D133" s="35" t="s">
        <v>54</v>
      </c>
      <c r="E133" s="37" t="s">
        <v>365</v>
      </c>
      <c r="F133" s="38" t="s">
        <v>56</v>
      </c>
      <c r="G133" s="39">
        <v>3</v>
      </c>
      <c r="H133" s="40">
        <v>0</v>
      </c>
      <c r="I133" s="40">
        <f>ROUND(G133*H133,P4)</f>
        <v>0</v>
      </c>
      <c r="J133" s="35"/>
      <c r="O133" s="41">
        <f>I133*0.21</f>
        <v>0</v>
      </c>
      <c r="P133">
        <v>3</v>
      </c>
    </row>
    <row r="134" spans="1:10" ht="15">
      <c r="A134" s="35" t="s">
        <v>57</v>
      </c>
      <c r="B134" s="42"/>
      <c r="C134" s="43"/>
      <c r="D134" s="43"/>
      <c r="E134" s="49"/>
      <c r="F134" s="43"/>
      <c r="G134" s="43"/>
      <c r="H134" s="43"/>
      <c r="I134" s="43"/>
      <c r="J134" s="44"/>
    </row>
    <row r="135" spans="1:10" ht="30">
      <c r="A135" s="35" t="s">
        <v>59</v>
      </c>
      <c r="B135" s="42"/>
      <c r="C135" s="43"/>
      <c r="D135" s="43"/>
      <c r="E135" s="45" t="s">
        <v>366</v>
      </c>
      <c r="F135" s="43"/>
      <c r="G135" s="43"/>
      <c r="H135" s="43"/>
      <c r="I135" s="43"/>
      <c r="J135" s="44"/>
    </row>
    <row r="136" spans="1:10" ht="15">
      <c r="A136" s="29" t="s">
        <v>49</v>
      </c>
      <c r="B136" s="30"/>
      <c r="C136" s="31" t="s">
        <v>172</v>
      </c>
      <c r="D136" s="32"/>
      <c r="E136" s="29" t="s">
        <v>173</v>
      </c>
      <c r="F136" s="32"/>
      <c r="G136" s="32"/>
      <c r="H136" s="32"/>
      <c r="I136" s="33">
        <f>SUMIFS(I137:I187,A137:A187,"P")</f>
        <v>0</v>
      </c>
      <c r="J136" s="34"/>
    </row>
    <row r="137" spans="1:16" ht="15">
      <c r="A137" s="35" t="s">
        <v>52</v>
      </c>
      <c r="B137" s="35">
        <v>42</v>
      </c>
      <c r="C137" s="36" t="s">
        <v>367</v>
      </c>
      <c r="D137" s="35" t="s">
        <v>54</v>
      </c>
      <c r="E137" s="37" t="s">
        <v>368</v>
      </c>
      <c r="F137" s="38" t="s">
        <v>176</v>
      </c>
      <c r="G137" s="39">
        <v>60</v>
      </c>
      <c r="H137" s="40">
        <v>0</v>
      </c>
      <c r="I137" s="40">
        <f>ROUND(G137*H137,P4)</f>
        <v>0</v>
      </c>
      <c r="J137" s="38" t="s">
        <v>66</v>
      </c>
      <c r="O137" s="41">
        <f>I137*0.21</f>
        <v>0</v>
      </c>
      <c r="P137">
        <v>3</v>
      </c>
    </row>
    <row r="138" spans="1:10" ht="45">
      <c r="A138" s="35" t="s">
        <v>57</v>
      </c>
      <c r="B138" s="42"/>
      <c r="C138" s="43"/>
      <c r="D138" s="43"/>
      <c r="E138" s="37" t="s">
        <v>369</v>
      </c>
      <c r="F138" s="43"/>
      <c r="G138" s="43"/>
      <c r="H138" s="43"/>
      <c r="I138" s="43"/>
      <c r="J138" s="44"/>
    </row>
    <row r="139" spans="1:10" ht="45">
      <c r="A139" s="35" t="s">
        <v>59</v>
      </c>
      <c r="B139" s="42"/>
      <c r="C139" s="43"/>
      <c r="D139" s="43"/>
      <c r="E139" s="45" t="s">
        <v>370</v>
      </c>
      <c r="F139" s="43"/>
      <c r="G139" s="43"/>
      <c r="H139" s="43"/>
      <c r="I139" s="43"/>
      <c r="J139" s="44"/>
    </row>
    <row r="140" spans="1:16" ht="30">
      <c r="A140" s="35" t="s">
        <v>52</v>
      </c>
      <c r="B140" s="35">
        <v>43</v>
      </c>
      <c r="C140" s="36" t="s">
        <v>371</v>
      </c>
      <c r="D140" s="35" t="s">
        <v>54</v>
      </c>
      <c r="E140" s="37" t="s">
        <v>372</v>
      </c>
      <c r="F140" s="38" t="s">
        <v>176</v>
      </c>
      <c r="G140" s="39">
        <v>210.75</v>
      </c>
      <c r="H140" s="40">
        <v>0</v>
      </c>
      <c r="I140" s="40">
        <f>ROUND(G140*H140,P4)</f>
        <v>0</v>
      </c>
      <c r="J140" s="38" t="s">
        <v>66</v>
      </c>
      <c r="O140" s="41">
        <f>I140*0.21</f>
        <v>0</v>
      </c>
      <c r="P140">
        <v>3</v>
      </c>
    </row>
    <row r="141" spans="1:10" ht="45">
      <c r="A141" s="35" t="s">
        <v>57</v>
      </c>
      <c r="B141" s="42"/>
      <c r="C141" s="43"/>
      <c r="D141" s="43"/>
      <c r="E141" s="37" t="s">
        <v>373</v>
      </c>
      <c r="F141" s="43"/>
      <c r="G141" s="43"/>
      <c r="H141" s="43"/>
      <c r="I141" s="43"/>
      <c r="J141" s="44"/>
    </row>
    <row r="142" spans="1:10" ht="45">
      <c r="A142" s="35" t="s">
        <v>59</v>
      </c>
      <c r="B142" s="42"/>
      <c r="C142" s="43"/>
      <c r="D142" s="43"/>
      <c r="E142" s="45" t="s">
        <v>374</v>
      </c>
      <c r="F142" s="43"/>
      <c r="G142" s="43"/>
      <c r="H142" s="43"/>
      <c r="I142" s="43"/>
      <c r="J142" s="44"/>
    </row>
    <row r="143" spans="1:16" ht="30">
      <c r="A143" s="35" t="s">
        <v>52</v>
      </c>
      <c r="B143" s="35">
        <v>44</v>
      </c>
      <c r="C143" s="36" t="s">
        <v>375</v>
      </c>
      <c r="D143" s="35" t="s">
        <v>54</v>
      </c>
      <c r="E143" s="37" t="s">
        <v>376</v>
      </c>
      <c r="F143" s="38" t="s">
        <v>176</v>
      </c>
      <c r="G143" s="39">
        <v>16</v>
      </c>
      <c r="H143" s="40">
        <v>0</v>
      </c>
      <c r="I143" s="40">
        <f>ROUND(G143*H143,P4)</f>
        <v>0</v>
      </c>
      <c r="J143" s="38" t="s">
        <v>66</v>
      </c>
      <c r="O143" s="41">
        <f>I143*0.21</f>
        <v>0</v>
      </c>
      <c r="P143">
        <v>3</v>
      </c>
    </row>
    <row r="144" spans="1:10" ht="15">
      <c r="A144" s="35" t="s">
        <v>57</v>
      </c>
      <c r="B144" s="42"/>
      <c r="C144" s="43"/>
      <c r="D144" s="43"/>
      <c r="E144" s="37" t="s">
        <v>377</v>
      </c>
      <c r="F144" s="43"/>
      <c r="G144" s="43"/>
      <c r="H144" s="43"/>
      <c r="I144" s="43"/>
      <c r="J144" s="44"/>
    </row>
    <row r="145" spans="1:10" ht="30">
      <c r="A145" s="35" t="s">
        <v>59</v>
      </c>
      <c r="B145" s="42"/>
      <c r="C145" s="43"/>
      <c r="D145" s="43"/>
      <c r="E145" s="45" t="s">
        <v>378</v>
      </c>
      <c r="F145" s="43"/>
      <c r="G145" s="43"/>
      <c r="H145" s="43"/>
      <c r="I145" s="43"/>
      <c r="J145" s="44"/>
    </row>
    <row r="146" spans="1:16" ht="30">
      <c r="A146" s="35" t="s">
        <v>52</v>
      </c>
      <c r="B146" s="35">
        <v>45</v>
      </c>
      <c r="C146" s="36" t="s">
        <v>379</v>
      </c>
      <c r="D146" s="35" t="s">
        <v>54</v>
      </c>
      <c r="E146" s="37" t="s">
        <v>380</v>
      </c>
      <c r="F146" s="38" t="s">
        <v>81</v>
      </c>
      <c r="G146" s="39">
        <v>19</v>
      </c>
      <c r="H146" s="40">
        <v>0</v>
      </c>
      <c r="I146" s="40">
        <f>ROUND(G146*H146,P4)</f>
        <v>0</v>
      </c>
      <c r="J146" s="38" t="s">
        <v>66</v>
      </c>
      <c r="O146" s="41">
        <f>I146*0.21</f>
        <v>0</v>
      </c>
      <c r="P146">
        <v>3</v>
      </c>
    </row>
    <row r="147" spans="1:10" ht="30">
      <c r="A147" s="35" t="s">
        <v>57</v>
      </c>
      <c r="B147" s="42"/>
      <c r="C147" s="43"/>
      <c r="D147" s="43"/>
      <c r="E147" s="37" t="s">
        <v>381</v>
      </c>
      <c r="F147" s="43"/>
      <c r="G147" s="43"/>
      <c r="H147" s="43"/>
      <c r="I147" s="43"/>
      <c r="J147" s="44"/>
    </row>
    <row r="148" spans="1:10" ht="255">
      <c r="A148" s="35" t="s">
        <v>59</v>
      </c>
      <c r="B148" s="42"/>
      <c r="C148" s="43"/>
      <c r="D148" s="43"/>
      <c r="E148" s="45" t="s">
        <v>382</v>
      </c>
      <c r="F148" s="43"/>
      <c r="G148" s="43"/>
      <c r="H148" s="43"/>
      <c r="I148" s="43"/>
      <c r="J148" s="44"/>
    </row>
    <row r="149" spans="1:16" ht="30">
      <c r="A149" s="35" t="s">
        <v>52</v>
      </c>
      <c r="B149" s="35">
        <v>46</v>
      </c>
      <c r="C149" s="36" t="s">
        <v>383</v>
      </c>
      <c r="D149" s="35" t="s">
        <v>54</v>
      </c>
      <c r="E149" s="37" t="s">
        <v>384</v>
      </c>
      <c r="F149" s="38" t="s">
        <v>81</v>
      </c>
      <c r="G149" s="39">
        <v>33</v>
      </c>
      <c r="H149" s="40">
        <v>0</v>
      </c>
      <c r="I149" s="40">
        <f>ROUND(G149*H149,P4)</f>
        <v>0</v>
      </c>
      <c r="J149" s="38" t="s">
        <v>66</v>
      </c>
      <c r="O149" s="41">
        <f>I149*0.21</f>
        <v>0</v>
      </c>
      <c r="P149">
        <v>3</v>
      </c>
    </row>
    <row r="150" spans="1:10" ht="15">
      <c r="A150" s="35" t="s">
        <v>57</v>
      </c>
      <c r="B150" s="42"/>
      <c r="C150" s="43"/>
      <c r="D150" s="43"/>
      <c r="E150" s="37" t="s">
        <v>385</v>
      </c>
      <c r="F150" s="43"/>
      <c r="G150" s="43"/>
      <c r="H150" s="43"/>
      <c r="I150" s="43"/>
      <c r="J150" s="44"/>
    </row>
    <row r="151" spans="1:10" ht="30">
      <c r="A151" s="35" t="s">
        <v>59</v>
      </c>
      <c r="B151" s="42"/>
      <c r="C151" s="43"/>
      <c r="D151" s="43"/>
      <c r="E151" s="45" t="s">
        <v>386</v>
      </c>
      <c r="F151" s="43"/>
      <c r="G151" s="43"/>
      <c r="H151" s="43"/>
      <c r="I151" s="43"/>
      <c r="J151" s="44"/>
    </row>
    <row r="152" spans="1:16" ht="15">
      <c r="A152" s="35" t="s">
        <v>52</v>
      </c>
      <c r="B152" s="35">
        <v>47</v>
      </c>
      <c r="C152" s="36" t="s">
        <v>387</v>
      </c>
      <c r="D152" s="35" t="s">
        <v>54</v>
      </c>
      <c r="E152" s="37" t="s">
        <v>388</v>
      </c>
      <c r="F152" s="38" t="s">
        <v>81</v>
      </c>
      <c r="G152" s="39">
        <v>3</v>
      </c>
      <c r="H152" s="40">
        <v>0</v>
      </c>
      <c r="I152" s="40">
        <f>ROUND(G152*H152,P4)</f>
        <v>0</v>
      </c>
      <c r="J152" s="38" t="s">
        <v>66</v>
      </c>
      <c r="O152" s="41">
        <f>I152*0.21</f>
        <v>0</v>
      </c>
      <c r="P152">
        <v>3</v>
      </c>
    </row>
    <row r="153" spans="1:10" ht="15">
      <c r="A153" s="35" t="s">
        <v>57</v>
      </c>
      <c r="B153" s="42"/>
      <c r="C153" s="43"/>
      <c r="D153" s="43"/>
      <c r="E153" s="49"/>
      <c r="F153" s="43"/>
      <c r="G153" s="43"/>
      <c r="H153" s="43"/>
      <c r="I153" s="43"/>
      <c r="J153" s="44"/>
    </row>
    <row r="154" spans="1:10" ht="30">
      <c r="A154" s="35" t="s">
        <v>59</v>
      </c>
      <c r="B154" s="42"/>
      <c r="C154" s="43"/>
      <c r="D154" s="43"/>
      <c r="E154" s="45" t="s">
        <v>389</v>
      </c>
      <c r="F154" s="43"/>
      <c r="G154" s="43"/>
      <c r="H154" s="43"/>
      <c r="I154" s="43"/>
      <c r="J154" s="44"/>
    </row>
    <row r="155" spans="1:16" ht="30">
      <c r="A155" s="35" t="s">
        <v>52</v>
      </c>
      <c r="B155" s="35">
        <v>48</v>
      </c>
      <c r="C155" s="36" t="s">
        <v>390</v>
      </c>
      <c r="D155" s="35" t="s">
        <v>54</v>
      </c>
      <c r="E155" s="37" t="s">
        <v>391</v>
      </c>
      <c r="F155" s="38" t="s">
        <v>81</v>
      </c>
      <c r="G155" s="39">
        <v>13</v>
      </c>
      <c r="H155" s="40">
        <v>0</v>
      </c>
      <c r="I155" s="40">
        <f>ROUND(G155*H155,P4)</f>
        <v>0</v>
      </c>
      <c r="J155" s="38" t="s">
        <v>66</v>
      </c>
      <c r="O155" s="41">
        <f>I155*0.21</f>
        <v>0</v>
      </c>
      <c r="P155">
        <v>3</v>
      </c>
    </row>
    <row r="156" spans="1:10" ht="30">
      <c r="A156" s="35" t="s">
        <v>57</v>
      </c>
      <c r="B156" s="42"/>
      <c r="C156" s="43"/>
      <c r="D156" s="43"/>
      <c r="E156" s="37" t="s">
        <v>392</v>
      </c>
      <c r="F156" s="43"/>
      <c r="G156" s="43"/>
      <c r="H156" s="43"/>
      <c r="I156" s="43"/>
      <c r="J156" s="44"/>
    </row>
    <row r="157" spans="1:10" ht="30">
      <c r="A157" s="35" t="s">
        <v>59</v>
      </c>
      <c r="B157" s="42"/>
      <c r="C157" s="43"/>
      <c r="D157" s="43"/>
      <c r="E157" s="45" t="s">
        <v>393</v>
      </c>
      <c r="F157" s="43"/>
      <c r="G157" s="43"/>
      <c r="H157" s="43"/>
      <c r="I157" s="43"/>
      <c r="J157" s="44"/>
    </row>
    <row r="158" spans="1:16" ht="15">
      <c r="A158" s="35" t="s">
        <v>52</v>
      </c>
      <c r="B158" s="35">
        <v>49</v>
      </c>
      <c r="C158" s="36" t="s">
        <v>394</v>
      </c>
      <c r="D158" s="35" t="s">
        <v>54</v>
      </c>
      <c r="E158" s="37" t="s">
        <v>395</v>
      </c>
      <c r="F158" s="38" t="s">
        <v>81</v>
      </c>
      <c r="G158" s="39">
        <v>27</v>
      </c>
      <c r="H158" s="40">
        <v>0</v>
      </c>
      <c r="I158" s="40">
        <f>ROUND(G158*H158,P4)</f>
        <v>0</v>
      </c>
      <c r="J158" s="38" t="s">
        <v>66</v>
      </c>
      <c r="O158" s="41">
        <f>I158*0.21</f>
        <v>0</v>
      </c>
      <c r="P158">
        <v>3</v>
      </c>
    </row>
    <row r="159" spans="1:10" ht="60">
      <c r="A159" s="35" t="s">
        <v>57</v>
      </c>
      <c r="B159" s="42"/>
      <c r="C159" s="43"/>
      <c r="D159" s="43"/>
      <c r="E159" s="37" t="s">
        <v>396</v>
      </c>
      <c r="F159" s="43"/>
      <c r="G159" s="43"/>
      <c r="H159" s="43"/>
      <c r="I159" s="43"/>
      <c r="J159" s="44"/>
    </row>
    <row r="160" spans="1:10" ht="30">
      <c r="A160" s="35" t="s">
        <v>59</v>
      </c>
      <c r="B160" s="42"/>
      <c r="C160" s="43"/>
      <c r="D160" s="43"/>
      <c r="E160" s="45" t="s">
        <v>397</v>
      </c>
      <c r="F160" s="43"/>
      <c r="G160" s="43"/>
      <c r="H160" s="43"/>
      <c r="I160" s="43"/>
      <c r="J160" s="44"/>
    </row>
    <row r="161" spans="1:16" ht="30">
      <c r="A161" s="35" t="s">
        <v>52</v>
      </c>
      <c r="B161" s="35">
        <v>50</v>
      </c>
      <c r="C161" s="36" t="s">
        <v>398</v>
      </c>
      <c r="D161" s="35" t="s">
        <v>54</v>
      </c>
      <c r="E161" s="37" t="s">
        <v>399</v>
      </c>
      <c r="F161" s="38" t="s">
        <v>219</v>
      </c>
      <c r="G161" s="39">
        <v>95.765</v>
      </c>
      <c r="H161" s="40">
        <v>0</v>
      </c>
      <c r="I161" s="40">
        <f>ROUND(G161*H161,P4)</f>
        <v>0</v>
      </c>
      <c r="J161" s="38" t="s">
        <v>66</v>
      </c>
      <c r="O161" s="41">
        <f>I161*0.21</f>
        <v>0</v>
      </c>
      <c r="P161">
        <v>3</v>
      </c>
    </row>
    <row r="162" spans="1:10" ht="30">
      <c r="A162" s="35" t="s">
        <v>57</v>
      </c>
      <c r="B162" s="42"/>
      <c r="C162" s="43"/>
      <c r="D162" s="43"/>
      <c r="E162" s="37" t="s">
        <v>400</v>
      </c>
      <c r="F162" s="43"/>
      <c r="G162" s="43"/>
      <c r="H162" s="43"/>
      <c r="I162" s="43"/>
      <c r="J162" s="44"/>
    </row>
    <row r="163" spans="1:10" ht="75">
      <c r="A163" s="35" t="s">
        <v>59</v>
      </c>
      <c r="B163" s="42"/>
      <c r="C163" s="43"/>
      <c r="D163" s="43"/>
      <c r="E163" s="45" t="s">
        <v>401</v>
      </c>
      <c r="F163" s="43"/>
      <c r="G163" s="43"/>
      <c r="H163" s="43"/>
      <c r="I163" s="43"/>
      <c r="J163" s="44"/>
    </row>
    <row r="164" spans="1:16" ht="30">
      <c r="A164" s="35" t="s">
        <v>52</v>
      </c>
      <c r="B164" s="35">
        <v>51</v>
      </c>
      <c r="C164" s="36" t="s">
        <v>402</v>
      </c>
      <c r="D164" s="35" t="s">
        <v>54</v>
      </c>
      <c r="E164" s="37" t="s">
        <v>403</v>
      </c>
      <c r="F164" s="38" t="s">
        <v>219</v>
      </c>
      <c r="G164" s="39">
        <v>95.765</v>
      </c>
      <c r="H164" s="40">
        <v>0</v>
      </c>
      <c r="I164" s="40">
        <f>ROUND(G164*H164,P4)</f>
        <v>0</v>
      </c>
      <c r="J164" s="38" t="s">
        <v>66</v>
      </c>
      <c r="O164" s="41">
        <f>I164*0.21</f>
        <v>0</v>
      </c>
      <c r="P164">
        <v>3</v>
      </c>
    </row>
    <row r="165" spans="1:10" ht="30">
      <c r="A165" s="35" t="s">
        <v>57</v>
      </c>
      <c r="B165" s="42"/>
      <c r="C165" s="43"/>
      <c r="D165" s="43"/>
      <c r="E165" s="37" t="s">
        <v>404</v>
      </c>
      <c r="F165" s="43"/>
      <c r="G165" s="43"/>
      <c r="H165" s="43"/>
      <c r="I165" s="43"/>
      <c r="J165" s="44"/>
    </row>
    <row r="166" spans="1:10" ht="30">
      <c r="A166" s="35" t="s">
        <v>59</v>
      </c>
      <c r="B166" s="42"/>
      <c r="C166" s="43"/>
      <c r="D166" s="43"/>
      <c r="E166" s="45" t="s">
        <v>405</v>
      </c>
      <c r="F166" s="43"/>
      <c r="G166" s="43"/>
      <c r="H166" s="43"/>
      <c r="I166" s="43"/>
      <c r="J166" s="44"/>
    </row>
    <row r="167" spans="1:16" ht="15">
      <c r="A167" s="35" t="s">
        <v>52</v>
      </c>
      <c r="B167" s="35">
        <v>52</v>
      </c>
      <c r="C167" s="36" t="s">
        <v>406</v>
      </c>
      <c r="D167" s="35" t="s">
        <v>54</v>
      </c>
      <c r="E167" s="37" t="s">
        <v>407</v>
      </c>
      <c r="F167" s="38" t="s">
        <v>81</v>
      </c>
      <c r="G167" s="39">
        <v>60</v>
      </c>
      <c r="H167" s="40">
        <v>0</v>
      </c>
      <c r="I167" s="40">
        <f>ROUND(G167*H167,P4)</f>
        <v>0</v>
      </c>
      <c r="J167" s="38" t="s">
        <v>66</v>
      </c>
      <c r="O167" s="41">
        <f>I167*0.21</f>
        <v>0</v>
      </c>
      <c r="P167">
        <v>3</v>
      </c>
    </row>
    <row r="168" spans="1:10" ht="30">
      <c r="A168" s="35" t="s">
        <v>57</v>
      </c>
      <c r="B168" s="42"/>
      <c r="C168" s="43"/>
      <c r="D168" s="43"/>
      <c r="E168" s="37" t="s">
        <v>408</v>
      </c>
      <c r="F168" s="43"/>
      <c r="G168" s="43"/>
      <c r="H168" s="43"/>
      <c r="I168" s="43"/>
      <c r="J168" s="44"/>
    </row>
    <row r="169" spans="1:10" ht="30">
      <c r="A169" s="35" t="s">
        <v>59</v>
      </c>
      <c r="B169" s="42"/>
      <c r="C169" s="43"/>
      <c r="D169" s="43"/>
      <c r="E169" s="45" t="s">
        <v>409</v>
      </c>
      <c r="F169" s="43"/>
      <c r="G169" s="43"/>
      <c r="H169" s="43"/>
      <c r="I169" s="43"/>
      <c r="J169" s="44"/>
    </row>
    <row r="170" spans="1:16" ht="30">
      <c r="A170" s="35" t="s">
        <v>52</v>
      </c>
      <c r="B170" s="35">
        <v>53</v>
      </c>
      <c r="C170" s="36" t="s">
        <v>410</v>
      </c>
      <c r="D170" s="35" t="s">
        <v>54</v>
      </c>
      <c r="E170" s="37" t="s">
        <v>411</v>
      </c>
      <c r="F170" s="38" t="s">
        <v>176</v>
      </c>
      <c r="G170" s="39">
        <v>47</v>
      </c>
      <c r="H170" s="40">
        <v>0</v>
      </c>
      <c r="I170" s="40">
        <f>ROUND(G170*H170,P4)</f>
        <v>0</v>
      </c>
      <c r="J170" s="38" t="s">
        <v>66</v>
      </c>
      <c r="O170" s="41">
        <f>I170*0.21</f>
        <v>0</v>
      </c>
      <c r="P170">
        <v>3</v>
      </c>
    </row>
    <row r="171" spans="1:10" ht="15">
      <c r="A171" s="35" t="s">
        <v>57</v>
      </c>
      <c r="B171" s="42"/>
      <c r="C171" s="43"/>
      <c r="D171" s="43"/>
      <c r="E171" s="37" t="s">
        <v>412</v>
      </c>
      <c r="F171" s="43"/>
      <c r="G171" s="43"/>
      <c r="H171" s="43"/>
      <c r="I171" s="43"/>
      <c r="J171" s="44"/>
    </row>
    <row r="172" spans="1:10" ht="45">
      <c r="A172" s="35" t="s">
        <v>59</v>
      </c>
      <c r="B172" s="42"/>
      <c r="C172" s="43"/>
      <c r="D172" s="43"/>
      <c r="E172" s="45" t="s">
        <v>413</v>
      </c>
      <c r="F172" s="43"/>
      <c r="G172" s="43"/>
      <c r="H172" s="43"/>
      <c r="I172" s="43"/>
      <c r="J172" s="44"/>
    </row>
    <row r="173" spans="1:16" ht="30">
      <c r="A173" s="35" t="s">
        <v>52</v>
      </c>
      <c r="B173" s="35">
        <v>54</v>
      </c>
      <c r="C173" s="36" t="s">
        <v>414</v>
      </c>
      <c r="D173" s="35" t="s">
        <v>54</v>
      </c>
      <c r="E173" s="37" t="s">
        <v>415</v>
      </c>
      <c r="F173" s="38" t="s">
        <v>176</v>
      </c>
      <c r="G173" s="39">
        <v>118.7</v>
      </c>
      <c r="H173" s="40">
        <v>0</v>
      </c>
      <c r="I173" s="40">
        <f>ROUND(G173*H173,P4)</f>
        <v>0</v>
      </c>
      <c r="J173" s="38" t="s">
        <v>66</v>
      </c>
      <c r="O173" s="41">
        <f>I173*0.21</f>
        <v>0</v>
      </c>
      <c r="P173">
        <v>3</v>
      </c>
    </row>
    <row r="174" spans="1:10" ht="60">
      <c r="A174" s="35" t="s">
        <v>57</v>
      </c>
      <c r="B174" s="42"/>
      <c r="C174" s="43"/>
      <c r="D174" s="43"/>
      <c r="E174" s="37" t="s">
        <v>416</v>
      </c>
      <c r="F174" s="43"/>
      <c r="G174" s="43"/>
      <c r="H174" s="43"/>
      <c r="I174" s="43"/>
      <c r="J174" s="44"/>
    </row>
    <row r="175" spans="1:10" ht="45">
      <c r="A175" s="35" t="s">
        <v>59</v>
      </c>
      <c r="B175" s="42"/>
      <c r="C175" s="43"/>
      <c r="D175" s="43"/>
      <c r="E175" s="45" t="s">
        <v>417</v>
      </c>
      <c r="F175" s="43"/>
      <c r="G175" s="43"/>
      <c r="H175" s="43"/>
      <c r="I175" s="43"/>
      <c r="J175" s="44"/>
    </row>
    <row r="176" spans="1:16" ht="15">
      <c r="A176" s="35" t="s">
        <v>52</v>
      </c>
      <c r="B176" s="35">
        <v>55</v>
      </c>
      <c r="C176" s="36" t="s">
        <v>418</v>
      </c>
      <c r="D176" s="35" t="s">
        <v>54</v>
      </c>
      <c r="E176" s="37" t="s">
        <v>419</v>
      </c>
      <c r="F176" s="38" t="s">
        <v>176</v>
      </c>
      <c r="G176" s="39">
        <v>11</v>
      </c>
      <c r="H176" s="40">
        <v>0</v>
      </c>
      <c r="I176" s="40">
        <f>ROUND(G176*H176,P4)</f>
        <v>0</v>
      </c>
      <c r="J176" s="38" t="s">
        <v>66</v>
      </c>
      <c r="O176" s="41">
        <f>I176*0.21</f>
        <v>0</v>
      </c>
      <c r="P176">
        <v>3</v>
      </c>
    </row>
    <row r="177" spans="1:10" ht="15">
      <c r="A177" s="35" t="s">
        <v>57</v>
      </c>
      <c r="B177" s="42"/>
      <c r="C177" s="43"/>
      <c r="D177" s="43"/>
      <c r="E177" s="37" t="s">
        <v>420</v>
      </c>
      <c r="F177" s="43"/>
      <c r="G177" s="43"/>
      <c r="H177" s="43"/>
      <c r="I177" s="43"/>
      <c r="J177" s="44"/>
    </row>
    <row r="178" spans="1:10" ht="30">
      <c r="A178" s="35" t="s">
        <v>59</v>
      </c>
      <c r="B178" s="42"/>
      <c r="C178" s="43"/>
      <c r="D178" s="43"/>
      <c r="E178" s="45" t="s">
        <v>421</v>
      </c>
      <c r="F178" s="43"/>
      <c r="G178" s="43"/>
      <c r="H178" s="43"/>
      <c r="I178" s="43"/>
      <c r="J178" s="44"/>
    </row>
    <row r="179" spans="1:16" ht="15">
      <c r="A179" s="35" t="s">
        <v>52</v>
      </c>
      <c r="B179" s="35">
        <v>56</v>
      </c>
      <c r="C179" s="36" t="s">
        <v>422</v>
      </c>
      <c r="D179" s="35" t="s">
        <v>54</v>
      </c>
      <c r="E179" s="37" t="s">
        <v>423</v>
      </c>
      <c r="F179" s="38" t="s">
        <v>176</v>
      </c>
      <c r="G179" s="39">
        <v>122.5</v>
      </c>
      <c r="H179" s="40">
        <v>0</v>
      </c>
      <c r="I179" s="40">
        <f>ROUND(G179*H179,P4)</f>
        <v>0</v>
      </c>
      <c r="J179" s="38" t="s">
        <v>66</v>
      </c>
      <c r="O179" s="41">
        <f>I179*0.21</f>
        <v>0</v>
      </c>
      <c r="P179">
        <v>3</v>
      </c>
    </row>
    <row r="180" spans="1:10" ht="15">
      <c r="A180" s="35" t="s">
        <v>57</v>
      </c>
      <c r="B180" s="42"/>
      <c r="C180" s="43"/>
      <c r="D180" s="43"/>
      <c r="E180" s="37" t="s">
        <v>424</v>
      </c>
      <c r="F180" s="43"/>
      <c r="G180" s="43"/>
      <c r="H180" s="43"/>
      <c r="I180" s="43"/>
      <c r="J180" s="44"/>
    </row>
    <row r="181" spans="1:10" ht="75">
      <c r="A181" s="35" t="s">
        <v>59</v>
      </c>
      <c r="B181" s="42"/>
      <c r="C181" s="43"/>
      <c r="D181" s="43"/>
      <c r="E181" s="45" t="s">
        <v>425</v>
      </c>
      <c r="F181" s="43"/>
      <c r="G181" s="43"/>
      <c r="H181" s="43"/>
      <c r="I181" s="43"/>
      <c r="J181" s="44"/>
    </row>
    <row r="182" spans="1:16" ht="15">
      <c r="A182" s="35" t="s">
        <v>52</v>
      </c>
      <c r="B182" s="35">
        <v>57</v>
      </c>
      <c r="C182" s="36" t="s">
        <v>426</v>
      </c>
      <c r="D182" s="35" t="s">
        <v>72</v>
      </c>
      <c r="E182" s="37" t="s">
        <v>427</v>
      </c>
      <c r="F182" s="38" t="s">
        <v>176</v>
      </c>
      <c r="G182" s="39">
        <v>122.5</v>
      </c>
      <c r="H182" s="40">
        <v>0</v>
      </c>
      <c r="I182" s="40">
        <f>ROUND(G182*H182,P4)</f>
        <v>0</v>
      </c>
      <c r="J182" s="38" t="s">
        <v>66</v>
      </c>
      <c r="O182" s="41">
        <f>I182*0.21</f>
        <v>0</v>
      </c>
      <c r="P182">
        <v>3</v>
      </c>
    </row>
    <row r="183" spans="1:10" ht="15">
      <c r="A183" s="35" t="s">
        <v>57</v>
      </c>
      <c r="B183" s="42"/>
      <c r="C183" s="43"/>
      <c r="D183" s="43"/>
      <c r="E183" s="37" t="s">
        <v>428</v>
      </c>
      <c r="F183" s="43"/>
      <c r="G183" s="43"/>
      <c r="H183" s="43"/>
      <c r="I183" s="43"/>
      <c r="J183" s="44"/>
    </row>
    <row r="184" spans="1:10" ht="30">
      <c r="A184" s="35" t="s">
        <v>59</v>
      </c>
      <c r="B184" s="42"/>
      <c r="C184" s="43"/>
      <c r="D184" s="43"/>
      <c r="E184" s="45" t="s">
        <v>429</v>
      </c>
      <c r="F184" s="43"/>
      <c r="G184" s="43"/>
      <c r="H184" s="43"/>
      <c r="I184" s="43"/>
      <c r="J184" s="44"/>
    </row>
    <row r="185" spans="1:16" ht="15">
      <c r="A185" s="35" t="s">
        <v>52</v>
      </c>
      <c r="B185" s="35">
        <v>58</v>
      </c>
      <c r="C185" s="36" t="s">
        <v>426</v>
      </c>
      <c r="D185" s="35" t="s">
        <v>76</v>
      </c>
      <c r="E185" s="37" t="s">
        <v>427</v>
      </c>
      <c r="F185" s="38" t="s">
        <v>176</v>
      </c>
      <c r="G185" s="39">
        <v>118.7</v>
      </c>
      <c r="H185" s="40">
        <v>0</v>
      </c>
      <c r="I185" s="40">
        <f>ROUND(G185*H185,P4)</f>
        <v>0</v>
      </c>
      <c r="J185" s="38" t="s">
        <v>66</v>
      </c>
      <c r="O185" s="41">
        <f>I185*0.21</f>
        <v>0</v>
      </c>
      <c r="P185">
        <v>3</v>
      </c>
    </row>
    <row r="186" spans="1:10" ht="15">
      <c r="A186" s="35" t="s">
        <v>57</v>
      </c>
      <c r="B186" s="42"/>
      <c r="C186" s="43"/>
      <c r="D186" s="43"/>
      <c r="E186" s="37" t="s">
        <v>430</v>
      </c>
      <c r="F186" s="43"/>
      <c r="G186" s="43"/>
      <c r="H186" s="43"/>
      <c r="I186" s="43"/>
      <c r="J186" s="44"/>
    </row>
    <row r="187" spans="1:10" ht="30">
      <c r="A187" s="35" t="s">
        <v>59</v>
      </c>
      <c r="B187" s="46"/>
      <c r="C187" s="47"/>
      <c r="D187" s="47"/>
      <c r="E187" s="45" t="s">
        <v>431</v>
      </c>
      <c r="F187" s="47"/>
      <c r="G187" s="47"/>
      <c r="H187" s="47"/>
      <c r="I187" s="47"/>
      <c r="J187" s="48"/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7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7.57421875" style="0" bestFit="1" customWidth="1"/>
    <col min="15" max="16" width="9.140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0.25">
      <c r="A2" s="1"/>
      <c r="B2" s="14"/>
      <c r="C2" s="15"/>
      <c r="D2" s="15"/>
      <c r="E2" s="16" t="s">
        <v>29</v>
      </c>
      <c r="F2" s="15"/>
      <c r="G2" s="15"/>
      <c r="H2" s="15"/>
      <c r="I2" s="15"/>
      <c r="J2" s="17"/>
    </row>
    <row r="3" spans="1:16" ht="15">
      <c r="A3" s="3" t="s">
        <v>30</v>
      </c>
      <c r="B3" s="18" t="s">
        <v>31</v>
      </c>
      <c r="C3" s="19" t="s">
        <v>32</v>
      </c>
      <c r="D3" s="20"/>
      <c r="E3" s="21" t="s">
        <v>33</v>
      </c>
      <c r="F3" s="15"/>
      <c r="G3" s="15"/>
      <c r="H3" s="22" t="s">
        <v>17</v>
      </c>
      <c r="I3" s="23">
        <f>SUMIFS(I9:I177,A9:A177,"SD")</f>
        <v>0</v>
      </c>
      <c r="J3" s="17"/>
      <c r="O3">
        <v>0</v>
      </c>
      <c r="P3">
        <v>2</v>
      </c>
    </row>
    <row r="4" spans="1:16" ht="15">
      <c r="A4" s="3" t="s">
        <v>34</v>
      </c>
      <c r="B4" s="18" t="s">
        <v>35</v>
      </c>
      <c r="C4" s="19" t="s">
        <v>17</v>
      </c>
      <c r="D4" s="20"/>
      <c r="E4" s="21" t="s">
        <v>18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3" t="s">
        <v>36</v>
      </c>
      <c r="B5" s="18" t="s">
        <v>37</v>
      </c>
      <c r="C5" s="19" t="s">
        <v>17</v>
      </c>
      <c r="D5" s="20"/>
      <c r="E5" s="21" t="s">
        <v>18</v>
      </c>
      <c r="F5" s="15"/>
      <c r="G5" s="15"/>
      <c r="H5" s="15"/>
      <c r="I5" s="15"/>
      <c r="J5" s="17"/>
      <c r="O5">
        <v>0.21</v>
      </c>
    </row>
    <row r="6" spans="1:10" ht="15">
      <c r="A6" s="24" t="s">
        <v>38</v>
      </c>
      <c r="B6" s="25" t="s">
        <v>39</v>
      </c>
      <c r="C6" s="7" t="s">
        <v>40</v>
      </c>
      <c r="D6" s="7" t="s">
        <v>41</v>
      </c>
      <c r="E6" s="7" t="s">
        <v>42</v>
      </c>
      <c r="F6" s="7" t="s">
        <v>43</v>
      </c>
      <c r="G6" s="7" t="s">
        <v>44</v>
      </c>
      <c r="H6" s="7" t="s">
        <v>45</v>
      </c>
      <c r="I6" s="7"/>
      <c r="J6" s="26" t="s">
        <v>46</v>
      </c>
    </row>
    <row r="7" spans="1:10" ht="15">
      <c r="A7" s="24"/>
      <c r="B7" s="25"/>
      <c r="C7" s="7"/>
      <c r="D7" s="7"/>
      <c r="E7" s="7"/>
      <c r="F7" s="7"/>
      <c r="G7" s="7"/>
      <c r="H7" s="7" t="s">
        <v>47</v>
      </c>
      <c r="I7" s="7" t="s">
        <v>48</v>
      </c>
      <c r="J7" s="26"/>
    </row>
    <row r="8" spans="1:10" ht="15">
      <c r="A8" s="27">
        <v>0</v>
      </c>
      <c r="B8" s="25">
        <v>1</v>
      </c>
      <c r="C8" s="28">
        <v>2</v>
      </c>
      <c r="D8" s="7">
        <v>3</v>
      </c>
      <c r="E8" s="28">
        <v>4</v>
      </c>
      <c r="F8" s="7">
        <v>5</v>
      </c>
      <c r="G8" s="7">
        <v>6</v>
      </c>
      <c r="H8" s="7">
        <v>7</v>
      </c>
      <c r="I8" s="28">
        <v>8</v>
      </c>
      <c r="J8" s="26">
        <v>9</v>
      </c>
    </row>
    <row r="9" spans="1:10" ht="15">
      <c r="A9" s="29" t="s">
        <v>49</v>
      </c>
      <c r="B9" s="30"/>
      <c r="C9" s="31" t="s">
        <v>50</v>
      </c>
      <c r="D9" s="32"/>
      <c r="E9" s="29" t="s">
        <v>51</v>
      </c>
      <c r="F9" s="32"/>
      <c r="G9" s="32"/>
      <c r="H9" s="32"/>
      <c r="I9" s="33">
        <f>SUMIFS(I10:I24,A10:A24,"P")</f>
        <v>0</v>
      </c>
      <c r="J9" s="34"/>
    </row>
    <row r="10" spans="1:16" ht="15">
      <c r="A10" s="35" t="s">
        <v>52</v>
      </c>
      <c r="B10" s="35">
        <v>1</v>
      </c>
      <c r="C10" s="36" t="s">
        <v>222</v>
      </c>
      <c r="D10" s="35" t="s">
        <v>223</v>
      </c>
      <c r="E10" s="37" t="s">
        <v>224</v>
      </c>
      <c r="F10" s="38" t="s">
        <v>135</v>
      </c>
      <c r="G10" s="39">
        <v>58.25</v>
      </c>
      <c r="H10" s="40">
        <v>0</v>
      </c>
      <c r="I10" s="40">
        <f>ROUND(G10*H10,P4)</f>
        <v>0</v>
      </c>
      <c r="J10" s="38" t="s">
        <v>66</v>
      </c>
      <c r="O10" s="41">
        <f>I10*0.21</f>
        <v>0</v>
      </c>
      <c r="P10">
        <v>3</v>
      </c>
    </row>
    <row r="11" spans="1:10" ht="60">
      <c r="A11" s="35" t="s">
        <v>57</v>
      </c>
      <c r="B11" s="42"/>
      <c r="C11" s="43"/>
      <c r="D11" s="43"/>
      <c r="E11" s="37" t="s">
        <v>432</v>
      </c>
      <c r="F11" s="43"/>
      <c r="G11" s="43"/>
      <c r="H11" s="43"/>
      <c r="I11" s="43"/>
      <c r="J11" s="44"/>
    </row>
    <row r="12" spans="1:10" ht="30">
      <c r="A12" s="35" t="s">
        <v>59</v>
      </c>
      <c r="B12" s="42"/>
      <c r="C12" s="43"/>
      <c r="D12" s="43"/>
      <c r="E12" s="45" t="s">
        <v>433</v>
      </c>
      <c r="F12" s="43"/>
      <c r="G12" s="43"/>
      <c r="H12" s="43"/>
      <c r="I12" s="43"/>
      <c r="J12" s="44"/>
    </row>
    <row r="13" spans="1:16" ht="30">
      <c r="A13" s="35" t="s">
        <v>52</v>
      </c>
      <c r="B13" s="35">
        <v>2</v>
      </c>
      <c r="C13" s="36" t="s">
        <v>108</v>
      </c>
      <c r="D13" s="35"/>
      <c r="E13" s="37" t="s">
        <v>109</v>
      </c>
      <c r="F13" s="38" t="s">
        <v>110</v>
      </c>
      <c r="G13" s="39">
        <v>6114.9</v>
      </c>
      <c r="H13" s="40">
        <v>0</v>
      </c>
      <c r="I13" s="40">
        <f>ROUND(G13*H13,P4)</f>
        <v>0</v>
      </c>
      <c r="J13" s="38" t="s">
        <v>66</v>
      </c>
      <c r="O13" s="41">
        <f>I13*0.21</f>
        <v>0</v>
      </c>
      <c r="P13">
        <v>3</v>
      </c>
    </row>
    <row r="14" spans="1:10" ht="45">
      <c r="A14" s="35" t="s">
        <v>57</v>
      </c>
      <c r="B14" s="42"/>
      <c r="C14" s="43"/>
      <c r="D14" s="43"/>
      <c r="E14" s="37" t="s">
        <v>111</v>
      </c>
      <c r="F14" s="43"/>
      <c r="G14" s="43"/>
      <c r="H14" s="43"/>
      <c r="I14" s="43"/>
      <c r="J14" s="44"/>
    </row>
    <row r="15" spans="1:10" ht="45">
      <c r="A15" s="35" t="s">
        <v>59</v>
      </c>
      <c r="B15" s="42"/>
      <c r="C15" s="43"/>
      <c r="D15" s="43"/>
      <c r="E15" s="45" t="s">
        <v>434</v>
      </c>
      <c r="F15" s="43"/>
      <c r="G15" s="43"/>
      <c r="H15" s="43"/>
      <c r="I15" s="43"/>
      <c r="J15" s="44"/>
    </row>
    <row r="16" spans="1:16" ht="30">
      <c r="A16" s="35" t="s">
        <v>52</v>
      </c>
      <c r="B16" s="35">
        <v>3</v>
      </c>
      <c r="C16" s="36" t="s">
        <v>113</v>
      </c>
      <c r="D16" s="35" t="s">
        <v>54</v>
      </c>
      <c r="E16" s="37" t="s">
        <v>114</v>
      </c>
      <c r="F16" s="38" t="s">
        <v>110</v>
      </c>
      <c r="G16" s="39">
        <v>66.163</v>
      </c>
      <c r="H16" s="40">
        <v>0</v>
      </c>
      <c r="I16" s="40">
        <f>ROUND(G16*H16,P4)</f>
        <v>0</v>
      </c>
      <c r="J16" s="38" t="s">
        <v>66</v>
      </c>
      <c r="O16" s="41">
        <f>I16*0.21</f>
        <v>0</v>
      </c>
      <c r="P16">
        <v>3</v>
      </c>
    </row>
    <row r="17" spans="1:10" ht="45">
      <c r="A17" s="35" t="s">
        <v>57</v>
      </c>
      <c r="B17" s="42"/>
      <c r="C17" s="43"/>
      <c r="D17" s="43"/>
      <c r="E17" s="37" t="s">
        <v>435</v>
      </c>
      <c r="F17" s="43"/>
      <c r="G17" s="43"/>
      <c r="H17" s="43"/>
      <c r="I17" s="43"/>
      <c r="J17" s="44"/>
    </row>
    <row r="18" spans="1:10" ht="30">
      <c r="A18" s="35" t="s">
        <v>59</v>
      </c>
      <c r="B18" s="42"/>
      <c r="C18" s="43"/>
      <c r="D18" s="43"/>
      <c r="E18" s="45" t="s">
        <v>436</v>
      </c>
      <c r="F18" s="43"/>
      <c r="G18" s="43"/>
      <c r="H18" s="43"/>
      <c r="I18" s="43"/>
      <c r="J18" s="44"/>
    </row>
    <row r="19" spans="1:16" ht="30">
      <c r="A19" s="35" t="s">
        <v>52</v>
      </c>
      <c r="B19" s="35">
        <v>4</v>
      </c>
      <c r="C19" s="36" t="s">
        <v>117</v>
      </c>
      <c r="D19" s="35" t="s">
        <v>54</v>
      </c>
      <c r="E19" s="37" t="s">
        <v>118</v>
      </c>
      <c r="F19" s="38" t="s">
        <v>110</v>
      </c>
      <c r="G19" s="39">
        <v>266.381</v>
      </c>
      <c r="H19" s="40">
        <v>0</v>
      </c>
      <c r="I19" s="40">
        <f>ROUND(G19*H19,P4)</f>
        <v>0</v>
      </c>
      <c r="J19" s="38" t="s">
        <v>66</v>
      </c>
      <c r="O19" s="41">
        <f>I19*0.21</f>
        <v>0</v>
      </c>
      <c r="P19">
        <v>3</v>
      </c>
    </row>
    <row r="20" spans="1:10" ht="45">
      <c r="A20" s="35" t="s">
        <v>57</v>
      </c>
      <c r="B20" s="42"/>
      <c r="C20" s="43"/>
      <c r="D20" s="43"/>
      <c r="E20" s="37" t="s">
        <v>119</v>
      </c>
      <c r="F20" s="43"/>
      <c r="G20" s="43"/>
      <c r="H20" s="43"/>
      <c r="I20" s="43"/>
      <c r="J20" s="44"/>
    </row>
    <row r="21" spans="1:10" ht="45">
      <c r="A21" s="35" t="s">
        <v>59</v>
      </c>
      <c r="B21" s="42"/>
      <c r="C21" s="43"/>
      <c r="D21" s="43"/>
      <c r="E21" s="45" t="s">
        <v>437</v>
      </c>
      <c r="F21" s="43"/>
      <c r="G21" s="43"/>
      <c r="H21" s="43"/>
      <c r="I21" s="43"/>
      <c r="J21" s="44"/>
    </row>
    <row r="22" spans="1:16" ht="30">
      <c r="A22" s="35" t="s">
        <v>52</v>
      </c>
      <c r="B22" s="35">
        <v>5</v>
      </c>
      <c r="C22" s="36" t="s">
        <v>123</v>
      </c>
      <c r="D22" s="35" t="s">
        <v>54</v>
      </c>
      <c r="E22" s="37" t="s">
        <v>124</v>
      </c>
      <c r="F22" s="38" t="s">
        <v>110</v>
      </c>
      <c r="G22" s="39">
        <v>345.249</v>
      </c>
      <c r="H22" s="40">
        <v>0</v>
      </c>
      <c r="I22" s="40">
        <f>ROUND(G22*H22,P4)</f>
        <v>0</v>
      </c>
      <c r="J22" s="38" t="s">
        <v>66</v>
      </c>
      <c r="O22" s="41">
        <f>I22*0.21</f>
        <v>0</v>
      </c>
      <c r="P22">
        <v>3</v>
      </c>
    </row>
    <row r="23" spans="1:10" ht="45">
      <c r="A23" s="35" t="s">
        <v>57</v>
      </c>
      <c r="B23" s="42"/>
      <c r="C23" s="43"/>
      <c r="D23" s="43"/>
      <c r="E23" s="37" t="s">
        <v>438</v>
      </c>
      <c r="F23" s="43"/>
      <c r="G23" s="43"/>
      <c r="H23" s="43"/>
      <c r="I23" s="43"/>
      <c r="J23" s="44"/>
    </row>
    <row r="24" spans="1:10" ht="30">
      <c r="A24" s="35" t="s">
        <v>59</v>
      </c>
      <c r="B24" s="42"/>
      <c r="C24" s="43"/>
      <c r="D24" s="43"/>
      <c r="E24" s="45" t="s">
        <v>439</v>
      </c>
      <c r="F24" s="43"/>
      <c r="G24" s="43"/>
      <c r="H24" s="43"/>
      <c r="I24" s="43"/>
      <c r="J24" s="44"/>
    </row>
    <row r="25" spans="1:10" ht="15">
      <c r="A25" s="29" t="s">
        <v>49</v>
      </c>
      <c r="B25" s="30"/>
      <c r="C25" s="31" t="s">
        <v>131</v>
      </c>
      <c r="D25" s="32"/>
      <c r="E25" s="29" t="s">
        <v>132</v>
      </c>
      <c r="F25" s="32"/>
      <c r="G25" s="32"/>
      <c r="H25" s="32"/>
      <c r="I25" s="33">
        <f>SUMIFS(I26:I97,A26:A97,"P")</f>
        <v>0</v>
      </c>
      <c r="J25" s="34"/>
    </row>
    <row r="26" spans="1:16" ht="15">
      <c r="A26" s="35" t="s">
        <v>52</v>
      </c>
      <c r="B26" s="35">
        <v>6</v>
      </c>
      <c r="C26" s="36" t="s">
        <v>236</v>
      </c>
      <c r="D26" s="35" t="s">
        <v>54</v>
      </c>
      <c r="E26" s="37" t="s">
        <v>237</v>
      </c>
      <c r="F26" s="38" t="s">
        <v>219</v>
      </c>
      <c r="G26" s="39">
        <v>1165</v>
      </c>
      <c r="H26" s="40">
        <v>0</v>
      </c>
      <c r="I26" s="40">
        <f>ROUND(G26*H26,P4)</f>
        <v>0</v>
      </c>
      <c r="J26" s="38" t="s">
        <v>66</v>
      </c>
      <c r="O26" s="41">
        <f>I26*0.21</f>
        <v>0</v>
      </c>
      <c r="P26">
        <v>3</v>
      </c>
    </row>
    <row r="27" spans="1:10" ht="45">
      <c r="A27" s="35" t="s">
        <v>57</v>
      </c>
      <c r="B27" s="42"/>
      <c r="C27" s="43"/>
      <c r="D27" s="43"/>
      <c r="E27" s="37" t="s">
        <v>440</v>
      </c>
      <c r="F27" s="43"/>
      <c r="G27" s="43"/>
      <c r="H27" s="43"/>
      <c r="I27" s="43"/>
      <c r="J27" s="44"/>
    </row>
    <row r="28" spans="1:10" ht="45">
      <c r="A28" s="35" t="s">
        <v>59</v>
      </c>
      <c r="B28" s="42"/>
      <c r="C28" s="43"/>
      <c r="D28" s="43"/>
      <c r="E28" s="45" t="s">
        <v>441</v>
      </c>
      <c r="F28" s="43"/>
      <c r="G28" s="43"/>
      <c r="H28" s="43"/>
      <c r="I28" s="43"/>
      <c r="J28" s="44"/>
    </row>
    <row r="29" spans="1:16" ht="30">
      <c r="A29" s="35" t="s">
        <v>52</v>
      </c>
      <c r="B29" s="35">
        <v>7</v>
      </c>
      <c r="C29" s="36" t="s">
        <v>244</v>
      </c>
      <c r="D29" s="35" t="s">
        <v>54</v>
      </c>
      <c r="E29" s="37" t="s">
        <v>245</v>
      </c>
      <c r="F29" s="38" t="s">
        <v>135</v>
      </c>
      <c r="G29" s="39">
        <v>109.218</v>
      </c>
      <c r="H29" s="40">
        <v>0</v>
      </c>
      <c r="I29" s="40">
        <f>ROUND(G29*H29,P4)</f>
        <v>0</v>
      </c>
      <c r="J29" s="38" t="s">
        <v>66</v>
      </c>
      <c r="O29" s="41">
        <f>I29*0.21</f>
        <v>0</v>
      </c>
      <c r="P29">
        <v>3</v>
      </c>
    </row>
    <row r="30" spans="1:10" ht="45">
      <c r="A30" s="35" t="s">
        <v>57</v>
      </c>
      <c r="B30" s="42"/>
      <c r="C30" s="43"/>
      <c r="D30" s="43"/>
      <c r="E30" s="37" t="s">
        <v>442</v>
      </c>
      <c r="F30" s="43"/>
      <c r="G30" s="43"/>
      <c r="H30" s="43"/>
      <c r="I30" s="43"/>
      <c r="J30" s="44"/>
    </row>
    <row r="31" spans="1:10" ht="75">
      <c r="A31" s="35" t="s">
        <v>59</v>
      </c>
      <c r="B31" s="42"/>
      <c r="C31" s="43"/>
      <c r="D31" s="43"/>
      <c r="E31" s="45" t="s">
        <v>443</v>
      </c>
      <c r="F31" s="43"/>
      <c r="G31" s="43"/>
      <c r="H31" s="43"/>
      <c r="I31" s="43"/>
      <c r="J31" s="44"/>
    </row>
    <row r="32" spans="1:16" ht="30">
      <c r="A32" s="35" t="s">
        <v>52</v>
      </c>
      <c r="B32" s="35">
        <v>8</v>
      </c>
      <c r="C32" s="36" t="s">
        <v>248</v>
      </c>
      <c r="D32" s="35" t="s">
        <v>54</v>
      </c>
      <c r="E32" s="37" t="s">
        <v>249</v>
      </c>
      <c r="F32" s="38" t="s">
        <v>140</v>
      </c>
      <c r="G32" s="39">
        <v>1256.007</v>
      </c>
      <c r="H32" s="40">
        <v>0</v>
      </c>
      <c r="I32" s="40">
        <f>ROUND(G32*H32,P4)</f>
        <v>0</v>
      </c>
      <c r="J32" s="38" t="s">
        <v>66</v>
      </c>
      <c r="O32" s="41">
        <f>I32*0.21</f>
        <v>0</v>
      </c>
      <c r="P32">
        <v>3</v>
      </c>
    </row>
    <row r="33" spans="1:10" ht="15">
      <c r="A33" s="35" t="s">
        <v>57</v>
      </c>
      <c r="B33" s="42"/>
      <c r="C33" s="43"/>
      <c r="D33" s="43"/>
      <c r="E33" s="37" t="s">
        <v>200</v>
      </c>
      <c r="F33" s="43"/>
      <c r="G33" s="43"/>
      <c r="H33" s="43"/>
      <c r="I33" s="43"/>
      <c r="J33" s="44"/>
    </row>
    <row r="34" spans="1:10" ht="30">
      <c r="A34" s="35" t="s">
        <v>59</v>
      </c>
      <c r="B34" s="42"/>
      <c r="C34" s="43"/>
      <c r="D34" s="43"/>
      <c r="E34" s="45" t="s">
        <v>444</v>
      </c>
      <c r="F34" s="43"/>
      <c r="G34" s="43"/>
      <c r="H34" s="43"/>
      <c r="I34" s="43"/>
      <c r="J34" s="44"/>
    </row>
    <row r="35" spans="1:16" ht="30">
      <c r="A35" s="35" t="s">
        <v>52</v>
      </c>
      <c r="B35" s="35">
        <v>9</v>
      </c>
      <c r="C35" s="36" t="s">
        <v>251</v>
      </c>
      <c r="D35" s="35"/>
      <c r="E35" s="37" t="s">
        <v>252</v>
      </c>
      <c r="F35" s="38" t="s">
        <v>135</v>
      </c>
      <c r="G35" s="39">
        <v>181.71</v>
      </c>
      <c r="H35" s="40">
        <v>0</v>
      </c>
      <c r="I35" s="40">
        <f>ROUND(G35*H35,P4)</f>
        <v>0</v>
      </c>
      <c r="J35" s="38" t="s">
        <v>66</v>
      </c>
      <c r="O35" s="41">
        <f>I35*0.21</f>
        <v>0</v>
      </c>
      <c r="P35">
        <v>3</v>
      </c>
    </row>
    <row r="36" spans="1:10" ht="30">
      <c r="A36" s="35" t="s">
        <v>57</v>
      </c>
      <c r="B36" s="42"/>
      <c r="C36" s="43"/>
      <c r="D36" s="43"/>
      <c r="E36" s="37" t="s">
        <v>445</v>
      </c>
      <c r="F36" s="43"/>
      <c r="G36" s="43"/>
      <c r="H36" s="43"/>
      <c r="I36" s="43"/>
      <c r="J36" s="44"/>
    </row>
    <row r="37" spans="1:10" ht="105">
      <c r="A37" s="35" t="s">
        <v>59</v>
      </c>
      <c r="B37" s="42"/>
      <c r="C37" s="43"/>
      <c r="D37" s="43"/>
      <c r="E37" s="45" t="s">
        <v>446</v>
      </c>
      <c r="F37" s="43"/>
      <c r="G37" s="43"/>
      <c r="H37" s="43"/>
      <c r="I37" s="43"/>
      <c r="J37" s="44"/>
    </row>
    <row r="38" spans="1:16" ht="30">
      <c r="A38" s="35" t="s">
        <v>52</v>
      </c>
      <c r="B38" s="35">
        <v>10</v>
      </c>
      <c r="C38" s="36" t="s">
        <v>257</v>
      </c>
      <c r="D38" s="35" t="s">
        <v>54</v>
      </c>
      <c r="E38" s="37" t="s">
        <v>258</v>
      </c>
      <c r="F38" s="38" t="s">
        <v>140</v>
      </c>
      <c r="G38" s="39">
        <v>1726.245</v>
      </c>
      <c r="H38" s="40">
        <v>0</v>
      </c>
      <c r="I38" s="40">
        <f>ROUND(G38*H38,P4)</f>
        <v>0</v>
      </c>
      <c r="J38" s="38" t="s">
        <v>66</v>
      </c>
      <c r="O38" s="41">
        <f>I38*0.21</f>
        <v>0</v>
      </c>
      <c r="P38">
        <v>3</v>
      </c>
    </row>
    <row r="39" spans="1:10" ht="15">
      <c r="A39" s="35" t="s">
        <v>57</v>
      </c>
      <c r="B39" s="42"/>
      <c r="C39" s="43"/>
      <c r="D39" s="43"/>
      <c r="E39" s="37" t="s">
        <v>259</v>
      </c>
      <c r="F39" s="43"/>
      <c r="G39" s="43"/>
      <c r="H39" s="43"/>
      <c r="I39" s="43"/>
      <c r="J39" s="44"/>
    </row>
    <row r="40" spans="1:10" ht="30">
      <c r="A40" s="35" t="s">
        <v>59</v>
      </c>
      <c r="B40" s="42"/>
      <c r="C40" s="43"/>
      <c r="D40" s="43"/>
      <c r="E40" s="45" t="s">
        <v>447</v>
      </c>
      <c r="F40" s="43"/>
      <c r="G40" s="43"/>
      <c r="H40" s="43"/>
      <c r="I40" s="43"/>
      <c r="J40" s="44"/>
    </row>
    <row r="41" spans="1:16" ht="30">
      <c r="A41" s="35" t="s">
        <v>52</v>
      </c>
      <c r="B41" s="35">
        <v>11</v>
      </c>
      <c r="C41" s="36" t="s">
        <v>261</v>
      </c>
      <c r="D41" s="35"/>
      <c r="E41" s="37" t="s">
        <v>262</v>
      </c>
      <c r="F41" s="38" t="s">
        <v>135</v>
      </c>
      <c r="G41" s="39">
        <v>27.568</v>
      </c>
      <c r="H41" s="40">
        <v>0</v>
      </c>
      <c r="I41" s="40">
        <f>ROUND(G41*H41,P4)</f>
        <v>0</v>
      </c>
      <c r="J41" s="38" t="s">
        <v>66</v>
      </c>
      <c r="O41" s="41">
        <f>I41*0.21</f>
        <v>0</v>
      </c>
      <c r="P41">
        <v>3</v>
      </c>
    </row>
    <row r="42" spans="1:10" ht="90">
      <c r="A42" s="35" t="s">
        <v>57</v>
      </c>
      <c r="B42" s="42"/>
      <c r="C42" s="43"/>
      <c r="D42" s="43"/>
      <c r="E42" s="37" t="s">
        <v>448</v>
      </c>
      <c r="F42" s="43"/>
      <c r="G42" s="43"/>
      <c r="H42" s="43"/>
      <c r="I42" s="43"/>
      <c r="J42" s="44"/>
    </row>
    <row r="43" spans="1:10" ht="45">
      <c r="A43" s="35" t="s">
        <v>59</v>
      </c>
      <c r="B43" s="42"/>
      <c r="C43" s="43"/>
      <c r="D43" s="43"/>
      <c r="E43" s="45" t="s">
        <v>449</v>
      </c>
      <c r="F43" s="43"/>
      <c r="G43" s="43"/>
      <c r="H43" s="43"/>
      <c r="I43" s="43"/>
      <c r="J43" s="44"/>
    </row>
    <row r="44" spans="1:16" ht="30">
      <c r="A44" s="35" t="s">
        <v>52</v>
      </c>
      <c r="B44" s="35">
        <v>12</v>
      </c>
      <c r="C44" s="36" t="s">
        <v>265</v>
      </c>
      <c r="D44" s="35" t="s">
        <v>54</v>
      </c>
      <c r="E44" s="37" t="s">
        <v>266</v>
      </c>
      <c r="F44" s="38" t="s">
        <v>140</v>
      </c>
      <c r="G44" s="39">
        <v>330.816</v>
      </c>
      <c r="H44" s="40">
        <v>0</v>
      </c>
      <c r="I44" s="40">
        <f>ROUND(G44*H44,P4)</f>
        <v>0</v>
      </c>
      <c r="J44" s="38" t="s">
        <v>66</v>
      </c>
      <c r="O44" s="41">
        <f>I44*0.21</f>
        <v>0</v>
      </c>
      <c r="P44">
        <v>3</v>
      </c>
    </row>
    <row r="45" spans="1:10" ht="15">
      <c r="A45" s="35" t="s">
        <v>57</v>
      </c>
      <c r="B45" s="42"/>
      <c r="C45" s="43"/>
      <c r="D45" s="43"/>
      <c r="E45" s="37" t="s">
        <v>141</v>
      </c>
      <c r="F45" s="43"/>
      <c r="G45" s="43"/>
      <c r="H45" s="43"/>
      <c r="I45" s="43"/>
      <c r="J45" s="44"/>
    </row>
    <row r="46" spans="1:10" ht="30">
      <c r="A46" s="35" t="s">
        <v>59</v>
      </c>
      <c r="B46" s="42"/>
      <c r="C46" s="43"/>
      <c r="D46" s="43"/>
      <c r="E46" s="45" t="s">
        <v>450</v>
      </c>
      <c r="F46" s="43"/>
      <c r="G46" s="43"/>
      <c r="H46" s="43"/>
      <c r="I46" s="43"/>
      <c r="J46" s="44"/>
    </row>
    <row r="47" spans="1:16" ht="30">
      <c r="A47" s="35" t="s">
        <v>52</v>
      </c>
      <c r="B47" s="35">
        <v>13</v>
      </c>
      <c r="C47" s="36" t="s">
        <v>451</v>
      </c>
      <c r="D47" s="35" t="s">
        <v>54</v>
      </c>
      <c r="E47" s="37" t="s">
        <v>452</v>
      </c>
      <c r="F47" s="38" t="s">
        <v>176</v>
      </c>
      <c r="G47" s="39">
        <v>176</v>
      </c>
      <c r="H47" s="40">
        <v>0</v>
      </c>
      <c r="I47" s="40">
        <f>ROUND(G47*H47,P4)</f>
        <v>0</v>
      </c>
      <c r="J47" s="38" t="s">
        <v>66</v>
      </c>
      <c r="O47" s="41">
        <f>I47*0.21</f>
        <v>0</v>
      </c>
      <c r="P47">
        <v>3</v>
      </c>
    </row>
    <row r="48" spans="1:10" ht="30">
      <c r="A48" s="35" t="s">
        <v>57</v>
      </c>
      <c r="B48" s="42"/>
      <c r="C48" s="43"/>
      <c r="D48" s="43"/>
      <c r="E48" s="37" t="s">
        <v>453</v>
      </c>
      <c r="F48" s="43"/>
      <c r="G48" s="43"/>
      <c r="H48" s="43"/>
      <c r="I48" s="43"/>
      <c r="J48" s="44"/>
    </row>
    <row r="49" spans="1:10" ht="45">
      <c r="A49" s="35" t="s">
        <v>59</v>
      </c>
      <c r="B49" s="42"/>
      <c r="C49" s="43"/>
      <c r="D49" s="43"/>
      <c r="E49" s="45" t="s">
        <v>454</v>
      </c>
      <c r="F49" s="43"/>
      <c r="G49" s="43"/>
      <c r="H49" s="43"/>
      <c r="I49" s="43"/>
      <c r="J49" s="44"/>
    </row>
    <row r="50" spans="1:16" ht="30">
      <c r="A50" s="35" t="s">
        <v>52</v>
      </c>
      <c r="B50" s="35">
        <v>14</v>
      </c>
      <c r="C50" s="36" t="s">
        <v>455</v>
      </c>
      <c r="D50" s="35" t="s">
        <v>54</v>
      </c>
      <c r="E50" s="37" t="s">
        <v>456</v>
      </c>
      <c r="F50" s="38" t="s">
        <v>140</v>
      </c>
      <c r="G50" s="39">
        <v>303.6</v>
      </c>
      <c r="H50" s="40">
        <v>0</v>
      </c>
      <c r="I50" s="40">
        <f>ROUND(G50*H50,P4)</f>
        <v>0</v>
      </c>
      <c r="J50" s="38" t="s">
        <v>66</v>
      </c>
      <c r="O50" s="41">
        <f>I50*0.21</f>
        <v>0</v>
      </c>
      <c r="P50">
        <v>3</v>
      </c>
    </row>
    <row r="51" spans="1:10" ht="15">
      <c r="A51" s="35" t="s">
        <v>57</v>
      </c>
      <c r="B51" s="42"/>
      <c r="C51" s="43"/>
      <c r="D51" s="43"/>
      <c r="E51" s="37" t="s">
        <v>200</v>
      </c>
      <c r="F51" s="43"/>
      <c r="G51" s="43"/>
      <c r="H51" s="43"/>
      <c r="I51" s="43"/>
      <c r="J51" s="44"/>
    </row>
    <row r="52" spans="1:10" ht="45">
      <c r="A52" s="35" t="s">
        <v>59</v>
      </c>
      <c r="B52" s="42"/>
      <c r="C52" s="43"/>
      <c r="D52" s="43"/>
      <c r="E52" s="45" t="s">
        <v>457</v>
      </c>
      <c r="F52" s="43"/>
      <c r="G52" s="43"/>
      <c r="H52" s="43"/>
      <c r="I52" s="43"/>
      <c r="J52" s="44"/>
    </row>
    <row r="53" spans="1:16" ht="15">
      <c r="A53" s="35" t="s">
        <v>52</v>
      </c>
      <c r="B53" s="35">
        <v>15</v>
      </c>
      <c r="C53" s="36" t="s">
        <v>268</v>
      </c>
      <c r="D53" s="35" t="s">
        <v>72</v>
      </c>
      <c r="E53" s="37" t="s">
        <v>269</v>
      </c>
      <c r="F53" s="38" t="s">
        <v>135</v>
      </c>
      <c r="G53" s="39">
        <v>75.15</v>
      </c>
      <c r="H53" s="40">
        <v>0</v>
      </c>
      <c r="I53" s="40">
        <f>ROUND(G53*H53,P4)</f>
        <v>0</v>
      </c>
      <c r="J53" s="38" t="s">
        <v>66</v>
      </c>
      <c r="O53" s="41">
        <f>I53*0.21</f>
        <v>0</v>
      </c>
      <c r="P53">
        <v>3</v>
      </c>
    </row>
    <row r="54" spans="1:10" ht="75">
      <c r="A54" s="35" t="s">
        <v>57</v>
      </c>
      <c r="B54" s="42"/>
      <c r="C54" s="43"/>
      <c r="D54" s="43"/>
      <c r="E54" s="37" t="s">
        <v>458</v>
      </c>
      <c r="F54" s="43"/>
      <c r="G54" s="43"/>
      <c r="H54" s="43"/>
      <c r="I54" s="43"/>
      <c r="J54" s="44"/>
    </row>
    <row r="55" spans="1:10" ht="45">
      <c r="A55" s="35" t="s">
        <v>59</v>
      </c>
      <c r="B55" s="42"/>
      <c r="C55" s="43"/>
      <c r="D55" s="43"/>
      <c r="E55" s="45" t="s">
        <v>459</v>
      </c>
      <c r="F55" s="43"/>
      <c r="G55" s="43"/>
      <c r="H55" s="43"/>
      <c r="I55" s="43"/>
      <c r="J55" s="44"/>
    </row>
    <row r="56" spans="1:16" ht="15">
      <c r="A56" s="35" t="s">
        <v>52</v>
      </c>
      <c r="B56" s="35">
        <v>16</v>
      </c>
      <c r="C56" s="36" t="s">
        <v>268</v>
      </c>
      <c r="D56" s="35" t="s">
        <v>76</v>
      </c>
      <c r="E56" s="37" t="s">
        <v>269</v>
      </c>
      <c r="F56" s="38" t="s">
        <v>135</v>
      </c>
      <c r="G56" s="39">
        <v>10.6</v>
      </c>
      <c r="H56" s="40">
        <v>0</v>
      </c>
      <c r="I56" s="40">
        <f>ROUND(G56*H56,P4)</f>
        <v>0</v>
      </c>
      <c r="J56" s="38" t="s">
        <v>66</v>
      </c>
      <c r="O56" s="41">
        <f>I56*0.21</f>
        <v>0</v>
      </c>
      <c r="P56">
        <v>3</v>
      </c>
    </row>
    <row r="57" spans="1:10" ht="75">
      <c r="A57" s="35" t="s">
        <v>57</v>
      </c>
      <c r="B57" s="42"/>
      <c r="C57" s="43"/>
      <c r="D57" s="43"/>
      <c r="E57" s="37" t="s">
        <v>460</v>
      </c>
      <c r="F57" s="43"/>
      <c r="G57" s="43"/>
      <c r="H57" s="43"/>
      <c r="I57" s="43"/>
      <c r="J57" s="44"/>
    </row>
    <row r="58" spans="1:10" ht="45">
      <c r="A58" s="35" t="s">
        <v>59</v>
      </c>
      <c r="B58" s="42"/>
      <c r="C58" s="43"/>
      <c r="D58" s="43"/>
      <c r="E58" s="45" t="s">
        <v>461</v>
      </c>
      <c r="F58" s="43"/>
      <c r="G58" s="43"/>
      <c r="H58" s="43"/>
      <c r="I58" s="43"/>
      <c r="J58" s="44"/>
    </row>
    <row r="59" spans="1:16" ht="15">
      <c r="A59" s="35" t="s">
        <v>52</v>
      </c>
      <c r="B59" s="35">
        <v>17</v>
      </c>
      <c r="C59" s="36" t="s">
        <v>272</v>
      </c>
      <c r="D59" s="35" t="s">
        <v>54</v>
      </c>
      <c r="E59" s="37" t="s">
        <v>273</v>
      </c>
      <c r="F59" s="38" t="s">
        <v>140</v>
      </c>
      <c r="G59" s="39">
        <v>6174</v>
      </c>
      <c r="H59" s="40">
        <v>0</v>
      </c>
      <c r="I59" s="40">
        <f>ROUND(G59*H59,P4)</f>
        <v>0</v>
      </c>
      <c r="J59" s="38" t="s">
        <v>66</v>
      </c>
      <c r="O59" s="41">
        <f>I59*0.21</f>
        <v>0</v>
      </c>
      <c r="P59">
        <v>3</v>
      </c>
    </row>
    <row r="60" spans="1:10" ht="90">
      <c r="A60" s="35" t="s">
        <v>57</v>
      </c>
      <c r="B60" s="42"/>
      <c r="C60" s="43"/>
      <c r="D60" s="43"/>
      <c r="E60" s="37" t="s">
        <v>462</v>
      </c>
      <c r="F60" s="43"/>
      <c r="G60" s="43"/>
      <c r="H60" s="43"/>
      <c r="I60" s="43"/>
      <c r="J60" s="44"/>
    </row>
    <row r="61" spans="1:10" ht="45">
      <c r="A61" s="35" t="s">
        <v>59</v>
      </c>
      <c r="B61" s="42"/>
      <c r="C61" s="43"/>
      <c r="D61" s="43"/>
      <c r="E61" s="45" t="s">
        <v>463</v>
      </c>
      <c r="F61" s="43"/>
      <c r="G61" s="43"/>
      <c r="H61" s="43"/>
      <c r="I61" s="43"/>
      <c r="J61" s="44"/>
    </row>
    <row r="62" spans="1:16" ht="15">
      <c r="A62" s="35" t="s">
        <v>52</v>
      </c>
      <c r="B62" s="35">
        <v>18</v>
      </c>
      <c r="C62" s="36" t="s">
        <v>276</v>
      </c>
      <c r="D62" s="35" t="s">
        <v>54</v>
      </c>
      <c r="E62" s="37" t="s">
        <v>277</v>
      </c>
      <c r="F62" s="38" t="s">
        <v>176</v>
      </c>
      <c r="G62" s="39">
        <v>20.5</v>
      </c>
      <c r="H62" s="40">
        <v>0</v>
      </c>
      <c r="I62" s="40">
        <f>ROUND(G62*H62,P4)</f>
        <v>0</v>
      </c>
      <c r="J62" s="38" t="s">
        <v>66</v>
      </c>
      <c r="O62" s="41">
        <f>I62*0.21</f>
        <v>0</v>
      </c>
      <c r="P62">
        <v>3</v>
      </c>
    </row>
    <row r="63" spans="1:10" ht="15">
      <c r="A63" s="35" t="s">
        <v>57</v>
      </c>
      <c r="B63" s="42"/>
      <c r="C63" s="43"/>
      <c r="D63" s="43"/>
      <c r="E63" s="37" t="s">
        <v>464</v>
      </c>
      <c r="F63" s="43"/>
      <c r="G63" s="43"/>
      <c r="H63" s="43"/>
      <c r="I63" s="43"/>
      <c r="J63" s="44"/>
    </row>
    <row r="64" spans="1:10" ht="45">
      <c r="A64" s="35" t="s">
        <v>59</v>
      </c>
      <c r="B64" s="42"/>
      <c r="C64" s="43"/>
      <c r="D64" s="43"/>
      <c r="E64" s="45" t="s">
        <v>465</v>
      </c>
      <c r="F64" s="43"/>
      <c r="G64" s="43"/>
      <c r="H64" s="43"/>
      <c r="I64" s="43"/>
      <c r="J64" s="44"/>
    </row>
    <row r="65" spans="1:16" ht="15">
      <c r="A65" s="35" t="s">
        <v>52</v>
      </c>
      <c r="B65" s="35">
        <v>19</v>
      </c>
      <c r="C65" s="36" t="s">
        <v>280</v>
      </c>
      <c r="D65" s="35" t="s">
        <v>54</v>
      </c>
      <c r="E65" s="37" t="s">
        <v>281</v>
      </c>
      <c r="F65" s="38" t="s">
        <v>135</v>
      </c>
      <c r="G65" s="39">
        <v>174.75</v>
      </c>
      <c r="H65" s="40">
        <v>0</v>
      </c>
      <c r="I65" s="40">
        <f>ROUND(G65*H65,P4)</f>
        <v>0</v>
      </c>
      <c r="J65" s="38" t="s">
        <v>66</v>
      </c>
      <c r="O65" s="41">
        <f>I65*0.21</f>
        <v>0</v>
      </c>
      <c r="P65">
        <v>3</v>
      </c>
    </row>
    <row r="66" spans="1:10" ht="75">
      <c r="A66" s="35" t="s">
        <v>57</v>
      </c>
      <c r="B66" s="42"/>
      <c r="C66" s="43"/>
      <c r="D66" s="43"/>
      <c r="E66" s="37" t="s">
        <v>466</v>
      </c>
      <c r="F66" s="43"/>
      <c r="G66" s="43"/>
      <c r="H66" s="43"/>
      <c r="I66" s="43"/>
      <c r="J66" s="44"/>
    </row>
    <row r="67" spans="1:10" ht="30">
      <c r="A67" s="35" t="s">
        <v>59</v>
      </c>
      <c r="B67" s="42"/>
      <c r="C67" s="43"/>
      <c r="D67" s="43"/>
      <c r="E67" s="45" t="s">
        <v>467</v>
      </c>
      <c r="F67" s="43"/>
      <c r="G67" s="43"/>
      <c r="H67" s="43"/>
      <c r="I67" s="43"/>
      <c r="J67" s="44"/>
    </row>
    <row r="68" spans="1:16" ht="15">
      <c r="A68" s="35" t="s">
        <v>52</v>
      </c>
      <c r="B68" s="35">
        <v>20</v>
      </c>
      <c r="C68" s="36" t="s">
        <v>468</v>
      </c>
      <c r="D68" s="35" t="s">
        <v>54</v>
      </c>
      <c r="E68" s="37" t="s">
        <v>469</v>
      </c>
      <c r="F68" s="38" t="s">
        <v>135</v>
      </c>
      <c r="G68" s="39">
        <v>2940.95</v>
      </c>
      <c r="H68" s="40">
        <v>0</v>
      </c>
      <c r="I68" s="40">
        <f>ROUND(G68*H68,P4)</f>
        <v>0</v>
      </c>
      <c r="J68" s="38" t="s">
        <v>66</v>
      </c>
      <c r="O68" s="41">
        <f>I68*0.21</f>
        <v>0</v>
      </c>
      <c r="P68">
        <v>3</v>
      </c>
    </row>
    <row r="69" spans="1:10" ht="30">
      <c r="A69" s="35" t="s">
        <v>57</v>
      </c>
      <c r="B69" s="42"/>
      <c r="C69" s="43"/>
      <c r="D69" s="43"/>
      <c r="E69" s="37" t="s">
        <v>470</v>
      </c>
      <c r="F69" s="43"/>
      <c r="G69" s="43"/>
      <c r="H69" s="43"/>
      <c r="I69" s="43"/>
      <c r="J69" s="44"/>
    </row>
    <row r="70" spans="1:10" ht="45">
      <c r="A70" s="35" t="s">
        <v>59</v>
      </c>
      <c r="B70" s="42"/>
      <c r="C70" s="43"/>
      <c r="D70" s="43"/>
      <c r="E70" s="45" t="s">
        <v>471</v>
      </c>
      <c r="F70" s="43"/>
      <c r="G70" s="43"/>
      <c r="H70" s="43"/>
      <c r="I70" s="43"/>
      <c r="J70" s="44"/>
    </row>
    <row r="71" spans="1:16" ht="15">
      <c r="A71" s="35" t="s">
        <v>52</v>
      </c>
      <c r="B71" s="35">
        <v>21</v>
      </c>
      <c r="C71" s="36" t="s">
        <v>472</v>
      </c>
      <c r="D71" s="35" t="s">
        <v>54</v>
      </c>
      <c r="E71" s="37" t="s">
        <v>162</v>
      </c>
      <c r="F71" s="38" t="s">
        <v>135</v>
      </c>
      <c r="G71" s="39">
        <v>330.816</v>
      </c>
      <c r="H71" s="40">
        <v>0</v>
      </c>
      <c r="I71" s="40">
        <f>ROUND(G71*H71,P4)</f>
        <v>0</v>
      </c>
      <c r="J71" s="38" t="s">
        <v>66</v>
      </c>
      <c r="O71" s="41">
        <f>I71*0.21</f>
        <v>0</v>
      </c>
      <c r="P71">
        <v>3</v>
      </c>
    </row>
    <row r="72" spans="1:10" ht="15">
      <c r="A72" s="35" t="s">
        <v>57</v>
      </c>
      <c r="B72" s="42"/>
      <c r="C72" s="43"/>
      <c r="D72" s="43"/>
      <c r="E72" s="49" t="s">
        <v>54</v>
      </c>
      <c r="F72" s="43"/>
      <c r="G72" s="43"/>
      <c r="H72" s="43"/>
      <c r="I72" s="43"/>
      <c r="J72" s="44"/>
    </row>
    <row r="73" spans="1:10" ht="30">
      <c r="A73" s="35" t="s">
        <v>59</v>
      </c>
      <c r="B73" s="42"/>
      <c r="C73" s="43"/>
      <c r="D73" s="43"/>
      <c r="E73" s="45" t="s">
        <v>473</v>
      </c>
      <c r="F73" s="43"/>
      <c r="G73" s="43"/>
      <c r="H73" s="43"/>
      <c r="I73" s="43"/>
      <c r="J73" s="44"/>
    </row>
    <row r="74" spans="1:16" ht="15">
      <c r="A74" s="35" t="s">
        <v>52</v>
      </c>
      <c r="B74" s="35">
        <v>22</v>
      </c>
      <c r="C74" s="36" t="s">
        <v>284</v>
      </c>
      <c r="D74" s="35" t="s">
        <v>54</v>
      </c>
      <c r="E74" s="37" t="s">
        <v>285</v>
      </c>
      <c r="F74" s="38" t="s">
        <v>135</v>
      </c>
      <c r="G74" s="39">
        <v>233</v>
      </c>
      <c r="H74" s="40">
        <v>0</v>
      </c>
      <c r="I74" s="40">
        <f>ROUND(G74*H74,P4)</f>
        <v>0</v>
      </c>
      <c r="J74" s="38" t="s">
        <v>66</v>
      </c>
      <c r="O74" s="41">
        <f>I74*0.21</f>
        <v>0</v>
      </c>
      <c r="P74">
        <v>3</v>
      </c>
    </row>
    <row r="75" spans="1:10" ht="60">
      <c r="A75" s="35" t="s">
        <v>57</v>
      </c>
      <c r="B75" s="42"/>
      <c r="C75" s="43"/>
      <c r="D75" s="43"/>
      <c r="E75" s="37" t="s">
        <v>474</v>
      </c>
      <c r="F75" s="43"/>
      <c r="G75" s="43"/>
      <c r="H75" s="43"/>
      <c r="I75" s="43"/>
      <c r="J75" s="44"/>
    </row>
    <row r="76" spans="1:10" ht="45">
      <c r="A76" s="35" t="s">
        <v>59</v>
      </c>
      <c r="B76" s="42"/>
      <c r="C76" s="43"/>
      <c r="D76" s="43"/>
      <c r="E76" s="45" t="s">
        <v>475</v>
      </c>
      <c r="F76" s="43"/>
      <c r="G76" s="43"/>
      <c r="H76" s="43"/>
      <c r="I76" s="43"/>
      <c r="J76" s="44"/>
    </row>
    <row r="77" spans="1:16" ht="15">
      <c r="A77" s="35" t="s">
        <v>52</v>
      </c>
      <c r="B77" s="35">
        <v>23</v>
      </c>
      <c r="C77" s="36" t="s">
        <v>164</v>
      </c>
      <c r="D77" s="35" t="s">
        <v>54</v>
      </c>
      <c r="E77" s="37" t="s">
        <v>165</v>
      </c>
      <c r="F77" s="38" t="s">
        <v>135</v>
      </c>
      <c r="G77" s="39">
        <v>3115.7</v>
      </c>
      <c r="H77" s="40">
        <v>0</v>
      </c>
      <c r="I77" s="40">
        <f>ROUND(G77*H77,P4)</f>
        <v>0</v>
      </c>
      <c r="J77" s="38" t="s">
        <v>66</v>
      </c>
      <c r="O77" s="41">
        <f>I77*0.21</f>
        <v>0</v>
      </c>
      <c r="P77">
        <v>3</v>
      </c>
    </row>
    <row r="78" spans="1:10" ht="15">
      <c r="A78" s="35" t="s">
        <v>57</v>
      </c>
      <c r="B78" s="42"/>
      <c r="C78" s="43"/>
      <c r="D78" s="43"/>
      <c r="E78" s="49" t="s">
        <v>54</v>
      </c>
      <c r="F78" s="43"/>
      <c r="G78" s="43"/>
      <c r="H78" s="43"/>
      <c r="I78" s="43"/>
      <c r="J78" s="44"/>
    </row>
    <row r="79" spans="1:10" ht="75">
      <c r="A79" s="35" t="s">
        <v>59</v>
      </c>
      <c r="B79" s="42"/>
      <c r="C79" s="43"/>
      <c r="D79" s="43"/>
      <c r="E79" s="45" t="s">
        <v>476</v>
      </c>
      <c r="F79" s="43"/>
      <c r="G79" s="43"/>
      <c r="H79" s="43"/>
      <c r="I79" s="43"/>
      <c r="J79" s="44"/>
    </row>
    <row r="80" spans="1:16" ht="15">
      <c r="A80" s="35" t="s">
        <v>52</v>
      </c>
      <c r="B80" s="35">
        <v>24</v>
      </c>
      <c r="C80" s="36" t="s">
        <v>289</v>
      </c>
      <c r="D80" s="35" t="s">
        <v>54</v>
      </c>
      <c r="E80" s="37" t="s">
        <v>290</v>
      </c>
      <c r="F80" s="38" t="s">
        <v>135</v>
      </c>
      <c r="G80" s="39">
        <v>2939.6</v>
      </c>
      <c r="H80" s="40">
        <v>0</v>
      </c>
      <c r="I80" s="40">
        <f>ROUND(G80*H80,P4)</f>
        <v>0</v>
      </c>
      <c r="J80" s="38" t="s">
        <v>66</v>
      </c>
      <c r="O80" s="41">
        <f>I80*0.21</f>
        <v>0</v>
      </c>
      <c r="P80">
        <v>3</v>
      </c>
    </row>
    <row r="81" spans="1:10" ht="30">
      <c r="A81" s="35" t="s">
        <v>57</v>
      </c>
      <c r="B81" s="42"/>
      <c r="C81" s="43"/>
      <c r="D81" s="43"/>
      <c r="E81" s="37" t="s">
        <v>477</v>
      </c>
      <c r="F81" s="43"/>
      <c r="G81" s="43"/>
      <c r="H81" s="43"/>
      <c r="I81" s="43"/>
      <c r="J81" s="44"/>
    </row>
    <row r="82" spans="1:10" ht="60">
      <c r="A82" s="35" t="s">
        <v>59</v>
      </c>
      <c r="B82" s="42"/>
      <c r="C82" s="43"/>
      <c r="D82" s="43"/>
      <c r="E82" s="45" t="s">
        <v>478</v>
      </c>
      <c r="F82" s="43"/>
      <c r="G82" s="43"/>
      <c r="H82" s="43"/>
      <c r="I82" s="43"/>
      <c r="J82" s="44"/>
    </row>
    <row r="83" spans="1:16" ht="15">
      <c r="A83" s="35" t="s">
        <v>52</v>
      </c>
      <c r="B83" s="35">
        <v>25</v>
      </c>
      <c r="C83" s="36" t="s">
        <v>297</v>
      </c>
      <c r="D83" s="35" t="s">
        <v>54</v>
      </c>
      <c r="E83" s="37" t="s">
        <v>298</v>
      </c>
      <c r="F83" s="38" t="s">
        <v>219</v>
      </c>
      <c r="G83" s="39">
        <v>1211.4</v>
      </c>
      <c r="H83" s="40">
        <v>0</v>
      </c>
      <c r="I83" s="40">
        <f>ROUND(G83*H83,P4)</f>
        <v>0</v>
      </c>
      <c r="J83" s="38" t="s">
        <v>66</v>
      </c>
      <c r="O83" s="41">
        <f>I83*0.21</f>
        <v>0</v>
      </c>
      <c r="P83">
        <v>3</v>
      </c>
    </row>
    <row r="84" spans="1:10" ht="15">
      <c r="A84" s="35" t="s">
        <v>57</v>
      </c>
      <c r="B84" s="42"/>
      <c r="C84" s="43"/>
      <c r="D84" s="43"/>
      <c r="E84" s="37" t="s">
        <v>479</v>
      </c>
      <c r="F84" s="43"/>
      <c r="G84" s="43"/>
      <c r="H84" s="43"/>
      <c r="I84" s="43"/>
      <c r="J84" s="44"/>
    </row>
    <row r="85" spans="1:10" ht="30">
      <c r="A85" s="35" t="s">
        <v>59</v>
      </c>
      <c r="B85" s="42"/>
      <c r="C85" s="43"/>
      <c r="D85" s="43"/>
      <c r="E85" s="45" t="s">
        <v>480</v>
      </c>
      <c r="F85" s="43"/>
      <c r="G85" s="43"/>
      <c r="H85" s="43"/>
      <c r="I85" s="43"/>
      <c r="J85" s="44"/>
    </row>
    <row r="86" spans="1:16" ht="15">
      <c r="A86" s="35" t="s">
        <v>52</v>
      </c>
      <c r="B86" s="35">
        <v>26</v>
      </c>
      <c r="C86" s="36" t="s">
        <v>481</v>
      </c>
      <c r="D86" s="35" t="s">
        <v>54</v>
      </c>
      <c r="E86" s="37" t="s">
        <v>482</v>
      </c>
      <c r="F86" s="38" t="s">
        <v>219</v>
      </c>
      <c r="G86" s="39">
        <v>1165</v>
      </c>
      <c r="H86" s="40">
        <v>0</v>
      </c>
      <c r="I86" s="40">
        <f>ROUND(G86*H86,P4)</f>
        <v>0</v>
      </c>
      <c r="J86" s="38" t="s">
        <v>66</v>
      </c>
      <c r="O86" s="41">
        <f>I86*0.21</f>
        <v>0</v>
      </c>
      <c r="P86">
        <v>3</v>
      </c>
    </row>
    <row r="87" spans="1:10" ht="15">
      <c r="A87" s="35" t="s">
        <v>57</v>
      </c>
      <c r="B87" s="42"/>
      <c r="C87" s="43"/>
      <c r="D87" s="43"/>
      <c r="E87" s="37" t="s">
        <v>483</v>
      </c>
      <c r="F87" s="43"/>
      <c r="G87" s="43"/>
      <c r="H87" s="43"/>
      <c r="I87" s="43"/>
      <c r="J87" s="44"/>
    </row>
    <row r="88" spans="1:10" ht="30">
      <c r="A88" s="35" t="s">
        <v>59</v>
      </c>
      <c r="B88" s="42"/>
      <c r="C88" s="43"/>
      <c r="D88" s="43"/>
      <c r="E88" s="45" t="s">
        <v>484</v>
      </c>
      <c r="F88" s="43"/>
      <c r="G88" s="43"/>
      <c r="H88" s="43"/>
      <c r="I88" s="43"/>
      <c r="J88" s="44"/>
    </row>
    <row r="89" spans="1:16" ht="15">
      <c r="A89" s="35" t="s">
        <v>52</v>
      </c>
      <c r="B89" s="35">
        <v>27</v>
      </c>
      <c r="C89" s="36" t="s">
        <v>300</v>
      </c>
      <c r="D89" s="35" t="s">
        <v>54</v>
      </c>
      <c r="E89" s="37" t="s">
        <v>301</v>
      </c>
      <c r="F89" s="38" t="s">
        <v>219</v>
      </c>
      <c r="G89" s="39">
        <v>1165</v>
      </c>
      <c r="H89" s="40">
        <v>0</v>
      </c>
      <c r="I89" s="40">
        <f>ROUND(G89*H89,P4)</f>
        <v>0</v>
      </c>
      <c r="J89" s="38" t="s">
        <v>66</v>
      </c>
      <c r="O89" s="41">
        <f>I89*0.21</f>
        <v>0</v>
      </c>
      <c r="P89">
        <v>3</v>
      </c>
    </row>
    <row r="90" spans="1:10" ht="75">
      <c r="A90" s="35" t="s">
        <v>57</v>
      </c>
      <c r="B90" s="42"/>
      <c r="C90" s="43"/>
      <c r="D90" s="43"/>
      <c r="E90" s="37" t="s">
        <v>485</v>
      </c>
      <c r="F90" s="43"/>
      <c r="G90" s="43"/>
      <c r="H90" s="43"/>
      <c r="I90" s="43"/>
      <c r="J90" s="44"/>
    </row>
    <row r="91" spans="1:10" ht="45">
      <c r="A91" s="35" t="s">
        <v>59</v>
      </c>
      <c r="B91" s="42"/>
      <c r="C91" s="43"/>
      <c r="D91" s="43"/>
      <c r="E91" s="45" t="s">
        <v>486</v>
      </c>
      <c r="F91" s="43"/>
      <c r="G91" s="43"/>
      <c r="H91" s="43"/>
      <c r="I91" s="43"/>
      <c r="J91" s="44"/>
    </row>
    <row r="92" spans="1:16" ht="15">
      <c r="A92" s="35" t="s">
        <v>52</v>
      </c>
      <c r="B92" s="35">
        <v>28</v>
      </c>
      <c r="C92" s="36" t="s">
        <v>304</v>
      </c>
      <c r="D92" s="35" t="s">
        <v>54</v>
      </c>
      <c r="E92" s="37" t="s">
        <v>305</v>
      </c>
      <c r="F92" s="38" t="s">
        <v>219</v>
      </c>
      <c r="G92" s="39">
        <v>1165</v>
      </c>
      <c r="H92" s="40">
        <v>0</v>
      </c>
      <c r="I92" s="40">
        <f>ROUND(G92*H92,P4)</f>
        <v>0</v>
      </c>
      <c r="J92" s="38" t="s">
        <v>66</v>
      </c>
      <c r="O92" s="41">
        <f>I92*0.21</f>
        <v>0</v>
      </c>
      <c r="P92">
        <v>3</v>
      </c>
    </row>
    <row r="93" spans="1:10" ht="30">
      <c r="A93" s="35" t="s">
        <v>57</v>
      </c>
      <c r="B93" s="42"/>
      <c r="C93" s="43"/>
      <c r="D93" s="43"/>
      <c r="E93" s="37" t="s">
        <v>487</v>
      </c>
      <c r="F93" s="43"/>
      <c r="G93" s="43"/>
      <c r="H93" s="43"/>
      <c r="I93" s="43"/>
      <c r="J93" s="44"/>
    </row>
    <row r="94" spans="1:10" ht="30">
      <c r="A94" s="35" t="s">
        <v>59</v>
      </c>
      <c r="B94" s="42"/>
      <c r="C94" s="43"/>
      <c r="D94" s="43"/>
      <c r="E94" s="45" t="s">
        <v>488</v>
      </c>
      <c r="F94" s="43"/>
      <c r="G94" s="43"/>
      <c r="H94" s="43"/>
      <c r="I94" s="43"/>
      <c r="J94" s="44"/>
    </row>
    <row r="95" spans="1:16" ht="15">
      <c r="A95" s="35" t="s">
        <v>52</v>
      </c>
      <c r="B95" s="35">
        <v>29</v>
      </c>
      <c r="C95" s="36" t="s">
        <v>308</v>
      </c>
      <c r="D95" s="35" t="s">
        <v>54</v>
      </c>
      <c r="E95" s="37" t="s">
        <v>309</v>
      </c>
      <c r="F95" s="38" t="s">
        <v>219</v>
      </c>
      <c r="G95" s="39">
        <v>1165</v>
      </c>
      <c r="H95" s="40">
        <v>0</v>
      </c>
      <c r="I95" s="40">
        <f>ROUND(G95*H95,P4)</f>
        <v>0</v>
      </c>
      <c r="J95" s="38" t="s">
        <v>66</v>
      </c>
      <c r="O95" s="41">
        <f>I95*0.21</f>
        <v>0</v>
      </c>
      <c r="P95">
        <v>3</v>
      </c>
    </row>
    <row r="96" spans="1:10" ht="30">
      <c r="A96" s="35" t="s">
        <v>57</v>
      </c>
      <c r="B96" s="42"/>
      <c r="C96" s="43"/>
      <c r="D96" s="43"/>
      <c r="E96" s="37" t="s">
        <v>489</v>
      </c>
      <c r="F96" s="43"/>
      <c r="G96" s="43"/>
      <c r="H96" s="43"/>
      <c r="I96" s="43"/>
      <c r="J96" s="44"/>
    </row>
    <row r="97" spans="1:10" ht="30">
      <c r="A97" s="35" t="s">
        <v>59</v>
      </c>
      <c r="B97" s="42"/>
      <c r="C97" s="43"/>
      <c r="D97" s="43"/>
      <c r="E97" s="45" t="s">
        <v>488</v>
      </c>
      <c r="F97" s="43"/>
      <c r="G97" s="43"/>
      <c r="H97" s="43"/>
      <c r="I97" s="43"/>
      <c r="J97" s="44"/>
    </row>
    <row r="98" spans="1:10" ht="15">
      <c r="A98" s="29" t="s">
        <v>49</v>
      </c>
      <c r="B98" s="30"/>
      <c r="C98" s="31" t="s">
        <v>490</v>
      </c>
      <c r="D98" s="32"/>
      <c r="E98" s="29" t="s">
        <v>491</v>
      </c>
      <c r="F98" s="32"/>
      <c r="G98" s="32"/>
      <c r="H98" s="32"/>
      <c r="I98" s="33">
        <f>SUMIFS(I99:I101,A99:A101,"P")</f>
        <v>0</v>
      </c>
      <c r="J98" s="34"/>
    </row>
    <row r="99" spans="1:16" ht="15">
      <c r="A99" s="35" t="s">
        <v>52</v>
      </c>
      <c r="B99" s="35">
        <v>30</v>
      </c>
      <c r="C99" s="36" t="s">
        <v>492</v>
      </c>
      <c r="D99" s="35" t="s">
        <v>54</v>
      </c>
      <c r="E99" s="37" t="s">
        <v>493</v>
      </c>
      <c r="F99" s="38" t="s">
        <v>219</v>
      </c>
      <c r="G99" s="39">
        <v>1790</v>
      </c>
      <c r="H99" s="40">
        <v>0</v>
      </c>
      <c r="I99" s="40">
        <f>ROUND(G99*H99,P4)</f>
        <v>0</v>
      </c>
      <c r="J99" s="38" t="s">
        <v>66</v>
      </c>
      <c r="O99" s="41">
        <f>I99*0.21</f>
        <v>0</v>
      </c>
      <c r="P99">
        <v>3</v>
      </c>
    </row>
    <row r="100" spans="1:10" ht="30">
      <c r="A100" s="35" t="s">
        <v>57</v>
      </c>
      <c r="B100" s="42"/>
      <c r="C100" s="43"/>
      <c r="D100" s="43"/>
      <c r="E100" s="37" t="s">
        <v>494</v>
      </c>
      <c r="F100" s="43"/>
      <c r="G100" s="43"/>
      <c r="H100" s="43"/>
      <c r="I100" s="43"/>
      <c r="J100" s="44"/>
    </row>
    <row r="101" spans="1:10" ht="60">
      <c r="A101" s="35" t="s">
        <v>59</v>
      </c>
      <c r="B101" s="42"/>
      <c r="C101" s="43"/>
      <c r="D101" s="43"/>
      <c r="E101" s="45" t="s">
        <v>495</v>
      </c>
      <c r="F101" s="43"/>
      <c r="G101" s="43"/>
      <c r="H101" s="43"/>
      <c r="I101" s="43"/>
      <c r="J101" s="44"/>
    </row>
    <row r="102" spans="1:10" ht="15">
      <c r="A102" s="29" t="s">
        <v>49</v>
      </c>
      <c r="B102" s="30"/>
      <c r="C102" s="31" t="s">
        <v>496</v>
      </c>
      <c r="D102" s="32"/>
      <c r="E102" s="29" t="s">
        <v>497</v>
      </c>
      <c r="F102" s="32"/>
      <c r="G102" s="32"/>
      <c r="H102" s="32"/>
      <c r="I102" s="33">
        <f>SUMIFS(I103:I105,A103:A105,"P")</f>
        <v>0</v>
      </c>
      <c r="J102" s="34"/>
    </row>
    <row r="103" spans="1:16" ht="15">
      <c r="A103" s="35" t="s">
        <v>52</v>
      </c>
      <c r="B103" s="35">
        <v>31</v>
      </c>
      <c r="C103" s="36" t="s">
        <v>498</v>
      </c>
      <c r="D103" s="35" t="s">
        <v>54</v>
      </c>
      <c r="E103" s="37" t="s">
        <v>499</v>
      </c>
      <c r="F103" s="38" t="s">
        <v>135</v>
      </c>
      <c r="G103" s="39">
        <v>1.35</v>
      </c>
      <c r="H103" s="40">
        <v>0</v>
      </c>
      <c r="I103" s="40">
        <f>ROUND(G103*H103,P4)</f>
        <v>0</v>
      </c>
      <c r="J103" s="38" t="s">
        <v>66</v>
      </c>
      <c r="O103" s="41">
        <f>I103*0.21</f>
        <v>0</v>
      </c>
      <c r="P103">
        <v>3</v>
      </c>
    </row>
    <row r="104" spans="1:10" ht="15">
      <c r="A104" s="35" t="s">
        <v>57</v>
      </c>
      <c r="B104" s="42"/>
      <c r="C104" s="43"/>
      <c r="D104" s="43"/>
      <c r="E104" s="37" t="s">
        <v>500</v>
      </c>
      <c r="F104" s="43"/>
      <c r="G104" s="43"/>
      <c r="H104" s="43"/>
      <c r="I104" s="43"/>
      <c r="J104" s="44"/>
    </row>
    <row r="105" spans="1:10" ht="30">
      <c r="A105" s="35" t="s">
        <v>59</v>
      </c>
      <c r="B105" s="42"/>
      <c r="C105" s="43"/>
      <c r="D105" s="43"/>
      <c r="E105" s="45" t="s">
        <v>501</v>
      </c>
      <c r="F105" s="43"/>
      <c r="G105" s="43"/>
      <c r="H105" s="43"/>
      <c r="I105" s="43"/>
      <c r="J105" s="44"/>
    </row>
    <row r="106" spans="1:10" ht="15">
      <c r="A106" s="29" t="s">
        <v>49</v>
      </c>
      <c r="B106" s="30"/>
      <c r="C106" s="31" t="s">
        <v>312</v>
      </c>
      <c r="D106" s="32"/>
      <c r="E106" s="29" t="s">
        <v>313</v>
      </c>
      <c r="F106" s="32"/>
      <c r="G106" s="32"/>
      <c r="H106" s="32"/>
      <c r="I106" s="33">
        <f>SUMIFS(I107:I139,A107:A139,"P")</f>
        <v>0</v>
      </c>
      <c r="J106" s="34"/>
    </row>
    <row r="107" spans="1:16" ht="15">
      <c r="A107" s="35" t="s">
        <v>52</v>
      </c>
      <c r="B107" s="35">
        <v>32</v>
      </c>
      <c r="C107" s="36" t="s">
        <v>314</v>
      </c>
      <c r="D107" s="35" t="s">
        <v>54</v>
      </c>
      <c r="E107" s="37" t="s">
        <v>315</v>
      </c>
      <c r="F107" s="38" t="s">
        <v>219</v>
      </c>
      <c r="G107" s="39">
        <v>910.15</v>
      </c>
      <c r="H107" s="40">
        <v>0</v>
      </c>
      <c r="I107" s="40">
        <f>ROUND(G107*H107,P4)</f>
        <v>0</v>
      </c>
      <c r="J107" s="38" t="s">
        <v>66</v>
      </c>
      <c r="O107" s="41">
        <f>I107*0.21</f>
        <v>0</v>
      </c>
      <c r="P107">
        <v>3</v>
      </c>
    </row>
    <row r="108" spans="1:10" ht="45">
      <c r="A108" s="35" t="s">
        <v>57</v>
      </c>
      <c r="B108" s="42"/>
      <c r="C108" s="43"/>
      <c r="D108" s="43"/>
      <c r="E108" s="37" t="s">
        <v>502</v>
      </c>
      <c r="F108" s="43"/>
      <c r="G108" s="43"/>
      <c r="H108" s="43"/>
      <c r="I108" s="43"/>
      <c r="J108" s="44"/>
    </row>
    <row r="109" spans="1:10" ht="75">
      <c r="A109" s="35" t="s">
        <v>59</v>
      </c>
      <c r="B109" s="42"/>
      <c r="C109" s="43"/>
      <c r="D109" s="43"/>
      <c r="E109" s="45" t="s">
        <v>503</v>
      </c>
      <c r="F109" s="43"/>
      <c r="G109" s="43"/>
      <c r="H109" s="43"/>
      <c r="I109" s="43"/>
      <c r="J109" s="44"/>
    </row>
    <row r="110" spans="1:16" ht="15">
      <c r="A110" s="35" t="s">
        <v>52</v>
      </c>
      <c r="B110" s="35">
        <v>33</v>
      </c>
      <c r="C110" s="36" t="s">
        <v>504</v>
      </c>
      <c r="D110" s="35"/>
      <c r="E110" s="37" t="s">
        <v>505</v>
      </c>
      <c r="F110" s="38" t="s">
        <v>219</v>
      </c>
      <c r="G110" s="39">
        <v>1211.4</v>
      </c>
      <c r="H110" s="40">
        <v>0</v>
      </c>
      <c r="I110" s="40">
        <f>ROUND(G110*H110,P4)</f>
        <v>0</v>
      </c>
      <c r="J110" s="38" t="s">
        <v>66</v>
      </c>
      <c r="O110" s="41">
        <f>I110*0.21</f>
        <v>0</v>
      </c>
      <c r="P110">
        <v>3</v>
      </c>
    </row>
    <row r="111" spans="1:10" ht="60">
      <c r="A111" s="35" t="s">
        <v>57</v>
      </c>
      <c r="B111" s="42"/>
      <c r="C111" s="43"/>
      <c r="D111" s="43"/>
      <c r="E111" s="37" t="s">
        <v>506</v>
      </c>
      <c r="F111" s="43"/>
      <c r="G111" s="43"/>
      <c r="H111" s="43"/>
      <c r="I111" s="43"/>
      <c r="J111" s="44"/>
    </row>
    <row r="112" spans="1:10" ht="105">
      <c r="A112" s="35" t="s">
        <v>59</v>
      </c>
      <c r="B112" s="42"/>
      <c r="C112" s="43"/>
      <c r="D112" s="43"/>
      <c r="E112" s="45" t="s">
        <v>507</v>
      </c>
      <c r="F112" s="43"/>
      <c r="G112" s="43"/>
      <c r="H112" s="43"/>
      <c r="I112" s="43"/>
      <c r="J112" s="44"/>
    </row>
    <row r="113" spans="1:16" ht="15">
      <c r="A113" s="35" t="s">
        <v>52</v>
      </c>
      <c r="B113" s="35">
        <v>34</v>
      </c>
      <c r="C113" s="36" t="s">
        <v>508</v>
      </c>
      <c r="D113" s="35" t="s">
        <v>54</v>
      </c>
      <c r="E113" s="37" t="s">
        <v>509</v>
      </c>
      <c r="F113" s="38" t="s">
        <v>219</v>
      </c>
      <c r="G113" s="39">
        <v>176</v>
      </c>
      <c r="H113" s="40">
        <v>0</v>
      </c>
      <c r="I113" s="40">
        <f>ROUND(G113*H113,P4)</f>
        <v>0</v>
      </c>
      <c r="J113" s="38" t="s">
        <v>66</v>
      </c>
      <c r="O113" s="41">
        <f>I113*0.21</f>
        <v>0</v>
      </c>
      <c r="P113">
        <v>3</v>
      </c>
    </row>
    <row r="114" spans="1:10" ht="15">
      <c r="A114" s="35" t="s">
        <v>57</v>
      </c>
      <c r="B114" s="42"/>
      <c r="C114" s="43"/>
      <c r="D114" s="43"/>
      <c r="E114" s="37" t="s">
        <v>510</v>
      </c>
      <c r="F114" s="43"/>
      <c r="G114" s="43"/>
      <c r="H114" s="43"/>
      <c r="I114" s="43"/>
      <c r="J114" s="44"/>
    </row>
    <row r="115" spans="1:10" ht="30">
      <c r="A115" s="35" t="s">
        <v>59</v>
      </c>
      <c r="B115" s="42"/>
      <c r="C115" s="43"/>
      <c r="D115" s="43"/>
      <c r="E115" s="45" t="s">
        <v>511</v>
      </c>
      <c r="F115" s="43"/>
      <c r="G115" s="43"/>
      <c r="H115" s="43"/>
      <c r="I115" s="43"/>
      <c r="J115" s="44"/>
    </row>
    <row r="116" spans="1:16" ht="15">
      <c r="A116" s="35" t="s">
        <v>52</v>
      </c>
      <c r="B116" s="35">
        <v>35</v>
      </c>
      <c r="C116" s="36" t="s">
        <v>512</v>
      </c>
      <c r="D116" s="35" t="s">
        <v>54</v>
      </c>
      <c r="E116" s="37" t="s">
        <v>513</v>
      </c>
      <c r="F116" s="38" t="s">
        <v>135</v>
      </c>
      <c r="G116" s="39">
        <v>31.5</v>
      </c>
      <c r="H116" s="40">
        <v>0</v>
      </c>
      <c r="I116" s="40">
        <f>ROUND(G116*H116,P4)</f>
        <v>0</v>
      </c>
      <c r="J116" s="38" t="s">
        <v>66</v>
      </c>
      <c r="O116" s="41">
        <f>I116*0.21</f>
        <v>0</v>
      </c>
      <c r="P116">
        <v>3</v>
      </c>
    </row>
    <row r="117" spans="1:10" ht="45">
      <c r="A117" s="35" t="s">
        <v>57</v>
      </c>
      <c r="B117" s="42"/>
      <c r="C117" s="43"/>
      <c r="D117" s="43"/>
      <c r="E117" s="37" t="s">
        <v>514</v>
      </c>
      <c r="F117" s="43"/>
      <c r="G117" s="43"/>
      <c r="H117" s="43"/>
      <c r="I117" s="43"/>
      <c r="J117" s="44"/>
    </row>
    <row r="118" spans="1:10" ht="30">
      <c r="A118" s="35" t="s">
        <v>59</v>
      </c>
      <c r="B118" s="42"/>
      <c r="C118" s="43"/>
      <c r="D118" s="43"/>
      <c r="E118" s="45" t="s">
        <v>515</v>
      </c>
      <c r="F118" s="43"/>
      <c r="G118" s="43"/>
      <c r="H118" s="43"/>
      <c r="I118" s="43"/>
      <c r="J118" s="44"/>
    </row>
    <row r="119" spans="1:16" ht="15">
      <c r="A119" s="35" t="s">
        <v>52</v>
      </c>
      <c r="B119" s="35">
        <v>36</v>
      </c>
      <c r="C119" s="36" t="s">
        <v>324</v>
      </c>
      <c r="D119" s="35" t="s">
        <v>54</v>
      </c>
      <c r="E119" s="37" t="s">
        <v>325</v>
      </c>
      <c r="F119" s="38" t="s">
        <v>219</v>
      </c>
      <c r="G119" s="39">
        <v>110.4</v>
      </c>
      <c r="H119" s="40">
        <v>0</v>
      </c>
      <c r="I119" s="40">
        <f>ROUND(G119*H119,P4)</f>
        <v>0</v>
      </c>
      <c r="J119" s="38" t="s">
        <v>66</v>
      </c>
      <c r="O119" s="41">
        <f>I119*0.21</f>
        <v>0</v>
      </c>
      <c r="P119">
        <v>3</v>
      </c>
    </row>
    <row r="120" spans="1:10" ht="30">
      <c r="A120" s="35" t="s">
        <v>57</v>
      </c>
      <c r="B120" s="42"/>
      <c r="C120" s="43"/>
      <c r="D120" s="43"/>
      <c r="E120" s="37" t="s">
        <v>516</v>
      </c>
      <c r="F120" s="43"/>
      <c r="G120" s="43"/>
      <c r="H120" s="43"/>
      <c r="I120" s="43"/>
      <c r="J120" s="44"/>
    </row>
    <row r="121" spans="1:10" ht="45">
      <c r="A121" s="35" t="s">
        <v>59</v>
      </c>
      <c r="B121" s="42"/>
      <c r="C121" s="43"/>
      <c r="D121" s="43"/>
      <c r="E121" s="45" t="s">
        <v>517</v>
      </c>
      <c r="F121" s="43"/>
      <c r="G121" s="43"/>
      <c r="H121" s="43"/>
      <c r="I121" s="43"/>
      <c r="J121" s="44"/>
    </row>
    <row r="122" spans="1:16" ht="15">
      <c r="A122" s="35" t="s">
        <v>52</v>
      </c>
      <c r="B122" s="35">
        <v>37</v>
      </c>
      <c r="C122" s="36" t="s">
        <v>328</v>
      </c>
      <c r="D122" s="35" t="s">
        <v>54</v>
      </c>
      <c r="E122" s="37" t="s">
        <v>329</v>
      </c>
      <c r="F122" s="38" t="s">
        <v>219</v>
      </c>
      <c r="G122" s="39">
        <v>910.15</v>
      </c>
      <c r="H122" s="40">
        <v>0</v>
      </c>
      <c r="I122" s="40">
        <f>ROUND(G122*H122,P4)</f>
        <v>0</v>
      </c>
      <c r="J122" s="38" t="s">
        <v>66</v>
      </c>
      <c r="O122" s="41">
        <f>I122*0.21</f>
        <v>0</v>
      </c>
      <c r="P122">
        <v>3</v>
      </c>
    </row>
    <row r="123" spans="1:10" ht="30">
      <c r="A123" s="35" t="s">
        <v>57</v>
      </c>
      <c r="B123" s="42"/>
      <c r="C123" s="43"/>
      <c r="D123" s="43"/>
      <c r="E123" s="37" t="s">
        <v>518</v>
      </c>
      <c r="F123" s="43"/>
      <c r="G123" s="43"/>
      <c r="H123" s="43"/>
      <c r="I123" s="43"/>
      <c r="J123" s="44"/>
    </row>
    <row r="124" spans="1:10" ht="30">
      <c r="A124" s="35" t="s">
        <v>59</v>
      </c>
      <c r="B124" s="42"/>
      <c r="C124" s="43"/>
      <c r="D124" s="43"/>
      <c r="E124" s="45" t="s">
        <v>519</v>
      </c>
      <c r="F124" s="43"/>
      <c r="G124" s="43"/>
      <c r="H124" s="43"/>
      <c r="I124" s="43"/>
      <c r="J124" s="44"/>
    </row>
    <row r="125" spans="1:16" ht="15">
      <c r="A125" s="35" t="s">
        <v>52</v>
      </c>
      <c r="B125" s="35">
        <v>38</v>
      </c>
      <c r="C125" s="36" t="s">
        <v>332</v>
      </c>
      <c r="D125" s="35" t="s">
        <v>54</v>
      </c>
      <c r="E125" s="37" t="s">
        <v>333</v>
      </c>
      <c r="F125" s="38" t="s">
        <v>219</v>
      </c>
      <c r="G125" s="39">
        <v>1100</v>
      </c>
      <c r="H125" s="40">
        <v>0</v>
      </c>
      <c r="I125" s="40">
        <f>ROUND(G125*H125,P4)</f>
        <v>0</v>
      </c>
      <c r="J125" s="38" t="s">
        <v>66</v>
      </c>
      <c r="O125" s="41">
        <f>I125*0.21</f>
        <v>0</v>
      </c>
      <c r="P125">
        <v>3</v>
      </c>
    </row>
    <row r="126" spans="1:10" ht="30">
      <c r="A126" s="35" t="s">
        <v>57</v>
      </c>
      <c r="B126" s="42"/>
      <c r="C126" s="43"/>
      <c r="D126" s="43"/>
      <c r="E126" s="37" t="s">
        <v>520</v>
      </c>
      <c r="F126" s="43"/>
      <c r="G126" s="43"/>
      <c r="H126" s="43"/>
      <c r="I126" s="43"/>
      <c r="J126" s="44"/>
    </row>
    <row r="127" spans="1:10" ht="45">
      <c r="A127" s="35" t="s">
        <v>59</v>
      </c>
      <c r="B127" s="42"/>
      <c r="C127" s="43"/>
      <c r="D127" s="43"/>
      <c r="E127" s="45" t="s">
        <v>521</v>
      </c>
      <c r="F127" s="43"/>
      <c r="G127" s="43"/>
      <c r="H127" s="43"/>
      <c r="I127" s="43"/>
      <c r="J127" s="44"/>
    </row>
    <row r="128" spans="1:16" ht="30">
      <c r="A128" s="35" t="s">
        <v>52</v>
      </c>
      <c r="B128" s="35">
        <v>39</v>
      </c>
      <c r="C128" s="36" t="s">
        <v>336</v>
      </c>
      <c r="D128" s="35" t="s">
        <v>72</v>
      </c>
      <c r="E128" s="37" t="s">
        <v>337</v>
      </c>
      <c r="F128" s="38" t="s">
        <v>219</v>
      </c>
      <c r="G128" s="39">
        <v>835</v>
      </c>
      <c r="H128" s="40">
        <v>0</v>
      </c>
      <c r="I128" s="40">
        <f>ROUND(G128*H128,P4)</f>
        <v>0</v>
      </c>
      <c r="J128" s="38" t="s">
        <v>66</v>
      </c>
      <c r="O128" s="41">
        <f>I128*0.21</f>
        <v>0</v>
      </c>
      <c r="P128">
        <v>3</v>
      </c>
    </row>
    <row r="129" spans="1:10" ht="45">
      <c r="A129" s="35" t="s">
        <v>57</v>
      </c>
      <c r="B129" s="42"/>
      <c r="C129" s="43"/>
      <c r="D129" s="43"/>
      <c r="E129" s="37" t="s">
        <v>522</v>
      </c>
      <c r="F129" s="43"/>
      <c r="G129" s="43"/>
      <c r="H129" s="43"/>
      <c r="I129" s="43"/>
      <c r="J129" s="44"/>
    </row>
    <row r="130" spans="1:10" ht="45">
      <c r="A130" s="35" t="s">
        <v>59</v>
      </c>
      <c r="B130" s="42"/>
      <c r="C130" s="43"/>
      <c r="D130" s="43"/>
      <c r="E130" s="45" t="s">
        <v>523</v>
      </c>
      <c r="F130" s="43"/>
      <c r="G130" s="43"/>
      <c r="H130" s="43"/>
      <c r="I130" s="43"/>
      <c r="J130" s="44"/>
    </row>
    <row r="131" spans="1:16" ht="30">
      <c r="A131" s="35" t="s">
        <v>52</v>
      </c>
      <c r="B131" s="35">
        <v>40</v>
      </c>
      <c r="C131" s="36" t="s">
        <v>336</v>
      </c>
      <c r="D131" s="35" t="s">
        <v>76</v>
      </c>
      <c r="E131" s="37" t="s">
        <v>337</v>
      </c>
      <c r="F131" s="38" t="s">
        <v>219</v>
      </c>
      <c r="G131" s="39">
        <v>265</v>
      </c>
      <c r="H131" s="40">
        <v>0</v>
      </c>
      <c r="I131" s="40">
        <f>ROUND(G131*H131,P4)</f>
        <v>0</v>
      </c>
      <c r="J131" s="38" t="s">
        <v>66</v>
      </c>
      <c r="O131" s="41">
        <f>I131*0.21</f>
        <v>0</v>
      </c>
      <c r="P131">
        <v>3</v>
      </c>
    </row>
    <row r="132" spans="1:10" ht="45">
      <c r="A132" s="35" t="s">
        <v>57</v>
      </c>
      <c r="B132" s="42"/>
      <c r="C132" s="43"/>
      <c r="D132" s="43"/>
      <c r="E132" s="37" t="s">
        <v>524</v>
      </c>
      <c r="F132" s="43"/>
      <c r="G132" s="43"/>
      <c r="H132" s="43"/>
      <c r="I132" s="43"/>
      <c r="J132" s="44"/>
    </row>
    <row r="133" spans="1:10" ht="45">
      <c r="A133" s="35" t="s">
        <v>59</v>
      </c>
      <c r="B133" s="42"/>
      <c r="C133" s="43"/>
      <c r="D133" s="43"/>
      <c r="E133" s="45" t="s">
        <v>525</v>
      </c>
      <c r="F133" s="43"/>
      <c r="G133" s="43"/>
      <c r="H133" s="43"/>
      <c r="I133" s="43"/>
      <c r="J133" s="44"/>
    </row>
    <row r="134" spans="1:16" ht="15">
      <c r="A134" s="35" t="s">
        <v>52</v>
      </c>
      <c r="B134" s="35">
        <v>41</v>
      </c>
      <c r="C134" s="36" t="s">
        <v>526</v>
      </c>
      <c r="D134" s="35" t="s">
        <v>54</v>
      </c>
      <c r="E134" s="37" t="s">
        <v>527</v>
      </c>
      <c r="F134" s="38" t="s">
        <v>219</v>
      </c>
      <c r="G134" s="39">
        <v>851.7</v>
      </c>
      <c r="H134" s="40">
        <v>0</v>
      </c>
      <c r="I134" s="40">
        <f>ROUND(G134*H134,P4)</f>
        <v>0</v>
      </c>
      <c r="J134" s="38" t="s">
        <v>66</v>
      </c>
      <c r="O134" s="41">
        <f>I134*0.21</f>
        <v>0</v>
      </c>
      <c r="P134">
        <v>3</v>
      </c>
    </row>
    <row r="135" spans="1:10" ht="30">
      <c r="A135" s="35" t="s">
        <v>57</v>
      </c>
      <c r="B135" s="42"/>
      <c r="C135" s="43"/>
      <c r="D135" s="43"/>
      <c r="E135" s="37" t="s">
        <v>528</v>
      </c>
      <c r="F135" s="43"/>
      <c r="G135" s="43"/>
      <c r="H135" s="43"/>
      <c r="I135" s="43"/>
      <c r="J135" s="44"/>
    </row>
    <row r="136" spans="1:10" ht="75">
      <c r="A136" s="35" t="s">
        <v>59</v>
      </c>
      <c r="B136" s="42"/>
      <c r="C136" s="43"/>
      <c r="D136" s="43"/>
      <c r="E136" s="45" t="s">
        <v>529</v>
      </c>
      <c r="F136" s="43"/>
      <c r="G136" s="43"/>
      <c r="H136" s="43"/>
      <c r="I136" s="43"/>
      <c r="J136" s="44"/>
    </row>
    <row r="137" spans="1:16" ht="15">
      <c r="A137" s="35" t="s">
        <v>52</v>
      </c>
      <c r="B137" s="35">
        <v>42</v>
      </c>
      <c r="C137" s="36" t="s">
        <v>530</v>
      </c>
      <c r="D137" s="35" t="s">
        <v>54</v>
      </c>
      <c r="E137" s="37" t="s">
        <v>531</v>
      </c>
      <c r="F137" s="38" t="s">
        <v>135</v>
      </c>
      <c r="G137" s="39">
        <v>120.08</v>
      </c>
      <c r="H137" s="40">
        <v>0</v>
      </c>
      <c r="I137" s="40">
        <f>ROUND(G137*H137,P4)</f>
        <v>0</v>
      </c>
      <c r="J137" s="35"/>
      <c r="O137" s="41">
        <f>I137*0.21</f>
        <v>0</v>
      </c>
      <c r="P137">
        <v>3</v>
      </c>
    </row>
    <row r="138" spans="1:10" ht="105">
      <c r="A138" s="35" t="s">
        <v>57</v>
      </c>
      <c r="B138" s="42"/>
      <c r="C138" s="43"/>
      <c r="D138" s="43"/>
      <c r="E138" s="37" t="s">
        <v>532</v>
      </c>
      <c r="F138" s="43"/>
      <c r="G138" s="43"/>
      <c r="H138" s="43"/>
      <c r="I138" s="43"/>
      <c r="J138" s="44"/>
    </row>
    <row r="139" spans="1:10" ht="30">
      <c r="A139" s="35" t="s">
        <v>59</v>
      </c>
      <c r="B139" s="42"/>
      <c r="C139" s="43"/>
      <c r="D139" s="43"/>
      <c r="E139" s="45" t="s">
        <v>533</v>
      </c>
      <c r="F139" s="43"/>
      <c r="G139" s="43"/>
      <c r="H139" s="43"/>
      <c r="I139" s="43"/>
      <c r="J139" s="44"/>
    </row>
    <row r="140" spans="1:10" ht="15">
      <c r="A140" s="29" t="s">
        <v>49</v>
      </c>
      <c r="B140" s="30"/>
      <c r="C140" s="31" t="s">
        <v>352</v>
      </c>
      <c r="D140" s="32"/>
      <c r="E140" s="29" t="s">
        <v>353</v>
      </c>
      <c r="F140" s="32"/>
      <c r="G140" s="32"/>
      <c r="H140" s="32"/>
      <c r="I140" s="33">
        <f>SUMIFS(I141:I146,A141:A146,"P")</f>
        <v>0</v>
      </c>
      <c r="J140" s="34"/>
    </row>
    <row r="141" spans="1:16" ht="15">
      <c r="A141" s="35" t="s">
        <v>52</v>
      </c>
      <c r="B141" s="35">
        <v>43</v>
      </c>
      <c r="C141" s="36" t="s">
        <v>534</v>
      </c>
      <c r="D141" s="35" t="s">
        <v>54</v>
      </c>
      <c r="E141" s="37" t="s">
        <v>535</v>
      </c>
      <c r="F141" s="38" t="s">
        <v>81</v>
      </c>
      <c r="G141" s="39">
        <v>7</v>
      </c>
      <c r="H141" s="40">
        <v>0</v>
      </c>
      <c r="I141" s="40">
        <f>ROUND(G141*H141,P4)</f>
        <v>0</v>
      </c>
      <c r="J141" s="38" t="s">
        <v>66</v>
      </c>
      <c r="O141" s="41">
        <f>I141*0.21</f>
        <v>0</v>
      </c>
      <c r="P141">
        <v>3</v>
      </c>
    </row>
    <row r="142" spans="1:10" ht="30">
      <c r="A142" s="35" t="s">
        <v>57</v>
      </c>
      <c r="B142" s="42"/>
      <c r="C142" s="43"/>
      <c r="D142" s="43"/>
      <c r="E142" s="37" t="s">
        <v>536</v>
      </c>
      <c r="F142" s="43"/>
      <c r="G142" s="43"/>
      <c r="H142" s="43"/>
      <c r="I142" s="43"/>
      <c r="J142" s="44"/>
    </row>
    <row r="143" spans="1:10" ht="30">
      <c r="A143" s="35" t="s">
        <v>59</v>
      </c>
      <c r="B143" s="42"/>
      <c r="C143" s="43"/>
      <c r="D143" s="43"/>
      <c r="E143" s="45" t="s">
        <v>537</v>
      </c>
      <c r="F143" s="43"/>
      <c r="G143" s="43"/>
      <c r="H143" s="43"/>
      <c r="I143" s="43"/>
      <c r="J143" s="44"/>
    </row>
    <row r="144" spans="1:16" ht="15">
      <c r="A144" s="35" t="s">
        <v>52</v>
      </c>
      <c r="B144" s="35">
        <v>44</v>
      </c>
      <c r="C144" s="36" t="s">
        <v>358</v>
      </c>
      <c r="D144" s="35" t="s">
        <v>54</v>
      </c>
      <c r="E144" s="37" t="s">
        <v>359</v>
      </c>
      <c r="F144" s="38" t="s">
        <v>81</v>
      </c>
      <c r="G144" s="39">
        <v>7</v>
      </c>
      <c r="H144" s="40">
        <v>0</v>
      </c>
      <c r="I144" s="40">
        <f>ROUND(G144*H144,P4)</f>
        <v>0</v>
      </c>
      <c r="J144" s="38" t="s">
        <v>66</v>
      </c>
      <c r="O144" s="41">
        <f>I144*0.21</f>
        <v>0</v>
      </c>
      <c r="P144">
        <v>3</v>
      </c>
    </row>
    <row r="145" spans="1:10" ht="45">
      <c r="A145" s="35" t="s">
        <v>57</v>
      </c>
      <c r="B145" s="42"/>
      <c r="C145" s="43"/>
      <c r="D145" s="43"/>
      <c r="E145" s="37" t="s">
        <v>538</v>
      </c>
      <c r="F145" s="43"/>
      <c r="G145" s="43"/>
      <c r="H145" s="43"/>
      <c r="I145" s="43"/>
      <c r="J145" s="44"/>
    </row>
    <row r="146" spans="1:10" ht="30">
      <c r="A146" s="35" t="s">
        <v>59</v>
      </c>
      <c r="B146" s="42"/>
      <c r="C146" s="43"/>
      <c r="D146" s="43"/>
      <c r="E146" s="45" t="s">
        <v>539</v>
      </c>
      <c r="F146" s="43"/>
      <c r="G146" s="43"/>
      <c r="H146" s="43"/>
      <c r="I146" s="43"/>
      <c r="J146" s="44"/>
    </row>
    <row r="147" spans="1:10" ht="15">
      <c r="A147" s="29" t="s">
        <v>49</v>
      </c>
      <c r="B147" s="30"/>
      <c r="C147" s="31" t="s">
        <v>172</v>
      </c>
      <c r="D147" s="32"/>
      <c r="E147" s="29" t="s">
        <v>173</v>
      </c>
      <c r="F147" s="32"/>
      <c r="G147" s="32"/>
      <c r="H147" s="32"/>
      <c r="I147" s="33">
        <f>SUMIFS(I148:I177,A148:A177,"P")</f>
        <v>0</v>
      </c>
      <c r="J147" s="34"/>
    </row>
    <row r="148" spans="1:16" ht="15">
      <c r="A148" s="35" t="s">
        <v>52</v>
      </c>
      <c r="B148" s="35">
        <v>45</v>
      </c>
      <c r="C148" s="36" t="s">
        <v>367</v>
      </c>
      <c r="D148" s="35" t="s">
        <v>54</v>
      </c>
      <c r="E148" s="37" t="s">
        <v>368</v>
      </c>
      <c r="F148" s="38" t="s">
        <v>176</v>
      </c>
      <c r="G148" s="39">
        <v>80</v>
      </c>
      <c r="H148" s="40">
        <v>0</v>
      </c>
      <c r="I148" s="40">
        <f>ROUND(G148*H148,P4)</f>
        <v>0</v>
      </c>
      <c r="J148" s="38" t="s">
        <v>66</v>
      </c>
      <c r="O148" s="41">
        <f>I148*0.21</f>
        <v>0</v>
      </c>
      <c r="P148">
        <v>3</v>
      </c>
    </row>
    <row r="149" spans="1:10" ht="45">
      <c r="A149" s="35" t="s">
        <v>57</v>
      </c>
      <c r="B149" s="42"/>
      <c r="C149" s="43"/>
      <c r="D149" s="43"/>
      <c r="E149" s="37" t="s">
        <v>540</v>
      </c>
      <c r="F149" s="43"/>
      <c r="G149" s="43"/>
      <c r="H149" s="43"/>
      <c r="I149" s="43"/>
      <c r="J149" s="44"/>
    </row>
    <row r="150" spans="1:10" ht="30">
      <c r="A150" s="35" t="s">
        <v>59</v>
      </c>
      <c r="B150" s="42"/>
      <c r="C150" s="43"/>
      <c r="D150" s="43"/>
      <c r="E150" s="45" t="s">
        <v>541</v>
      </c>
      <c r="F150" s="43"/>
      <c r="G150" s="43"/>
      <c r="H150" s="43"/>
      <c r="I150" s="43"/>
      <c r="J150" s="44"/>
    </row>
    <row r="151" spans="1:16" ht="15">
      <c r="A151" s="35" t="s">
        <v>52</v>
      </c>
      <c r="B151" s="35">
        <v>46</v>
      </c>
      <c r="C151" s="36" t="s">
        <v>542</v>
      </c>
      <c r="D151" s="35" t="s">
        <v>54</v>
      </c>
      <c r="E151" s="37" t="s">
        <v>543</v>
      </c>
      <c r="F151" s="38" t="s">
        <v>176</v>
      </c>
      <c r="G151" s="39">
        <v>80</v>
      </c>
      <c r="H151" s="40">
        <v>0</v>
      </c>
      <c r="I151" s="40">
        <f>ROUND(G151*H151,P4)</f>
        <v>0</v>
      </c>
      <c r="J151" s="38" t="s">
        <v>66</v>
      </c>
      <c r="O151" s="41">
        <f>I151*0.21</f>
        <v>0</v>
      </c>
      <c r="P151">
        <v>3</v>
      </c>
    </row>
    <row r="152" spans="1:10" ht="30">
      <c r="A152" s="35" t="s">
        <v>57</v>
      </c>
      <c r="B152" s="42"/>
      <c r="C152" s="43"/>
      <c r="D152" s="43"/>
      <c r="E152" s="37" t="s">
        <v>544</v>
      </c>
      <c r="F152" s="43"/>
      <c r="G152" s="43"/>
      <c r="H152" s="43"/>
      <c r="I152" s="43"/>
      <c r="J152" s="44"/>
    </row>
    <row r="153" spans="1:10" ht="30">
      <c r="A153" s="35" t="s">
        <v>59</v>
      </c>
      <c r="B153" s="42"/>
      <c r="C153" s="43"/>
      <c r="D153" s="43"/>
      <c r="E153" s="45" t="s">
        <v>545</v>
      </c>
      <c r="F153" s="43"/>
      <c r="G153" s="43"/>
      <c r="H153" s="43"/>
      <c r="I153" s="43"/>
      <c r="J153" s="44"/>
    </row>
    <row r="154" spans="1:16" ht="15">
      <c r="A154" s="35" t="s">
        <v>52</v>
      </c>
      <c r="B154" s="35">
        <v>47</v>
      </c>
      <c r="C154" s="36" t="s">
        <v>546</v>
      </c>
      <c r="D154" s="35" t="s">
        <v>54</v>
      </c>
      <c r="E154" s="37" t="s">
        <v>547</v>
      </c>
      <c r="F154" s="38" t="s">
        <v>176</v>
      </c>
      <c r="G154" s="39">
        <v>183</v>
      </c>
      <c r="H154" s="40">
        <v>0</v>
      </c>
      <c r="I154" s="40">
        <f>ROUND(G154*H154,P4)</f>
        <v>0</v>
      </c>
      <c r="J154" s="35"/>
      <c r="O154" s="41">
        <f>I154*0.21</f>
        <v>0</v>
      </c>
      <c r="P154">
        <v>3</v>
      </c>
    </row>
    <row r="155" spans="1:10" ht="60">
      <c r="A155" s="35" t="s">
        <v>57</v>
      </c>
      <c r="B155" s="42"/>
      <c r="C155" s="43"/>
      <c r="D155" s="43"/>
      <c r="E155" s="37" t="s">
        <v>548</v>
      </c>
      <c r="F155" s="43"/>
      <c r="G155" s="43"/>
      <c r="H155" s="43"/>
      <c r="I155" s="43"/>
      <c r="J155" s="44"/>
    </row>
    <row r="156" spans="1:10" ht="30">
      <c r="A156" s="35" t="s">
        <v>59</v>
      </c>
      <c r="B156" s="42"/>
      <c r="C156" s="43"/>
      <c r="D156" s="43"/>
      <c r="E156" s="45" t="s">
        <v>549</v>
      </c>
      <c r="F156" s="43"/>
      <c r="G156" s="43"/>
      <c r="H156" s="43"/>
      <c r="I156" s="43"/>
      <c r="J156" s="44"/>
    </row>
    <row r="157" spans="1:16" ht="15">
      <c r="A157" s="35" t="s">
        <v>52</v>
      </c>
      <c r="B157" s="35">
        <v>48</v>
      </c>
      <c r="C157" s="36" t="s">
        <v>550</v>
      </c>
      <c r="D157" s="35" t="s">
        <v>54</v>
      </c>
      <c r="E157" s="37" t="s">
        <v>551</v>
      </c>
      <c r="F157" s="38" t="s">
        <v>176</v>
      </c>
      <c r="G157" s="39">
        <v>88</v>
      </c>
      <c r="H157" s="40">
        <v>0</v>
      </c>
      <c r="I157" s="40">
        <f>ROUND(G157*H157,P4)</f>
        <v>0</v>
      </c>
      <c r="J157" s="38" t="s">
        <v>66</v>
      </c>
      <c r="O157" s="41">
        <f>I157*0.21</f>
        <v>0</v>
      </c>
      <c r="P157">
        <v>3</v>
      </c>
    </row>
    <row r="158" spans="1:10" ht="15">
      <c r="A158" s="35" t="s">
        <v>57</v>
      </c>
      <c r="B158" s="42"/>
      <c r="C158" s="43"/>
      <c r="D158" s="43"/>
      <c r="E158" s="37" t="s">
        <v>552</v>
      </c>
      <c r="F158" s="43"/>
      <c r="G158" s="43"/>
      <c r="H158" s="43"/>
      <c r="I158" s="43"/>
      <c r="J158" s="44"/>
    </row>
    <row r="159" spans="1:10" ht="30">
      <c r="A159" s="35" t="s">
        <v>59</v>
      </c>
      <c r="B159" s="42"/>
      <c r="C159" s="43"/>
      <c r="D159" s="43"/>
      <c r="E159" s="45" t="s">
        <v>553</v>
      </c>
      <c r="F159" s="43"/>
      <c r="G159" s="43"/>
      <c r="H159" s="43"/>
      <c r="I159" s="43"/>
      <c r="J159" s="44"/>
    </row>
    <row r="160" spans="1:16" ht="30">
      <c r="A160" s="35" t="s">
        <v>52</v>
      </c>
      <c r="B160" s="35">
        <v>49</v>
      </c>
      <c r="C160" s="36" t="s">
        <v>414</v>
      </c>
      <c r="D160" s="35" t="s">
        <v>54</v>
      </c>
      <c r="E160" s="37" t="s">
        <v>415</v>
      </c>
      <c r="F160" s="38" t="s">
        <v>176</v>
      </c>
      <c r="G160" s="39">
        <v>88</v>
      </c>
      <c r="H160" s="40">
        <v>0</v>
      </c>
      <c r="I160" s="40">
        <f>ROUND(G160*H160,P4)</f>
        <v>0</v>
      </c>
      <c r="J160" s="38" t="s">
        <v>66</v>
      </c>
      <c r="O160" s="41">
        <f>I160*0.21</f>
        <v>0</v>
      </c>
      <c r="P160">
        <v>3</v>
      </c>
    </row>
    <row r="161" spans="1:10" ht="15">
      <c r="A161" s="35" t="s">
        <v>57</v>
      </c>
      <c r="B161" s="42"/>
      <c r="C161" s="43"/>
      <c r="D161" s="43"/>
      <c r="E161" s="37" t="s">
        <v>554</v>
      </c>
      <c r="F161" s="43"/>
      <c r="G161" s="43"/>
      <c r="H161" s="43"/>
      <c r="I161" s="43"/>
      <c r="J161" s="44"/>
    </row>
    <row r="162" spans="1:10" ht="30">
      <c r="A162" s="35" t="s">
        <v>59</v>
      </c>
      <c r="B162" s="42"/>
      <c r="C162" s="43"/>
      <c r="D162" s="43"/>
      <c r="E162" s="45" t="s">
        <v>553</v>
      </c>
      <c r="F162" s="43"/>
      <c r="G162" s="43"/>
      <c r="H162" s="43"/>
      <c r="I162" s="43"/>
      <c r="J162" s="44"/>
    </row>
    <row r="163" spans="1:16" ht="15">
      <c r="A163" s="35" t="s">
        <v>52</v>
      </c>
      <c r="B163" s="35">
        <v>50</v>
      </c>
      <c r="C163" s="36" t="s">
        <v>555</v>
      </c>
      <c r="D163" s="35" t="s">
        <v>54</v>
      </c>
      <c r="E163" s="37" t="s">
        <v>556</v>
      </c>
      <c r="F163" s="38" t="s">
        <v>176</v>
      </c>
      <c r="G163" s="39">
        <v>15</v>
      </c>
      <c r="H163" s="40">
        <v>0</v>
      </c>
      <c r="I163" s="40">
        <f>ROUND(G163*H163,P4)</f>
        <v>0</v>
      </c>
      <c r="J163" s="38" t="s">
        <v>66</v>
      </c>
      <c r="O163" s="41">
        <f>I163*0.21</f>
        <v>0</v>
      </c>
      <c r="P163">
        <v>3</v>
      </c>
    </row>
    <row r="164" spans="1:10" ht="45">
      <c r="A164" s="35" t="s">
        <v>57</v>
      </c>
      <c r="B164" s="42"/>
      <c r="C164" s="43"/>
      <c r="D164" s="43"/>
      <c r="E164" s="37" t="s">
        <v>557</v>
      </c>
      <c r="F164" s="43"/>
      <c r="G164" s="43"/>
      <c r="H164" s="43"/>
      <c r="I164" s="43"/>
      <c r="J164" s="44"/>
    </row>
    <row r="165" spans="1:10" ht="30">
      <c r="A165" s="35" t="s">
        <v>59</v>
      </c>
      <c r="B165" s="42"/>
      <c r="C165" s="43"/>
      <c r="D165" s="43"/>
      <c r="E165" s="45" t="s">
        <v>558</v>
      </c>
      <c r="F165" s="43"/>
      <c r="G165" s="43"/>
      <c r="H165" s="43"/>
      <c r="I165" s="43"/>
      <c r="J165" s="44"/>
    </row>
    <row r="166" spans="1:16" ht="15">
      <c r="A166" s="35" t="s">
        <v>52</v>
      </c>
      <c r="B166" s="35">
        <v>51</v>
      </c>
      <c r="C166" s="36" t="s">
        <v>422</v>
      </c>
      <c r="D166" s="35" t="s">
        <v>54</v>
      </c>
      <c r="E166" s="37" t="s">
        <v>423</v>
      </c>
      <c r="F166" s="38" t="s">
        <v>176</v>
      </c>
      <c r="G166" s="39">
        <v>20.5</v>
      </c>
      <c r="H166" s="40">
        <v>0</v>
      </c>
      <c r="I166" s="40">
        <f>ROUND(G166*H166,P4)</f>
        <v>0</v>
      </c>
      <c r="J166" s="38" t="s">
        <v>66</v>
      </c>
      <c r="O166" s="41">
        <f>I166*0.21</f>
        <v>0</v>
      </c>
      <c r="P166">
        <v>3</v>
      </c>
    </row>
    <row r="167" spans="1:10" ht="15">
      <c r="A167" s="35" t="s">
        <v>57</v>
      </c>
      <c r="B167" s="42"/>
      <c r="C167" s="43"/>
      <c r="D167" s="43"/>
      <c r="E167" s="37" t="s">
        <v>464</v>
      </c>
      <c r="F167" s="43"/>
      <c r="G167" s="43"/>
      <c r="H167" s="43"/>
      <c r="I167" s="43"/>
      <c r="J167" s="44"/>
    </row>
    <row r="168" spans="1:10" ht="30">
      <c r="A168" s="35" t="s">
        <v>59</v>
      </c>
      <c r="B168" s="42"/>
      <c r="C168" s="43"/>
      <c r="D168" s="43"/>
      <c r="E168" s="45" t="s">
        <v>559</v>
      </c>
      <c r="F168" s="43"/>
      <c r="G168" s="43"/>
      <c r="H168" s="43"/>
      <c r="I168" s="43"/>
      <c r="J168" s="44"/>
    </row>
    <row r="169" spans="1:16" ht="15">
      <c r="A169" s="35" t="s">
        <v>52</v>
      </c>
      <c r="B169" s="35">
        <v>52</v>
      </c>
      <c r="C169" s="36" t="s">
        <v>560</v>
      </c>
      <c r="D169" s="35" t="s">
        <v>54</v>
      </c>
      <c r="E169" s="37" t="s">
        <v>561</v>
      </c>
      <c r="F169" s="38" t="s">
        <v>176</v>
      </c>
      <c r="G169" s="39">
        <v>20.5</v>
      </c>
      <c r="H169" s="40">
        <v>0</v>
      </c>
      <c r="I169" s="40">
        <f>ROUND(G169*H169,P4)</f>
        <v>0</v>
      </c>
      <c r="J169" s="38" t="s">
        <v>66</v>
      </c>
      <c r="O169" s="41">
        <f>I169*0.21</f>
        <v>0</v>
      </c>
      <c r="P169">
        <v>3</v>
      </c>
    </row>
    <row r="170" spans="1:10" ht="15">
      <c r="A170" s="35" t="s">
        <v>57</v>
      </c>
      <c r="B170" s="42"/>
      <c r="C170" s="43"/>
      <c r="D170" s="43"/>
      <c r="E170" s="37" t="s">
        <v>428</v>
      </c>
      <c r="F170" s="43"/>
      <c r="G170" s="43"/>
      <c r="H170" s="43"/>
      <c r="I170" s="43"/>
      <c r="J170" s="44"/>
    </row>
    <row r="171" spans="1:10" ht="30">
      <c r="A171" s="35" t="s">
        <v>59</v>
      </c>
      <c r="B171" s="42"/>
      <c r="C171" s="43"/>
      <c r="D171" s="43"/>
      <c r="E171" s="45" t="s">
        <v>562</v>
      </c>
      <c r="F171" s="43"/>
      <c r="G171" s="43"/>
      <c r="H171" s="43"/>
      <c r="I171" s="43"/>
      <c r="J171" s="44"/>
    </row>
    <row r="172" spans="1:16" ht="15">
      <c r="A172" s="35" t="s">
        <v>52</v>
      </c>
      <c r="B172" s="35">
        <v>53</v>
      </c>
      <c r="C172" s="36" t="s">
        <v>563</v>
      </c>
      <c r="D172" s="35" t="s">
        <v>54</v>
      </c>
      <c r="E172" s="37" t="s">
        <v>564</v>
      </c>
      <c r="F172" s="38" t="s">
        <v>176</v>
      </c>
      <c r="G172" s="39">
        <v>15</v>
      </c>
      <c r="H172" s="40">
        <v>0</v>
      </c>
      <c r="I172" s="40">
        <f>ROUND(G172*H172,P4)</f>
        <v>0</v>
      </c>
      <c r="J172" s="38" t="s">
        <v>66</v>
      </c>
      <c r="O172" s="41">
        <f>I172*0.21</f>
        <v>0</v>
      </c>
      <c r="P172">
        <v>3</v>
      </c>
    </row>
    <row r="173" spans="1:10" ht="30">
      <c r="A173" s="35" t="s">
        <v>57</v>
      </c>
      <c r="B173" s="42"/>
      <c r="C173" s="43"/>
      <c r="D173" s="43"/>
      <c r="E173" s="37" t="s">
        <v>565</v>
      </c>
      <c r="F173" s="43"/>
      <c r="G173" s="43"/>
      <c r="H173" s="43"/>
      <c r="I173" s="43"/>
      <c r="J173" s="44"/>
    </row>
    <row r="174" spans="1:10" ht="30">
      <c r="A174" s="35" t="s">
        <v>59</v>
      </c>
      <c r="B174" s="42"/>
      <c r="C174" s="43"/>
      <c r="D174" s="43"/>
      <c r="E174" s="45" t="s">
        <v>558</v>
      </c>
      <c r="F174" s="43"/>
      <c r="G174" s="43"/>
      <c r="H174" s="43"/>
      <c r="I174" s="43"/>
      <c r="J174" s="44"/>
    </row>
    <row r="175" spans="1:16" ht="15">
      <c r="A175" s="35" t="s">
        <v>52</v>
      </c>
      <c r="B175" s="35">
        <v>54</v>
      </c>
      <c r="C175" s="36" t="s">
        <v>566</v>
      </c>
      <c r="D175" s="35" t="s">
        <v>54</v>
      </c>
      <c r="E175" s="37" t="s">
        <v>567</v>
      </c>
      <c r="F175" s="38" t="s">
        <v>81</v>
      </c>
      <c r="G175" s="39">
        <v>7</v>
      </c>
      <c r="H175" s="40">
        <v>0</v>
      </c>
      <c r="I175" s="40">
        <f>ROUND(G175*H175,P4)</f>
        <v>0</v>
      </c>
      <c r="J175" s="38" t="s">
        <v>66</v>
      </c>
      <c r="O175" s="41">
        <f>I175*0.21</f>
        <v>0</v>
      </c>
      <c r="P175">
        <v>3</v>
      </c>
    </row>
    <row r="176" spans="1:10" ht="45">
      <c r="A176" s="35" t="s">
        <v>57</v>
      </c>
      <c r="B176" s="42"/>
      <c r="C176" s="43"/>
      <c r="D176" s="43"/>
      <c r="E176" s="37" t="s">
        <v>568</v>
      </c>
      <c r="F176" s="43"/>
      <c r="G176" s="43"/>
      <c r="H176" s="43"/>
      <c r="I176" s="43"/>
      <c r="J176" s="44"/>
    </row>
    <row r="177" spans="1:10" ht="30">
      <c r="A177" s="35" t="s">
        <v>59</v>
      </c>
      <c r="B177" s="46"/>
      <c r="C177" s="47"/>
      <c r="D177" s="47"/>
      <c r="E177" s="45" t="s">
        <v>537</v>
      </c>
      <c r="F177" s="47"/>
      <c r="G177" s="47"/>
      <c r="H177" s="47"/>
      <c r="I177" s="47"/>
      <c r="J177" s="48"/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7.57421875" style="0" bestFit="1" customWidth="1"/>
    <col min="15" max="16" width="9.140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0.25">
      <c r="A2" s="1"/>
      <c r="B2" s="14"/>
      <c r="C2" s="15"/>
      <c r="D2" s="15"/>
      <c r="E2" s="16" t="s">
        <v>29</v>
      </c>
      <c r="F2" s="15"/>
      <c r="G2" s="15"/>
      <c r="H2" s="15"/>
      <c r="I2" s="15"/>
      <c r="J2" s="17"/>
    </row>
    <row r="3" spans="1:16" ht="15">
      <c r="A3" s="3" t="s">
        <v>30</v>
      </c>
      <c r="B3" s="18" t="s">
        <v>31</v>
      </c>
      <c r="C3" s="19" t="s">
        <v>32</v>
      </c>
      <c r="D3" s="20"/>
      <c r="E3" s="21" t="s">
        <v>33</v>
      </c>
      <c r="F3" s="15"/>
      <c r="G3" s="15"/>
      <c r="H3" s="22" t="s">
        <v>19</v>
      </c>
      <c r="I3" s="23">
        <f>SUMIFS(I9:I94,A9:A94,"SD")</f>
        <v>0</v>
      </c>
      <c r="J3" s="17"/>
      <c r="O3">
        <v>0</v>
      </c>
      <c r="P3">
        <v>2</v>
      </c>
    </row>
    <row r="4" spans="1:16" ht="15">
      <c r="A4" s="3" t="s">
        <v>34</v>
      </c>
      <c r="B4" s="18" t="s">
        <v>35</v>
      </c>
      <c r="C4" s="19" t="s">
        <v>19</v>
      </c>
      <c r="D4" s="20"/>
      <c r="E4" s="21" t="s">
        <v>20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3" t="s">
        <v>36</v>
      </c>
      <c r="B5" s="18" t="s">
        <v>37</v>
      </c>
      <c r="C5" s="19" t="s">
        <v>19</v>
      </c>
      <c r="D5" s="20"/>
      <c r="E5" s="21" t="s">
        <v>20</v>
      </c>
      <c r="F5" s="15"/>
      <c r="G5" s="15"/>
      <c r="H5" s="15"/>
      <c r="I5" s="15"/>
      <c r="J5" s="17"/>
      <c r="O5">
        <v>0.21</v>
      </c>
    </row>
    <row r="6" spans="1:10" ht="15">
      <c r="A6" s="24" t="s">
        <v>38</v>
      </c>
      <c r="B6" s="25" t="s">
        <v>39</v>
      </c>
      <c r="C6" s="7" t="s">
        <v>40</v>
      </c>
      <c r="D6" s="7" t="s">
        <v>41</v>
      </c>
      <c r="E6" s="7" t="s">
        <v>42</v>
      </c>
      <c r="F6" s="7" t="s">
        <v>43</v>
      </c>
      <c r="G6" s="7" t="s">
        <v>44</v>
      </c>
      <c r="H6" s="7" t="s">
        <v>45</v>
      </c>
      <c r="I6" s="7"/>
      <c r="J6" s="26" t="s">
        <v>46</v>
      </c>
    </row>
    <row r="7" spans="1:10" ht="15">
      <c r="A7" s="24"/>
      <c r="B7" s="25"/>
      <c r="C7" s="7"/>
      <c r="D7" s="7"/>
      <c r="E7" s="7"/>
      <c r="F7" s="7"/>
      <c r="G7" s="7"/>
      <c r="H7" s="7" t="s">
        <v>47</v>
      </c>
      <c r="I7" s="7" t="s">
        <v>48</v>
      </c>
      <c r="J7" s="26"/>
    </row>
    <row r="8" spans="1:10" ht="15">
      <c r="A8" s="27">
        <v>0</v>
      </c>
      <c r="B8" s="25">
        <v>1</v>
      </c>
      <c r="C8" s="28">
        <v>2</v>
      </c>
      <c r="D8" s="7">
        <v>3</v>
      </c>
      <c r="E8" s="28">
        <v>4</v>
      </c>
      <c r="F8" s="7">
        <v>5</v>
      </c>
      <c r="G8" s="7">
        <v>6</v>
      </c>
      <c r="H8" s="7">
        <v>7</v>
      </c>
      <c r="I8" s="28">
        <v>8</v>
      </c>
      <c r="J8" s="26">
        <v>9</v>
      </c>
    </row>
    <row r="9" spans="1:10" ht="15">
      <c r="A9" s="29" t="s">
        <v>49</v>
      </c>
      <c r="B9" s="30"/>
      <c r="C9" s="31" t="s">
        <v>50</v>
      </c>
      <c r="D9" s="32"/>
      <c r="E9" s="29" t="s">
        <v>51</v>
      </c>
      <c r="F9" s="32"/>
      <c r="G9" s="32"/>
      <c r="H9" s="32"/>
      <c r="I9" s="33">
        <f>SUMIFS(I10:I39,A10:A39,"P")</f>
        <v>0</v>
      </c>
      <c r="J9" s="34"/>
    </row>
    <row r="10" spans="1:16" ht="30">
      <c r="A10" s="35" t="s">
        <v>52</v>
      </c>
      <c r="B10" s="35">
        <v>1</v>
      </c>
      <c r="C10" s="36" t="s">
        <v>108</v>
      </c>
      <c r="D10" s="35" t="s">
        <v>223</v>
      </c>
      <c r="E10" s="37" t="s">
        <v>109</v>
      </c>
      <c r="F10" s="38" t="s">
        <v>110</v>
      </c>
      <c r="G10" s="39">
        <v>52.65</v>
      </c>
      <c r="H10" s="40">
        <v>0</v>
      </c>
      <c r="I10" s="40">
        <f>ROUND(G10*H10,P4)</f>
        <v>0</v>
      </c>
      <c r="J10" s="38" t="s">
        <v>66</v>
      </c>
      <c r="O10" s="41">
        <f>I10*0.21</f>
        <v>0</v>
      </c>
      <c r="P10">
        <v>3</v>
      </c>
    </row>
    <row r="11" spans="1:10" ht="45">
      <c r="A11" s="35" t="s">
        <v>57</v>
      </c>
      <c r="B11" s="42"/>
      <c r="C11" s="43"/>
      <c r="D11" s="43"/>
      <c r="E11" s="37" t="s">
        <v>111</v>
      </c>
      <c r="F11" s="43"/>
      <c r="G11" s="43"/>
      <c r="H11" s="43"/>
      <c r="I11" s="43"/>
      <c r="J11" s="44"/>
    </row>
    <row r="12" spans="1:10" ht="30">
      <c r="A12" s="35" t="s">
        <v>59</v>
      </c>
      <c r="B12" s="42"/>
      <c r="C12" s="43"/>
      <c r="D12" s="43"/>
      <c r="E12" s="45" t="s">
        <v>569</v>
      </c>
      <c r="F12" s="43"/>
      <c r="G12" s="43"/>
      <c r="H12" s="43"/>
      <c r="I12" s="43"/>
      <c r="J12" s="44"/>
    </row>
    <row r="13" spans="1:16" ht="30">
      <c r="A13" s="35" t="s">
        <v>52</v>
      </c>
      <c r="B13" s="35">
        <v>2</v>
      </c>
      <c r="C13" s="36" t="s">
        <v>113</v>
      </c>
      <c r="D13" s="35" t="s">
        <v>54</v>
      </c>
      <c r="E13" s="37" t="s">
        <v>114</v>
      </c>
      <c r="F13" s="38" t="s">
        <v>110</v>
      </c>
      <c r="G13" s="39">
        <v>42.12</v>
      </c>
      <c r="H13" s="40">
        <v>0</v>
      </c>
      <c r="I13" s="40">
        <f>ROUND(G13*H13,P4)</f>
        <v>0</v>
      </c>
      <c r="J13" s="38" t="s">
        <v>66</v>
      </c>
      <c r="O13" s="41">
        <f>I13*0.21</f>
        <v>0</v>
      </c>
      <c r="P13">
        <v>3</v>
      </c>
    </row>
    <row r="14" spans="1:10" ht="60">
      <c r="A14" s="35" t="s">
        <v>57</v>
      </c>
      <c r="B14" s="42"/>
      <c r="C14" s="43"/>
      <c r="D14" s="43"/>
      <c r="E14" s="37" t="s">
        <v>570</v>
      </c>
      <c r="F14" s="43"/>
      <c r="G14" s="43"/>
      <c r="H14" s="43"/>
      <c r="I14" s="43"/>
      <c r="J14" s="44"/>
    </row>
    <row r="15" spans="1:10" ht="30">
      <c r="A15" s="35" t="s">
        <v>59</v>
      </c>
      <c r="B15" s="42"/>
      <c r="C15" s="43"/>
      <c r="D15" s="43"/>
      <c r="E15" s="45" t="s">
        <v>571</v>
      </c>
      <c r="F15" s="43"/>
      <c r="G15" s="43"/>
      <c r="H15" s="43"/>
      <c r="I15" s="43"/>
      <c r="J15" s="44"/>
    </row>
    <row r="16" spans="1:16" ht="30">
      <c r="A16" s="35" t="s">
        <v>52</v>
      </c>
      <c r="B16" s="35">
        <v>3</v>
      </c>
      <c r="C16" s="36" t="s">
        <v>123</v>
      </c>
      <c r="D16" s="35" t="s">
        <v>54</v>
      </c>
      <c r="E16" s="37" t="s">
        <v>124</v>
      </c>
      <c r="F16" s="38" t="s">
        <v>110</v>
      </c>
      <c r="G16" s="39">
        <v>66.69</v>
      </c>
      <c r="H16" s="40">
        <v>0</v>
      </c>
      <c r="I16" s="40">
        <f>ROUND(G16*H16,P4)</f>
        <v>0</v>
      </c>
      <c r="J16" s="38" t="s">
        <v>66</v>
      </c>
      <c r="O16" s="41">
        <f>I16*0.21</f>
        <v>0</v>
      </c>
      <c r="P16">
        <v>3</v>
      </c>
    </row>
    <row r="17" spans="1:10" ht="45">
      <c r="A17" s="35" t="s">
        <v>57</v>
      </c>
      <c r="B17" s="42"/>
      <c r="C17" s="43"/>
      <c r="D17" s="43"/>
      <c r="E17" s="37" t="s">
        <v>438</v>
      </c>
      <c r="F17" s="43"/>
      <c r="G17" s="43"/>
      <c r="H17" s="43"/>
      <c r="I17" s="43"/>
      <c r="J17" s="44"/>
    </row>
    <row r="18" spans="1:10" ht="30">
      <c r="A18" s="35" t="s">
        <v>59</v>
      </c>
      <c r="B18" s="42"/>
      <c r="C18" s="43"/>
      <c r="D18" s="43"/>
      <c r="E18" s="45" t="s">
        <v>572</v>
      </c>
      <c r="F18" s="43"/>
      <c r="G18" s="43"/>
      <c r="H18" s="43"/>
      <c r="I18" s="43"/>
      <c r="J18" s="44"/>
    </row>
    <row r="19" spans="1:16" ht="30">
      <c r="A19" s="35" t="s">
        <v>52</v>
      </c>
      <c r="B19" s="35">
        <v>4</v>
      </c>
      <c r="C19" s="36" t="s">
        <v>573</v>
      </c>
      <c r="D19" s="35" t="s">
        <v>72</v>
      </c>
      <c r="E19" s="37" t="s">
        <v>574</v>
      </c>
      <c r="F19" s="38" t="s">
        <v>56</v>
      </c>
      <c r="G19" s="39">
        <v>1</v>
      </c>
      <c r="H19" s="40">
        <v>0</v>
      </c>
      <c r="I19" s="40">
        <f>ROUND(G19*H19,P4)</f>
        <v>0</v>
      </c>
      <c r="J19" s="35"/>
      <c r="O19" s="41">
        <f>I19*0.21</f>
        <v>0</v>
      </c>
      <c r="P19">
        <v>3</v>
      </c>
    </row>
    <row r="20" spans="1:10" ht="180">
      <c r="A20" s="35" t="s">
        <v>57</v>
      </c>
      <c r="B20" s="42"/>
      <c r="C20" s="43"/>
      <c r="D20" s="43"/>
      <c r="E20" s="37" t="s">
        <v>575</v>
      </c>
      <c r="F20" s="43"/>
      <c r="G20" s="43"/>
      <c r="H20" s="43"/>
      <c r="I20" s="43"/>
      <c r="J20" s="44"/>
    </row>
    <row r="21" spans="1:10" ht="30">
      <c r="A21" s="35" t="s">
        <v>59</v>
      </c>
      <c r="B21" s="42"/>
      <c r="C21" s="43"/>
      <c r="D21" s="43"/>
      <c r="E21" s="45" t="s">
        <v>60</v>
      </c>
      <c r="F21" s="43"/>
      <c r="G21" s="43"/>
      <c r="H21" s="43"/>
      <c r="I21" s="43"/>
      <c r="J21" s="44"/>
    </row>
    <row r="22" spans="1:16" ht="30">
      <c r="A22" s="35" t="s">
        <v>52</v>
      </c>
      <c r="B22" s="35">
        <v>5</v>
      </c>
      <c r="C22" s="36" t="s">
        <v>573</v>
      </c>
      <c r="D22" s="35" t="s">
        <v>76</v>
      </c>
      <c r="E22" s="37" t="s">
        <v>574</v>
      </c>
      <c r="F22" s="38" t="s">
        <v>56</v>
      </c>
      <c r="G22" s="39">
        <v>1</v>
      </c>
      <c r="H22" s="40">
        <v>0</v>
      </c>
      <c r="I22" s="40">
        <f>ROUND(G22*H22,P4)</f>
        <v>0</v>
      </c>
      <c r="J22" s="35"/>
      <c r="O22" s="41">
        <f>I22*0.21</f>
        <v>0</v>
      </c>
      <c r="P22">
        <v>3</v>
      </c>
    </row>
    <row r="23" spans="1:10" ht="180">
      <c r="A23" s="35" t="s">
        <v>57</v>
      </c>
      <c r="B23" s="42"/>
      <c r="C23" s="43"/>
      <c r="D23" s="43"/>
      <c r="E23" s="37" t="s">
        <v>576</v>
      </c>
      <c r="F23" s="43"/>
      <c r="G23" s="43"/>
      <c r="H23" s="43"/>
      <c r="I23" s="43"/>
      <c r="J23" s="44"/>
    </row>
    <row r="24" spans="1:10" ht="30">
      <c r="A24" s="35" t="s">
        <v>59</v>
      </c>
      <c r="B24" s="42"/>
      <c r="C24" s="43"/>
      <c r="D24" s="43"/>
      <c r="E24" s="45" t="s">
        <v>60</v>
      </c>
      <c r="F24" s="43"/>
      <c r="G24" s="43"/>
      <c r="H24" s="43"/>
      <c r="I24" s="43"/>
      <c r="J24" s="44"/>
    </row>
    <row r="25" spans="1:16" ht="30">
      <c r="A25" s="35" t="s">
        <v>52</v>
      </c>
      <c r="B25" s="35">
        <v>6</v>
      </c>
      <c r="C25" s="36" t="s">
        <v>577</v>
      </c>
      <c r="D25" s="35" t="s">
        <v>72</v>
      </c>
      <c r="E25" s="37" t="s">
        <v>578</v>
      </c>
      <c r="F25" s="38" t="s">
        <v>579</v>
      </c>
      <c r="G25" s="39">
        <v>41</v>
      </c>
      <c r="H25" s="40">
        <v>0</v>
      </c>
      <c r="I25" s="40">
        <f>ROUND(G25*H25,P4)</f>
        <v>0</v>
      </c>
      <c r="J25" s="35"/>
      <c r="O25" s="41">
        <f>I25*0.21</f>
        <v>0</v>
      </c>
      <c r="P25">
        <v>3</v>
      </c>
    </row>
    <row r="26" spans="1:10" ht="120">
      <c r="A26" s="35" t="s">
        <v>57</v>
      </c>
      <c r="B26" s="42"/>
      <c r="C26" s="43"/>
      <c r="D26" s="43"/>
      <c r="E26" s="37" t="s">
        <v>580</v>
      </c>
      <c r="F26" s="43"/>
      <c r="G26" s="43"/>
      <c r="H26" s="43"/>
      <c r="I26" s="43"/>
      <c r="J26" s="44"/>
    </row>
    <row r="27" spans="1:10" ht="30">
      <c r="A27" s="35" t="s">
        <v>59</v>
      </c>
      <c r="B27" s="42"/>
      <c r="C27" s="43"/>
      <c r="D27" s="43"/>
      <c r="E27" s="45" t="s">
        <v>581</v>
      </c>
      <c r="F27" s="43"/>
      <c r="G27" s="43"/>
      <c r="H27" s="43"/>
      <c r="I27" s="43"/>
      <c r="J27" s="44"/>
    </row>
    <row r="28" spans="1:16" ht="30">
      <c r="A28" s="35" t="s">
        <v>52</v>
      </c>
      <c r="B28" s="35">
        <v>7</v>
      </c>
      <c r="C28" s="36" t="s">
        <v>577</v>
      </c>
      <c r="D28" s="35" t="s">
        <v>76</v>
      </c>
      <c r="E28" s="37" t="s">
        <v>578</v>
      </c>
      <c r="F28" s="38" t="s">
        <v>579</v>
      </c>
      <c r="G28" s="39">
        <v>4</v>
      </c>
      <c r="H28" s="40">
        <v>0</v>
      </c>
      <c r="I28" s="40">
        <f>ROUND(G28*H28,P4)</f>
        <v>0</v>
      </c>
      <c r="J28" s="35"/>
      <c r="O28" s="41">
        <f>I28*0.21</f>
        <v>0</v>
      </c>
      <c r="P28">
        <v>3</v>
      </c>
    </row>
    <row r="29" spans="1:10" ht="120">
      <c r="A29" s="35" t="s">
        <v>57</v>
      </c>
      <c r="B29" s="42"/>
      <c r="C29" s="43"/>
      <c r="D29" s="43"/>
      <c r="E29" s="37" t="s">
        <v>582</v>
      </c>
      <c r="F29" s="43"/>
      <c r="G29" s="43"/>
      <c r="H29" s="43"/>
      <c r="I29" s="43"/>
      <c r="J29" s="44"/>
    </row>
    <row r="30" spans="1:10" ht="30">
      <c r="A30" s="35" t="s">
        <v>59</v>
      </c>
      <c r="B30" s="42"/>
      <c r="C30" s="43"/>
      <c r="D30" s="43"/>
      <c r="E30" s="45" t="s">
        <v>583</v>
      </c>
      <c r="F30" s="43"/>
      <c r="G30" s="43"/>
      <c r="H30" s="43"/>
      <c r="I30" s="43"/>
      <c r="J30" s="44"/>
    </row>
    <row r="31" spans="1:16" ht="30">
      <c r="A31" s="35" t="s">
        <v>52</v>
      </c>
      <c r="B31" s="35">
        <v>8</v>
      </c>
      <c r="C31" s="36" t="s">
        <v>584</v>
      </c>
      <c r="D31" s="35" t="s">
        <v>72</v>
      </c>
      <c r="E31" s="37" t="s">
        <v>585</v>
      </c>
      <c r="F31" s="38" t="s">
        <v>56</v>
      </c>
      <c r="G31" s="39">
        <v>1</v>
      </c>
      <c r="H31" s="40">
        <v>0</v>
      </c>
      <c r="I31" s="40">
        <f>ROUND(G31*H31,P4)</f>
        <v>0</v>
      </c>
      <c r="J31" s="35"/>
      <c r="O31" s="41">
        <f>I31*0.21</f>
        <v>0</v>
      </c>
      <c r="P31">
        <v>3</v>
      </c>
    </row>
    <row r="32" spans="1:10" ht="165">
      <c r="A32" s="35" t="s">
        <v>57</v>
      </c>
      <c r="B32" s="42"/>
      <c r="C32" s="43"/>
      <c r="D32" s="43"/>
      <c r="E32" s="37" t="s">
        <v>586</v>
      </c>
      <c r="F32" s="43"/>
      <c r="G32" s="43"/>
      <c r="H32" s="43"/>
      <c r="I32" s="43"/>
      <c r="J32" s="44"/>
    </row>
    <row r="33" spans="1:10" ht="30">
      <c r="A33" s="35" t="s">
        <v>59</v>
      </c>
      <c r="B33" s="42"/>
      <c r="C33" s="43"/>
      <c r="D33" s="43"/>
      <c r="E33" s="45" t="s">
        <v>60</v>
      </c>
      <c r="F33" s="43"/>
      <c r="G33" s="43"/>
      <c r="H33" s="43"/>
      <c r="I33" s="43"/>
      <c r="J33" s="44"/>
    </row>
    <row r="34" spans="1:16" ht="30">
      <c r="A34" s="35" t="s">
        <v>52</v>
      </c>
      <c r="B34" s="35">
        <v>9</v>
      </c>
      <c r="C34" s="36" t="s">
        <v>584</v>
      </c>
      <c r="D34" s="35" t="s">
        <v>76</v>
      </c>
      <c r="E34" s="37" t="s">
        <v>585</v>
      </c>
      <c r="F34" s="38" t="s">
        <v>56</v>
      </c>
      <c r="G34" s="39">
        <v>1</v>
      </c>
      <c r="H34" s="40">
        <v>0</v>
      </c>
      <c r="I34" s="40">
        <f>ROUND(G34*H34,P4)</f>
        <v>0</v>
      </c>
      <c r="J34" s="35"/>
      <c r="O34" s="41">
        <f>I34*0.21</f>
        <v>0</v>
      </c>
      <c r="P34">
        <v>3</v>
      </c>
    </row>
    <row r="35" spans="1:10" ht="165">
      <c r="A35" s="35" t="s">
        <v>57</v>
      </c>
      <c r="B35" s="42"/>
      <c r="C35" s="43"/>
      <c r="D35" s="43"/>
      <c r="E35" s="37" t="s">
        <v>587</v>
      </c>
      <c r="F35" s="43"/>
      <c r="G35" s="43"/>
      <c r="H35" s="43"/>
      <c r="I35" s="43"/>
      <c r="J35" s="44"/>
    </row>
    <row r="36" spans="1:10" ht="30">
      <c r="A36" s="35" t="s">
        <v>59</v>
      </c>
      <c r="B36" s="42"/>
      <c r="C36" s="43"/>
      <c r="D36" s="43"/>
      <c r="E36" s="45" t="s">
        <v>60</v>
      </c>
      <c r="F36" s="43"/>
      <c r="G36" s="43"/>
      <c r="H36" s="43"/>
      <c r="I36" s="43"/>
      <c r="J36" s="44"/>
    </row>
    <row r="37" spans="1:16" ht="30">
      <c r="A37" s="35" t="s">
        <v>52</v>
      </c>
      <c r="B37" s="35">
        <v>10</v>
      </c>
      <c r="C37" s="36" t="s">
        <v>588</v>
      </c>
      <c r="D37" s="35"/>
      <c r="E37" s="37" t="s">
        <v>589</v>
      </c>
      <c r="F37" s="38" t="s">
        <v>105</v>
      </c>
      <c r="G37" s="39">
        <v>1</v>
      </c>
      <c r="H37" s="40">
        <v>0</v>
      </c>
      <c r="I37" s="40">
        <f>ROUND(G37*H37,P4)</f>
        <v>0</v>
      </c>
      <c r="J37" s="35"/>
      <c r="O37" s="41">
        <f>I37*0.21</f>
        <v>0</v>
      </c>
      <c r="P37">
        <v>3</v>
      </c>
    </row>
    <row r="38" spans="1:10" ht="285">
      <c r="A38" s="35" t="s">
        <v>57</v>
      </c>
      <c r="B38" s="42"/>
      <c r="C38" s="43"/>
      <c r="D38" s="43"/>
      <c r="E38" s="37" t="s">
        <v>590</v>
      </c>
      <c r="F38" s="43"/>
      <c r="G38" s="43"/>
      <c r="H38" s="43"/>
      <c r="I38" s="43"/>
      <c r="J38" s="44"/>
    </row>
    <row r="39" spans="1:10" ht="30">
      <c r="A39" s="35" t="s">
        <v>59</v>
      </c>
      <c r="B39" s="42"/>
      <c r="C39" s="43"/>
      <c r="D39" s="43"/>
      <c r="E39" s="45" t="s">
        <v>591</v>
      </c>
      <c r="F39" s="43"/>
      <c r="G39" s="43"/>
      <c r="H39" s="43"/>
      <c r="I39" s="43"/>
      <c r="J39" s="44"/>
    </row>
    <row r="40" spans="1:10" ht="15">
      <c r="A40" s="29" t="s">
        <v>49</v>
      </c>
      <c r="B40" s="30"/>
      <c r="C40" s="31" t="s">
        <v>131</v>
      </c>
      <c r="D40" s="32"/>
      <c r="E40" s="29" t="s">
        <v>132</v>
      </c>
      <c r="F40" s="32"/>
      <c r="G40" s="32"/>
      <c r="H40" s="32"/>
      <c r="I40" s="33">
        <f>SUMIFS(I41:I64,A41:A64,"P")</f>
        <v>0</v>
      </c>
      <c r="J40" s="34"/>
    </row>
    <row r="41" spans="1:16" ht="30">
      <c r="A41" s="35" t="s">
        <v>52</v>
      </c>
      <c r="B41" s="35">
        <v>11</v>
      </c>
      <c r="C41" s="36" t="s">
        <v>251</v>
      </c>
      <c r="D41" s="35" t="s">
        <v>54</v>
      </c>
      <c r="E41" s="37" t="s">
        <v>252</v>
      </c>
      <c r="F41" s="38" t="s">
        <v>135</v>
      </c>
      <c r="G41" s="39">
        <v>35.1</v>
      </c>
      <c r="H41" s="40">
        <v>0</v>
      </c>
      <c r="I41" s="40">
        <f>ROUND(G41*H41,P4)</f>
        <v>0</v>
      </c>
      <c r="J41" s="38" t="s">
        <v>66</v>
      </c>
      <c r="O41" s="41">
        <f>I41*0.21</f>
        <v>0</v>
      </c>
      <c r="P41">
        <v>3</v>
      </c>
    </row>
    <row r="42" spans="1:10" ht="15">
      <c r="A42" s="35" t="s">
        <v>57</v>
      </c>
      <c r="B42" s="42"/>
      <c r="C42" s="43"/>
      <c r="D42" s="43"/>
      <c r="E42" s="37" t="s">
        <v>592</v>
      </c>
      <c r="F42" s="43"/>
      <c r="G42" s="43"/>
      <c r="H42" s="43"/>
      <c r="I42" s="43"/>
      <c r="J42" s="44"/>
    </row>
    <row r="43" spans="1:10" ht="30">
      <c r="A43" s="35" t="s">
        <v>59</v>
      </c>
      <c r="B43" s="42"/>
      <c r="C43" s="43"/>
      <c r="D43" s="43"/>
      <c r="E43" s="45" t="s">
        <v>593</v>
      </c>
      <c r="F43" s="43"/>
      <c r="G43" s="43"/>
      <c r="H43" s="43"/>
      <c r="I43" s="43"/>
      <c r="J43" s="44"/>
    </row>
    <row r="44" spans="1:16" ht="30">
      <c r="A44" s="35" t="s">
        <v>52</v>
      </c>
      <c r="B44" s="35">
        <v>12</v>
      </c>
      <c r="C44" s="36" t="s">
        <v>257</v>
      </c>
      <c r="D44" s="35" t="s">
        <v>54</v>
      </c>
      <c r="E44" s="37" t="s">
        <v>258</v>
      </c>
      <c r="F44" s="38" t="s">
        <v>140</v>
      </c>
      <c r="G44" s="39">
        <v>333.45</v>
      </c>
      <c r="H44" s="40">
        <v>0</v>
      </c>
      <c r="I44" s="40">
        <f>ROUND(G44*H44,P4)</f>
        <v>0</v>
      </c>
      <c r="J44" s="38" t="s">
        <v>66</v>
      </c>
      <c r="O44" s="41">
        <f>I44*0.21</f>
        <v>0</v>
      </c>
      <c r="P44">
        <v>3</v>
      </c>
    </row>
    <row r="45" spans="1:10" ht="15">
      <c r="A45" s="35" t="s">
        <v>57</v>
      </c>
      <c r="B45" s="42"/>
      <c r="C45" s="43"/>
      <c r="D45" s="43"/>
      <c r="E45" s="37" t="s">
        <v>259</v>
      </c>
      <c r="F45" s="43"/>
      <c r="G45" s="43"/>
      <c r="H45" s="43"/>
      <c r="I45" s="43"/>
      <c r="J45" s="44"/>
    </row>
    <row r="46" spans="1:10" ht="30">
      <c r="A46" s="35" t="s">
        <v>59</v>
      </c>
      <c r="B46" s="42"/>
      <c r="C46" s="43"/>
      <c r="D46" s="43"/>
      <c r="E46" s="45" t="s">
        <v>594</v>
      </c>
      <c r="F46" s="43"/>
      <c r="G46" s="43"/>
      <c r="H46" s="43"/>
      <c r="I46" s="43"/>
      <c r="J46" s="44"/>
    </row>
    <row r="47" spans="1:16" ht="30">
      <c r="A47" s="35" t="s">
        <v>52</v>
      </c>
      <c r="B47" s="35">
        <v>13</v>
      </c>
      <c r="C47" s="36" t="s">
        <v>261</v>
      </c>
      <c r="D47" s="35"/>
      <c r="E47" s="37" t="s">
        <v>262</v>
      </c>
      <c r="F47" s="38" t="s">
        <v>135</v>
      </c>
      <c r="G47" s="39">
        <v>17.55</v>
      </c>
      <c r="H47" s="40">
        <v>0</v>
      </c>
      <c r="I47" s="40">
        <f>ROUND(G47*H47,P4)</f>
        <v>0</v>
      </c>
      <c r="J47" s="38" t="s">
        <v>66</v>
      </c>
      <c r="O47" s="41">
        <f>I47*0.21</f>
        <v>0</v>
      </c>
      <c r="P47">
        <v>3</v>
      </c>
    </row>
    <row r="48" spans="1:10" ht="45">
      <c r="A48" s="35" t="s">
        <v>57</v>
      </c>
      <c r="B48" s="42"/>
      <c r="C48" s="43"/>
      <c r="D48" s="43"/>
      <c r="E48" s="37" t="s">
        <v>595</v>
      </c>
      <c r="F48" s="43"/>
      <c r="G48" s="43"/>
      <c r="H48" s="43"/>
      <c r="I48" s="43"/>
      <c r="J48" s="44"/>
    </row>
    <row r="49" spans="1:10" ht="45">
      <c r="A49" s="35" t="s">
        <v>59</v>
      </c>
      <c r="B49" s="42"/>
      <c r="C49" s="43"/>
      <c r="D49" s="43"/>
      <c r="E49" s="45" t="s">
        <v>596</v>
      </c>
      <c r="F49" s="43"/>
      <c r="G49" s="43"/>
      <c r="H49" s="43"/>
      <c r="I49" s="43"/>
      <c r="J49" s="44"/>
    </row>
    <row r="50" spans="1:16" ht="30">
      <c r="A50" s="35" t="s">
        <v>52</v>
      </c>
      <c r="B50" s="35">
        <v>14</v>
      </c>
      <c r="C50" s="36" t="s">
        <v>265</v>
      </c>
      <c r="D50" s="35" t="s">
        <v>54</v>
      </c>
      <c r="E50" s="37" t="s">
        <v>266</v>
      </c>
      <c r="F50" s="38" t="s">
        <v>140</v>
      </c>
      <c r="G50" s="39">
        <v>210.6</v>
      </c>
      <c r="H50" s="40">
        <v>0</v>
      </c>
      <c r="I50" s="40">
        <f>ROUND(G50*H50,P4)</f>
        <v>0</v>
      </c>
      <c r="J50" s="38" t="s">
        <v>66</v>
      </c>
      <c r="O50" s="41">
        <f>I50*0.21</f>
        <v>0</v>
      </c>
      <c r="P50">
        <v>3</v>
      </c>
    </row>
    <row r="51" spans="1:10" ht="15">
      <c r="A51" s="35" t="s">
        <v>57</v>
      </c>
      <c r="B51" s="42"/>
      <c r="C51" s="43"/>
      <c r="D51" s="43"/>
      <c r="E51" s="37" t="s">
        <v>141</v>
      </c>
      <c r="F51" s="43"/>
      <c r="G51" s="43"/>
      <c r="H51" s="43"/>
      <c r="I51" s="43"/>
      <c r="J51" s="44"/>
    </row>
    <row r="52" spans="1:10" ht="30">
      <c r="A52" s="35" t="s">
        <v>59</v>
      </c>
      <c r="B52" s="42"/>
      <c r="C52" s="43"/>
      <c r="D52" s="43"/>
      <c r="E52" s="45" t="s">
        <v>597</v>
      </c>
      <c r="F52" s="43"/>
      <c r="G52" s="43"/>
      <c r="H52" s="43"/>
      <c r="I52" s="43"/>
      <c r="J52" s="44"/>
    </row>
    <row r="53" spans="1:16" ht="15">
      <c r="A53" s="35" t="s">
        <v>52</v>
      </c>
      <c r="B53" s="35">
        <v>15</v>
      </c>
      <c r="C53" s="36" t="s">
        <v>468</v>
      </c>
      <c r="D53" s="35" t="s">
        <v>54</v>
      </c>
      <c r="E53" s="37" t="s">
        <v>469</v>
      </c>
      <c r="F53" s="38" t="s">
        <v>135</v>
      </c>
      <c r="G53" s="39">
        <v>26.325</v>
      </c>
      <c r="H53" s="40">
        <v>0</v>
      </c>
      <c r="I53" s="40">
        <f>ROUND(G53*H53,P4)</f>
        <v>0</v>
      </c>
      <c r="J53" s="38" t="s">
        <v>66</v>
      </c>
      <c r="O53" s="41">
        <f>I53*0.21</f>
        <v>0</v>
      </c>
      <c r="P53">
        <v>3</v>
      </c>
    </row>
    <row r="54" spans="1:10" ht="30">
      <c r="A54" s="35" t="s">
        <v>57</v>
      </c>
      <c r="B54" s="42"/>
      <c r="C54" s="43"/>
      <c r="D54" s="43"/>
      <c r="E54" s="37" t="s">
        <v>598</v>
      </c>
      <c r="F54" s="43"/>
      <c r="G54" s="43"/>
      <c r="H54" s="43"/>
      <c r="I54" s="43"/>
      <c r="J54" s="44"/>
    </row>
    <row r="55" spans="1:10" ht="30">
      <c r="A55" s="35" t="s">
        <v>59</v>
      </c>
      <c r="B55" s="42"/>
      <c r="C55" s="43"/>
      <c r="D55" s="43"/>
      <c r="E55" s="45" t="s">
        <v>599</v>
      </c>
      <c r="F55" s="43"/>
      <c r="G55" s="43"/>
      <c r="H55" s="43"/>
      <c r="I55" s="43"/>
      <c r="J55" s="44"/>
    </row>
    <row r="56" spans="1:16" ht="15">
      <c r="A56" s="35" t="s">
        <v>52</v>
      </c>
      <c r="B56" s="35">
        <v>16</v>
      </c>
      <c r="C56" s="36" t="s">
        <v>472</v>
      </c>
      <c r="D56" s="35" t="s">
        <v>54</v>
      </c>
      <c r="E56" s="37" t="s">
        <v>162</v>
      </c>
      <c r="F56" s="38" t="s">
        <v>135</v>
      </c>
      <c r="G56" s="39">
        <v>131.625</v>
      </c>
      <c r="H56" s="40">
        <v>0</v>
      </c>
      <c r="I56" s="40">
        <f>ROUND(G56*H56,P4)</f>
        <v>0</v>
      </c>
      <c r="J56" s="38" t="s">
        <v>66</v>
      </c>
      <c r="O56" s="41">
        <f>I56*0.21</f>
        <v>0</v>
      </c>
      <c r="P56">
        <v>3</v>
      </c>
    </row>
    <row r="57" spans="1:10" ht="15">
      <c r="A57" s="35" t="s">
        <v>57</v>
      </c>
      <c r="B57" s="42"/>
      <c r="C57" s="43"/>
      <c r="D57" s="43"/>
      <c r="E57" s="49" t="s">
        <v>54</v>
      </c>
      <c r="F57" s="43"/>
      <c r="G57" s="43"/>
      <c r="H57" s="43"/>
      <c r="I57" s="43"/>
      <c r="J57" s="44"/>
    </row>
    <row r="58" spans="1:10" ht="30">
      <c r="A58" s="35" t="s">
        <v>59</v>
      </c>
      <c r="B58" s="42"/>
      <c r="C58" s="43"/>
      <c r="D58" s="43"/>
      <c r="E58" s="45" t="s">
        <v>600</v>
      </c>
      <c r="F58" s="43"/>
      <c r="G58" s="43"/>
      <c r="H58" s="43"/>
      <c r="I58" s="43"/>
      <c r="J58" s="44"/>
    </row>
    <row r="59" spans="1:16" ht="15">
      <c r="A59" s="35" t="s">
        <v>52</v>
      </c>
      <c r="B59" s="35">
        <v>17</v>
      </c>
      <c r="C59" s="36" t="s">
        <v>164</v>
      </c>
      <c r="D59" s="35" t="s">
        <v>54</v>
      </c>
      <c r="E59" s="37" t="s">
        <v>165</v>
      </c>
      <c r="F59" s="38" t="s">
        <v>135</v>
      </c>
      <c r="G59" s="39">
        <v>26.325</v>
      </c>
      <c r="H59" s="40">
        <v>0</v>
      </c>
      <c r="I59" s="40">
        <f>ROUND(G59*H59,P4)</f>
        <v>0</v>
      </c>
      <c r="J59" s="38" t="s">
        <v>66</v>
      </c>
      <c r="O59" s="41">
        <f>I59*0.21</f>
        <v>0</v>
      </c>
      <c r="P59">
        <v>3</v>
      </c>
    </row>
    <row r="60" spans="1:10" ht="15">
      <c r="A60" s="35" t="s">
        <v>57</v>
      </c>
      <c r="B60" s="42"/>
      <c r="C60" s="43"/>
      <c r="D60" s="43"/>
      <c r="E60" s="37" t="s">
        <v>601</v>
      </c>
      <c r="F60" s="43"/>
      <c r="G60" s="43"/>
      <c r="H60" s="43"/>
      <c r="I60" s="43"/>
      <c r="J60" s="44"/>
    </row>
    <row r="61" spans="1:10" ht="30">
      <c r="A61" s="35" t="s">
        <v>59</v>
      </c>
      <c r="B61" s="42"/>
      <c r="C61" s="43"/>
      <c r="D61" s="43"/>
      <c r="E61" s="45" t="s">
        <v>602</v>
      </c>
      <c r="F61" s="43"/>
      <c r="G61" s="43"/>
      <c r="H61" s="43"/>
      <c r="I61" s="43"/>
      <c r="J61" s="44"/>
    </row>
    <row r="62" spans="1:16" ht="15">
      <c r="A62" s="35" t="s">
        <v>52</v>
      </c>
      <c r="B62" s="35">
        <v>18</v>
      </c>
      <c r="C62" s="36" t="s">
        <v>603</v>
      </c>
      <c r="D62" s="35" t="s">
        <v>54</v>
      </c>
      <c r="E62" s="37" t="s">
        <v>604</v>
      </c>
      <c r="F62" s="38" t="s">
        <v>135</v>
      </c>
      <c r="G62" s="39">
        <v>26.325</v>
      </c>
      <c r="H62" s="40">
        <v>0</v>
      </c>
      <c r="I62" s="40">
        <f>ROUND(G62*H62,P4)</f>
        <v>0</v>
      </c>
      <c r="J62" s="38" t="s">
        <v>66</v>
      </c>
      <c r="O62" s="41">
        <f>I62*0.21</f>
        <v>0</v>
      </c>
      <c r="P62">
        <v>3</v>
      </c>
    </row>
    <row r="63" spans="1:10" ht="15">
      <c r="A63" s="35" t="s">
        <v>57</v>
      </c>
      <c r="B63" s="42"/>
      <c r="C63" s="43"/>
      <c r="D63" s="43"/>
      <c r="E63" s="37" t="s">
        <v>604</v>
      </c>
      <c r="F63" s="43"/>
      <c r="G63" s="43"/>
      <c r="H63" s="43"/>
      <c r="I63" s="43"/>
      <c r="J63" s="44"/>
    </row>
    <row r="64" spans="1:10" ht="45">
      <c r="A64" s="35" t="s">
        <v>59</v>
      </c>
      <c r="B64" s="42"/>
      <c r="C64" s="43"/>
      <c r="D64" s="43"/>
      <c r="E64" s="45" t="s">
        <v>605</v>
      </c>
      <c r="F64" s="43"/>
      <c r="G64" s="43"/>
      <c r="H64" s="43"/>
      <c r="I64" s="43"/>
      <c r="J64" s="44"/>
    </row>
    <row r="65" spans="1:10" ht="15">
      <c r="A65" s="29" t="s">
        <v>49</v>
      </c>
      <c r="B65" s="30"/>
      <c r="C65" s="31" t="s">
        <v>490</v>
      </c>
      <c r="D65" s="32"/>
      <c r="E65" s="29" t="s">
        <v>491</v>
      </c>
      <c r="F65" s="32"/>
      <c r="G65" s="32"/>
      <c r="H65" s="32"/>
      <c r="I65" s="33">
        <f>SUMIFS(I66:I68,A66:A68,"P")</f>
        <v>0</v>
      </c>
      <c r="J65" s="34"/>
    </row>
    <row r="66" spans="1:16" ht="15">
      <c r="A66" s="35" t="s">
        <v>52</v>
      </c>
      <c r="B66" s="35">
        <v>19</v>
      </c>
      <c r="C66" s="36" t="s">
        <v>492</v>
      </c>
      <c r="D66" s="35" t="s">
        <v>54</v>
      </c>
      <c r="E66" s="37" t="s">
        <v>493</v>
      </c>
      <c r="F66" s="38" t="s">
        <v>219</v>
      </c>
      <c r="G66" s="39">
        <v>175.5</v>
      </c>
      <c r="H66" s="40">
        <v>0</v>
      </c>
      <c r="I66" s="40">
        <f>ROUND(G66*H66,P4)</f>
        <v>0</v>
      </c>
      <c r="J66" s="38" t="s">
        <v>66</v>
      </c>
      <c r="O66" s="41">
        <f>I66*0.21</f>
        <v>0</v>
      </c>
      <c r="P66">
        <v>3</v>
      </c>
    </row>
    <row r="67" spans="1:10" ht="15">
      <c r="A67" s="35" t="s">
        <v>57</v>
      </c>
      <c r="B67" s="42"/>
      <c r="C67" s="43"/>
      <c r="D67" s="43"/>
      <c r="E67" s="49"/>
      <c r="F67" s="43"/>
      <c r="G67" s="43"/>
      <c r="H67" s="43"/>
      <c r="I67" s="43"/>
      <c r="J67" s="44"/>
    </row>
    <row r="68" spans="1:10" ht="30">
      <c r="A68" s="35" t="s">
        <v>59</v>
      </c>
      <c r="B68" s="42"/>
      <c r="C68" s="43"/>
      <c r="D68" s="43"/>
      <c r="E68" s="45" t="s">
        <v>606</v>
      </c>
      <c r="F68" s="43"/>
      <c r="G68" s="43"/>
      <c r="H68" s="43"/>
      <c r="I68" s="43"/>
      <c r="J68" s="44"/>
    </row>
    <row r="69" spans="1:10" ht="15">
      <c r="A69" s="29" t="s">
        <v>49</v>
      </c>
      <c r="B69" s="30"/>
      <c r="C69" s="31" t="s">
        <v>312</v>
      </c>
      <c r="D69" s="32"/>
      <c r="E69" s="29" t="s">
        <v>313</v>
      </c>
      <c r="F69" s="32"/>
      <c r="G69" s="32"/>
      <c r="H69" s="32"/>
      <c r="I69" s="33">
        <f>SUMIFS(I70:I75,A70:A75,"P")</f>
        <v>0</v>
      </c>
      <c r="J69" s="34"/>
    </row>
    <row r="70" spans="1:16" ht="15">
      <c r="A70" s="35" t="s">
        <v>52</v>
      </c>
      <c r="B70" s="35">
        <v>20</v>
      </c>
      <c r="C70" s="36" t="s">
        <v>504</v>
      </c>
      <c r="D70" s="35" t="s">
        <v>54</v>
      </c>
      <c r="E70" s="37" t="s">
        <v>505</v>
      </c>
      <c r="F70" s="38" t="s">
        <v>219</v>
      </c>
      <c r="G70" s="39">
        <v>175.5</v>
      </c>
      <c r="H70" s="40">
        <v>0</v>
      </c>
      <c r="I70" s="40">
        <f>ROUND(G70*H70,P4)</f>
        <v>0</v>
      </c>
      <c r="J70" s="38" t="s">
        <v>66</v>
      </c>
      <c r="O70" s="41">
        <f>I70*0.21</f>
        <v>0</v>
      </c>
      <c r="P70">
        <v>3</v>
      </c>
    </row>
    <row r="71" spans="1:10" ht="15">
      <c r="A71" s="35" t="s">
        <v>57</v>
      </c>
      <c r="B71" s="42"/>
      <c r="C71" s="43"/>
      <c r="D71" s="43"/>
      <c r="E71" s="49" t="s">
        <v>54</v>
      </c>
      <c r="F71" s="43"/>
      <c r="G71" s="43"/>
      <c r="H71" s="43"/>
      <c r="I71" s="43"/>
      <c r="J71" s="44"/>
    </row>
    <row r="72" spans="1:10" ht="30">
      <c r="A72" s="35" t="s">
        <v>59</v>
      </c>
      <c r="B72" s="42"/>
      <c r="C72" s="43"/>
      <c r="D72" s="43"/>
      <c r="E72" s="45" t="s">
        <v>606</v>
      </c>
      <c r="F72" s="43"/>
      <c r="G72" s="43"/>
      <c r="H72" s="43"/>
      <c r="I72" s="43"/>
      <c r="J72" s="44"/>
    </row>
    <row r="73" spans="1:16" ht="15">
      <c r="A73" s="35" t="s">
        <v>52</v>
      </c>
      <c r="B73" s="35">
        <v>21</v>
      </c>
      <c r="C73" s="36" t="s">
        <v>324</v>
      </c>
      <c r="D73" s="35" t="s">
        <v>54</v>
      </c>
      <c r="E73" s="37" t="s">
        <v>325</v>
      </c>
      <c r="F73" s="38" t="s">
        <v>219</v>
      </c>
      <c r="G73" s="39">
        <v>175.5</v>
      </c>
      <c r="H73" s="40">
        <v>0</v>
      </c>
      <c r="I73" s="40">
        <f>ROUND(G73*H73,P4)</f>
        <v>0</v>
      </c>
      <c r="J73" s="38" t="s">
        <v>66</v>
      </c>
      <c r="O73" s="41">
        <f>I73*0.21</f>
        <v>0</v>
      </c>
      <c r="P73">
        <v>3</v>
      </c>
    </row>
    <row r="74" spans="1:10" ht="15">
      <c r="A74" s="35" t="s">
        <v>57</v>
      </c>
      <c r="B74" s="42"/>
      <c r="C74" s="43"/>
      <c r="D74" s="43"/>
      <c r="E74" s="49" t="s">
        <v>54</v>
      </c>
      <c r="F74" s="43"/>
      <c r="G74" s="43"/>
      <c r="H74" s="43"/>
      <c r="I74" s="43"/>
      <c r="J74" s="44"/>
    </row>
    <row r="75" spans="1:10" ht="30">
      <c r="A75" s="35" t="s">
        <v>59</v>
      </c>
      <c r="B75" s="42"/>
      <c r="C75" s="43"/>
      <c r="D75" s="43"/>
      <c r="E75" s="45" t="s">
        <v>606</v>
      </c>
      <c r="F75" s="43"/>
      <c r="G75" s="43"/>
      <c r="H75" s="43"/>
      <c r="I75" s="43"/>
      <c r="J75" s="44"/>
    </row>
    <row r="76" spans="1:10" ht="15">
      <c r="A76" s="29" t="s">
        <v>49</v>
      </c>
      <c r="B76" s="30"/>
      <c r="C76" s="31" t="s">
        <v>172</v>
      </c>
      <c r="D76" s="32"/>
      <c r="E76" s="29" t="s">
        <v>173</v>
      </c>
      <c r="F76" s="32"/>
      <c r="G76" s="32"/>
      <c r="H76" s="32"/>
      <c r="I76" s="33">
        <f>SUMIFS(I77:I94,A77:A94,"P")</f>
        <v>0</v>
      </c>
      <c r="J76" s="34"/>
    </row>
    <row r="77" spans="1:16" ht="30">
      <c r="A77" s="35" t="s">
        <v>52</v>
      </c>
      <c r="B77" s="35">
        <v>22</v>
      </c>
      <c r="C77" s="36" t="s">
        <v>375</v>
      </c>
      <c r="D77" s="35" t="s">
        <v>54</v>
      </c>
      <c r="E77" s="37" t="s">
        <v>376</v>
      </c>
      <c r="F77" s="38" t="s">
        <v>176</v>
      </c>
      <c r="G77" s="39">
        <v>12</v>
      </c>
      <c r="H77" s="40">
        <v>0</v>
      </c>
      <c r="I77" s="40">
        <f>ROUND(G77*H77,P4)</f>
        <v>0</v>
      </c>
      <c r="J77" s="38" t="s">
        <v>66</v>
      </c>
      <c r="O77" s="41">
        <f>I77*0.21</f>
        <v>0</v>
      </c>
      <c r="P77">
        <v>3</v>
      </c>
    </row>
    <row r="78" spans="1:10" ht="45">
      <c r="A78" s="35" t="s">
        <v>57</v>
      </c>
      <c r="B78" s="42"/>
      <c r="C78" s="43"/>
      <c r="D78" s="43"/>
      <c r="E78" s="37" t="s">
        <v>607</v>
      </c>
      <c r="F78" s="43"/>
      <c r="G78" s="43"/>
      <c r="H78" s="43"/>
      <c r="I78" s="43"/>
      <c r="J78" s="44"/>
    </row>
    <row r="79" spans="1:10" ht="45">
      <c r="A79" s="35" t="s">
        <v>59</v>
      </c>
      <c r="B79" s="42"/>
      <c r="C79" s="43"/>
      <c r="D79" s="43"/>
      <c r="E79" s="45" t="s">
        <v>608</v>
      </c>
      <c r="F79" s="43"/>
      <c r="G79" s="43"/>
      <c r="H79" s="43"/>
      <c r="I79" s="43"/>
      <c r="J79" s="44"/>
    </row>
    <row r="80" spans="1:16" ht="30">
      <c r="A80" s="35" t="s">
        <v>52</v>
      </c>
      <c r="B80" s="35">
        <v>23</v>
      </c>
      <c r="C80" s="36" t="s">
        <v>379</v>
      </c>
      <c r="D80" s="35" t="s">
        <v>54</v>
      </c>
      <c r="E80" s="37" t="s">
        <v>380</v>
      </c>
      <c r="F80" s="38" t="s">
        <v>81</v>
      </c>
      <c r="G80" s="39">
        <v>2</v>
      </c>
      <c r="H80" s="40">
        <v>0</v>
      </c>
      <c r="I80" s="40">
        <f>ROUND(G80*H80,P4)</f>
        <v>0</v>
      </c>
      <c r="J80" s="38" t="s">
        <v>66</v>
      </c>
      <c r="O80" s="41">
        <f>I80*0.21</f>
        <v>0</v>
      </c>
      <c r="P80">
        <v>3</v>
      </c>
    </row>
    <row r="81" spans="1:10" ht="45">
      <c r="A81" s="35" t="s">
        <v>57</v>
      </c>
      <c r="B81" s="42"/>
      <c r="C81" s="43"/>
      <c r="D81" s="43"/>
      <c r="E81" s="37" t="s">
        <v>609</v>
      </c>
      <c r="F81" s="43"/>
      <c r="G81" s="43"/>
      <c r="H81" s="43"/>
      <c r="I81" s="43"/>
      <c r="J81" s="44"/>
    </row>
    <row r="82" spans="1:10" ht="45">
      <c r="A82" s="35" t="s">
        <v>59</v>
      </c>
      <c r="B82" s="42"/>
      <c r="C82" s="43"/>
      <c r="D82" s="43"/>
      <c r="E82" s="45" t="s">
        <v>610</v>
      </c>
      <c r="F82" s="43"/>
      <c r="G82" s="43"/>
      <c r="H82" s="43"/>
      <c r="I82" s="43"/>
      <c r="J82" s="44"/>
    </row>
    <row r="83" spans="1:16" ht="30">
      <c r="A83" s="35" t="s">
        <v>52</v>
      </c>
      <c r="B83" s="35">
        <v>24</v>
      </c>
      <c r="C83" s="36" t="s">
        <v>383</v>
      </c>
      <c r="D83" s="35" t="s">
        <v>54</v>
      </c>
      <c r="E83" s="37" t="s">
        <v>384</v>
      </c>
      <c r="F83" s="38" t="s">
        <v>81</v>
      </c>
      <c r="G83" s="39">
        <v>2</v>
      </c>
      <c r="H83" s="40">
        <v>0</v>
      </c>
      <c r="I83" s="40">
        <f>ROUND(G83*H83,P4)</f>
        <v>0</v>
      </c>
      <c r="J83" s="38" t="s">
        <v>66</v>
      </c>
      <c r="O83" s="41">
        <f>I83*0.21</f>
        <v>0</v>
      </c>
      <c r="P83">
        <v>3</v>
      </c>
    </row>
    <row r="84" spans="1:10" ht="30">
      <c r="A84" s="35" t="s">
        <v>57</v>
      </c>
      <c r="B84" s="42"/>
      <c r="C84" s="43"/>
      <c r="D84" s="43"/>
      <c r="E84" s="37" t="s">
        <v>611</v>
      </c>
      <c r="F84" s="43"/>
      <c r="G84" s="43"/>
      <c r="H84" s="43"/>
      <c r="I84" s="43"/>
      <c r="J84" s="44"/>
    </row>
    <row r="85" spans="1:10" ht="45">
      <c r="A85" s="35" t="s">
        <v>59</v>
      </c>
      <c r="B85" s="42"/>
      <c r="C85" s="43"/>
      <c r="D85" s="43"/>
      <c r="E85" s="45" t="s">
        <v>610</v>
      </c>
      <c r="F85" s="43"/>
      <c r="G85" s="43"/>
      <c r="H85" s="43"/>
      <c r="I85" s="43"/>
      <c r="J85" s="44"/>
    </row>
    <row r="86" spans="1:16" ht="30">
      <c r="A86" s="35" t="s">
        <v>52</v>
      </c>
      <c r="B86" s="35">
        <v>25</v>
      </c>
      <c r="C86" s="36" t="s">
        <v>390</v>
      </c>
      <c r="D86" s="35" t="s">
        <v>54</v>
      </c>
      <c r="E86" s="37" t="s">
        <v>391</v>
      </c>
      <c r="F86" s="38" t="s">
        <v>81</v>
      </c>
      <c r="G86" s="39">
        <v>2</v>
      </c>
      <c r="H86" s="40">
        <v>0</v>
      </c>
      <c r="I86" s="40">
        <f>ROUND(G86*H86,P4)</f>
        <v>0</v>
      </c>
      <c r="J86" s="38" t="s">
        <v>66</v>
      </c>
      <c r="O86" s="41">
        <f>I86*0.21</f>
        <v>0</v>
      </c>
      <c r="P86">
        <v>3</v>
      </c>
    </row>
    <row r="87" spans="1:10" ht="30">
      <c r="A87" s="35" t="s">
        <v>57</v>
      </c>
      <c r="B87" s="42"/>
      <c r="C87" s="43"/>
      <c r="D87" s="43"/>
      <c r="E87" s="37" t="s">
        <v>612</v>
      </c>
      <c r="F87" s="43"/>
      <c r="G87" s="43"/>
      <c r="H87" s="43"/>
      <c r="I87" s="43"/>
      <c r="J87" s="44"/>
    </row>
    <row r="88" spans="1:10" ht="30">
      <c r="A88" s="35" t="s">
        <v>59</v>
      </c>
      <c r="B88" s="42"/>
      <c r="C88" s="43"/>
      <c r="D88" s="43"/>
      <c r="E88" s="45" t="s">
        <v>613</v>
      </c>
      <c r="F88" s="43"/>
      <c r="G88" s="43"/>
      <c r="H88" s="43"/>
      <c r="I88" s="43"/>
      <c r="J88" s="44"/>
    </row>
    <row r="89" spans="1:16" ht="15">
      <c r="A89" s="35" t="s">
        <v>52</v>
      </c>
      <c r="B89" s="35">
        <v>26</v>
      </c>
      <c r="C89" s="36" t="s">
        <v>614</v>
      </c>
      <c r="D89" s="35" t="s">
        <v>54</v>
      </c>
      <c r="E89" s="37" t="s">
        <v>615</v>
      </c>
      <c r="F89" s="38" t="s">
        <v>56</v>
      </c>
      <c r="G89" s="39">
        <v>2</v>
      </c>
      <c r="H89" s="40">
        <v>0</v>
      </c>
      <c r="I89" s="40">
        <f>ROUND(G89*H89,P4)</f>
        <v>0</v>
      </c>
      <c r="J89" s="35"/>
      <c r="O89" s="41">
        <f>I89*0.21</f>
        <v>0</v>
      </c>
      <c r="P89">
        <v>3</v>
      </c>
    </row>
    <row r="90" spans="1:10" ht="15">
      <c r="A90" s="35" t="s">
        <v>57</v>
      </c>
      <c r="B90" s="42"/>
      <c r="C90" s="43"/>
      <c r="D90" s="43"/>
      <c r="E90" s="37" t="s">
        <v>616</v>
      </c>
      <c r="F90" s="43"/>
      <c r="G90" s="43"/>
      <c r="H90" s="43"/>
      <c r="I90" s="43"/>
      <c r="J90" s="44"/>
    </row>
    <row r="91" spans="1:10" ht="30">
      <c r="A91" s="35" t="s">
        <v>59</v>
      </c>
      <c r="B91" s="42"/>
      <c r="C91" s="43"/>
      <c r="D91" s="43"/>
      <c r="E91" s="45" t="s">
        <v>613</v>
      </c>
      <c r="F91" s="43"/>
      <c r="G91" s="43"/>
      <c r="H91" s="43"/>
      <c r="I91" s="43"/>
      <c r="J91" s="44"/>
    </row>
    <row r="92" spans="1:16" ht="15">
      <c r="A92" s="35" t="s">
        <v>52</v>
      </c>
      <c r="B92" s="35">
        <v>27</v>
      </c>
      <c r="C92" s="36" t="s">
        <v>617</v>
      </c>
      <c r="D92" s="35"/>
      <c r="E92" s="37" t="s">
        <v>618</v>
      </c>
      <c r="F92" s="38" t="s">
        <v>56</v>
      </c>
      <c r="G92" s="39">
        <v>2</v>
      </c>
      <c r="H92" s="40">
        <v>0</v>
      </c>
      <c r="I92" s="40">
        <f>ROUND(G92*H92,P4)</f>
        <v>0</v>
      </c>
      <c r="J92" s="35"/>
      <c r="O92" s="41">
        <f>I92*0.21</f>
        <v>0</v>
      </c>
      <c r="P92">
        <v>3</v>
      </c>
    </row>
    <row r="93" spans="1:10" ht="15">
      <c r="A93" s="35" t="s">
        <v>57</v>
      </c>
      <c r="B93" s="42"/>
      <c r="C93" s="43"/>
      <c r="D93" s="43"/>
      <c r="E93" s="37" t="s">
        <v>619</v>
      </c>
      <c r="F93" s="43"/>
      <c r="G93" s="43"/>
      <c r="H93" s="43"/>
      <c r="I93" s="43"/>
      <c r="J93" s="44"/>
    </row>
    <row r="94" spans="1:10" ht="30">
      <c r="A94" s="35" t="s">
        <v>59</v>
      </c>
      <c r="B94" s="46"/>
      <c r="C94" s="47"/>
      <c r="D94" s="47"/>
      <c r="E94" s="45" t="s">
        <v>613</v>
      </c>
      <c r="F94" s="47"/>
      <c r="G94" s="47"/>
      <c r="H94" s="47"/>
      <c r="I94" s="47"/>
      <c r="J94" s="48"/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1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7.57421875" style="0" bestFit="1" customWidth="1"/>
    <col min="15" max="16" width="9.140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0.25">
      <c r="A2" s="1"/>
      <c r="B2" s="14"/>
      <c r="C2" s="15"/>
      <c r="D2" s="15"/>
      <c r="E2" s="16" t="s">
        <v>29</v>
      </c>
      <c r="F2" s="15"/>
      <c r="G2" s="15"/>
      <c r="H2" s="15"/>
      <c r="I2" s="15"/>
      <c r="J2" s="17"/>
    </row>
    <row r="3" spans="1:16" ht="15">
      <c r="A3" s="3" t="s">
        <v>30</v>
      </c>
      <c r="B3" s="18" t="s">
        <v>31</v>
      </c>
      <c r="C3" s="19" t="s">
        <v>32</v>
      </c>
      <c r="D3" s="20"/>
      <c r="E3" s="21" t="s">
        <v>33</v>
      </c>
      <c r="F3" s="15"/>
      <c r="G3" s="15"/>
      <c r="H3" s="22" t="s">
        <v>21</v>
      </c>
      <c r="I3" s="23">
        <f>SUMIFS(I9:I261,A9:A261,"SD")</f>
        <v>0</v>
      </c>
      <c r="J3" s="17"/>
      <c r="O3">
        <v>0</v>
      </c>
      <c r="P3">
        <v>2</v>
      </c>
    </row>
    <row r="4" spans="1:16" ht="15">
      <c r="A4" s="3" t="s">
        <v>34</v>
      </c>
      <c r="B4" s="18" t="s">
        <v>35</v>
      </c>
      <c r="C4" s="19" t="s">
        <v>21</v>
      </c>
      <c r="D4" s="20"/>
      <c r="E4" s="21" t="s">
        <v>22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3" t="s">
        <v>36</v>
      </c>
      <c r="B5" s="18" t="s">
        <v>37</v>
      </c>
      <c r="C5" s="19" t="s">
        <v>21</v>
      </c>
      <c r="D5" s="20"/>
      <c r="E5" s="21" t="s">
        <v>22</v>
      </c>
      <c r="F5" s="15"/>
      <c r="G5" s="15"/>
      <c r="H5" s="15"/>
      <c r="I5" s="15"/>
      <c r="J5" s="17"/>
      <c r="O5">
        <v>0.21</v>
      </c>
    </row>
    <row r="6" spans="1:10" ht="15">
      <c r="A6" s="24" t="s">
        <v>38</v>
      </c>
      <c r="B6" s="25" t="s">
        <v>39</v>
      </c>
      <c r="C6" s="7" t="s">
        <v>40</v>
      </c>
      <c r="D6" s="7" t="s">
        <v>41</v>
      </c>
      <c r="E6" s="7" t="s">
        <v>42</v>
      </c>
      <c r="F6" s="7" t="s">
        <v>43</v>
      </c>
      <c r="G6" s="7" t="s">
        <v>44</v>
      </c>
      <c r="H6" s="7" t="s">
        <v>45</v>
      </c>
      <c r="I6" s="7"/>
      <c r="J6" s="26" t="s">
        <v>46</v>
      </c>
    </row>
    <row r="7" spans="1:10" ht="15">
      <c r="A7" s="24"/>
      <c r="B7" s="25"/>
      <c r="C7" s="7"/>
      <c r="D7" s="7"/>
      <c r="E7" s="7"/>
      <c r="F7" s="7"/>
      <c r="G7" s="7"/>
      <c r="H7" s="7" t="s">
        <v>47</v>
      </c>
      <c r="I7" s="7" t="s">
        <v>48</v>
      </c>
      <c r="J7" s="26"/>
    </row>
    <row r="8" spans="1:10" ht="15">
      <c r="A8" s="27">
        <v>0</v>
      </c>
      <c r="B8" s="25">
        <v>1</v>
      </c>
      <c r="C8" s="28">
        <v>2</v>
      </c>
      <c r="D8" s="7">
        <v>3</v>
      </c>
      <c r="E8" s="28">
        <v>4</v>
      </c>
      <c r="F8" s="7">
        <v>5</v>
      </c>
      <c r="G8" s="7">
        <v>6</v>
      </c>
      <c r="H8" s="7">
        <v>7</v>
      </c>
      <c r="I8" s="28">
        <v>8</v>
      </c>
      <c r="J8" s="26">
        <v>9</v>
      </c>
    </row>
    <row r="9" spans="1:10" ht="15">
      <c r="A9" s="29" t="s">
        <v>49</v>
      </c>
      <c r="B9" s="30"/>
      <c r="C9" s="31" t="s">
        <v>50</v>
      </c>
      <c r="D9" s="32"/>
      <c r="E9" s="29" t="s">
        <v>51</v>
      </c>
      <c r="F9" s="32"/>
      <c r="G9" s="32"/>
      <c r="H9" s="32"/>
      <c r="I9" s="33">
        <f>SUMIFS(I10:I27,A10:A27,"P")</f>
        <v>0</v>
      </c>
      <c r="J9" s="34"/>
    </row>
    <row r="10" spans="1:16" ht="30">
      <c r="A10" s="35" t="s">
        <v>52</v>
      </c>
      <c r="B10" s="35">
        <v>1</v>
      </c>
      <c r="C10" s="36" t="s">
        <v>108</v>
      </c>
      <c r="D10" s="35" t="s">
        <v>54</v>
      </c>
      <c r="E10" s="37" t="s">
        <v>109</v>
      </c>
      <c r="F10" s="38" t="s">
        <v>110</v>
      </c>
      <c r="G10" s="39">
        <v>71.92</v>
      </c>
      <c r="H10" s="40">
        <v>0</v>
      </c>
      <c r="I10" s="40">
        <f>ROUND(G10*H10,P4)</f>
        <v>0</v>
      </c>
      <c r="J10" s="38" t="s">
        <v>66</v>
      </c>
      <c r="O10" s="41">
        <f>I10*0.21</f>
        <v>0</v>
      </c>
      <c r="P10">
        <v>3</v>
      </c>
    </row>
    <row r="11" spans="1:10" ht="45">
      <c r="A11" s="35" t="s">
        <v>57</v>
      </c>
      <c r="B11" s="42"/>
      <c r="C11" s="43"/>
      <c r="D11" s="43"/>
      <c r="E11" s="37" t="s">
        <v>620</v>
      </c>
      <c r="F11" s="43"/>
      <c r="G11" s="43"/>
      <c r="H11" s="43"/>
      <c r="I11" s="43"/>
      <c r="J11" s="44"/>
    </row>
    <row r="12" spans="1:10" ht="30">
      <c r="A12" s="35" t="s">
        <v>59</v>
      </c>
      <c r="B12" s="42"/>
      <c r="C12" s="43"/>
      <c r="D12" s="43"/>
      <c r="E12" s="45" t="s">
        <v>621</v>
      </c>
      <c r="F12" s="43"/>
      <c r="G12" s="43"/>
      <c r="H12" s="43"/>
      <c r="I12" s="43"/>
      <c r="J12" s="44"/>
    </row>
    <row r="13" spans="1:16" ht="15">
      <c r="A13" s="35" t="s">
        <v>52</v>
      </c>
      <c r="B13" s="35">
        <v>2</v>
      </c>
      <c r="C13" s="36" t="s">
        <v>622</v>
      </c>
      <c r="D13" s="35" t="s">
        <v>76</v>
      </c>
      <c r="E13" s="37" t="s">
        <v>623</v>
      </c>
      <c r="F13" s="38" t="s">
        <v>56</v>
      </c>
      <c r="G13" s="39">
        <v>1</v>
      </c>
      <c r="H13" s="40">
        <v>0</v>
      </c>
      <c r="I13" s="40">
        <f>ROUND(G13*H13,P4)</f>
        <v>0</v>
      </c>
      <c r="J13" s="38" t="s">
        <v>66</v>
      </c>
      <c r="O13" s="41">
        <f>I13*0.21</f>
        <v>0</v>
      </c>
      <c r="P13">
        <v>3</v>
      </c>
    </row>
    <row r="14" spans="1:10" ht="30">
      <c r="A14" s="35" t="s">
        <v>57</v>
      </c>
      <c r="B14" s="42"/>
      <c r="C14" s="43"/>
      <c r="D14" s="43"/>
      <c r="E14" s="37" t="s">
        <v>624</v>
      </c>
      <c r="F14" s="43"/>
      <c r="G14" s="43"/>
      <c r="H14" s="43"/>
      <c r="I14" s="43"/>
      <c r="J14" s="44"/>
    </row>
    <row r="15" spans="1:10" ht="30">
      <c r="A15" s="35" t="s">
        <v>59</v>
      </c>
      <c r="B15" s="42"/>
      <c r="C15" s="43"/>
      <c r="D15" s="43"/>
      <c r="E15" s="45" t="s">
        <v>60</v>
      </c>
      <c r="F15" s="43"/>
      <c r="G15" s="43"/>
      <c r="H15" s="43"/>
      <c r="I15" s="43"/>
      <c r="J15" s="44"/>
    </row>
    <row r="16" spans="1:16" ht="15">
      <c r="A16" s="35" t="s">
        <v>52</v>
      </c>
      <c r="B16" s="35">
        <v>3</v>
      </c>
      <c r="C16" s="36" t="s">
        <v>83</v>
      </c>
      <c r="D16" s="35" t="s">
        <v>625</v>
      </c>
      <c r="E16" s="37" t="s">
        <v>84</v>
      </c>
      <c r="F16" s="38" t="s">
        <v>56</v>
      </c>
      <c r="G16" s="39">
        <v>1</v>
      </c>
      <c r="H16" s="40">
        <v>0</v>
      </c>
      <c r="I16" s="40">
        <f>ROUND(G16*H16,P4)</f>
        <v>0</v>
      </c>
      <c r="J16" s="38" t="s">
        <v>66</v>
      </c>
      <c r="O16" s="41">
        <f>I16*0.21</f>
        <v>0</v>
      </c>
      <c r="P16">
        <v>3</v>
      </c>
    </row>
    <row r="17" spans="1:10" ht="15">
      <c r="A17" s="35" t="s">
        <v>57</v>
      </c>
      <c r="B17" s="42"/>
      <c r="C17" s="43"/>
      <c r="D17" s="43"/>
      <c r="E17" s="37" t="s">
        <v>626</v>
      </c>
      <c r="F17" s="43"/>
      <c r="G17" s="43"/>
      <c r="H17" s="43"/>
      <c r="I17" s="43"/>
      <c r="J17" s="44"/>
    </row>
    <row r="18" spans="1:10" ht="30">
      <c r="A18" s="35" t="s">
        <v>59</v>
      </c>
      <c r="B18" s="42"/>
      <c r="C18" s="43"/>
      <c r="D18" s="43"/>
      <c r="E18" s="45" t="s">
        <v>60</v>
      </c>
      <c r="F18" s="43"/>
      <c r="G18" s="43"/>
      <c r="H18" s="43"/>
      <c r="I18" s="43"/>
      <c r="J18" s="44"/>
    </row>
    <row r="19" spans="1:16" ht="15">
      <c r="A19" s="35" t="s">
        <v>52</v>
      </c>
      <c r="B19" s="35">
        <v>4</v>
      </c>
      <c r="C19" s="36" t="s">
        <v>627</v>
      </c>
      <c r="D19" s="35" t="s">
        <v>54</v>
      </c>
      <c r="E19" s="37" t="s">
        <v>628</v>
      </c>
      <c r="F19" s="38" t="s">
        <v>81</v>
      </c>
      <c r="G19" s="39">
        <v>1</v>
      </c>
      <c r="H19" s="40">
        <v>0</v>
      </c>
      <c r="I19" s="40">
        <f>ROUND(G19*H19,P4)</f>
        <v>0</v>
      </c>
      <c r="J19" s="38" t="s">
        <v>66</v>
      </c>
      <c r="O19" s="41">
        <f>I19*0.21</f>
        <v>0</v>
      </c>
      <c r="P19">
        <v>3</v>
      </c>
    </row>
    <row r="20" spans="1:10" ht="30">
      <c r="A20" s="35" t="s">
        <v>57</v>
      </c>
      <c r="B20" s="42"/>
      <c r="C20" s="43"/>
      <c r="D20" s="43"/>
      <c r="E20" s="37" t="s">
        <v>629</v>
      </c>
      <c r="F20" s="43"/>
      <c r="G20" s="43"/>
      <c r="H20" s="43"/>
      <c r="I20" s="43"/>
      <c r="J20" s="44"/>
    </row>
    <row r="21" spans="1:10" ht="30">
      <c r="A21" s="35" t="s">
        <v>59</v>
      </c>
      <c r="B21" s="42"/>
      <c r="C21" s="43"/>
      <c r="D21" s="43"/>
      <c r="E21" s="45" t="s">
        <v>630</v>
      </c>
      <c r="F21" s="43"/>
      <c r="G21" s="43"/>
      <c r="H21" s="43"/>
      <c r="I21" s="43"/>
      <c r="J21" s="44"/>
    </row>
    <row r="22" spans="1:16" ht="15">
      <c r="A22" s="35" t="s">
        <v>52</v>
      </c>
      <c r="B22" s="35">
        <v>5</v>
      </c>
      <c r="C22" s="36" t="s">
        <v>631</v>
      </c>
      <c r="D22" s="35" t="s">
        <v>72</v>
      </c>
      <c r="E22" s="37" t="s">
        <v>632</v>
      </c>
      <c r="F22" s="38" t="s">
        <v>56</v>
      </c>
      <c r="G22" s="39">
        <v>1</v>
      </c>
      <c r="H22" s="40">
        <v>0</v>
      </c>
      <c r="I22" s="40">
        <f>ROUND(G22*H22,P4)</f>
        <v>0</v>
      </c>
      <c r="J22" s="38" t="s">
        <v>66</v>
      </c>
      <c r="O22" s="41">
        <f>I22*0.21</f>
        <v>0</v>
      </c>
      <c r="P22">
        <v>3</v>
      </c>
    </row>
    <row r="23" spans="1:10" ht="15">
      <c r="A23" s="35" t="s">
        <v>57</v>
      </c>
      <c r="B23" s="42"/>
      <c r="C23" s="43"/>
      <c r="D23" s="43"/>
      <c r="E23" s="37" t="s">
        <v>633</v>
      </c>
      <c r="F23" s="43"/>
      <c r="G23" s="43"/>
      <c r="H23" s="43"/>
      <c r="I23" s="43"/>
      <c r="J23" s="44"/>
    </row>
    <row r="24" spans="1:10" ht="15">
      <c r="A24" s="35" t="s">
        <v>59</v>
      </c>
      <c r="B24" s="42"/>
      <c r="C24" s="43"/>
      <c r="D24" s="43"/>
      <c r="E24" s="45" t="s">
        <v>634</v>
      </c>
      <c r="F24" s="43"/>
      <c r="G24" s="43"/>
      <c r="H24" s="43"/>
      <c r="I24" s="43"/>
      <c r="J24" s="44"/>
    </row>
    <row r="25" spans="1:16" ht="15">
      <c r="A25" s="35" t="s">
        <v>52</v>
      </c>
      <c r="B25" s="35">
        <v>6</v>
      </c>
      <c r="C25" s="36" t="s">
        <v>635</v>
      </c>
      <c r="D25" s="35" t="s">
        <v>54</v>
      </c>
      <c r="E25" s="37" t="s">
        <v>636</v>
      </c>
      <c r="F25" s="38" t="s">
        <v>81</v>
      </c>
      <c r="G25" s="39">
        <v>1</v>
      </c>
      <c r="H25" s="40">
        <v>0</v>
      </c>
      <c r="I25" s="40">
        <f>ROUND(G25*H25,P4)</f>
        <v>0</v>
      </c>
      <c r="J25" s="38" t="s">
        <v>66</v>
      </c>
      <c r="O25" s="41">
        <f>I25*0.21</f>
        <v>0</v>
      </c>
      <c r="P25">
        <v>3</v>
      </c>
    </row>
    <row r="26" spans="1:10" ht="15">
      <c r="A26" s="35" t="s">
        <v>57</v>
      </c>
      <c r="B26" s="42"/>
      <c r="C26" s="43"/>
      <c r="D26" s="43"/>
      <c r="E26" s="37" t="s">
        <v>637</v>
      </c>
      <c r="F26" s="43"/>
      <c r="G26" s="43"/>
      <c r="H26" s="43"/>
      <c r="I26" s="43"/>
      <c r="J26" s="44"/>
    </row>
    <row r="27" spans="1:10" ht="30">
      <c r="A27" s="35" t="s">
        <v>59</v>
      </c>
      <c r="B27" s="42"/>
      <c r="C27" s="43"/>
      <c r="D27" s="43"/>
      <c r="E27" s="45" t="s">
        <v>60</v>
      </c>
      <c r="F27" s="43"/>
      <c r="G27" s="43"/>
      <c r="H27" s="43"/>
      <c r="I27" s="43"/>
      <c r="J27" s="44"/>
    </row>
    <row r="28" spans="1:10" ht="15">
      <c r="A28" s="29" t="s">
        <v>49</v>
      </c>
      <c r="B28" s="30"/>
      <c r="C28" s="31" t="s">
        <v>131</v>
      </c>
      <c r="D28" s="32"/>
      <c r="E28" s="29" t="s">
        <v>132</v>
      </c>
      <c r="F28" s="32"/>
      <c r="G28" s="32"/>
      <c r="H28" s="32"/>
      <c r="I28" s="33">
        <f>SUMIFS(I29:I49,A29:A49,"P")</f>
        <v>0</v>
      </c>
      <c r="J28" s="34"/>
    </row>
    <row r="29" spans="1:16" ht="15">
      <c r="A29" s="35" t="s">
        <v>52</v>
      </c>
      <c r="B29" s="35">
        <v>7</v>
      </c>
      <c r="C29" s="36" t="s">
        <v>284</v>
      </c>
      <c r="D29" s="35" t="s">
        <v>54</v>
      </c>
      <c r="E29" s="37" t="s">
        <v>285</v>
      </c>
      <c r="F29" s="38" t="s">
        <v>135</v>
      </c>
      <c r="G29" s="39">
        <v>302.165</v>
      </c>
      <c r="H29" s="40">
        <v>0</v>
      </c>
      <c r="I29" s="40">
        <f>ROUND(G29*H29,P4)</f>
        <v>0</v>
      </c>
      <c r="J29" s="38" t="s">
        <v>66</v>
      </c>
      <c r="O29" s="41">
        <f>I29*0.21</f>
        <v>0</v>
      </c>
      <c r="P29">
        <v>3</v>
      </c>
    </row>
    <row r="30" spans="1:10" ht="30">
      <c r="A30" s="35" t="s">
        <v>57</v>
      </c>
      <c r="B30" s="42"/>
      <c r="C30" s="43"/>
      <c r="D30" s="43"/>
      <c r="E30" s="37" t="s">
        <v>638</v>
      </c>
      <c r="F30" s="43"/>
      <c r="G30" s="43"/>
      <c r="H30" s="43"/>
      <c r="I30" s="43"/>
      <c r="J30" s="44"/>
    </row>
    <row r="31" spans="1:10" ht="45">
      <c r="A31" s="35" t="s">
        <v>59</v>
      </c>
      <c r="B31" s="42"/>
      <c r="C31" s="43"/>
      <c r="D31" s="43"/>
      <c r="E31" s="45" t="s">
        <v>639</v>
      </c>
      <c r="F31" s="43"/>
      <c r="G31" s="43"/>
      <c r="H31" s="43"/>
      <c r="I31" s="43"/>
      <c r="J31" s="44"/>
    </row>
    <row r="32" spans="1:16" ht="15">
      <c r="A32" s="35" t="s">
        <v>52</v>
      </c>
      <c r="B32" s="35">
        <v>8</v>
      </c>
      <c r="C32" s="36" t="s">
        <v>640</v>
      </c>
      <c r="D32" s="35" t="s">
        <v>54</v>
      </c>
      <c r="E32" s="37" t="s">
        <v>641</v>
      </c>
      <c r="F32" s="38" t="s">
        <v>135</v>
      </c>
      <c r="G32" s="39">
        <v>35.96</v>
      </c>
      <c r="H32" s="40">
        <v>0</v>
      </c>
      <c r="I32" s="40">
        <f>ROUND(G32*H32,P4)</f>
        <v>0</v>
      </c>
      <c r="J32" s="38" t="s">
        <v>66</v>
      </c>
      <c r="O32" s="41">
        <f>I32*0.21</f>
        <v>0</v>
      </c>
      <c r="P32">
        <v>3</v>
      </c>
    </row>
    <row r="33" spans="1:10" ht="45">
      <c r="A33" s="35" t="s">
        <v>57</v>
      </c>
      <c r="B33" s="42"/>
      <c r="C33" s="43"/>
      <c r="D33" s="43"/>
      <c r="E33" s="37" t="s">
        <v>642</v>
      </c>
      <c r="F33" s="43"/>
      <c r="G33" s="43"/>
      <c r="H33" s="43"/>
      <c r="I33" s="43"/>
      <c r="J33" s="44"/>
    </row>
    <row r="34" spans="1:10" ht="45">
      <c r="A34" s="35" t="s">
        <v>59</v>
      </c>
      <c r="B34" s="42"/>
      <c r="C34" s="43"/>
      <c r="D34" s="43"/>
      <c r="E34" s="45" t="s">
        <v>643</v>
      </c>
      <c r="F34" s="43"/>
      <c r="G34" s="43"/>
      <c r="H34" s="43"/>
      <c r="I34" s="43"/>
      <c r="J34" s="44"/>
    </row>
    <row r="35" spans="1:16" ht="15">
      <c r="A35" s="35" t="s">
        <v>52</v>
      </c>
      <c r="B35" s="35">
        <v>9</v>
      </c>
      <c r="C35" s="36" t="s">
        <v>644</v>
      </c>
      <c r="D35" s="35" t="s">
        <v>54</v>
      </c>
      <c r="E35" s="37" t="s">
        <v>162</v>
      </c>
      <c r="F35" s="38" t="s">
        <v>135</v>
      </c>
      <c r="G35" s="39">
        <v>179.8</v>
      </c>
      <c r="H35" s="40">
        <v>0</v>
      </c>
      <c r="I35" s="40">
        <f>ROUND(G35*H35,P4)</f>
        <v>0</v>
      </c>
      <c r="J35" s="38" t="s">
        <v>66</v>
      </c>
      <c r="O35" s="41">
        <f>I35*0.21</f>
        <v>0</v>
      </c>
      <c r="P35">
        <v>3</v>
      </c>
    </row>
    <row r="36" spans="1:10" ht="15">
      <c r="A36" s="35" t="s">
        <v>57</v>
      </c>
      <c r="B36" s="42"/>
      <c r="C36" s="43"/>
      <c r="D36" s="43"/>
      <c r="E36" s="49" t="s">
        <v>54</v>
      </c>
      <c r="F36" s="43"/>
      <c r="G36" s="43"/>
      <c r="H36" s="43"/>
      <c r="I36" s="43"/>
      <c r="J36" s="44"/>
    </row>
    <row r="37" spans="1:10" ht="30">
      <c r="A37" s="35" t="s">
        <v>59</v>
      </c>
      <c r="B37" s="42"/>
      <c r="C37" s="43"/>
      <c r="D37" s="43"/>
      <c r="E37" s="45" t="s">
        <v>645</v>
      </c>
      <c r="F37" s="43"/>
      <c r="G37" s="43"/>
      <c r="H37" s="43"/>
      <c r="I37" s="43"/>
      <c r="J37" s="44"/>
    </row>
    <row r="38" spans="1:16" ht="15">
      <c r="A38" s="35" t="s">
        <v>52</v>
      </c>
      <c r="B38" s="35">
        <v>10</v>
      </c>
      <c r="C38" s="36" t="s">
        <v>164</v>
      </c>
      <c r="D38" s="35" t="s">
        <v>54</v>
      </c>
      <c r="E38" s="37" t="s">
        <v>165</v>
      </c>
      <c r="F38" s="38" t="s">
        <v>135</v>
      </c>
      <c r="G38" s="39">
        <v>35.96</v>
      </c>
      <c r="H38" s="40">
        <v>0</v>
      </c>
      <c r="I38" s="40">
        <f>ROUND(G38*H38,P4)</f>
        <v>0</v>
      </c>
      <c r="J38" s="38" t="s">
        <v>66</v>
      </c>
      <c r="O38" s="41">
        <f>I38*0.21</f>
        <v>0</v>
      </c>
      <c r="P38">
        <v>3</v>
      </c>
    </row>
    <row r="39" spans="1:10" ht="15">
      <c r="A39" s="35" t="s">
        <v>57</v>
      </c>
      <c r="B39" s="42"/>
      <c r="C39" s="43"/>
      <c r="D39" s="43"/>
      <c r="E39" s="37" t="s">
        <v>166</v>
      </c>
      <c r="F39" s="43"/>
      <c r="G39" s="43"/>
      <c r="H39" s="43"/>
      <c r="I39" s="43"/>
      <c r="J39" s="44"/>
    </row>
    <row r="40" spans="1:10" ht="30">
      <c r="A40" s="35" t="s">
        <v>59</v>
      </c>
      <c r="B40" s="42"/>
      <c r="C40" s="43"/>
      <c r="D40" s="43"/>
      <c r="E40" s="45" t="s">
        <v>646</v>
      </c>
      <c r="F40" s="43"/>
      <c r="G40" s="43"/>
      <c r="H40" s="43"/>
      <c r="I40" s="43"/>
      <c r="J40" s="44"/>
    </row>
    <row r="41" spans="1:16" ht="15">
      <c r="A41" s="35" t="s">
        <v>52</v>
      </c>
      <c r="B41" s="35">
        <v>11</v>
      </c>
      <c r="C41" s="36" t="s">
        <v>289</v>
      </c>
      <c r="D41" s="35" t="s">
        <v>54</v>
      </c>
      <c r="E41" s="37" t="s">
        <v>290</v>
      </c>
      <c r="F41" s="38" t="s">
        <v>135</v>
      </c>
      <c r="G41" s="39">
        <v>30</v>
      </c>
      <c r="H41" s="40">
        <v>0</v>
      </c>
      <c r="I41" s="40">
        <f>ROUND(G41*H41,P4)</f>
        <v>0</v>
      </c>
      <c r="J41" s="38" t="s">
        <v>66</v>
      </c>
      <c r="O41" s="41">
        <f>I41*0.21</f>
        <v>0</v>
      </c>
      <c r="P41">
        <v>3</v>
      </c>
    </row>
    <row r="42" spans="1:10" ht="15">
      <c r="A42" s="35" t="s">
        <v>57</v>
      </c>
      <c r="B42" s="42"/>
      <c r="C42" s="43"/>
      <c r="D42" s="43"/>
      <c r="E42" s="37" t="s">
        <v>647</v>
      </c>
      <c r="F42" s="43"/>
      <c r="G42" s="43"/>
      <c r="H42" s="43"/>
      <c r="I42" s="43"/>
      <c r="J42" s="44"/>
    </row>
    <row r="43" spans="1:10" ht="45">
      <c r="A43" s="35" t="s">
        <v>59</v>
      </c>
      <c r="B43" s="42"/>
      <c r="C43" s="43"/>
      <c r="D43" s="43"/>
      <c r="E43" s="45" t="s">
        <v>648</v>
      </c>
      <c r="F43" s="43"/>
      <c r="G43" s="43"/>
      <c r="H43" s="43"/>
      <c r="I43" s="43"/>
      <c r="J43" s="44"/>
    </row>
    <row r="44" spans="1:16" ht="15">
      <c r="A44" s="35" t="s">
        <v>52</v>
      </c>
      <c r="B44" s="35">
        <v>12</v>
      </c>
      <c r="C44" s="36" t="s">
        <v>649</v>
      </c>
      <c r="D44" s="35"/>
      <c r="E44" s="37" t="s">
        <v>650</v>
      </c>
      <c r="F44" s="38" t="s">
        <v>135</v>
      </c>
      <c r="G44" s="39">
        <v>164.765</v>
      </c>
      <c r="H44" s="40">
        <v>0</v>
      </c>
      <c r="I44" s="40">
        <f>ROUND(G44*H44,P4)</f>
        <v>0</v>
      </c>
      <c r="J44" s="38" t="s">
        <v>66</v>
      </c>
      <c r="O44" s="41">
        <f>I44*0.21</f>
        <v>0</v>
      </c>
      <c r="P44">
        <v>3</v>
      </c>
    </row>
    <row r="45" spans="1:10" ht="30">
      <c r="A45" s="35" t="s">
        <v>57</v>
      </c>
      <c r="B45" s="42"/>
      <c r="C45" s="43"/>
      <c r="D45" s="43"/>
      <c r="E45" s="37" t="s">
        <v>651</v>
      </c>
      <c r="F45" s="43"/>
      <c r="G45" s="43"/>
      <c r="H45" s="43"/>
      <c r="I45" s="43"/>
      <c r="J45" s="44"/>
    </row>
    <row r="46" spans="1:10" ht="105">
      <c r="A46" s="35" t="s">
        <v>59</v>
      </c>
      <c r="B46" s="42"/>
      <c r="C46" s="43"/>
      <c r="D46" s="43"/>
      <c r="E46" s="45" t="s">
        <v>652</v>
      </c>
      <c r="F46" s="43"/>
      <c r="G46" s="43"/>
      <c r="H46" s="43"/>
      <c r="I46" s="43"/>
      <c r="J46" s="44"/>
    </row>
    <row r="47" spans="1:16" ht="15">
      <c r="A47" s="35" t="s">
        <v>52</v>
      </c>
      <c r="B47" s="35">
        <v>13</v>
      </c>
      <c r="C47" s="36" t="s">
        <v>653</v>
      </c>
      <c r="D47" s="35" t="s">
        <v>54</v>
      </c>
      <c r="E47" s="37" t="s">
        <v>654</v>
      </c>
      <c r="F47" s="38" t="s">
        <v>135</v>
      </c>
      <c r="G47" s="39">
        <v>44.2</v>
      </c>
      <c r="H47" s="40">
        <v>0</v>
      </c>
      <c r="I47" s="40">
        <f>ROUND(G47*H47,P4)</f>
        <v>0</v>
      </c>
      <c r="J47" s="38" t="s">
        <v>66</v>
      </c>
      <c r="O47" s="41">
        <f>I47*0.21</f>
        <v>0</v>
      </c>
      <c r="P47">
        <v>3</v>
      </c>
    </row>
    <row r="48" spans="1:10" ht="45">
      <c r="A48" s="35" t="s">
        <v>57</v>
      </c>
      <c r="B48" s="42"/>
      <c r="C48" s="43"/>
      <c r="D48" s="43"/>
      <c r="E48" s="37" t="s">
        <v>655</v>
      </c>
      <c r="F48" s="43"/>
      <c r="G48" s="43"/>
      <c r="H48" s="43"/>
      <c r="I48" s="43"/>
      <c r="J48" s="44"/>
    </row>
    <row r="49" spans="1:10" ht="30">
      <c r="A49" s="35" t="s">
        <v>59</v>
      </c>
      <c r="B49" s="42"/>
      <c r="C49" s="43"/>
      <c r="D49" s="43"/>
      <c r="E49" s="45" t="s">
        <v>656</v>
      </c>
      <c r="F49" s="43"/>
      <c r="G49" s="43"/>
      <c r="H49" s="43"/>
      <c r="I49" s="43"/>
      <c r="J49" s="44"/>
    </row>
    <row r="50" spans="1:10" ht="15">
      <c r="A50" s="29" t="s">
        <v>49</v>
      </c>
      <c r="B50" s="30"/>
      <c r="C50" s="31" t="s">
        <v>490</v>
      </c>
      <c r="D50" s="32"/>
      <c r="E50" s="29" t="s">
        <v>491</v>
      </c>
      <c r="F50" s="32"/>
      <c r="G50" s="32"/>
      <c r="H50" s="32"/>
      <c r="I50" s="33">
        <f>SUMIFS(I51:I71,A51:A71,"P")</f>
        <v>0</v>
      </c>
      <c r="J50" s="34"/>
    </row>
    <row r="51" spans="1:16" ht="15">
      <c r="A51" s="35" t="s">
        <v>52</v>
      </c>
      <c r="B51" s="35">
        <v>14</v>
      </c>
      <c r="C51" s="36" t="s">
        <v>657</v>
      </c>
      <c r="D51" s="35" t="s">
        <v>54</v>
      </c>
      <c r="E51" s="37" t="s">
        <v>658</v>
      </c>
      <c r="F51" s="38" t="s">
        <v>135</v>
      </c>
      <c r="G51" s="39">
        <v>0.376</v>
      </c>
      <c r="H51" s="40">
        <v>0</v>
      </c>
      <c r="I51" s="40">
        <f>ROUND(G51*H51,P4)</f>
        <v>0</v>
      </c>
      <c r="J51" s="38" t="s">
        <v>66</v>
      </c>
      <c r="O51" s="41">
        <f>I51*0.21</f>
        <v>0</v>
      </c>
      <c r="P51">
        <v>3</v>
      </c>
    </row>
    <row r="52" spans="1:10" ht="15">
      <c r="A52" s="35" t="s">
        <v>57</v>
      </c>
      <c r="B52" s="42"/>
      <c r="C52" s="43"/>
      <c r="D52" s="43"/>
      <c r="E52" s="49" t="s">
        <v>54</v>
      </c>
      <c r="F52" s="43"/>
      <c r="G52" s="43"/>
      <c r="H52" s="43"/>
      <c r="I52" s="43"/>
      <c r="J52" s="44"/>
    </row>
    <row r="53" spans="1:10" ht="45">
      <c r="A53" s="35" t="s">
        <v>59</v>
      </c>
      <c r="B53" s="42"/>
      <c r="C53" s="43"/>
      <c r="D53" s="43"/>
      <c r="E53" s="45" t="s">
        <v>659</v>
      </c>
      <c r="F53" s="43"/>
      <c r="G53" s="43"/>
      <c r="H53" s="43"/>
      <c r="I53" s="43"/>
      <c r="J53" s="44"/>
    </row>
    <row r="54" spans="1:16" ht="15">
      <c r="A54" s="35" t="s">
        <v>52</v>
      </c>
      <c r="B54" s="35">
        <v>15</v>
      </c>
      <c r="C54" s="36" t="s">
        <v>660</v>
      </c>
      <c r="D54" s="35" t="s">
        <v>54</v>
      </c>
      <c r="E54" s="37" t="s">
        <v>661</v>
      </c>
      <c r="F54" s="38" t="s">
        <v>135</v>
      </c>
      <c r="G54" s="39">
        <v>26.73</v>
      </c>
      <c r="H54" s="40">
        <v>0</v>
      </c>
      <c r="I54" s="40">
        <f>ROUND(G54*H54,P4)</f>
        <v>0</v>
      </c>
      <c r="J54" s="38" t="s">
        <v>66</v>
      </c>
      <c r="O54" s="41">
        <f>I54*0.21</f>
        <v>0</v>
      </c>
      <c r="P54">
        <v>3</v>
      </c>
    </row>
    <row r="55" spans="1:10" ht="15">
      <c r="A55" s="35" t="s">
        <v>57</v>
      </c>
      <c r="B55" s="42"/>
      <c r="C55" s="43"/>
      <c r="D55" s="43"/>
      <c r="E55" s="37" t="s">
        <v>662</v>
      </c>
      <c r="F55" s="43"/>
      <c r="G55" s="43"/>
      <c r="H55" s="43"/>
      <c r="I55" s="43"/>
      <c r="J55" s="44"/>
    </row>
    <row r="56" spans="1:10" ht="30">
      <c r="A56" s="35" t="s">
        <v>59</v>
      </c>
      <c r="B56" s="42"/>
      <c r="C56" s="43"/>
      <c r="D56" s="43"/>
      <c r="E56" s="45" t="s">
        <v>663</v>
      </c>
      <c r="F56" s="43"/>
      <c r="G56" s="43"/>
      <c r="H56" s="43"/>
      <c r="I56" s="43"/>
      <c r="J56" s="44"/>
    </row>
    <row r="57" spans="1:16" ht="15">
      <c r="A57" s="35" t="s">
        <v>52</v>
      </c>
      <c r="B57" s="35">
        <v>16</v>
      </c>
      <c r="C57" s="36" t="s">
        <v>664</v>
      </c>
      <c r="D57" s="35" t="s">
        <v>54</v>
      </c>
      <c r="E57" s="37" t="s">
        <v>665</v>
      </c>
      <c r="F57" s="38" t="s">
        <v>110</v>
      </c>
      <c r="G57" s="39">
        <v>4.01</v>
      </c>
      <c r="H57" s="40">
        <v>0</v>
      </c>
      <c r="I57" s="40">
        <f>ROUND(G57*H57,P4)</f>
        <v>0</v>
      </c>
      <c r="J57" s="38" t="s">
        <v>66</v>
      </c>
      <c r="O57" s="41">
        <f>I57*0.21</f>
        <v>0</v>
      </c>
      <c r="P57">
        <v>3</v>
      </c>
    </row>
    <row r="58" spans="1:10" ht="15">
      <c r="A58" s="35" t="s">
        <v>57</v>
      </c>
      <c r="B58" s="42"/>
      <c r="C58" s="43"/>
      <c r="D58" s="43"/>
      <c r="E58" s="37" t="s">
        <v>666</v>
      </c>
      <c r="F58" s="43"/>
      <c r="G58" s="43"/>
      <c r="H58" s="43"/>
      <c r="I58" s="43"/>
      <c r="J58" s="44"/>
    </row>
    <row r="59" spans="1:10" ht="30">
      <c r="A59" s="35" t="s">
        <v>59</v>
      </c>
      <c r="B59" s="42"/>
      <c r="C59" s="43"/>
      <c r="D59" s="43"/>
      <c r="E59" s="45" t="s">
        <v>667</v>
      </c>
      <c r="F59" s="43"/>
      <c r="G59" s="43"/>
      <c r="H59" s="43"/>
      <c r="I59" s="43"/>
      <c r="J59" s="44"/>
    </row>
    <row r="60" spans="1:16" ht="30">
      <c r="A60" s="35" t="s">
        <v>52</v>
      </c>
      <c r="B60" s="35">
        <v>17</v>
      </c>
      <c r="C60" s="36" t="s">
        <v>668</v>
      </c>
      <c r="D60" s="35" t="s">
        <v>54</v>
      </c>
      <c r="E60" s="37" t="s">
        <v>669</v>
      </c>
      <c r="F60" s="38" t="s">
        <v>81</v>
      </c>
      <c r="G60" s="39">
        <v>2122.2</v>
      </c>
      <c r="H60" s="40">
        <v>0</v>
      </c>
      <c r="I60" s="40">
        <f>ROUND(G60*H60,P4)</f>
        <v>0</v>
      </c>
      <c r="J60" s="38" t="s">
        <v>66</v>
      </c>
      <c r="O60" s="41">
        <f>I60*0.21</f>
        <v>0</v>
      </c>
      <c r="P60">
        <v>3</v>
      </c>
    </row>
    <row r="61" spans="1:10" ht="60">
      <c r="A61" s="35" t="s">
        <v>57</v>
      </c>
      <c r="B61" s="42"/>
      <c r="C61" s="43"/>
      <c r="D61" s="43"/>
      <c r="E61" s="37" t="s">
        <v>670</v>
      </c>
      <c r="F61" s="43"/>
      <c r="G61" s="43"/>
      <c r="H61" s="43"/>
      <c r="I61" s="43"/>
      <c r="J61" s="44"/>
    </row>
    <row r="62" spans="1:10" ht="90">
      <c r="A62" s="35" t="s">
        <v>59</v>
      </c>
      <c r="B62" s="42"/>
      <c r="C62" s="43"/>
      <c r="D62" s="43"/>
      <c r="E62" s="45" t="s">
        <v>671</v>
      </c>
      <c r="F62" s="43"/>
      <c r="G62" s="43"/>
      <c r="H62" s="43"/>
      <c r="I62" s="43"/>
      <c r="J62" s="44"/>
    </row>
    <row r="63" spans="1:16" ht="30">
      <c r="A63" s="35" t="s">
        <v>52</v>
      </c>
      <c r="B63" s="35">
        <v>18</v>
      </c>
      <c r="C63" s="36" t="s">
        <v>672</v>
      </c>
      <c r="D63" s="35" t="s">
        <v>54</v>
      </c>
      <c r="E63" s="37" t="s">
        <v>673</v>
      </c>
      <c r="F63" s="38" t="s">
        <v>81</v>
      </c>
      <c r="G63" s="39">
        <v>1060</v>
      </c>
      <c r="H63" s="40">
        <v>0</v>
      </c>
      <c r="I63" s="40">
        <f>ROUND(G63*H63,P4)</f>
        <v>0</v>
      </c>
      <c r="J63" s="38" t="s">
        <v>66</v>
      </c>
      <c r="O63" s="41">
        <f>I63*0.21</f>
        <v>0</v>
      </c>
      <c r="P63">
        <v>3</v>
      </c>
    </row>
    <row r="64" spans="1:10" ht="45">
      <c r="A64" s="35" t="s">
        <v>57</v>
      </c>
      <c r="B64" s="42"/>
      <c r="C64" s="43"/>
      <c r="D64" s="43"/>
      <c r="E64" s="37" t="s">
        <v>674</v>
      </c>
      <c r="F64" s="43"/>
      <c r="G64" s="43"/>
      <c r="H64" s="43"/>
      <c r="I64" s="43"/>
      <c r="J64" s="44"/>
    </row>
    <row r="65" spans="1:10" ht="120">
      <c r="A65" s="35" t="s">
        <v>59</v>
      </c>
      <c r="B65" s="42"/>
      <c r="C65" s="43"/>
      <c r="D65" s="43"/>
      <c r="E65" s="45" t="s">
        <v>675</v>
      </c>
      <c r="F65" s="43"/>
      <c r="G65" s="43"/>
      <c r="H65" s="43"/>
      <c r="I65" s="43"/>
      <c r="J65" s="44"/>
    </row>
    <row r="66" spans="1:16" ht="15">
      <c r="A66" s="35" t="s">
        <v>52</v>
      </c>
      <c r="B66" s="35">
        <v>19</v>
      </c>
      <c r="C66" s="36" t="s">
        <v>676</v>
      </c>
      <c r="D66" s="35" t="s">
        <v>54</v>
      </c>
      <c r="E66" s="37" t="s">
        <v>677</v>
      </c>
      <c r="F66" s="38" t="s">
        <v>678</v>
      </c>
      <c r="G66" s="39">
        <v>12.54</v>
      </c>
      <c r="H66" s="40">
        <v>0</v>
      </c>
      <c r="I66" s="40">
        <f>ROUND(G66*H66,P4)</f>
        <v>0</v>
      </c>
      <c r="J66" s="35"/>
      <c r="O66" s="41">
        <f>I66*0.21</f>
        <v>0</v>
      </c>
      <c r="P66">
        <v>3</v>
      </c>
    </row>
    <row r="67" spans="1:10" ht="90">
      <c r="A67" s="35" t="s">
        <v>57</v>
      </c>
      <c r="B67" s="42"/>
      <c r="C67" s="43"/>
      <c r="D67" s="43"/>
      <c r="E67" s="37" t="s">
        <v>679</v>
      </c>
      <c r="F67" s="43"/>
      <c r="G67" s="43"/>
      <c r="H67" s="43"/>
      <c r="I67" s="43"/>
      <c r="J67" s="44"/>
    </row>
    <row r="68" spans="1:10" ht="45">
      <c r="A68" s="35" t="s">
        <v>59</v>
      </c>
      <c r="B68" s="42"/>
      <c r="C68" s="43"/>
      <c r="D68" s="43"/>
      <c r="E68" s="45" t="s">
        <v>680</v>
      </c>
      <c r="F68" s="43"/>
      <c r="G68" s="43"/>
      <c r="H68" s="43"/>
      <c r="I68" s="43"/>
      <c r="J68" s="44"/>
    </row>
    <row r="69" spans="1:16" ht="15">
      <c r="A69" s="35" t="s">
        <v>52</v>
      </c>
      <c r="B69" s="35">
        <v>20</v>
      </c>
      <c r="C69" s="36" t="s">
        <v>681</v>
      </c>
      <c r="D69" s="35"/>
      <c r="E69" s="37" t="s">
        <v>682</v>
      </c>
      <c r="F69" s="38" t="s">
        <v>105</v>
      </c>
      <c r="G69" s="39">
        <v>1</v>
      </c>
      <c r="H69" s="40">
        <v>0</v>
      </c>
      <c r="I69" s="40">
        <f>ROUND(G69*H69,P4)</f>
        <v>0</v>
      </c>
      <c r="J69" s="35"/>
      <c r="O69" s="41">
        <f>I69*0.21</f>
        <v>0</v>
      </c>
      <c r="P69">
        <v>3</v>
      </c>
    </row>
    <row r="70" spans="1:10" ht="60">
      <c r="A70" s="35" t="s">
        <v>57</v>
      </c>
      <c r="B70" s="42"/>
      <c r="C70" s="43"/>
      <c r="D70" s="43"/>
      <c r="E70" s="37" t="s">
        <v>683</v>
      </c>
      <c r="F70" s="43"/>
      <c r="G70" s="43"/>
      <c r="H70" s="43"/>
      <c r="I70" s="43"/>
      <c r="J70" s="44"/>
    </row>
    <row r="71" spans="1:10" ht="30">
      <c r="A71" s="35" t="s">
        <v>59</v>
      </c>
      <c r="B71" s="42"/>
      <c r="C71" s="43"/>
      <c r="D71" s="43"/>
      <c r="E71" s="45" t="s">
        <v>684</v>
      </c>
      <c r="F71" s="43"/>
      <c r="G71" s="43"/>
      <c r="H71" s="43"/>
      <c r="I71" s="43"/>
      <c r="J71" s="44"/>
    </row>
    <row r="72" spans="1:10" ht="15">
      <c r="A72" s="29" t="s">
        <v>49</v>
      </c>
      <c r="B72" s="30"/>
      <c r="C72" s="31" t="s">
        <v>685</v>
      </c>
      <c r="D72" s="32"/>
      <c r="E72" s="29" t="s">
        <v>686</v>
      </c>
      <c r="F72" s="32"/>
      <c r="G72" s="32"/>
      <c r="H72" s="32"/>
      <c r="I72" s="33">
        <f>SUMIFS(I73:I102,A73:A102,"P")</f>
        <v>0</v>
      </c>
      <c r="J72" s="34"/>
    </row>
    <row r="73" spans="1:16" ht="15">
      <c r="A73" s="35" t="s">
        <v>52</v>
      </c>
      <c r="B73" s="35">
        <v>21</v>
      </c>
      <c r="C73" s="36" t="s">
        <v>687</v>
      </c>
      <c r="D73" s="35" t="s">
        <v>54</v>
      </c>
      <c r="E73" s="37" t="s">
        <v>688</v>
      </c>
      <c r="F73" s="38" t="s">
        <v>689</v>
      </c>
      <c r="G73" s="39">
        <v>1632</v>
      </c>
      <c r="H73" s="40">
        <v>0</v>
      </c>
      <c r="I73" s="40">
        <f>ROUND(G73*H73,P4)</f>
        <v>0</v>
      </c>
      <c r="J73" s="38" t="s">
        <v>66</v>
      </c>
      <c r="O73" s="41">
        <f>I73*0.21</f>
        <v>0</v>
      </c>
      <c r="P73">
        <v>3</v>
      </c>
    </row>
    <row r="74" spans="1:10" ht="45">
      <c r="A74" s="35" t="s">
        <v>57</v>
      </c>
      <c r="B74" s="42"/>
      <c r="C74" s="43"/>
      <c r="D74" s="43"/>
      <c r="E74" s="37" t="s">
        <v>690</v>
      </c>
      <c r="F74" s="43"/>
      <c r="G74" s="43"/>
      <c r="H74" s="43"/>
      <c r="I74" s="43"/>
      <c r="J74" s="44"/>
    </row>
    <row r="75" spans="1:10" ht="30">
      <c r="A75" s="35" t="s">
        <v>59</v>
      </c>
      <c r="B75" s="42"/>
      <c r="C75" s="43"/>
      <c r="D75" s="43"/>
      <c r="E75" s="45" t="s">
        <v>691</v>
      </c>
      <c r="F75" s="43"/>
      <c r="G75" s="43"/>
      <c r="H75" s="43"/>
      <c r="I75" s="43"/>
      <c r="J75" s="44"/>
    </row>
    <row r="76" spans="1:16" ht="15">
      <c r="A76" s="35" t="s">
        <v>52</v>
      </c>
      <c r="B76" s="35">
        <v>22</v>
      </c>
      <c r="C76" s="36" t="s">
        <v>692</v>
      </c>
      <c r="D76" s="35" t="s">
        <v>54</v>
      </c>
      <c r="E76" s="37" t="s">
        <v>693</v>
      </c>
      <c r="F76" s="38" t="s">
        <v>135</v>
      </c>
      <c r="G76" s="39">
        <v>140.781</v>
      </c>
      <c r="H76" s="40">
        <v>0</v>
      </c>
      <c r="I76" s="40">
        <f>ROUND(G76*H76,P4)</f>
        <v>0</v>
      </c>
      <c r="J76" s="38" t="s">
        <v>66</v>
      </c>
      <c r="O76" s="41">
        <f>I76*0.21</f>
        <v>0</v>
      </c>
      <c r="P76">
        <v>3</v>
      </c>
    </row>
    <row r="77" spans="1:10" ht="45">
      <c r="A77" s="35" t="s">
        <v>57</v>
      </c>
      <c r="B77" s="42"/>
      <c r="C77" s="43"/>
      <c r="D77" s="43"/>
      <c r="E77" s="37" t="s">
        <v>694</v>
      </c>
      <c r="F77" s="43"/>
      <c r="G77" s="43"/>
      <c r="H77" s="43"/>
      <c r="I77" s="43"/>
      <c r="J77" s="44"/>
    </row>
    <row r="78" spans="1:10" ht="75">
      <c r="A78" s="35" t="s">
        <v>59</v>
      </c>
      <c r="B78" s="42"/>
      <c r="C78" s="43"/>
      <c r="D78" s="43"/>
      <c r="E78" s="45" t="s">
        <v>695</v>
      </c>
      <c r="F78" s="43"/>
      <c r="G78" s="43"/>
      <c r="H78" s="43"/>
      <c r="I78" s="43"/>
      <c r="J78" s="44"/>
    </row>
    <row r="79" spans="1:16" ht="15">
      <c r="A79" s="35" t="s">
        <v>52</v>
      </c>
      <c r="B79" s="35">
        <v>23</v>
      </c>
      <c r="C79" s="36" t="s">
        <v>696</v>
      </c>
      <c r="D79" s="35" t="s">
        <v>54</v>
      </c>
      <c r="E79" s="37" t="s">
        <v>697</v>
      </c>
      <c r="F79" s="38" t="s">
        <v>110</v>
      </c>
      <c r="G79" s="39">
        <v>25.341</v>
      </c>
      <c r="H79" s="40">
        <v>0</v>
      </c>
      <c r="I79" s="40">
        <f>ROUND(G79*H79,P4)</f>
        <v>0</v>
      </c>
      <c r="J79" s="38" t="s">
        <v>66</v>
      </c>
      <c r="O79" s="41">
        <f>I79*0.21</f>
        <v>0</v>
      </c>
      <c r="P79">
        <v>3</v>
      </c>
    </row>
    <row r="80" spans="1:10" ht="30">
      <c r="A80" s="35" t="s">
        <v>57</v>
      </c>
      <c r="B80" s="42"/>
      <c r="C80" s="43"/>
      <c r="D80" s="43"/>
      <c r="E80" s="37" t="s">
        <v>698</v>
      </c>
      <c r="F80" s="43"/>
      <c r="G80" s="43"/>
      <c r="H80" s="43"/>
      <c r="I80" s="43"/>
      <c r="J80" s="44"/>
    </row>
    <row r="81" spans="1:10" ht="30">
      <c r="A81" s="35" t="s">
        <v>59</v>
      </c>
      <c r="B81" s="42"/>
      <c r="C81" s="43"/>
      <c r="D81" s="43"/>
      <c r="E81" s="45" t="s">
        <v>699</v>
      </c>
      <c r="F81" s="43"/>
      <c r="G81" s="43"/>
      <c r="H81" s="43"/>
      <c r="I81" s="43"/>
      <c r="J81" s="44"/>
    </row>
    <row r="82" spans="1:16" ht="15">
      <c r="A82" s="35" t="s">
        <v>52</v>
      </c>
      <c r="B82" s="35">
        <v>24</v>
      </c>
      <c r="C82" s="36" t="s">
        <v>700</v>
      </c>
      <c r="D82" s="35" t="s">
        <v>54</v>
      </c>
      <c r="E82" s="37" t="s">
        <v>701</v>
      </c>
      <c r="F82" s="38" t="s">
        <v>135</v>
      </c>
      <c r="G82" s="39">
        <v>113.418</v>
      </c>
      <c r="H82" s="40">
        <v>0</v>
      </c>
      <c r="I82" s="40">
        <f>ROUND(G82*H82,P4)</f>
        <v>0</v>
      </c>
      <c r="J82" s="38" t="s">
        <v>66</v>
      </c>
      <c r="O82" s="41">
        <f>I82*0.21</f>
        <v>0</v>
      </c>
      <c r="P82">
        <v>3</v>
      </c>
    </row>
    <row r="83" spans="1:10" ht="105">
      <c r="A83" s="35" t="s">
        <v>57</v>
      </c>
      <c r="B83" s="42"/>
      <c r="C83" s="43"/>
      <c r="D83" s="43"/>
      <c r="E83" s="37" t="s">
        <v>702</v>
      </c>
      <c r="F83" s="43"/>
      <c r="G83" s="43"/>
      <c r="H83" s="43"/>
      <c r="I83" s="43"/>
      <c r="J83" s="44"/>
    </row>
    <row r="84" spans="1:10" ht="135">
      <c r="A84" s="35" t="s">
        <v>59</v>
      </c>
      <c r="B84" s="42"/>
      <c r="C84" s="43"/>
      <c r="D84" s="43"/>
      <c r="E84" s="45" t="s">
        <v>703</v>
      </c>
      <c r="F84" s="43"/>
      <c r="G84" s="43"/>
      <c r="H84" s="43"/>
      <c r="I84" s="43"/>
      <c r="J84" s="44"/>
    </row>
    <row r="85" spans="1:16" ht="15">
      <c r="A85" s="35" t="s">
        <v>52</v>
      </c>
      <c r="B85" s="35">
        <v>25</v>
      </c>
      <c r="C85" s="36" t="s">
        <v>704</v>
      </c>
      <c r="D85" s="35" t="s">
        <v>54</v>
      </c>
      <c r="E85" s="37" t="s">
        <v>705</v>
      </c>
      <c r="F85" s="38" t="s">
        <v>110</v>
      </c>
      <c r="G85" s="39">
        <v>20.415</v>
      </c>
      <c r="H85" s="40">
        <v>0</v>
      </c>
      <c r="I85" s="40">
        <f>ROUND(G85*H85,P4)</f>
        <v>0</v>
      </c>
      <c r="J85" s="38" t="s">
        <v>66</v>
      </c>
      <c r="O85" s="41">
        <f>I85*0.21</f>
        <v>0</v>
      </c>
      <c r="P85">
        <v>3</v>
      </c>
    </row>
    <row r="86" spans="1:10" ht="30">
      <c r="A86" s="35" t="s">
        <v>57</v>
      </c>
      <c r="B86" s="42"/>
      <c r="C86" s="43"/>
      <c r="D86" s="43"/>
      <c r="E86" s="37" t="s">
        <v>706</v>
      </c>
      <c r="F86" s="43"/>
      <c r="G86" s="43"/>
      <c r="H86" s="43"/>
      <c r="I86" s="43"/>
      <c r="J86" s="44"/>
    </row>
    <row r="87" spans="1:10" ht="30">
      <c r="A87" s="35" t="s">
        <v>59</v>
      </c>
      <c r="B87" s="42"/>
      <c r="C87" s="43"/>
      <c r="D87" s="43"/>
      <c r="E87" s="45" t="s">
        <v>707</v>
      </c>
      <c r="F87" s="43"/>
      <c r="G87" s="43"/>
      <c r="H87" s="43"/>
      <c r="I87" s="43"/>
      <c r="J87" s="44"/>
    </row>
    <row r="88" spans="1:16" ht="15">
      <c r="A88" s="35" t="s">
        <v>52</v>
      </c>
      <c r="B88" s="35">
        <v>26</v>
      </c>
      <c r="C88" s="36" t="s">
        <v>708</v>
      </c>
      <c r="D88" s="35" t="s">
        <v>54</v>
      </c>
      <c r="E88" s="37" t="s">
        <v>709</v>
      </c>
      <c r="F88" s="38" t="s">
        <v>135</v>
      </c>
      <c r="G88" s="39">
        <v>494.639</v>
      </c>
      <c r="H88" s="40">
        <v>0</v>
      </c>
      <c r="I88" s="40">
        <f>ROUND(G88*H88,P4)</f>
        <v>0</v>
      </c>
      <c r="J88" s="38" t="s">
        <v>66</v>
      </c>
      <c r="O88" s="41">
        <f>I88*0.21</f>
        <v>0</v>
      </c>
      <c r="P88">
        <v>3</v>
      </c>
    </row>
    <row r="89" spans="1:10" ht="30">
      <c r="A89" s="35" t="s">
        <v>57</v>
      </c>
      <c r="B89" s="42"/>
      <c r="C89" s="43"/>
      <c r="D89" s="43"/>
      <c r="E89" s="37" t="s">
        <v>710</v>
      </c>
      <c r="F89" s="43"/>
      <c r="G89" s="43"/>
      <c r="H89" s="43"/>
      <c r="I89" s="43"/>
      <c r="J89" s="44"/>
    </row>
    <row r="90" spans="1:10" ht="210">
      <c r="A90" s="35" t="s">
        <v>59</v>
      </c>
      <c r="B90" s="42"/>
      <c r="C90" s="43"/>
      <c r="D90" s="43"/>
      <c r="E90" s="45" t="s">
        <v>711</v>
      </c>
      <c r="F90" s="43"/>
      <c r="G90" s="43"/>
      <c r="H90" s="43"/>
      <c r="I90" s="43"/>
      <c r="J90" s="44"/>
    </row>
    <row r="91" spans="1:16" ht="15">
      <c r="A91" s="35" t="s">
        <v>52</v>
      </c>
      <c r="B91" s="35">
        <v>27</v>
      </c>
      <c r="C91" s="36" t="s">
        <v>712</v>
      </c>
      <c r="D91" s="35" t="s">
        <v>54</v>
      </c>
      <c r="E91" s="37" t="s">
        <v>713</v>
      </c>
      <c r="F91" s="38" t="s">
        <v>110</v>
      </c>
      <c r="G91" s="39">
        <v>89.035</v>
      </c>
      <c r="H91" s="40">
        <v>0</v>
      </c>
      <c r="I91" s="40">
        <f>ROUND(G91*H91,P4)</f>
        <v>0</v>
      </c>
      <c r="J91" s="38" t="s">
        <v>66</v>
      </c>
      <c r="O91" s="41">
        <f>I91*0.21</f>
        <v>0</v>
      </c>
      <c r="P91">
        <v>3</v>
      </c>
    </row>
    <row r="92" spans="1:10" ht="30">
      <c r="A92" s="35" t="s">
        <v>57</v>
      </c>
      <c r="B92" s="42"/>
      <c r="C92" s="43"/>
      <c r="D92" s="43"/>
      <c r="E92" s="37" t="s">
        <v>714</v>
      </c>
      <c r="F92" s="43"/>
      <c r="G92" s="43"/>
      <c r="H92" s="43"/>
      <c r="I92" s="43"/>
      <c r="J92" s="44"/>
    </row>
    <row r="93" spans="1:10" ht="30">
      <c r="A93" s="35" t="s">
        <v>59</v>
      </c>
      <c r="B93" s="42"/>
      <c r="C93" s="43"/>
      <c r="D93" s="43"/>
      <c r="E93" s="45" t="s">
        <v>715</v>
      </c>
      <c r="F93" s="43"/>
      <c r="G93" s="43"/>
      <c r="H93" s="43"/>
      <c r="I93" s="43"/>
      <c r="J93" s="44"/>
    </row>
    <row r="94" spans="1:16" ht="15">
      <c r="A94" s="35" t="s">
        <v>52</v>
      </c>
      <c r="B94" s="35">
        <v>28</v>
      </c>
      <c r="C94" s="36" t="s">
        <v>716</v>
      </c>
      <c r="D94" s="35" t="s">
        <v>72</v>
      </c>
      <c r="E94" s="37" t="s">
        <v>717</v>
      </c>
      <c r="F94" s="38" t="s">
        <v>135</v>
      </c>
      <c r="G94" s="39">
        <v>84.12</v>
      </c>
      <c r="H94" s="40">
        <v>0</v>
      </c>
      <c r="I94" s="40">
        <f>ROUND(G94*H94,P4)</f>
        <v>0</v>
      </c>
      <c r="J94" s="38" t="s">
        <v>66</v>
      </c>
      <c r="O94" s="41">
        <f>I94*0.21</f>
        <v>0</v>
      </c>
      <c r="P94">
        <v>3</v>
      </c>
    </row>
    <row r="95" spans="1:10" ht="15">
      <c r="A95" s="35" t="s">
        <v>57</v>
      </c>
      <c r="B95" s="42"/>
      <c r="C95" s="43"/>
      <c r="D95" s="43"/>
      <c r="E95" s="37" t="s">
        <v>718</v>
      </c>
      <c r="F95" s="43"/>
      <c r="G95" s="43"/>
      <c r="H95" s="43"/>
      <c r="I95" s="43"/>
      <c r="J95" s="44"/>
    </row>
    <row r="96" spans="1:10" ht="60">
      <c r="A96" s="35" t="s">
        <v>59</v>
      </c>
      <c r="B96" s="42"/>
      <c r="C96" s="43"/>
      <c r="D96" s="43"/>
      <c r="E96" s="45" t="s">
        <v>719</v>
      </c>
      <c r="F96" s="43"/>
      <c r="G96" s="43"/>
      <c r="H96" s="43"/>
      <c r="I96" s="43"/>
      <c r="J96" s="44"/>
    </row>
    <row r="97" spans="1:16" ht="15">
      <c r="A97" s="35" t="s">
        <v>52</v>
      </c>
      <c r="B97" s="35">
        <v>29</v>
      </c>
      <c r="C97" s="36" t="s">
        <v>716</v>
      </c>
      <c r="D97" s="35" t="s">
        <v>76</v>
      </c>
      <c r="E97" s="37" t="s">
        <v>717</v>
      </c>
      <c r="F97" s="38" t="s">
        <v>135</v>
      </c>
      <c r="G97" s="39">
        <v>26.432</v>
      </c>
      <c r="H97" s="40">
        <v>0</v>
      </c>
      <c r="I97" s="40">
        <f>ROUND(G97*H97,P4)</f>
        <v>0</v>
      </c>
      <c r="J97" s="38" t="s">
        <v>66</v>
      </c>
      <c r="O97" s="41">
        <f>I97*0.21</f>
        <v>0</v>
      </c>
      <c r="P97">
        <v>3</v>
      </c>
    </row>
    <row r="98" spans="1:10" ht="45">
      <c r="A98" s="35" t="s">
        <v>57</v>
      </c>
      <c r="B98" s="42"/>
      <c r="C98" s="43"/>
      <c r="D98" s="43"/>
      <c r="E98" s="37" t="s">
        <v>720</v>
      </c>
      <c r="F98" s="43"/>
      <c r="G98" s="43"/>
      <c r="H98" s="43"/>
      <c r="I98" s="43"/>
      <c r="J98" s="44"/>
    </row>
    <row r="99" spans="1:10" ht="105">
      <c r="A99" s="35" t="s">
        <v>59</v>
      </c>
      <c r="B99" s="42"/>
      <c r="C99" s="43"/>
      <c r="D99" s="43"/>
      <c r="E99" s="45" t="s">
        <v>721</v>
      </c>
      <c r="F99" s="43"/>
      <c r="G99" s="43"/>
      <c r="H99" s="43"/>
      <c r="I99" s="43"/>
      <c r="J99" s="44"/>
    </row>
    <row r="100" spans="1:16" ht="15">
      <c r="A100" s="35" t="s">
        <v>52</v>
      </c>
      <c r="B100" s="35">
        <v>30</v>
      </c>
      <c r="C100" s="36" t="s">
        <v>722</v>
      </c>
      <c r="D100" s="35" t="s">
        <v>54</v>
      </c>
      <c r="E100" s="37" t="s">
        <v>723</v>
      </c>
      <c r="F100" s="38" t="s">
        <v>110</v>
      </c>
      <c r="G100" s="39">
        <v>19.899</v>
      </c>
      <c r="H100" s="40">
        <v>0</v>
      </c>
      <c r="I100" s="40">
        <f>ROUND(G100*H100,P4)</f>
        <v>0</v>
      </c>
      <c r="J100" s="38" t="s">
        <v>66</v>
      </c>
      <c r="O100" s="41">
        <f>I100*0.21</f>
        <v>0</v>
      </c>
      <c r="P100">
        <v>3</v>
      </c>
    </row>
    <row r="101" spans="1:10" ht="30">
      <c r="A101" s="35" t="s">
        <v>57</v>
      </c>
      <c r="B101" s="42"/>
      <c r="C101" s="43"/>
      <c r="D101" s="43"/>
      <c r="E101" s="37" t="s">
        <v>724</v>
      </c>
      <c r="F101" s="43"/>
      <c r="G101" s="43"/>
      <c r="H101" s="43"/>
      <c r="I101" s="43"/>
      <c r="J101" s="44"/>
    </row>
    <row r="102" spans="1:10" ht="30">
      <c r="A102" s="35" t="s">
        <v>59</v>
      </c>
      <c r="B102" s="42"/>
      <c r="C102" s="43"/>
      <c r="D102" s="43"/>
      <c r="E102" s="45" t="s">
        <v>725</v>
      </c>
      <c r="F102" s="43"/>
      <c r="G102" s="43"/>
      <c r="H102" s="43"/>
      <c r="I102" s="43"/>
      <c r="J102" s="44"/>
    </row>
    <row r="103" spans="1:10" ht="15">
      <c r="A103" s="29" t="s">
        <v>49</v>
      </c>
      <c r="B103" s="30"/>
      <c r="C103" s="31" t="s">
        <v>496</v>
      </c>
      <c r="D103" s="32"/>
      <c r="E103" s="29" t="s">
        <v>497</v>
      </c>
      <c r="F103" s="32"/>
      <c r="G103" s="32"/>
      <c r="H103" s="32"/>
      <c r="I103" s="33">
        <f>SUMIFS(I104:I142,A104:A142,"P")</f>
        <v>0</v>
      </c>
      <c r="J103" s="34"/>
    </row>
    <row r="104" spans="1:16" ht="15">
      <c r="A104" s="35" t="s">
        <v>52</v>
      </c>
      <c r="B104" s="35">
        <v>31</v>
      </c>
      <c r="C104" s="36" t="s">
        <v>726</v>
      </c>
      <c r="D104" s="35" t="s">
        <v>54</v>
      </c>
      <c r="E104" s="37" t="s">
        <v>727</v>
      </c>
      <c r="F104" s="38" t="s">
        <v>135</v>
      </c>
      <c r="G104" s="39">
        <v>380.691</v>
      </c>
      <c r="H104" s="40">
        <v>0</v>
      </c>
      <c r="I104" s="40">
        <f>ROUND(G104*H104,P4)</f>
        <v>0</v>
      </c>
      <c r="J104" s="38" t="s">
        <v>66</v>
      </c>
      <c r="O104" s="41">
        <f>I104*0.21</f>
        <v>0</v>
      </c>
      <c r="P104">
        <v>3</v>
      </c>
    </row>
    <row r="105" spans="1:10" ht="30">
      <c r="A105" s="35" t="s">
        <v>57</v>
      </c>
      <c r="B105" s="42"/>
      <c r="C105" s="43"/>
      <c r="D105" s="43"/>
      <c r="E105" s="37" t="s">
        <v>728</v>
      </c>
      <c r="F105" s="43"/>
      <c r="G105" s="43"/>
      <c r="H105" s="43"/>
      <c r="I105" s="43"/>
      <c r="J105" s="44"/>
    </row>
    <row r="106" spans="1:10" ht="165">
      <c r="A106" s="35" t="s">
        <v>59</v>
      </c>
      <c r="B106" s="42"/>
      <c r="C106" s="43"/>
      <c r="D106" s="43"/>
      <c r="E106" s="45" t="s">
        <v>729</v>
      </c>
      <c r="F106" s="43"/>
      <c r="G106" s="43"/>
      <c r="H106" s="43"/>
      <c r="I106" s="43"/>
      <c r="J106" s="44"/>
    </row>
    <row r="107" spans="1:16" ht="15">
      <c r="A107" s="35" t="s">
        <v>52</v>
      </c>
      <c r="B107" s="35">
        <v>32</v>
      </c>
      <c r="C107" s="36" t="s">
        <v>730</v>
      </c>
      <c r="D107" s="35" t="s">
        <v>54</v>
      </c>
      <c r="E107" s="37" t="s">
        <v>731</v>
      </c>
      <c r="F107" s="38" t="s">
        <v>110</v>
      </c>
      <c r="G107" s="39">
        <v>76.138</v>
      </c>
      <c r="H107" s="40">
        <v>0</v>
      </c>
      <c r="I107" s="40">
        <f>ROUND(G107*H107,P4)</f>
        <v>0</v>
      </c>
      <c r="J107" s="38" t="s">
        <v>66</v>
      </c>
      <c r="O107" s="41">
        <f>I107*0.21</f>
        <v>0</v>
      </c>
      <c r="P107">
        <v>3</v>
      </c>
    </row>
    <row r="108" spans="1:10" ht="30">
      <c r="A108" s="35" t="s">
        <v>57</v>
      </c>
      <c r="B108" s="42"/>
      <c r="C108" s="43"/>
      <c r="D108" s="43"/>
      <c r="E108" s="37" t="s">
        <v>732</v>
      </c>
      <c r="F108" s="43"/>
      <c r="G108" s="43"/>
      <c r="H108" s="43"/>
      <c r="I108" s="43"/>
      <c r="J108" s="44"/>
    </row>
    <row r="109" spans="1:10" ht="30">
      <c r="A109" s="35" t="s">
        <v>59</v>
      </c>
      <c r="B109" s="42"/>
      <c r="C109" s="43"/>
      <c r="D109" s="43"/>
      <c r="E109" s="45" t="s">
        <v>733</v>
      </c>
      <c r="F109" s="43"/>
      <c r="G109" s="43"/>
      <c r="H109" s="43"/>
      <c r="I109" s="43"/>
      <c r="J109" s="44"/>
    </row>
    <row r="110" spans="1:16" ht="15">
      <c r="A110" s="35" t="s">
        <v>52</v>
      </c>
      <c r="B110" s="35">
        <v>33</v>
      </c>
      <c r="C110" s="36" t="s">
        <v>734</v>
      </c>
      <c r="D110" s="35" t="s">
        <v>54</v>
      </c>
      <c r="E110" s="37" t="s">
        <v>735</v>
      </c>
      <c r="F110" s="38" t="s">
        <v>176</v>
      </c>
      <c r="G110" s="39">
        <v>32</v>
      </c>
      <c r="H110" s="40">
        <v>0</v>
      </c>
      <c r="I110" s="40">
        <f>ROUND(G110*H110,P4)</f>
        <v>0</v>
      </c>
      <c r="J110" s="38" t="s">
        <v>66</v>
      </c>
      <c r="O110" s="41">
        <f>I110*0.21</f>
        <v>0</v>
      </c>
      <c r="P110">
        <v>3</v>
      </c>
    </row>
    <row r="111" spans="1:10" ht="15">
      <c r="A111" s="35" t="s">
        <v>57</v>
      </c>
      <c r="B111" s="42"/>
      <c r="C111" s="43"/>
      <c r="D111" s="43"/>
      <c r="E111" s="37" t="s">
        <v>736</v>
      </c>
      <c r="F111" s="43"/>
      <c r="G111" s="43"/>
      <c r="H111" s="43"/>
      <c r="I111" s="43"/>
      <c r="J111" s="44"/>
    </row>
    <row r="112" spans="1:10" ht="45">
      <c r="A112" s="35" t="s">
        <v>59</v>
      </c>
      <c r="B112" s="42"/>
      <c r="C112" s="43"/>
      <c r="D112" s="43"/>
      <c r="E112" s="45" t="s">
        <v>737</v>
      </c>
      <c r="F112" s="43"/>
      <c r="G112" s="43"/>
      <c r="H112" s="43"/>
      <c r="I112" s="43"/>
      <c r="J112" s="44"/>
    </row>
    <row r="113" spans="1:16" ht="15">
      <c r="A113" s="35" t="s">
        <v>52</v>
      </c>
      <c r="B113" s="35">
        <v>34</v>
      </c>
      <c r="C113" s="36" t="s">
        <v>738</v>
      </c>
      <c r="D113" s="35"/>
      <c r="E113" s="37" t="s">
        <v>739</v>
      </c>
      <c r="F113" s="38" t="s">
        <v>81</v>
      </c>
      <c r="G113" s="39">
        <v>16</v>
      </c>
      <c r="H113" s="40">
        <v>0</v>
      </c>
      <c r="I113" s="40">
        <f>ROUND(G113*H113,P4)</f>
        <v>0</v>
      </c>
      <c r="J113" s="38" t="s">
        <v>66</v>
      </c>
      <c r="O113" s="41">
        <f>I113*0.21</f>
        <v>0</v>
      </c>
      <c r="P113">
        <v>3</v>
      </c>
    </row>
    <row r="114" spans="1:10" ht="30">
      <c r="A114" s="35" t="s">
        <v>57</v>
      </c>
      <c r="B114" s="42"/>
      <c r="C114" s="43"/>
      <c r="D114" s="43"/>
      <c r="E114" s="37" t="s">
        <v>740</v>
      </c>
      <c r="F114" s="43"/>
      <c r="G114" s="43"/>
      <c r="H114" s="43"/>
      <c r="I114" s="43"/>
      <c r="J114" s="44"/>
    </row>
    <row r="115" spans="1:10" ht="120">
      <c r="A115" s="35" t="s">
        <v>59</v>
      </c>
      <c r="B115" s="42"/>
      <c r="C115" s="43"/>
      <c r="D115" s="43"/>
      <c r="E115" s="45" t="s">
        <v>741</v>
      </c>
      <c r="F115" s="43"/>
      <c r="G115" s="43"/>
      <c r="H115" s="43"/>
      <c r="I115" s="43"/>
      <c r="J115" s="44"/>
    </row>
    <row r="116" spans="1:16" ht="15">
      <c r="A116" s="35" t="s">
        <v>52</v>
      </c>
      <c r="B116" s="35">
        <v>35</v>
      </c>
      <c r="C116" s="36" t="s">
        <v>742</v>
      </c>
      <c r="D116" s="35" t="s">
        <v>54</v>
      </c>
      <c r="E116" s="37" t="s">
        <v>743</v>
      </c>
      <c r="F116" s="38" t="s">
        <v>135</v>
      </c>
      <c r="G116" s="39">
        <v>7.215</v>
      </c>
      <c r="H116" s="40">
        <v>0</v>
      </c>
      <c r="I116" s="40">
        <f>ROUND(G116*H116,P4)</f>
        <v>0</v>
      </c>
      <c r="J116" s="38" t="s">
        <v>66</v>
      </c>
      <c r="O116" s="41">
        <f>I116*0.21</f>
        <v>0</v>
      </c>
      <c r="P116">
        <v>3</v>
      </c>
    </row>
    <row r="117" spans="1:10" ht="15">
      <c r="A117" s="35" t="s">
        <v>57</v>
      </c>
      <c r="B117" s="42"/>
      <c r="C117" s="43"/>
      <c r="D117" s="43"/>
      <c r="E117" s="37" t="s">
        <v>744</v>
      </c>
      <c r="F117" s="43"/>
      <c r="G117" s="43"/>
      <c r="H117" s="43"/>
      <c r="I117" s="43"/>
      <c r="J117" s="44"/>
    </row>
    <row r="118" spans="1:10" ht="60">
      <c r="A118" s="35" t="s">
        <v>59</v>
      </c>
      <c r="B118" s="42"/>
      <c r="C118" s="43"/>
      <c r="D118" s="43"/>
      <c r="E118" s="45" t="s">
        <v>745</v>
      </c>
      <c r="F118" s="43"/>
      <c r="G118" s="43"/>
      <c r="H118" s="43"/>
      <c r="I118" s="43"/>
      <c r="J118" s="44"/>
    </row>
    <row r="119" spans="1:16" ht="15">
      <c r="A119" s="35" t="s">
        <v>52</v>
      </c>
      <c r="B119" s="35">
        <v>36</v>
      </c>
      <c r="C119" s="36" t="s">
        <v>746</v>
      </c>
      <c r="D119" s="35"/>
      <c r="E119" s="37" t="s">
        <v>747</v>
      </c>
      <c r="F119" s="38" t="s">
        <v>135</v>
      </c>
      <c r="G119" s="39">
        <v>58.842</v>
      </c>
      <c r="H119" s="40">
        <v>0</v>
      </c>
      <c r="I119" s="40">
        <f>ROUND(G119*H119,P4)</f>
        <v>0</v>
      </c>
      <c r="J119" s="38" t="s">
        <v>66</v>
      </c>
      <c r="O119" s="41">
        <f>I119*0.21</f>
        <v>0</v>
      </c>
      <c r="P119">
        <v>3</v>
      </c>
    </row>
    <row r="120" spans="1:10" ht="30">
      <c r="A120" s="35" t="s">
        <v>57</v>
      </c>
      <c r="B120" s="42"/>
      <c r="C120" s="43"/>
      <c r="D120" s="43"/>
      <c r="E120" s="37" t="s">
        <v>748</v>
      </c>
      <c r="F120" s="43"/>
      <c r="G120" s="43"/>
      <c r="H120" s="43"/>
      <c r="I120" s="43"/>
      <c r="J120" s="44"/>
    </row>
    <row r="121" spans="1:10" ht="75">
      <c r="A121" s="35" t="s">
        <v>59</v>
      </c>
      <c r="B121" s="42"/>
      <c r="C121" s="43"/>
      <c r="D121" s="43"/>
      <c r="E121" s="45" t="s">
        <v>749</v>
      </c>
      <c r="F121" s="43"/>
      <c r="G121" s="43"/>
      <c r="H121" s="43"/>
      <c r="I121" s="43"/>
      <c r="J121" s="44"/>
    </row>
    <row r="122" spans="1:16" ht="15">
      <c r="A122" s="35" t="s">
        <v>52</v>
      </c>
      <c r="B122" s="35">
        <v>37</v>
      </c>
      <c r="C122" s="36" t="s">
        <v>750</v>
      </c>
      <c r="D122" s="35" t="s">
        <v>72</v>
      </c>
      <c r="E122" s="37" t="s">
        <v>751</v>
      </c>
      <c r="F122" s="38" t="s">
        <v>135</v>
      </c>
      <c r="G122" s="39">
        <v>44.2</v>
      </c>
      <c r="H122" s="40">
        <v>0</v>
      </c>
      <c r="I122" s="40">
        <f>ROUND(G122*H122,P4)</f>
        <v>0</v>
      </c>
      <c r="J122" s="38" t="s">
        <v>66</v>
      </c>
      <c r="O122" s="41">
        <f>I122*0.21</f>
        <v>0</v>
      </c>
      <c r="P122">
        <v>3</v>
      </c>
    </row>
    <row r="123" spans="1:10" ht="30">
      <c r="A123" s="35" t="s">
        <v>57</v>
      </c>
      <c r="B123" s="42"/>
      <c r="C123" s="43"/>
      <c r="D123" s="43"/>
      <c r="E123" s="37" t="s">
        <v>752</v>
      </c>
      <c r="F123" s="43"/>
      <c r="G123" s="43"/>
      <c r="H123" s="43"/>
      <c r="I123" s="43"/>
      <c r="J123" s="44"/>
    </row>
    <row r="124" spans="1:10" ht="45">
      <c r="A124" s="35" t="s">
        <v>59</v>
      </c>
      <c r="B124" s="42"/>
      <c r="C124" s="43"/>
      <c r="D124" s="43"/>
      <c r="E124" s="45" t="s">
        <v>753</v>
      </c>
      <c r="F124" s="43"/>
      <c r="G124" s="43"/>
      <c r="H124" s="43"/>
      <c r="I124" s="43"/>
      <c r="J124" s="44"/>
    </row>
    <row r="125" spans="1:16" ht="15">
      <c r="A125" s="35" t="s">
        <v>52</v>
      </c>
      <c r="B125" s="35">
        <v>38</v>
      </c>
      <c r="C125" s="36" t="s">
        <v>750</v>
      </c>
      <c r="D125" s="35" t="s">
        <v>76</v>
      </c>
      <c r="E125" s="37" t="s">
        <v>751</v>
      </c>
      <c r="F125" s="38" t="s">
        <v>135</v>
      </c>
      <c r="G125" s="39">
        <v>25.278</v>
      </c>
      <c r="H125" s="40">
        <v>0</v>
      </c>
      <c r="I125" s="40">
        <f>ROUND(G125*H125,P4)</f>
        <v>0</v>
      </c>
      <c r="J125" s="38" t="s">
        <v>66</v>
      </c>
      <c r="O125" s="41">
        <f>I125*0.21</f>
        <v>0</v>
      </c>
      <c r="P125">
        <v>3</v>
      </c>
    </row>
    <row r="126" spans="1:10" ht="15">
      <c r="A126" s="35" t="s">
        <v>57</v>
      </c>
      <c r="B126" s="42"/>
      <c r="C126" s="43"/>
      <c r="D126" s="43"/>
      <c r="E126" s="37" t="s">
        <v>754</v>
      </c>
      <c r="F126" s="43"/>
      <c r="G126" s="43"/>
      <c r="H126" s="43"/>
      <c r="I126" s="43"/>
      <c r="J126" s="44"/>
    </row>
    <row r="127" spans="1:10" ht="45">
      <c r="A127" s="35" t="s">
        <v>59</v>
      </c>
      <c r="B127" s="42"/>
      <c r="C127" s="43"/>
      <c r="D127" s="43"/>
      <c r="E127" s="45" t="s">
        <v>755</v>
      </c>
      <c r="F127" s="43"/>
      <c r="G127" s="43"/>
      <c r="H127" s="43"/>
      <c r="I127" s="43"/>
      <c r="J127" s="44"/>
    </row>
    <row r="128" spans="1:16" ht="15">
      <c r="A128" s="35" t="s">
        <v>52</v>
      </c>
      <c r="B128" s="35">
        <v>39</v>
      </c>
      <c r="C128" s="36" t="s">
        <v>756</v>
      </c>
      <c r="D128" s="35" t="s">
        <v>54</v>
      </c>
      <c r="E128" s="37" t="s">
        <v>757</v>
      </c>
      <c r="F128" s="38" t="s">
        <v>135</v>
      </c>
      <c r="G128" s="39">
        <v>39.555</v>
      </c>
      <c r="H128" s="40">
        <v>0</v>
      </c>
      <c r="I128" s="40">
        <f>ROUND(G128*H128,P4)</f>
        <v>0</v>
      </c>
      <c r="J128" s="38" t="s">
        <v>66</v>
      </c>
      <c r="O128" s="41">
        <f>I128*0.21</f>
        <v>0</v>
      </c>
      <c r="P128">
        <v>3</v>
      </c>
    </row>
    <row r="129" spans="1:10" ht="15">
      <c r="A129" s="35" t="s">
        <v>57</v>
      </c>
      <c r="B129" s="42"/>
      <c r="C129" s="43"/>
      <c r="D129" s="43"/>
      <c r="E129" s="37" t="s">
        <v>758</v>
      </c>
      <c r="F129" s="43"/>
      <c r="G129" s="43"/>
      <c r="H129" s="43"/>
      <c r="I129" s="43"/>
      <c r="J129" s="44"/>
    </row>
    <row r="130" spans="1:10" ht="45">
      <c r="A130" s="35" t="s">
        <v>59</v>
      </c>
      <c r="B130" s="42"/>
      <c r="C130" s="43"/>
      <c r="D130" s="43"/>
      <c r="E130" s="45" t="s">
        <v>759</v>
      </c>
      <c r="F130" s="43"/>
      <c r="G130" s="43"/>
      <c r="H130" s="43"/>
      <c r="I130" s="43"/>
      <c r="J130" s="44"/>
    </row>
    <row r="131" spans="1:16" ht="15">
      <c r="A131" s="35" t="s">
        <v>52</v>
      </c>
      <c r="B131" s="35">
        <v>40</v>
      </c>
      <c r="C131" s="36" t="s">
        <v>760</v>
      </c>
      <c r="D131" s="35" t="s">
        <v>54</v>
      </c>
      <c r="E131" s="37" t="s">
        <v>761</v>
      </c>
      <c r="F131" s="38" t="s">
        <v>135</v>
      </c>
      <c r="G131" s="39">
        <v>15.54</v>
      </c>
      <c r="H131" s="40">
        <v>0</v>
      </c>
      <c r="I131" s="40">
        <f>ROUND(G131*H131,P4)</f>
        <v>0</v>
      </c>
      <c r="J131" s="38" t="s">
        <v>66</v>
      </c>
      <c r="O131" s="41">
        <f>I131*0.21</f>
        <v>0</v>
      </c>
      <c r="P131">
        <v>3</v>
      </c>
    </row>
    <row r="132" spans="1:10" ht="15">
      <c r="A132" s="35" t="s">
        <v>57</v>
      </c>
      <c r="B132" s="42"/>
      <c r="C132" s="43"/>
      <c r="D132" s="43"/>
      <c r="E132" s="37" t="s">
        <v>762</v>
      </c>
      <c r="F132" s="43"/>
      <c r="G132" s="43"/>
      <c r="H132" s="43"/>
      <c r="I132" s="43"/>
      <c r="J132" s="44"/>
    </row>
    <row r="133" spans="1:10" ht="45">
      <c r="A133" s="35" t="s">
        <v>59</v>
      </c>
      <c r="B133" s="42"/>
      <c r="C133" s="43"/>
      <c r="D133" s="43"/>
      <c r="E133" s="45" t="s">
        <v>763</v>
      </c>
      <c r="F133" s="43"/>
      <c r="G133" s="43"/>
      <c r="H133" s="43"/>
      <c r="I133" s="43"/>
      <c r="J133" s="44"/>
    </row>
    <row r="134" spans="1:16" ht="15">
      <c r="A134" s="35" t="s">
        <v>52</v>
      </c>
      <c r="B134" s="35">
        <v>41</v>
      </c>
      <c r="C134" s="36" t="s">
        <v>764</v>
      </c>
      <c r="D134" s="35" t="s">
        <v>54</v>
      </c>
      <c r="E134" s="37" t="s">
        <v>765</v>
      </c>
      <c r="F134" s="38" t="s">
        <v>135</v>
      </c>
      <c r="G134" s="39">
        <v>137.4</v>
      </c>
      <c r="H134" s="40">
        <v>0</v>
      </c>
      <c r="I134" s="40">
        <f>ROUND(G134*H134,P4)</f>
        <v>0</v>
      </c>
      <c r="J134" s="35"/>
      <c r="O134" s="41">
        <f>I134*0.21</f>
        <v>0</v>
      </c>
      <c r="P134">
        <v>3</v>
      </c>
    </row>
    <row r="135" spans="1:10" ht="45">
      <c r="A135" s="35" t="s">
        <v>57</v>
      </c>
      <c r="B135" s="42"/>
      <c r="C135" s="43"/>
      <c r="D135" s="43"/>
      <c r="E135" s="37" t="s">
        <v>766</v>
      </c>
      <c r="F135" s="43"/>
      <c r="G135" s="43"/>
      <c r="H135" s="43"/>
      <c r="I135" s="43"/>
      <c r="J135" s="44"/>
    </row>
    <row r="136" spans="1:10" ht="30">
      <c r="A136" s="35" t="s">
        <v>59</v>
      </c>
      <c r="B136" s="42"/>
      <c r="C136" s="43"/>
      <c r="D136" s="43"/>
      <c r="E136" s="45" t="s">
        <v>767</v>
      </c>
      <c r="F136" s="43"/>
      <c r="G136" s="43"/>
      <c r="H136" s="43"/>
      <c r="I136" s="43"/>
      <c r="J136" s="44"/>
    </row>
    <row r="137" spans="1:16" ht="15">
      <c r="A137" s="35" t="s">
        <v>52</v>
      </c>
      <c r="B137" s="35">
        <v>42</v>
      </c>
      <c r="C137" s="36" t="s">
        <v>768</v>
      </c>
      <c r="D137" s="35" t="s">
        <v>54</v>
      </c>
      <c r="E137" s="37" t="s">
        <v>769</v>
      </c>
      <c r="F137" s="38" t="s">
        <v>135</v>
      </c>
      <c r="G137" s="39">
        <v>78.456</v>
      </c>
      <c r="H137" s="40">
        <v>0</v>
      </c>
      <c r="I137" s="40">
        <f>ROUND(G137*H137,P4)</f>
        <v>0</v>
      </c>
      <c r="J137" s="38" t="s">
        <v>66</v>
      </c>
      <c r="O137" s="41">
        <f>I137*0.21</f>
        <v>0</v>
      </c>
      <c r="P137">
        <v>3</v>
      </c>
    </row>
    <row r="138" spans="1:10" ht="30">
      <c r="A138" s="35" t="s">
        <v>57</v>
      </c>
      <c r="B138" s="42"/>
      <c r="C138" s="43"/>
      <c r="D138" s="43"/>
      <c r="E138" s="37" t="s">
        <v>770</v>
      </c>
      <c r="F138" s="43"/>
      <c r="G138" s="43"/>
      <c r="H138" s="43"/>
      <c r="I138" s="43"/>
      <c r="J138" s="44"/>
    </row>
    <row r="139" spans="1:10" ht="30">
      <c r="A139" s="35" t="s">
        <v>59</v>
      </c>
      <c r="B139" s="42"/>
      <c r="C139" s="43"/>
      <c r="D139" s="43"/>
      <c r="E139" s="45" t="s">
        <v>771</v>
      </c>
      <c r="F139" s="43"/>
      <c r="G139" s="43"/>
      <c r="H139" s="43"/>
      <c r="I139" s="43"/>
      <c r="J139" s="44"/>
    </row>
    <row r="140" spans="1:16" ht="15">
      <c r="A140" s="35" t="s">
        <v>52</v>
      </c>
      <c r="B140" s="35">
        <v>43</v>
      </c>
      <c r="C140" s="36" t="s">
        <v>772</v>
      </c>
      <c r="D140" s="35" t="s">
        <v>54</v>
      </c>
      <c r="E140" s="37" t="s">
        <v>773</v>
      </c>
      <c r="F140" s="38" t="s">
        <v>135</v>
      </c>
      <c r="G140" s="39">
        <v>35.96</v>
      </c>
      <c r="H140" s="40">
        <v>0</v>
      </c>
      <c r="I140" s="40">
        <f>ROUND(G140*H140,P4)</f>
        <v>0</v>
      </c>
      <c r="J140" s="38" t="s">
        <v>66</v>
      </c>
      <c r="O140" s="41">
        <f>I140*0.21</f>
        <v>0</v>
      </c>
      <c r="P140">
        <v>3</v>
      </c>
    </row>
    <row r="141" spans="1:10" ht="15">
      <c r="A141" s="35" t="s">
        <v>57</v>
      </c>
      <c r="B141" s="42"/>
      <c r="C141" s="43"/>
      <c r="D141" s="43"/>
      <c r="E141" s="37" t="s">
        <v>774</v>
      </c>
      <c r="F141" s="43"/>
      <c r="G141" s="43"/>
      <c r="H141" s="43"/>
      <c r="I141" s="43"/>
      <c r="J141" s="44"/>
    </row>
    <row r="142" spans="1:10" ht="45">
      <c r="A142" s="35" t="s">
        <v>59</v>
      </c>
      <c r="B142" s="42"/>
      <c r="C142" s="43"/>
      <c r="D142" s="43"/>
      <c r="E142" s="45" t="s">
        <v>643</v>
      </c>
      <c r="F142" s="43"/>
      <c r="G142" s="43"/>
      <c r="H142" s="43"/>
      <c r="I142" s="43"/>
      <c r="J142" s="44"/>
    </row>
    <row r="143" spans="1:10" ht="15">
      <c r="A143" s="29" t="s">
        <v>49</v>
      </c>
      <c r="B143" s="30"/>
      <c r="C143" s="31" t="s">
        <v>312</v>
      </c>
      <c r="D143" s="32"/>
      <c r="E143" s="29" t="s">
        <v>313</v>
      </c>
      <c r="F143" s="32"/>
      <c r="G143" s="32"/>
      <c r="H143" s="32"/>
      <c r="I143" s="33">
        <f>SUMIFS(I144:I152,A144:A152,"P")</f>
        <v>0</v>
      </c>
      <c r="J143" s="34"/>
    </row>
    <row r="144" spans="1:16" ht="15">
      <c r="A144" s="35" t="s">
        <v>52</v>
      </c>
      <c r="B144" s="35">
        <v>44</v>
      </c>
      <c r="C144" s="36" t="s">
        <v>332</v>
      </c>
      <c r="D144" s="35" t="s">
        <v>54</v>
      </c>
      <c r="E144" s="37" t="s">
        <v>333</v>
      </c>
      <c r="F144" s="38" t="s">
        <v>219</v>
      </c>
      <c r="G144" s="39">
        <v>886.6</v>
      </c>
      <c r="H144" s="40">
        <v>0</v>
      </c>
      <c r="I144" s="40">
        <f>ROUND(G144*H144,P4)</f>
        <v>0</v>
      </c>
      <c r="J144" s="38" t="s">
        <v>66</v>
      </c>
      <c r="O144" s="41">
        <f>I144*0.21</f>
        <v>0</v>
      </c>
      <c r="P144">
        <v>3</v>
      </c>
    </row>
    <row r="145" spans="1:10" ht="15">
      <c r="A145" s="35" t="s">
        <v>57</v>
      </c>
      <c r="B145" s="42"/>
      <c r="C145" s="43"/>
      <c r="D145" s="43"/>
      <c r="E145" s="37" t="s">
        <v>775</v>
      </c>
      <c r="F145" s="43"/>
      <c r="G145" s="43"/>
      <c r="H145" s="43"/>
      <c r="I145" s="43"/>
      <c r="J145" s="44"/>
    </row>
    <row r="146" spans="1:10" ht="30">
      <c r="A146" s="35" t="s">
        <v>59</v>
      </c>
      <c r="B146" s="42"/>
      <c r="C146" s="43"/>
      <c r="D146" s="43"/>
      <c r="E146" s="45" t="s">
        <v>776</v>
      </c>
      <c r="F146" s="43"/>
      <c r="G146" s="43"/>
      <c r="H146" s="43"/>
      <c r="I146" s="43"/>
      <c r="J146" s="44"/>
    </row>
    <row r="147" spans="1:16" ht="15">
      <c r="A147" s="35" t="s">
        <v>52</v>
      </c>
      <c r="B147" s="35">
        <v>45</v>
      </c>
      <c r="C147" s="36" t="s">
        <v>526</v>
      </c>
      <c r="D147" s="35" t="s">
        <v>54</v>
      </c>
      <c r="E147" s="37" t="s">
        <v>527</v>
      </c>
      <c r="F147" s="38" t="s">
        <v>219</v>
      </c>
      <c r="G147" s="39">
        <v>887.25</v>
      </c>
      <c r="H147" s="40">
        <v>0</v>
      </c>
      <c r="I147" s="40">
        <f>ROUND(G147*H147,P4)</f>
        <v>0</v>
      </c>
      <c r="J147" s="38" t="s">
        <v>66</v>
      </c>
      <c r="O147" s="41">
        <f>I147*0.21</f>
        <v>0</v>
      </c>
      <c r="P147">
        <v>3</v>
      </c>
    </row>
    <row r="148" spans="1:10" ht="30">
      <c r="A148" s="35" t="s">
        <v>57</v>
      </c>
      <c r="B148" s="42"/>
      <c r="C148" s="43"/>
      <c r="D148" s="43"/>
      <c r="E148" s="37" t="s">
        <v>777</v>
      </c>
      <c r="F148" s="43"/>
      <c r="G148" s="43"/>
      <c r="H148" s="43"/>
      <c r="I148" s="43"/>
      <c r="J148" s="44"/>
    </row>
    <row r="149" spans="1:10" ht="30">
      <c r="A149" s="35" t="s">
        <v>59</v>
      </c>
      <c r="B149" s="42"/>
      <c r="C149" s="43"/>
      <c r="D149" s="43"/>
      <c r="E149" s="45" t="s">
        <v>778</v>
      </c>
      <c r="F149" s="43"/>
      <c r="G149" s="43"/>
      <c r="H149" s="43"/>
      <c r="I149" s="43"/>
      <c r="J149" s="44"/>
    </row>
    <row r="150" spans="1:16" ht="15">
      <c r="A150" s="35" t="s">
        <v>52</v>
      </c>
      <c r="B150" s="35">
        <v>46</v>
      </c>
      <c r="C150" s="36" t="s">
        <v>779</v>
      </c>
      <c r="D150" s="35" t="s">
        <v>54</v>
      </c>
      <c r="E150" s="37" t="s">
        <v>780</v>
      </c>
      <c r="F150" s="38" t="s">
        <v>219</v>
      </c>
      <c r="G150" s="39">
        <v>887.25</v>
      </c>
      <c r="H150" s="40">
        <v>0</v>
      </c>
      <c r="I150" s="40">
        <f>ROUND(G150*H150,P4)</f>
        <v>0</v>
      </c>
      <c r="J150" s="38" t="s">
        <v>66</v>
      </c>
      <c r="O150" s="41">
        <f>I150*0.21</f>
        <v>0</v>
      </c>
      <c r="P150">
        <v>3</v>
      </c>
    </row>
    <row r="151" spans="1:10" ht="30">
      <c r="A151" s="35" t="s">
        <v>57</v>
      </c>
      <c r="B151" s="42"/>
      <c r="C151" s="43"/>
      <c r="D151" s="43"/>
      <c r="E151" s="37" t="s">
        <v>781</v>
      </c>
      <c r="F151" s="43"/>
      <c r="G151" s="43"/>
      <c r="H151" s="43"/>
      <c r="I151" s="43"/>
      <c r="J151" s="44"/>
    </row>
    <row r="152" spans="1:10" ht="30">
      <c r="A152" s="35" t="s">
        <v>59</v>
      </c>
      <c r="B152" s="42"/>
      <c r="C152" s="43"/>
      <c r="D152" s="43"/>
      <c r="E152" s="45" t="s">
        <v>782</v>
      </c>
      <c r="F152" s="43"/>
      <c r="G152" s="43"/>
      <c r="H152" s="43"/>
      <c r="I152" s="43"/>
      <c r="J152" s="44"/>
    </row>
    <row r="153" spans="1:10" ht="15">
      <c r="A153" s="29" t="s">
        <v>49</v>
      </c>
      <c r="B153" s="30"/>
      <c r="C153" s="31" t="s">
        <v>783</v>
      </c>
      <c r="D153" s="32"/>
      <c r="E153" s="29" t="s">
        <v>784</v>
      </c>
      <c r="F153" s="32"/>
      <c r="G153" s="32"/>
      <c r="H153" s="32"/>
      <c r="I153" s="33">
        <f>SUMIFS(I154:I177,A154:A177,"P")</f>
        <v>0</v>
      </c>
      <c r="J153" s="34"/>
    </row>
    <row r="154" spans="1:16" ht="30">
      <c r="A154" s="35" t="s">
        <v>52</v>
      </c>
      <c r="B154" s="35">
        <v>47</v>
      </c>
      <c r="C154" s="36" t="s">
        <v>785</v>
      </c>
      <c r="D154" s="35" t="s">
        <v>54</v>
      </c>
      <c r="E154" s="37" t="s">
        <v>786</v>
      </c>
      <c r="F154" s="38" t="s">
        <v>219</v>
      </c>
      <c r="G154" s="39">
        <v>814.06</v>
      </c>
      <c r="H154" s="40">
        <v>0</v>
      </c>
      <c r="I154" s="40">
        <f>ROUND(G154*H154,P4)</f>
        <v>0</v>
      </c>
      <c r="J154" s="38" t="s">
        <v>66</v>
      </c>
      <c r="O154" s="41">
        <f>I154*0.21</f>
        <v>0</v>
      </c>
      <c r="P154">
        <v>3</v>
      </c>
    </row>
    <row r="155" spans="1:10" ht="30">
      <c r="A155" s="35" t="s">
        <v>57</v>
      </c>
      <c r="B155" s="42"/>
      <c r="C155" s="43"/>
      <c r="D155" s="43"/>
      <c r="E155" s="37" t="s">
        <v>787</v>
      </c>
      <c r="F155" s="43"/>
      <c r="G155" s="43"/>
      <c r="H155" s="43"/>
      <c r="I155" s="43"/>
      <c r="J155" s="44"/>
    </row>
    <row r="156" spans="1:10" ht="30">
      <c r="A156" s="35" t="s">
        <v>59</v>
      </c>
      <c r="B156" s="42"/>
      <c r="C156" s="43"/>
      <c r="D156" s="43"/>
      <c r="E156" s="45" t="s">
        <v>788</v>
      </c>
      <c r="F156" s="43"/>
      <c r="G156" s="43"/>
      <c r="H156" s="43"/>
      <c r="I156" s="43"/>
      <c r="J156" s="44"/>
    </row>
    <row r="157" spans="1:16" ht="30">
      <c r="A157" s="35" t="s">
        <v>52</v>
      </c>
      <c r="B157" s="35">
        <v>48</v>
      </c>
      <c r="C157" s="36" t="s">
        <v>789</v>
      </c>
      <c r="D157" s="35" t="s">
        <v>54</v>
      </c>
      <c r="E157" s="37" t="s">
        <v>790</v>
      </c>
      <c r="F157" s="38" t="s">
        <v>219</v>
      </c>
      <c r="G157" s="39">
        <v>569.842</v>
      </c>
      <c r="H157" s="40">
        <v>0</v>
      </c>
      <c r="I157" s="40">
        <f>ROUND(G157*H157,P4)</f>
        <v>0</v>
      </c>
      <c r="J157" s="38" t="s">
        <v>66</v>
      </c>
      <c r="O157" s="41">
        <f>I157*0.21</f>
        <v>0</v>
      </c>
      <c r="P157">
        <v>3</v>
      </c>
    </row>
    <row r="158" spans="1:10" ht="30">
      <c r="A158" s="35" t="s">
        <v>57</v>
      </c>
      <c r="B158" s="42"/>
      <c r="C158" s="43"/>
      <c r="D158" s="43"/>
      <c r="E158" s="37" t="s">
        <v>787</v>
      </c>
      <c r="F158" s="43"/>
      <c r="G158" s="43"/>
      <c r="H158" s="43"/>
      <c r="I158" s="43"/>
      <c r="J158" s="44"/>
    </row>
    <row r="159" spans="1:10" ht="30">
      <c r="A159" s="35" t="s">
        <v>59</v>
      </c>
      <c r="B159" s="42"/>
      <c r="C159" s="43"/>
      <c r="D159" s="43"/>
      <c r="E159" s="45" t="s">
        <v>791</v>
      </c>
      <c r="F159" s="43"/>
      <c r="G159" s="43"/>
      <c r="H159" s="43"/>
      <c r="I159" s="43"/>
      <c r="J159" s="44"/>
    </row>
    <row r="160" spans="1:16" ht="15">
      <c r="A160" s="35" t="s">
        <v>52</v>
      </c>
      <c r="B160" s="35">
        <v>49</v>
      </c>
      <c r="C160" s="36" t="s">
        <v>792</v>
      </c>
      <c r="D160" s="35" t="s">
        <v>54</v>
      </c>
      <c r="E160" s="37" t="s">
        <v>793</v>
      </c>
      <c r="F160" s="38" t="s">
        <v>219</v>
      </c>
      <c r="G160" s="39">
        <v>244.218</v>
      </c>
      <c r="H160" s="40">
        <v>0</v>
      </c>
      <c r="I160" s="40">
        <f>ROUND(G160*H160,P4)</f>
        <v>0</v>
      </c>
      <c r="J160" s="38" t="s">
        <v>66</v>
      </c>
      <c r="O160" s="41">
        <f>I160*0.21</f>
        <v>0</v>
      </c>
      <c r="P160">
        <v>3</v>
      </c>
    </row>
    <row r="161" spans="1:10" ht="45">
      <c r="A161" s="35" t="s">
        <v>57</v>
      </c>
      <c r="B161" s="42"/>
      <c r="C161" s="43"/>
      <c r="D161" s="43"/>
      <c r="E161" s="37" t="s">
        <v>794</v>
      </c>
      <c r="F161" s="43"/>
      <c r="G161" s="43"/>
      <c r="H161" s="43"/>
      <c r="I161" s="43"/>
      <c r="J161" s="44"/>
    </row>
    <row r="162" spans="1:10" ht="30">
      <c r="A162" s="35" t="s">
        <v>59</v>
      </c>
      <c r="B162" s="42"/>
      <c r="C162" s="43"/>
      <c r="D162" s="43"/>
      <c r="E162" s="45" t="s">
        <v>795</v>
      </c>
      <c r="F162" s="43"/>
      <c r="G162" s="43"/>
      <c r="H162" s="43"/>
      <c r="I162" s="43"/>
      <c r="J162" s="44"/>
    </row>
    <row r="163" spans="1:16" ht="15">
      <c r="A163" s="35" t="s">
        <v>52</v>
      </c>
      <c r="B163" s="35">
        <v>50</v>
      </c>
      <c r="C163" s="36" t="s">
        <v>796</v>
      </c>
      <c r="D163" s="35" t="s">
        <v>54</v>
      </c>
      <c r="E163" s="37" t="s">
        <v>797</v>
      </c>
      <c r="F163" s="38" t="s">
        <v>219</v>
      </c>
      <c r="G163" s="39">
        <v>1628.12</v>
      </c>
      <c r="H163" s="40">
        <v>0</v>
      </c>
      <c r="I163" s="40">
        <f>ROUND(G163*H163,P4)</f>
        <v>0</v>
      </c>
      <c r="J163" s="38" t="s">
        <v>66</v>
      </c>
      <c r="O163" s="41">
        <f>I163*0.21</f>
        <v>0</v>
      </c>
      <c r="P163">
        <v>3</v>
      </c>
    </row>
    <row r="164" spans="1:10" ht="15">
      <c r="A164" s="35" t="s">
        <v>57</v>
      </c>
      <c r="B164" s="42"/>
      <c r="C164" s="43"/>
      <c r="D164" s="43"/>
      <c r="E164" s="49" t="s">
        <v>54</v>
      </c>
      <c r="F164" s="43"/>
      <c r="G164" s="43"/>
      <c r="H164" s="43"/>
      <c r="I164" s="43"/>
      <c r="J164" s="44"/>
    </row>
    <row r="165" spans="1:10" ht="30">
      <c r="A165" s="35" t="s">
        <v>59</v>
      </c>
      <c r="B165" s="42"/>
      <c r="C165" s="43"/>
      <c r="D165" s="43"/>
      <c r="E165" s="45" t="s">
        <v>798</v>
      </c>
      <c r="F165" s="43"/>
      <c r="G165" s="43"/>
      <c r="H165" s="43"/>
      <c r="I165" s="43"/>
      <c r="J165" s="44"/>
    </row>
    <row r="166" spans="1:16" ht="15">
      <c r="A166" s="35" t="s">
        <v>52</v>
      </c>
      <c r="B166" s="35">
        <v>51</v>
      </c>
      <c r="C166" s="36" t="s">
        <v>799</v>
      </c>
      <c r="D166" s="35" t="s">
        <v>54</v>
      </c>
      <c r="E166" s="37" t="s">
        <v>800</v>
      </c>
      <c r="F166" s="38" t="s">
        <v>219</v>
      </c>
      <c r="G166" s="39">
        <v>1628.12</v>
      </c>
      <c r="H166" s="40">
        <v>0</v>
      </c>
      <c r="I166" s="40">
        <f>ROUND(G166*H166,P4)</f>
        <v>0</v>
      </c>
      <c r="J166" s="38" t="s">
        <v>66</v>
      </c>
      <c r="O166" s="41">
        <f>I166*0.21</f>
        <v>0</v>
      </c>
      <c r="P166">
        <v>3</v>
      </c>
    </row>
    <row r="167" spans="1:10" ht="15">
      <c r="A167" s="35" t="s">
        <v>57</v>
      </c>
      <c r="B167" s="42"/>
      <c r="C167" s="43"/>
      <c r="D167" s="43"/>
      <c r="E167" s="37" t="s">
        <v>801</v>
      </c>
      <c r="F167" s="43"/>
      <c r="G167" s="43"/>
      <c r="H167" s="43"/>
      <c r="I167" s="43"/>
      <c r="J167" s="44"/>
    </row>
    <row r="168" spans="1:10" ht="30">
      <c r="A168" s="35" t="s">
        <v>59</v>
      </c>
      <c r="B168" s="42"/>
      <c r="C168" s="43"/>
      <c r="D168" s="43"/>
      <c r="E168" s="45" t="s">
        <v>798</v>
      </c>
      <c r="F168" s="43"/>
      <c r="G168" s="43"/>
      <c r="H168" s="43"/>
      <c r="I168" s="43"/>
      <c r="J168" s="44"/>
    </row>
    <row r="169" spans="1:16" ht="15">
      <c r="A169" s="35" t="s">
        <v>52</v>
      </c>
      <c r="B169" s="35">
        <v>52</v>
      </c>
      <c r="C169" s="36" t="s">
        <v>802</v>
      </c>
      <c r="D169" s="35" t="s">
        <v>54</v>
      </c>
      <c r="E169" s="37" t="s">
        <v>803</v>
      </c>
      <c r="F169" s="38" t="s">
        <v>219</v>
      </c>
      <c r="G169" s="39">
        <v>122.109</v>
      </c>
      <c r="H169" s="40">
        <v>0</v>
      </c>
      <c r="I169" s="40">
        <f>ROUND(G169*H169,P4)</f>
        <v>0</v>
      </c>
      <c r="J169" s="38" t="s">
        <v>66</v>
      </c>
      <c r="O169" s="41">
        <f>I169*0.21</f>
        <v>0</v>
      </c>
      <c r="P169">
        <v>3</v>
      </c>
    </row>
    <row r="170" spans="1:10" ht="30">
      <c r="A170" s="35" t="s">
        <v>57</v>
      </c>
      <c r="B170" s="42"/>
      <c r="C170" s="43"/>
      <c r="D170" s="43"/>
      <c r="E170" s="37" t="s">
        <v>804</v>
      </c>
      <c r="F170" s="43"/>
      <c r="G170" s="43"/>
      <c r="H170" s="43"/>
      <c r="I170" s="43"/>
      <c r="J170" s="44"/>
    </row>
    <row r="171" spans="1:10" ht="30">
      <c r="A171" s="35" t="s">
        <v>59</v>
      </c>
      <c r="B171" s="42"/>
      <c r="C171" s="43"/>
      <c r="D171" s="43"/>
      <c r="E171" s="45" t="s">
        <v>805</v>
      </c>
      <c r="F171" s="43"/>
      <c r="G171" s="43"/>
      <c r="H171" s="43"/>
      <c r="I171" s="43"/>
      <c r="J171" s="44"/>
    </row>
    <row r="172" spans="1:16" ht="15">
      <c r="A172" s="35" t="s">
        <v>52</v>
      </c>
      <c r="B172" s="35">
        <v>53</v>
      </c>
      <c r="C172" s="36" t="s">
        <v>806</v>
      </c>
      <c r="D172" s="35" t="s">
        <v>54</v>
      </c>
      <c r="E172" s="37" t="s">
        <v>807</v>
      </c>
      <c r="F172" s="38" t="s">
        <v>176</v>
      </c>
      <c r="G172" s="39">
        <v>150</v>
      </c>
      <c r="H172" s="40">
        <v>0</v>
      </c>
      <c r="I172" s="40">
        <f>ROUND(G172*H172,P4)</f>
        <v>0</v>
      </c>
      <c r="J172" s="38" t="s">
        <v>66</v>
      </c>
      <c r="O172" s="41">
        <f>I172*0.21</f>
        <v>0</v>
      </c>
      <c r="P172">
        <v>3</v>
      </c>
    </row>
    <row r="173" spans="1:10" ht="45">
      <c r="A173" s="35" t="s">
        <v>57</v>
      </c>
      <c r="B173" s="42"/>
      <c r="C173" s="43"/>
      <c r="D173" s="43"/>
      <c r="E173" s="37" t="s">
        <v>808</v>
      </c>
      <c r="F173" s="43"/>
      <c r="G173" s="43"/>
      <c r="H173" s="43"/>
      <c r="I173" s="43"/>
      <c r="J173" s="44"/>
    </row>
    <row r="174" spans="1:10" ht="30">
      <c r="A174" s="35" t="s">
        <v>59</v>
      </c>
      <c r="B174" s="42"/>
      <c r="C174" s="43"/>
      <c r="D174" s="43"/>
      <c r="E174" s="45" t="s">
        <v>809</v>
      </c>
      <c r="F174" s="43"/>
      <c r="G174" s="43"/>
      <c r="H174" s="43"/>
      <c r="I174" s="43"/>
      <c r="J174" s="44"/>
    </row>
    <row r="175" spans="1:16" ht="15">
      <c r="A175" s="35" t="s">
        <v>52</v>
      </c>
      <c r="B175" s="35">
        <v>54</v>
      </c>
      <c r="C175" s="36" t="s">
        <v>810</v>
      </c>
      <c r="D175" s="35" t="s">
        <v>54</v>
      </c>
      <c r="E175" s="37" t="s">
        <v>811</v>
      </c>
      <c r="F175" s="38" t="s">
        <v>219</v>
      </c>
      <c r="G175" s="39">
        <v>50.554</v>
      </c>
      <c r="H175" s="40">
        <v>0</v>
      </c>
      <c r="I175" s="40">
        <f>ROUND(G175*H175,P4)</f>
        <v>0</v>
      </c>
      <c r="J175" s="38" t="s">
        <v>66</v>
      </c>
      <c r="O175" s="41">
        <f>I175*0.21</f>
        <v>0</v>
      </c>
      <c r="P175">
        <v>3</v>
      </c>
    </row>
    <row r="176" spans="1:10" ht="15">
      <c r="A176" s="35" t="s">
        <v>57</v>
      </c>
      <c r="B176" s="42"/>
      <c r="C176" s="43"/>
      <c r="D176" s="43"/>
      <c r="E176" s="37" t="s">
        <v>812</v>
      </c>
      <c r="F176" s="43"/>
      <c r="G176" s="43"/>
      <c r="H176" s="43"/>
      <c r="I176" s="43"/>
      <c r="J176" s="44"/>
    </row>
    <row r="177" spans="1:10" ht="30">
      <c r="A177" s="35" t="s">
        <v>59</v>
      </c>
      <c r="B177" s="42"/>
      <c r="C177" s="43"/>
      <c r="D177" s="43"/>
      <c r="E177" s="45" t="s">
        <v>813</v>
      </c>
      <c r="F177" s="43"/>
      <c r="G177" s="43"/>
      <c r="H177" s="43"/>
      <c r="I177" s="43"/>
      <c r="J177" s="44"/>
    </row>
    <row r="178" spans="1:10" ht="15">
      <c r="A178" s="29" t="s">
        <v>49</v>
      </c>
      <c r="B178" s="30"/>
      <c r="C178" s="31" t="s">
        <v>814</v>
      </c>
      <c r="D178" s="32"/>
      <c r="E178" s="29" t="s">
        <v>815</v>
      </c>
      <c r="F178" s="32"/>
      <c r="G178" s="32"/>
      <c r="H178" s="32"/>
      <c r="I178" s="33">
        <f>SUMIFS(I179:I193,A179:A193,"P")</f>
        <v>0</v>
      </c>
      <c r="J178" s="34"/>
    </row>
    <row r="179" spans="1:16" ht="30">
      <c r="A179" s="35" t="s">
        <v>52</v>
      </c>
      <c r="B179" s="35">
        <v>55</v>
      </c>
      <c r="C179" s="36" t="s">
        <v>816</v>
      </c>
      <c r="D179" s="35" t="s">
        <v>54</v>
      </c>
      <c r="E179" s="37" t="s">
        <v>817</v>
      </c>
      <c r="F179" s="38" t="s">
        <v>219</v>
      </c>
      <c r="G179" s="39">
        <v>1299.2</v>
      </c>
      <c r="H179" s="40">
        <v>0</v>
      </c>
      <c r="I179" s="40">
        <f>ROUND(G179*H179,P4)</f>
        <v>0</v>
      </c>
      <c r="J179" s="38" t="s">
        <v>66</v>
      </c>
      <c r="O179" s="41">
        <f>I179*0.21</f>
        <v>0</v>
      </c>
      <c r="P179">
        <v>3</v>
      </c>
    </row>
    <row r="180" spans="1:10" ht="15">
      <c r="A180" s="35" t="s">
        <v>57</v>
      </c>
      <c r="B180" s="42"/>
      <c r="C180" s="43"/>
      <c r="D180" s="43"/>
      <c r="E180" s="37" t="s">
        <v>818</v>
      </c>
      <c r="F180" s="43"/>
      <c r="G180" s="43"/>
      <c r="H180" s="43"/>
      <c r="I180" s="43"/>
      <c r="J180" s="44"/>
    </row>
    <row r="181" spans="1:10" ht="30">
      <c r="A181" s="35" t="s">
        <v>59</v>
      </c>
      <c r="B181" s="42"/>
      <c r="C181" s="43"/>
      <c r="D181" s="43"/>
      <c r="E181" s="45" t="s">
        <v>819</v>
      </c>
      <c r="F181" s="43"/>
      <c r="G181" s="43"/>
      <c r="H181" s="43"/>
      <c r="I181" s="43"/>
      <c r="J181" s="44"/>
    </row>
    <row r="182" spans="1:16" ht="15">
      <c r="A182" s="35" t="s">
        <v>52</v>
      </c>
      <c r="B182" s="35">
        <v>56</v>
      </c>
      <c r="C182" s="36" t="s">
        <v>820</v>
      </c>
      <c r="D182" s="35" t="s">
        <v>54</v>
      </c>
      <c r="E182" s="37" t="s">
        <v>821</v>
      </c>
      <c r="F182" s="38" t="s">
        <v>219</v>
      </c>
      <c r="G182" s="39">
        <v>431.25</v>
      </c>
      <c r="H182" s="40">
        <v>0</v>
      </c>
      <c r="I182" s="40">
        <f>ROUND(G182*H182,P4)</f>
        <v>0</v>
      </c>
      <c r="J182" s="38" t="s">
        <v>66</v>
      </c>
      <c r="O182" s="41">
        <f>I182*0.21</f>
        <v>0</v>
      </c>
      <c r="P182">
        <v>3</v>
      </c>
    </row>
    <row r="183" spans="1:10" ht="30">
      <c r="A183" s="35" t="s">
        <v>57</v>
      </c>
      <c r="B183" s="42"/>
      <c r="C183" s="43"/>
      <c r="D183" s="43"/>
      <c r="E183" s="37" t="s">
        <v>822</v>
      </c>
      <c r="F183" s="43"/>
      <c r="G183" s="43"/>
      <c r="H183" s="43"/>
      <c r="I183" s="43"/>
      <c r="J183" s="44"/>
    </row>
    <row r="184" spans="1:10" ht="45">
      <c r="A184" s="35" t="s">
        <v>59</v>
      </c>
      <c r="B184" s="42"/>
      <c r="C184" s="43"/>
      <c r="D184" s="43"/>
      <c r="E184" s="45" t="s">
        <v>823</v>
      </c>
      <c r="F184" s="43"/>
      <c r="G184" s="43"/>
      <c r="H184" s="43"/>
      <c r="I184" s="43"/>
      <c r="J184" s="44"/>
    </row>
    <row r="185" spans="1:16" ht="15">
      <c r="A185" s="35" t="s">
        <v>52</v>
      </c>
      <c r="B185" s="35">
        <v>57</v>
      </c>
      <c r="C185" s="36" t="s">
        <v>824</v>
      </c>
      <c r="D185" s="35" t="s">
        <v>54</v>
      </c>
      <c r="E185" s="37" t="s">
        <v>825</v>
      </c>
      <c r="F185" s="38" t="s">
        <v>219</v>
      </c>
      <c r="G185" s="39">
        <v>112.02</v>
      </c>
      <c r="H185" s="40">
        <v>0</v>
      </c>
      <c r="I185" s="40">
        <f>ROUND(G185*H185,P4)</f>
        <v>0</v>
      </c>
      <c r="J185" s="38" t="s">
        <v>66</v>
      </c>
      <c r="O185" s="41">
        <f>I185*0.21</f>
        <v>0</v>
      </c>
      <c r="P185">
        <v>3</v>
      </c>
    </row>
    <row r="186" spans="1:10" ht="15">
      <c r="A186" s="35" t="s">
        <v>57</v>
      </c>
      <c r="B186" s="42"/>
      <c r="C186" s="43"/>
      <c r="D186" s="43"/>
      <c r="E186" s="37" t="s">
        <v>826</v>
      </c>
      <c r="F186" s="43"/>
      <c r="G186" s="43"/>
      <c r="H186" s="43"/>
      <c r="I186" s="43"/>
      <c r="J186" s="44"/>
    </row>
    <row r="187" spans="1:10" ht="105">
      <c r="A187" s="35" t="s">
        <v>59</v>
      </c>
      <c r="B187" s="42"/>
      <c r="C187" s="43"/>
      <c r="D187" s="43"/>
      <c r="E187" s="45" t="s">
        <v>827</v>
      </c>
      <c r="F187" s="43"/>
      <c r="G187" s="43"/>
      <c r="H187" s="43"/>
      <c r="I187" s="43"/>
      <c r="J187" s="44"/>
    </row>
    <row r="188" spans="1:16" ht="15">
      <c r="A188" s="35" t="s">
        <v>52</v>
      </c>
      <c r="B188" s="35">
        <v>58</v>
      </c>
      <c r="C188" s="36" t="s">
        <v>828</v>
      </c>
      <c r="D188" s="35" t="s">
        <v>54</v>
      </c>
      <c r="E188" s="37" t="s">
        <v>829</v>
      </c>
      <c r="F188" s="38" t="s">
        <v>219</v>
      </c>
      <c r="G188" s="39">
        <v>150.184</v>
      </c>
      <c r="H188" s="40">
        <v>0</v>
      </c>
      <c r="I188" s="40">
        <f>ROUND(G188*H188,P4)</f>
        <v>0</v>
      </c>
      <c r="J188" s="38" t="s">
        <v>66</v>
      </c>
      <c r="O188" s="41">
        <f>I188*0.21</f>
        <v>0</v>
      </c>
      <c r="P188">
        <v>3</v>
      </c>
    </row>
    <row r="189" spans="1:10" ht="15">
      <c r="A189" s="35" t="s">
        <v>57</v>
      </c>
      <c r="B189" s="42"/>
      <c r="C189" s="43"/>
      <c r="D189" s="43"/>
      <c r="E189" s="37" t="s">
        <v>830</v>
      </c>
      <c r="F189" s="43"/>
      <c r="G189" s="43"/>
      <c r="H189" s="43"/>
      <c r="I189" s="43"/>
      <c r="J189" s="44"/>
    </row>
    <row r="190" spans="1:10" ht="60">
      <c r="A190" s="35" t="s">
        <v>59</v>
      </c>
      <c r="B190" s="42"/>
      <c r="C190" s="43"/>
      <c r="D190" s="43"/>
      <c r="E190" s="45" t="s">
        <v>831</v>
      </c>
      <c r="F190" s="43"/>
      <c r="G190" s="43"/>
      <c r="H190" s="43"/>
      <c r="I190" s="43"/>
      <c r="J190" s="44"/>
    </row>
    <row r="191" spans="1:16" ht="15">
      <c r="A191" s="35" t="s">
        <v>52</v>
      </c>
      <c r="B191" s="35">
        <v>59</v>
      </c>
      <c r="C191" s="36" t="s">
        <v>832</v>
      </c>
      <c r="D191" s="35" t="s">
        <v>54</v>
      </c>
      <c r="E191" s="37" t="s">
        <v>833</v>
      </c>
      <c r="F191" s="38" t="s">
        <v>219</v>
      </c>
      <c r="G191" s="39">
        <v>91.08</v>
      </c>
      <c r="H191" s="40">
        <v>0</v>
      </c>
      <c r="I191" s="40">
        <f>ROUND(G191*H191,P4)</f>
        <v>0</v>
      </c>
      <c r="J191" s="38" t="s">
        <v>66</v>
      </c>
      <c r="O191" s="41">
        <f>I191*0.21</f>
        <v>0</v>
      </c>
      <c r="P191">
        <v>3</v>
      </c>
    </row>
    <row r="192" spans="1:10" ht="15">
      <c r="A192" s="35" t="s">
        <v>57</v>
      </c>
      <c r="B192" s="42"/>
      <c r="C192" s="43"/>
      <c r="D192" s="43"/>
      <c r="E192" s="37" t="s">
        <v>834</v>
      </c>
      <c r="F192" s="43"/>
      <c r="G192" s="43"/>
      <c r="H192" s="43"/>
      <c r="I192" s="43"/>
      <c r="J192" s="44"/>
    </row>
    <row r="193" spans="1:10" ht="45">
      <c r="A193" s="35" t="s">
        <v>59</v>
      </c>
      <c r="B193" s="42"/>
      <c r="C193" s="43"/>
      <c r="D193" s="43"/>
      <c r="E193" s="45" t="s">
        <v>835</v>
      </c>
      <c r="F193" s="43"/>
      <c r="G193" s="43"/>
      <c r="H193" s="43"/>
      <c r="I193" s="43"/>
      <c r="J193" s="44"/>
    </row>
    <row r="194" spans="1:10" ht="15">
      <c r="A194" s="29" t="s">
        <v>49</v>
      </c>
      <c r="B194" s="30"/>
      <c r="C194" s="31" t="s">
        <v>352</v>
      </c>
      <c r="D194" s="32"/>
      <c r="E194" s="29" t="s">
        <v>353</v>
      </c>
      <c r="F194" s="32"/>
      <c r="G194" s="32"/>
      <c r="H194" s="32"/>
      <c r="I194" s="33">
        <f>SUMIFS(I195:I200,A195:A200,"P")</f>
        <v>0</v>
      </c>
      <c r="J194" s="34"/>
    </row>
    <row r="195" spans="1:16" ht="15">
      <c r="A195" s="35" t="s">
        <v>52</v>
      </c>
      <c r="B195" s="35">
        <v>60</v>
      </c>
      <c r="C195" s="36" t="s">
        <v>836</v>
      </c>
      <c r="D195" s="35" t="s">
        <v>54</v>
      </c>
      <c r="E195" s="37" t="s">
        <v>837</v>
      </c>
      <c r="F195" s="38" t="s">
        <v>176</v>
      </c>
      <c r="G195" s="39">
        <v>414</v>
      </c>
      <c r="H195" s="40">
        <v>0</v>
      </c>
      <c r="I195" s="40">
        <f>ROUND(G195*H195,P4)</f>
        <v>0</v>
      </c>
      <c r="J195" s="38" t="s">
        <v>66</v>
      </c>
      <c r="O195" s="41">
        <f>I195*0.21</f>
        <v>0</v>
      </c>
      <c r="P195">
        <v>3</v>
      </c>
    </row>
    <row r="196" spans="1:10" ht="30">
      <c r="A196" s="35" t="s">
        <v>57</v>
      </c>
      <c r="B196" s="42"/>
      <c r="C196" s="43"/>
      <c r="D196" s="43"/>
      <c r="E196" s="37" t="s">
        <v>838</v>
      </c>
      <c r="F196" s="43"/>
      <c r="G196" s="43"/>
      <c r="H196" s="43"/>
      <c r="I196" s="43"/>
      <c r="J196" s="44"/>
    </row>
    <row r="197" spans="1:10" ht="45">
      <c r="A197" s="35" t="s">
        <v>59</v>
      </c>
      <c r="B197" s="42"/>
      <c r="C197" s="43"/>
      <c r="D197" s="43"/>
      <c r="E197" s="45" t="s">
        <v>839</v>
      </c>
      <c r="F197" s="43"/>
      <c r="G197" s="43"/>
      <c r="H197" s="43"/>
      <c r="I197" s="43"/>
      <c r="J197" s="44"/>
    </row>
    <row r="198" spans="1:16" ht="15">
      <c r="A198" s="35" t="s">
        <v>52</v>
      </c>
      <c r="B198" s="35">
        <v>61</v>
      </c>
      <c r="C198" s="36" t="s">
        <v>840</v>
      </c>
      <c r="D198" s="35" t="s">
        <v>54</v>
      </c>
      <c r="E198" s="37" t="s">
        <v>841</v>
      </c>
      <c r="F198" s="38" t="s">
        <v>176</v>
      </c>
      <c r="G198" s="39">
        <v>111.2</v>
      </c>
      <c r="H198" s="40">
        <v>0</v>
      </c>
      <c r="I198" s="40">
        <f>ROUND(G198*H198,P4)</f>
        <v>0</v>
      </c>
      <c r="J198" s="38" t="s">
        <v>66</v>
      </c>
      <c r="O198" s="41">
        <f>I198*0.21</f>
        <v>0</v>
      </c>
      <c r="P198">
        <v>3</v>
      </c>
    </row>
    <row r="199" spans="1:10" ht="15">
      <c r="A199" s="35" t="s">
        <v>57</v>
      </c>
      <c r="B199" s="42"/>
      <c r="C199" s="43"/>
      <c r="D199" s="43"/>
      <c r="E199" s="37" t="s">
        <v>842</v>
      </c>
      <c r="F199" s="43"/>
      <c r="G199" s="43"/>
      <c r="H199" s="43"/>
      <c r="I199" s="43"/>
      <c r="J199" s="44"/>
    </row>
    <row r="200" spans="1:10" ht="90">
      <c r="A200" s="35" t="s">
        <v>59</v>
      </c>
      <c r="B200" s="42"/>
      <c r="C200" s="43"/>
      <c r="D200" s="43"/>
      <c r="E200" s="45" t="s">
        <v>843</v>
      </c>
      <c r="F200" s="43"/>
      <c r="G200" s="43"/>
      <c r="H200" s="43"/>
      <c r="I200" s="43"/>
      <c r="J200" s="44"/>
    </row>
    <row r="201" spans="1:10" ht="15">
      <c r="A201" s="29" t="s">
        <v>49</v>
      </c>
      <c r="B201" s="30"/>
      <c r="C201" s="31" t="s">
        <v>172</v>
      </c>
      <c r="D201" s="32"/>
      <c r="E201" s="29" t="s">
        <v>173</v>
      </c>
      <c r="F201" s="32"/>
      <c r="G201" s="32"/>
      <c r="H201" s="32"/>
      <c r="I201" s="33">
        <f>SUMIFS(I202:I261,A202:A261,"P")</f>
        <v>0</v>
      </c>
      <c r="J201" s="34"/>
    </row>
    <row r="202" spans="1:16" ht="30">
      <c r="A202" s="35" t="s">
        <v>52</v>
      </c>
      <c r="B202" s="35">
        <v>62</v>
      </c>
      <c r="C202" s="36" t="s">
        <v>844</v>
      </c>
      <c r="D202" s="35" t="s">
        <v>54</v>
      </c>
      <c r="E202" s="37" t="s">
        <v>845</v>
      </c>
      <c r="F202" s="38" t="s">
        <v>176</v>
      </c>
      <c r="G202" s="39">
        <v>202.8</v>
      </c>
      <c r="H202" s="40">
        <v>0</v>
      </c>
      <c r="I202" s="40">
        <f>ROUND(G202*H202,P4)</f>
        <v>0</v>
      </c>
      <c r="J202" s="35"/>
      <c r="O202" s="41">
        <f>I202*0.21</f>
        <v>0</v>
      </c>
      <c r="P202">
        <v>3</v>
      </c>
    </row>
    <row r="203" spans="1:10" ht="60">
      <c r="A203" s="35" t="s">
        <v>57</v>
      </c>
      <c r="B203" s="42"/>
      <c r="C203" s="43"/>
      <c r="D203" s="43"/>
      <c r="E203" s="37" t="s">
        <v>846</v>
      </c>
      <c r="F203" s="43"/>
      <c r="G203" s="43"/>
      <c r="H203" s="43"/>
      <c r="I203" s="43"/>
      <c r="J203" s="44"/>
    </row>
    <row r="204" spans="1:10" ht="45">
      <c r="A204" s="35" t="s">
        <v>59</v>
      </c>
      <c r="B204" s="42"/>
      <c r="C204" s="43"/>
      <c r="D204" s="43"/>
      <c r="E204" s="45" t="s">
        <v>847</v>
      </c>
      <c r="F204" s="43"/>
      <c r="G204" s="43"/>
      <c r="H204" s="43"/>
      <c r="I204" s="43"/>
      <c r="J204" s="44"/>
    </row>
    <row r="205" spans="1:16" ht="30">
      <c r="A205" s="35" t="s">
        <v>52</v>
      </c>
      <c r="B205" s="35">
        <v>63</v>
      </c>
      <c r="C205" s="36" t="s">
        <v>848</v>
      </c>
      <c r="D205" s="35"/>
      <c r="E205" s="37" t="s">
        <v>849</v>
      </c>
      <c r="F205" s="38" t="s">
        <v>176</v>
      </c>
      <c r="G205" s="39">
        <v>40</v>
      </c>
      <c r="H205" s="40">
        <v>0</v>
      </c>
      <c r="I205" s="40">
        <f>ROUND(G205*H205,P4)</f>
        <v>0</v>
      </c>
      <c r="J205" s="35"/>
      <c r="O205" s="41">
        <f>I205*0.21</f>
        <v>0</v>
      </c>
      <c r="P205">
        <v>3</v>
      </c>
    </row>
    <row r="206" spans="1:10" ht="60">
      <c r="A206" s="35" t="s">
        <v>57</v>
      </c>
      <c r="B206" s="42"/>
      <c r="C206" s="43"/>
      <c r="D206" s="43"/>
      <c r="E206" s="37" t="s">
        <v>850</v>
      </c>
      <c r="F206" s="43"/>
      <c r="G206" s="43"/>
      <c r="H206" s="43"/>
      <c r="I206" s="43"/>
      <c r="J206" s="44"/>
    </row>
    <row r="207" spans="1:10" ht="45">
      <c r="A207" s="35" t="s">
        <v>59</v>
      </c>
      <c r="B207" s="42"/>
      <c r="C207" s="43"/>
      <c r="D207" s="43"/>
      <c r="E207" s="45" t="s">
        <v>851</v>
      </c>
      <c r="F207" s="43"/>
      <c r="G207" s="43"/>
      <c r="H207" s="43"/>
      <c r="I207" s="43"/>
      <c r="J207" s="44"/>
    </row>
    <row r="208" spans="1:16" ht="15">
      <c r="A208" s="35" t="s">
        <v>52</v>
      </c>
      <c r="B208" s="35">
        <v>64</v>
      </c>
      <c r="C208" s="36" t="s">
        <v>852</v>
      </c>
      <c r="D208" s="35" t="s">
        <v>54</v>
      </c>
      <c r="E208" s="37" t="s">
        <v>853</v>
      </c>
      <c r="F208" s="38" t="s">
        <v>81</v>
      </c>
      <c r="G208" s="39">
        <v>32</v>
      </c>
      <c r="H208" s="40">
        <v>0</v>
      </c>
      <c r="I208" s="40">
        <f>ROUND(G208*H208,P4)</f>
        <v>0</v>
      </c>
      <c r="J208" s="38" t="s">
        <v>66</v>
      </c>
      <c r="O208" s="41">
        <f>I208*0.21</f>
        <v>0</v>
      </c>
      <c r="P208">
        <v>3</v>
      </c>
    </row>
    <row r="209" spans="1:10" ht="15">
      <c r="A209" s="35" t="s">
        <v>57</v>
      </c>
      <c r="B209" s="42"/>
      <c r="C209" s="43"/>
      <c r="D209" s="43"/>
      <c r="E209" s="37" t="s">
        <v>854</v>
      </c>
      <c r="F209" s="43"/>
      <c r="G209" s="43"/>
      <c r="H209" s="43"/>
      <c r="I209" s="43"/>
      <c r="J209" s="44"/>
    </row>
    <row r="210" spans="1:10" ht="60">
      <c r="A210" s="35" t="s">
        <v>59</v>
      </c>
      <c r="B210" s="42"/>
      <c r="C210" s="43"/>
      <c r="D210" s="43"/>
      <c r="E210" s="45" t="s">
        <v>855</v>
      </c>
      <c r="F210" s="43"/>
      <c r="G210" s="43"/>
      <c r="H210" s="43"/>
      <c r="I210" s="43"/>
      <c r="J210" s="44"/>
    </row>
    <row r="211" spans="1:16" ht="15">
      <c r="A211" s="35" t="s">
        <v>52</v>
      </c>
      <c r="B211" s="35">
        <v>65</v>
      </c>
      <c r="C211" s="36" t="s">
        <v>856</v>
      </c>
      <c r="D211" s="35" t="s">
        <v>54</v>
      </c>
      <c r="E211" s="37" t="s">
        <v>857</v>
      </c>
      <c r="F211" s="38" t="s">
        <v>81</v>
      </c>
      <c r="G211" s="39">
        <v>2</v>
      </c>
      <c r="H211" s="40">
        <v>0</v>
      </c>
      <c r="I211" s="40">
        <f>ROUND(G211*H211,P4)</f>
        <v>0</v>
      </c>
      <c r="J211" s="38" t="s">
        <v>66</v>
      </c>
      <c r="O211" s="41">
        <f>I211*0.21</f>
        <v>0</v>
      </c>
      <c r="P211">
        <v>3</v>
      </c>
    </row>
    <row r="212" spans="1:10" ht="30">
      <c r="A212" s="35" t="s">
        <v>57</v>
      </c>
      <c r="B212" s="42"/>
      <c r="C212" s="43"/>
      <c r="D212" s="43"/>
      <c r="E212" s="37" t="s">
        <v>858</v>
      </c>
      <c r="F212" s="43"/>
      <c r="G212" s="43"/>
      <c r="H212" s="43"/>
      <c r="I212" s="43"/>
      <c r="J212" s="44"/>
    </row>
    <row r="213" spans="1:10" ht="30">
      <c r="A213" s="35" t="s">
        <v>59</v>
      </c>
      <c r="B213" s="42"/>
      <c r="C213" s="43"/>
      <c r="D213" s="43"/>
      <c r="E213" s="45" t="s">
        <v>613</v>
      </c>
      <c r="F213" s="43"/>
      <c r="G213" s="43"/>
      <c r="H213" s="43"/>
      <c r="I213" s="43"/>
      <c r="J213" s="44"/>
    </row>
    <row r="214" spans="1:16" ht="30">
      <c r="A214" s="35" t="s">
        <v>52</v>
      </c>
      <c r="B214" s="35">
        <v>66</v>
      </c>
      <c r="C214" s="36" t="s">
        <v>410</v>
      </c>
      <c r="D214" s="35" t="s">
        <v>54</v>
      </c>
      <c r="E214" s="37" t="s">
        <v>411</v>
      </c>
      <c r="F214" s="38" t="s">
        <v>176</v>
      </c>
      <c r="G214" s="39">
        <v>91.44</v>
      </c>
      <c r="H214" s="40">
        <v>0</v>
      </c>
      <c r="I214" s="40">
        <f>ROUND(G214*H214,P4)</f>
        <v>0</v>
      </c>
      <c r="J214" s="38" t="s">
        <v>66</v>
      </c>
      <c r="O214" s="41">
        <f>I214*0.21</f>
        <v>0</v>
      </c>
      <c r="P214">
        <v>3</v>
      </c>
    </row>
    <row r="215" spans="1:10" ht="15">
      <c r="A215" s="35" t="s">
        <v>57</v>
      </c>
      <c r="B215" s="42"/>
      <c r="C215" s="43"/>
      <c r="D215" s="43"/>
      <c r="E215" s="37" t="s">
        <v>859</v>
      </c>
      <c r="F215" s="43"/>
      <c r="G215" s="43"/>
      <c r="H215" s="43"/>
      <c r="I215" s="43"/>
      <c r="J215" s="44"/>
    </row>
    <row r="216" spans="1:10" ht="60">
      <c r="A216" s="35" t="s">
        <v>59</v>
      </c>
      <c r="B216" s="42"/>
      <c r="C216" s="43"/>
      <c r="D216" s="43"/>
      <c r="E216" s="45" t="s">
        <v>860</v>
      </c>
      <c r="F216" s="43"/>
      <c r="G216" s="43"/>
      <c r="H216" s="43"/>
      <c r="I216" s="43"/>
      <c r="J216" s="44"/>
    </row>
    <row r="217" spans="1:16" ht="15">
      <c r="A217" s="35" t="s">
        <v>52</v>
      </c>
      <c r="B217" s="35">
        <v>67</v>
      </c>
      <c r="C217" s="36" t="s">
        <v>861</v>
      </c>
      <c r="D217" s="35" t="s">
        <v>223</v>
      </c>
      <c r="E217" s="37" t="s">
        <v>862</v>
      </c>
      <c r="F217" s="38" t="s">
        <v>176</v>
      </c>
      <c r="G217" s="39">
        <v>276</v>
      </c>
      <c r="H217" s="40">
        <v>0</v>
      </c>
      <c r="I217" s="40">
        <f>ROUND(G217*H217,P4)</f>
        <v>0</v>
      </c>
      <c r="J217" s="38" t="s">
        <v>66</v>
      </c>
      <c r="O217" s="41">
        <f>I217*0.21</f>
        <v>0</v>
      </c>
      <c r="P217">
        <v>3</v>
      </c>
    </row>
    <row r="218" spans="1:10" ht="30">
      <c r="A218" s="35" t="s">
        <v>57</v>
      </c>
      <c r="B218" s="42"/>
      <c r="C218" s="43"/>
      <c r="D218" s="43"/>
      <c r="E218" s="37" t="s">
        <v>863</v>
      </c>
      <c r="F218" s="43"/>
      <c r="G218" s="43"/>
      <c r="H218" s="43"/>
      <c r="I218" s="43"/>
      <c r="J218" s="44"/>
    </row>
    <row r="219" spans="1:10" ht="45">
      <c r="A219" s="35" t="s">
        <v>59</v>
      </c>
      <c r="B219" s="42"/>
      <c r="C219" s="43"/>
      <c r="D219" s="43"/>
      <c r="E219" s="45" t="s">
        <v>864</v>
      </c>
      <c r="F219" s="43"/>
      <c r="G219" s="43"/>
      <c r="H219" s="43"/>
      <c r="I219" s="43"/>
      <c r="J219" s="44"/>
    </row>
    <row r="220" spans="1:16" ht="15">
      <c r="A220" s="35" t="s">
        <v>52</v>
      </c>
      <c r="B220" s="35">
        <v>68</v>
      </c>
      <c r="C220" s="36" t="s">
        <v>861</v>
      </c>
      <c r="D220" s="35" t="s">
        <v>865</v>
      </c>
      <c r="E220" s="37" t="s">
        <v>862</v>
      </c>
      <c r="F220" s="38" t="s">
        <v>176</v>
      </c>
      <c r="G220" s="39">
        <v>276</v>
      </c>
      <c r="H220" s="40">
        <v>0</v>
      </c>
      <c r="I220" s="40">
        <f>ROUND(G220*H220,P4)</f>
        <v>0</v>
      </c>
      <c r="J220" s="38" t="s">
        <v>66</v>
      </c>
      <c r="O220" s="41">
        <f>I220*0.21</f>
        <v>0</v>
      </c>
      <c r="P220">
        <v>3</v>
      </c>
    </row>
    <row r="221" spans="1:10" ht="30">
      <c r="A221" s="35" t="s">
        <v>57</v>
      </c>
      <c r="B221" s="42"/>
      <c r="C221" s="43"/>
      <c r="D221" s="43"/>
      <c r="E221" s="37" t="s">
        <v>866</v>
      </c>
      <c r="F221" s="43"/>
      <c r="G221" s="43"/>
      <c r="H221" s="43"/>
      <c r="I221" s="43"/>
      <c r="J221" s="44"/>
    </row>
    <row r="222" spans="1:10" ht="45">
      <c r="A222" s="35" t="s">
        <v>59</v>
      </c>
      <c r="B222" s="42"/>
      <c r="C222" s="43"/>
      <c r="D222" s="43"/>
      <c r="E222" s="45" t="s">
        <v>864</v>
      </c>
      <c r="F222" s="43"/>
      <c r="G222" s="43"/>
      <c r="H222" s="43"/>
      <c r="I222" s="43"/>
      <c r="J222" s="44"/>
    </row>
    <row r="223" spans="1:16" ht="15">
      <c r="A223" s="35" t="s">
        <v>52</v>
      </c>
      <c r="B223" s="35">
        <v>69</v>
      </c>
      <c r="C223" s="36" t="s">
        <v>867</v>
      </c>
      <c r="D223" s="35" t="s">
        <v>54</v>
      </c>
      <c r="E223" s="37" t="s">
        <v>868</v>
      </c>
      <c r="F223" s="38" t="s">
        <v>176</v>
      </c>
      <c r="G223" s="39">
        <v>29.4</v>
      </c>
      <c r="H223" s="40">
        <v>0</v>
      </c>
      <c r="I223" s="40">
        <f>ROUND(G223*H223,P4)</f>
        <v>0</v>
      </c>
      <c r="J223" s="38" t="s">
        <v>66</v>
      </c>
      <c r="O223" s="41">
        <f>I223*0.21</f>
        <v>0</v>
      </c>
      <c r="P223">
        <v>3</v>
      </c>
    </row>
    <row r="224" spans="1:10" ht="75">
      <c r="A224" s="35" t="s">
        <v>57</v>
      </c>
      <c r="B224" s="42"/>
      <c r="C224" s="43"/>
      <c r="D224" s="43"/>
      <c r="E224" s="37" t="s">
        <v>869</v>
      </c>
      <c r="F224" s="43"/>
      <c r="G224" s="43"/>
      <c r="H224" s="43"/>
      <c r="I224" s="43"/>
      <c r="J224" s="44"/>
    </row>
    <row r="225" spans="1:10" ht="60">
      <c r="A225" s="35" t="s">
        <v>59</v>
      </c>
      <c r="B225" s="42"/>
      <c r="C225" s="43"/>
      <c r="D225" s="43"/>
      <c r="E225" s="45" t="s">
        <v>870</v>
      </c>
      <c r="F225" s="43"/>
      <c r="G225" s="43"/>
      <c r="H225" s="43"/>
      <c r="I225" s="43"/>
      <c r="J225" s="44"/>
    </row>
    <row r="226" spans="1:16" ht="30">
      <c r="A226" s="35" t="s">
        <v>52</v>
      </c>
      <c r="B226" s="35">
        <v>70</v>
      </c>
      <c r="C226" s="36" t="s">
        <v>871</v>
      </c>
      <c r="D226" s="35" t="s">
        <v>54</v>
      </c>
      <c r="E226" s="37" t="s">
        <v>872</v>
      </c>
      <c r="F226" s="38" t="s">
        <v>176</v>
      </c>
      <c r="G226" s="39">
        <v>27</v>
      </c>
      <c r="H226" s="40">
        <v>0</v>
      </c>
      <c r="I226" s="40">
        <f>ROUND(G226*H226,P4)</f>
        <v>0</v>
      </c>
      <c r="J226" s="38" t="s">
        <v>66</v>
      </c>
      <c r="O226" s="41">
        <f>I226*0.21</f>
        <v>0</v>
      </c>
      <c r="P226">
        <v>3</v>
      </c>
    </row>
    <row r="227" spans="1:10" ht="15">
      <c r="A227" s="35" t="s">
        <v>57</v>
      </c>
      <c r="B227" s="42"/>
      <c r="C227" s="43"/>
      <c r="D227" s="43"/>
      <c r="E227" s="37" t="s">
        <v>873</v>
      </c>
      <c r="F227" s="43"/>
      <c r="G227" s="43"/>
      <c r="H227" s="43"/>
      <c r="I227" s="43"/>
      <c r="J227" s="44"/>
    </row>
    <row r="228" spans="1:10" ht="30">
      <c r="A228" s="35" t="s">
        <v>59</v>
      </c>
      <c r="B228" s="42"/>
      <c r="C228" s="43"/>
      <c r="D228" s="43"/>
      <c r="E228" s="45" t="s">
        <v>874</v>
      </c>
      <c r="F228" s="43"/>
      <c r="G228" s="43"/>
      <c r="H228" s="43"/>
      <c r="I228" s="43"/>
      <c r="J228" s="44"/>
    </row>
    <row r="229" spans="1:16" ht="30">
      <c r="A229" s="35" t="s">
        <v>52</v>
      </c>
      <c r="B229" s="35">
        <v>71</v>
      </c>
      <c r="C229" s="36" t="s">
        <v>875</v>
      </c>
      <c r="D229" s="35" t="s">
        <v>54</v>
      </c>
      <c r="E229" s="37" t="s">
        <v>876</v>
      </c>
      <c r="F229" s="38" t="s">
        <v>219</v>
      </c>
      <c r="G229" s="39">
        <v>13.6</v>
      </c>
      <c r="H229" s="40">
        <v>0</v>
      </c>
      <c r="I229" s="40">
        <f>ROUND(G229*H229,P4)</f>
        <v>0</v>
      </c>
      <c r="J229" s="38" t="s">
        <v>66</v>
      </c>
      <c r="O229" s="41">
        <f>I229*0.21</f>
        <v>0</v>
      </c>
      <c r="P229">
        <v>3</v>
      </c>
    </row>
    <row r="230" spans="1:10" ht="30">
      <c r="A230" s="35" t="s">
        <v>57</v>
      </c>
      <c r="B230" s="42"/>
      <c r="C230" s="43"/>
      <c r="D230" s="43"/>
      <c r="E230" s="37" t="s">
        <v>877</v>
      </c>
      <c r="F230" s="43"/>
      <c r="G230" s="43"/>
      <c r="H230" s="43"/>
      <c r="I230" s="43"/>
      <c r="J230" s="44"/>
    </row>
    <row r="231" spans="1:10" ht="30">
      <c r="A231" s="35" t="s">
        <v>59</v>
      </c>
      <c r="B231" s="42"/>
      <c r="C231" s="43"/>
      <c r="D231" s="43"/>
      <c r="E231" s="45" t="s">
        <v>878</v>
      </c>
      <c r="F231" s="43"/>
      <c r="G231" s="43"/>
      <c r="H231" s="43"/>
      <c r="I231" s="43"/>
      <c r="J231" s="44"/>
    </row>
    <row r="232" spans="1:16" ht="15">
      <c r="A232" s="35" t="s">
        <v>52</v>
      </c>
      <c r="B232" s="35">
        <v>72</v>
      </c>
      <c r="C232" s="36" t="s">
        <v>879</v>
      </c>
      <c r="D232" s="35" t="s">
        <v>54</v>
      </c>
      <c r="E232" s="37" t="s">
        <v>880</v>
      </c>
      <c r="F232" s="38" t="s">
        <v>81</v>
      </c>
      <c r="G232" s="39">
        <v>7</v>
      </c>
      <c r="H232" s="40">
        <v>0</v>
      </c>
      <c r="I232" s="40">
        <f>ROUND(G232*H232,P4)</f>
        <v>0</v>
      </c>
      <c r="J232" s="38" t="s">
        <v>66</v>
      </c>
      <c r="O232" s="41">
        <f>I232*0.21</f>
        <v>0</v>
      </c>
      <c r="P232">
        <v>3</v>
      </c>
    </row>
    <row r="233" spans="1:10" ht="45">
      <c r="A233" s="35" t="s">
        <v>57</v>
      </c>
      <c r="B233" s="42"/>
      <c r="C233" s="43"/>
      <c r="D233" s="43"/>
      <c r="E233" s="37" t="s">
        <v>881</v>
      </c>
      <c r="F233" s="43"/>
      <c r="G233" s="43"/>
      <c r="H233" s="43"/>
      <c r="I233" s="43"/>
      <c r="J233" s="44"/>
    </row>
    <row r="234" spans="1:10" ht="105">
      <c r="A234" s="35" t="s">
        <v>59</v>
      </c>
      <c r="B234" s="42"/>
      <c r="C234" s="43"/>
      <c r="D234" s="43"/>
      <c r="E234" s="45" t="s">
        <v>882</v>
      </c>
      <c r="F234" s="43"/>
      <c r="G234" s="43"/>
      <c r="H234" s="43"/>
      <c r="I234" s="43"/>
      <c r="J234" s="44"/>
    </row>
    <row r="235" spans="1:16" ht="15">
      <c r="A235" s="35" t="s">
        <v>52</v>
      </c>
      <c r="B235" s="35">
        <v>73</v>
      </c>
      <c r="C235" s="36" t="s">
        <v>883</v>
      </c>
      <c r="D235" s="35" t="s">
        <v>54</v>
      </c>
      <c r="E235" s="37" t="s">
        <v>884</v>
      </c>
      <c r="F235" s="38" t="s">
        <v>81</v>
      </c>
      <c r="G235" s="39">
        <v>4</v>
      </c>
      <c r="H235" s="40">
        <v>0</v>
      </c>
      <c r="I235" s="40">
        <f>ROUND(G235*H235,P4)</f>
        <v>0</v>
      </c>
      <c r="J235" s="35"/>
      <c r="O235" s="41">
        <f>I235*0.21</f>
        <v>0</v>
      </c>
      <c r="P235">
        <v>3</v>
      </c>
    </row>
    <row r="236" spans="1:10" ht="60">
      <c r="A236" s="35" t="s">
        <v>57</v>
      </c>
      <c r="B236" s="42"/>
      <c r="C236" s="43"/>
      <c r="D236" s="43"/>
      <c r="E236" s="37" t="s">
        <v>885</v>
      </c>
      <c r="F236" s="43"/>
      <c r="G236" s="43"/>
      <c r="H236" s="43"/>
      <c r="I236" s="43"/>
      <c r="J236" s="44"/>
    </row>
    <row r="237" spans="1:10" ht="30">
      <c r="A237" s="35" t="s">
        <v>59</v>
      </c>
      <c r="B237" s="42"/>
      <c r="C237" s="43"/>
      <c r="D237" s="43"/>
      <c r="E237" s="45" t="s">
        <v>886</v>
      </c>
      <c r="F237" s="43"/>
      <c r="G237" s="43"/>
      <c r="H237" s="43"/>
      <c r="I237" s="43"/>
      <c r="J237" s="44"/>
    </row>
    <row r="238" spans="1:16" ht="15">
      <c r="A238" s="35" t="s">
        <v>52</v>
      </c>
      <c r="B238" s="35">
        <v>74</v>
      </c>
      <c r="C238" s="36" t="s">
        <v>887</v>
      </c>
      <c r="D238" s="35" t="s">
        <v>54</v>
      </c>
      <c r="E238" s="37" t="s">
        <v>888</v>
      </c>
      <c r="F238" s="38" t="s">
        <v>81</v>
      </c>
      <c r="G238" s="39">
        <v>20</v>
      </c>
      <c r="H238" s="40">
        <v>0</v>
      </c>
      <c r="I238" s="40">
        <f>ROUND(G238*H238,P4)</f>
        <v>0</v>
      </c>
      <c r="J238" s="38" t="s">
        <v>66</v>
      </c>
      <c r="O238" s="41">
        <f>I238*0.21</f>
        <v>0</v>
      </c>
      <c r="P238">
        <v>3</v>
      </c>
    </row>
    <row r="239" spans="1:10" ht="45">
      <c r="A239" s="35" t="s">
        <v>57</v>
      </c>
      <c r="B239" s="42"/>
      <c r="C239" s="43"/>
      <c r="D239" s="43"/>
      <c r="E239" s="37" t="s">
        <v>889</v>
      </c>
      <c r="F239" s="43"/>
      <c r="G239" s="43"/>
      <c r="H239" s="43"/>
      <c r="I239" s="43"/>
      <c r="J239" s="44"/>
    </row>
    <row r="240" spans="1:10" ht="30">
      <c r="A240" s="35" t="s">
        <v>59</v>
      </c>
      <c r="B240" s="42"/>
      <c r="C240" s="43"/>
      <c r="D240" s="43"/>
      <c r="E240" s="45" t="s">
        <v>890</v>
      </c>
      <c r="F240" s="43"/>
      <c r="G240" s="43"/>
      <c r="H240" s="43"/>
      <c r="I240" s="43"/>
      <c r="J240" s="44"/>
    </row>
    <row r="241" spans="1:16" ht="15">
      <c r="A241" s="35" t="s">
        <v>52</v>
      </c>
      <c r="B241" s="35">
        <v>75</v>
      </c>
      <c r="C241" s="36" t="s">
        <v>891</v>
      </c>
      <c r="D241" s="35" t="s">
        <v>54</v>
      </c>
      <c r="E241" s="37" t="s">
        <v>892</v>
      </c>
      <c r="F241" s="38" t="s">
        <v>81</v>
      </c>
      <c r="G241" s="39">
        <v>22</v>
      </c>
      <c r="H241" s="40">
        <v>0</v>
      </c>
      <c r="I241" s="40">
        <f>ROUND(G241*H241,P4)</f>
        <v>0</v>
      </c>
      <c r="J241" s="38" t="s">
        <v>66</v>
      </c>
      <c r="O241" s="41">
        <f>I241*0.21</f>
        <v>0</v>
      </c>
      <c r="P241">
        <v>3</v>
      </c>
    </row>
    <row r="242" spans="1:10" ht="15">
      <c r="A242" s="35" t="s">
        <v>57</v>
      </c>
      <c r="B242" s="42"/>
      <c r="C242" s="43"/>
      <c r="D242" s="43"/>
      <c r="E242" s="37" t="s">
        <v>893</v>
      </c>
      <c r="F242" s="43"/>
      <c r="G242" s="43"/>
      <c r="H242" s="43"/>
      <c r="I242" s="43"/>
      <c r="J242" s="44"/>
    </row>
    <row r="243" spans="1:10" ht="30">
      <c r="A243" s="35" t="s">
        <v>59</v>
      </c>
      <c r="B243" s="42"/>
      <c r="C243" s="43"/>
      <c r="D243" s="43"/>
      <c r="E243" s="45" t="s">
        <v>894</v>
      </c>
      <c r="F243" s="43"/>
      <c r="G243" s="43"/>
      <c r="H243" s="43"/>
      <c r="I243" s="43"/>
      <c r="J243" s="44"/>
    </row>
    <row r="244" spans="1:16" ht="15">
      <c r="A244" s="35" t="s">
        <v>52</v>
      </c>
      <c r="B244" s="35">
        <v>76</v>
      </c>
      <c r="C244" s="36" t="s">
        <v>895</v>
      </c>
      <c r="D244" s="35" t="s">
        <v>54</v>
      </c>
      <c r="E244" s="37" t="s">
        <v>896</v>
      </c>
      <c r="F244" s="38" t="s">
        <v>219</v>
      </c>
      <c r="G244" s="39">
        <v>50.554</v>
      </c>
      <c r="H244" s="40">
        <v>0</v>
      </c>
      <c r="I244" s="40">
        <f>ROUND(G244*H244,P4)</f>
        <v>0</v>
      </c>
      <c r="J244" s="38" t="s">
        <v>66</v>
      </c>
      <c r="O244" s="41">
        <f>I244*0.21</f>
        <v>0</v>
      </c>
      <c r="P244">
        <v>3</v>
      </c>
    </row>
    <row r="245" spans="1:10" ht="45">
      <c r="A245" s="35" t="s">
        <v>57</v>
      </c>
      <c r="B245" s="42"/>
      <c r="C245" s="43"/>
      <c r="D245" s="43"/>
      <c r="E245" s="37" t="s">
        <v>897</v>
      </c>
      <c r="F245" s="43"/>
      <c r="G245" s="43"/>
      <c r="H245" s="43"/>
      <c r="I245" s="43"/>
      <c r="J245" s="44"/>
    </row>
    <row r="246" spans="1:10" ht="30">
      <c r="A246" s="35" t="s">
        <v>59</v>
      </c>
      <c r="B246" s="42"/>
      <c r="C246" s="43"/>
      <c r="D246" s="43"/>
      <c r="E246" s="45" t="s">
        <v>898</v>
      </c>
      <c r="F246" s="43"/>
      <c r="G246" s="43"/>
      <c r="H246" s="43"/>
      <c r="I246" s="43"/>
      <c r="J246" s="44"/>
    </row>
    <row r="247" spans="1:16" ht="15">
      <c r="A247" s="35" t="s">
        <v>52</v>
      </c>
      <c r="B247" s="35">
        <v>77</v>
      </c>
      <c r="C247" s="36" t="s">
        <v>899</v>
      </c>
      <c r="D247" s="35" t="s">
        <v>54</v>
      </c>
      <c r="E247" s="37" t="s">
        <v>900</v>
      </c>
      <c r="F247" s="38" t="s">
        <v>219</v>
      </c>
      <c r="G247" s="39">
        <v>1678.674</v>
      </c>
      <c r="H247" s="40">
        <v>0</v>
      </c>
      <c r="I247" s="40">
        <f>ROUND(G247*H247,P4)</f>
        <v>0</v>
      </c>
      <c r="J247" s="38" t="s">
        <v>66</v>
      </c>
      <c r="O247" s="41">
        <f>I247*0.21</f>
        <v>0</v>
      </c>
      <c r="P247">
        <v>3</v>
      </c>
    </row>
    <row r="248" spans="1:10" ht="30">
      <c r="A248" s="35" t="s">
        <v>57</v>
      </c>
      <c r="B248" s="42"/>
      <c r="C248" s="43"/>
      <c r="D248" s="43"/>
      <c r="E248" s="37" t="s">
        <v>901</v>
      </c>
      <c r="F248" s="43"/>
      <c r="G248" s="43"/>
      <c r="H248" s="43"/>
      <c r="I248" s="43"/>
      <c r="J248" s="44"/>
    </row>
    <row r="249" spans="1:10" ht="45">
      <c r="A249" s="35" t="s">
        <v>59</v>
      </c>
      <c r="B249" s="42"/>
      <c r="C249" s="43"/>
      <c r="D249" s="43"/>
      <c r="E249" s="45" t="s">
        <v>902</v>
      </c>
      <c r="F249" s="43"/>
      <c r="G249" s="43"/>
      <c r="H249" s="43"/>
      <c r="I249" s="43"/>
      <c r="J249" s="44"/>
    </row>
    <row r="250" spans="1:16" ht="15">
      <c r="A250" s="35" t="s">
        <v>52</v>
      </c>
      <c r="B250" s="35">
        <v>78</v>
      </c>
      <c r="C250" s="36" t="s">
        <v>903</v>
      </c>
      <c r="D250" s="35" t="s">
        <v>72</v>
      </c>
      <c r="E250" s="37" t="s">
        <v>904</v>
      </c>
      <c r="F250" s="38" t="s">
        <v>219</v>
      </c>
      <c r="G250" s="39">
        <v>1488.78</v>
      </c>
      <c r="H250" s="40">
        <v>0</v>
      </c>
      <c r="I250" s="40">
        <f>ROUND(G250*H250,P4)</f>
        <v>0</v>
      </c>
      <c r="J250" s="38" t="s">
        <v>66</v>
      </c>
      <c r="O250" s="41">
        <f>I250*0.21</f>
        <v>0</v>
      </c>
      <c r="P250">
        <v>3</v>
      </c>
    </row>
    <row r="251" spans="1:10" ht="75">
      <c r="A251" s="35" t="s">
        <v>57</v>
      </c>
      <c r="B251" s="42"/>
      <c r="C251" s="43"/>
      <c r="D251" s="43"/>
      <c r="E251" s="37" t="s">
        <v>905</v>
      </c>
      <c r="F251" s="43"/>
      <c r="G251" s="43"/>
      <c r="H251" s="43"/>
      <c r="I251" s="43"/>
      <c r="J251" s="44"/>
    </row>
    <row r="252" spans="1:10" ht="105">
      <c r="A252" s="35" t="s">
        <v>59</v>
      </c>
      <c r="B252" s="42"/>
      <c r="C252" s="43"/>
      <c r="D252" s="43"/>
      <c r="E252" s="45" t="s">
        <v>906</v>
      </c>
      <c r="F252" s="43"/>
      <c r="G252" s="43"/>
      <c r="H252" s="43"/>
      <c r="I252" s="43"/>
      <c r="J252" s="44"/>
    </row>
    <row r="253" spans="1:16" ht="15">
      <c r="A253" s="35" t="s">
        <v>52</v>
      </c>
      <c r="B253" s="35">
        <v>79</v>
      </c>
      <c r="C253" s="36" t="s">
        <v>903</v>
      </c>
      <c r="D253" s="35" t="s">
        <v>76</v>
      </c>
      <c r="E253" s="37" t="s">
        <v>904</v>
      </c>
      <c r="F253" s="38" t="s">
        <v>219</v>
      </c>
      <c r="G253" s="39">
        <v>139.34</v>
      </c>
      <c r="H253" s="40">
        <v>0</v>
      </c>
      <c r="I253" s="40">
        <f>ROUND(G253*H253,P4)</f>
        <v>0</v>
      </c>
      <c r="J253" s="38" t="s">
        <v>66</v>
      </c>
      <c r="O253" s="41">
        <f>I253*0.21</f>
        <v>0</v>
      </c>
      <c r="P253">
        <v>3</v>
      </c>
    </row>
    <row r="254" spans="1:10" ht="75">
      <c r="A254" s="35" t="s">
        <v>57</v>
      </c>
      <c r="B254" s="42"/>
      <c r="C254" s="43"/>
      <c r="D254" s="43"/>
      <c r="E254" s="37" t="s">
        <v>907</v>
      </c>
      <c r="F254" s="43"/>
      <c r="G254" s="43"/>
      <c r="H254" s="43"/>
      <c r="I254" s="43"/>
      <c r="J254" s="44"/>
    </row>
    <row r="255" spans="1:10" ht="90">
      <c r="A255" s="35" t="s">
        <v>59</v>
      </c>
      <c r="B255" s="42"/>
      <c r="C255" s="43"/>
      <c r="D255" s="43"/>
      <c r="E255" s="45" t="s">
        <v>908</v>
      </c>
      <c r="F255" s="43"/>
      <c r="G255" s="43"/>
      <c r="H255" s="43"/>
      <c r="I255" s="43"/>
      <c r="J255" s="44"/>
    </row>
    <row r="256" spans="1:16" ht="15">
      <c r="A256" s="35" t="s">
        <v>52</v>
      </c>
      <c r="B256" s="35">
        <v>80</v>
      </c>
      <c r="C256" s="36" t="s">
        <v>909</v>
      </c>
      <c r="D256" s="35" t="s">
        <v>54</v>
      </c>
      <c r="E256" s="37" t="s">
        <v>910</v>
      </c>
      <c r="F256" s="38" t="s">
        <v>219</v>
      </c>
      <c r="G256" s="39">
        <v>122.109</v>
      </c>
      <c r="H256" s="40">
        <v>0</v>
      </c>
      <c r="I256" s="40">
        <f>ROUND(G256*H256,P4)</f>
        <v>0</v>
      </c>
      <c r="J256" s="38" t="s">
        <v>66</v>
      </c>
      <c r="O256" s="41">
        <f>I256*0.21</f>
        <v>0</v>
      </c>
      <c r="P256">
        <v>3</v>
      </c>
    </row>
    <row r="257" spans="1:10" ht="45">
      <c r="A257" s="35" t="s">
        <v>57</v>
      </c>
      <c r="B257" s="42"/>
      <c r="C257" s="43"/>
      <c r="D257" s="43"/>
      <c r="E257" s="37" t="s">
        <v>911</v>
      </c>
      <c r="F257" s="43"/>
      <c r="G257" s="43"/>
      <c r="H257" s="43"/>
      <c r="I257" s="43"/>
      <c r="J257" s="44"/>
    </row>
    <row r="258" spans="1:10" ht="30">
      <c r="A258" s="35" t="s">
        <v>59</v>
      </c>
      <c r="B258" s="42"/>
      <c r="C258" s="43"/>
      <c r="D258" s="43"/>
      <c r="E258" s="45" t="s">
        <v>912</v>
      </c>
      <c r="F258" s="43"/>
      <c r="G258" s="43"/>
      <c r="H258" s="43"/>
      <c r="I258" s="43"/>
      <c r="J258" s="44"/>
    </row>
    <row r="259" spans="1:16" ht="15">
      <c r="A259" s="35" t="s">
        <v>52</v>
      </c>
      <c r="B259" s="35">
        <v>81</v>
      </c>
      <c r="C259" s="36" t="s">
        <v>191</v>
      </c>
      <c r="D259" s="35" t="s">
        <v>54</v>
      </c>
      <c r="E259" s="37" t="s">
        <v>188</v>
      </c>
      <c r="F259" s="38" t="s">
        <v>56</v>
      </c>
      <c r="G259" s="39">
        <v>1</v>
      </c>
      <c r="H259" s="40">
        <v>0</v>
      </c>
      <c r="I259" s="40">
        <f>ROUND(G259*H259,P4)</f>
        <v>0</v>
      </c>
      <c r="J259" s="35"/>
      <c r="O259" s="41">
        <f>I259*0.21</f>
        <v>0</v>
      </c>
      <c r="P259">
        <v>3</v>
      </c>
    </row>
    <row r="260" spans="1:10" ht="90">
      <c r="A260" s="35" t="s">
        <v>57</v>
      </c>
      <c r="B260" s="42"/>
      <c r="C260" s="43"/>
      <c r="D260" s="43"/>
      <c r="E260" s="37" t="s">
        <v>913</v>
      </c>
      <c r="F260" s="43"/>
      <c r="G260" s="43"/>
      <c r="H260" s="43"/>
      <c r="I260" s="43"/>
      <c r="J260" s="44"/>
    </row>
    <row r="261" spans="1:10" ht="30">
      <c r="A261" s="35" t="s">
        <v>59</v>
      </c>
      <c r="B261" s="46"/>
      <c r="C261" s="47"/>
      <c r="D261" s="47"/>
      <c r="E261" s="45" t="s">
        <v>914</v>
      </c>
      <c r="F261" s="47"/>
      <c r="G261" s="47"/>
      <c r="H261" s="47"/>
      <c r="I261" s="47"/>
      <c r="J261" s="48"/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7.57421875" style="0" bestFit="1" customWidth="1"/>
    <col min="15" max="16" width="9.140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0.25">
      <c r="A2" s="1"/>
      <c r="B2" s="14"/>
      <c r="C2" s="15"/>
      <c r="D2" s="15"/>
      <c r="E2" s="16" t="s">
        <v>29</v>
      </c>
      <c r="F2" s="15"/>
      <c r="G2" s="15"/>
      <c r="H2" s="15"/>
      <c r="I2" s="15"/>
      <c r="J2" s="17"/>
    </row>
    <row r="3" spans="1:16" ht="15">
      <c r="A3" s="3" t="s">
        <v>30</v>
      </c>
      <c r="B3" s="18" t="s">
        <v>31</v>
      </c>
      <c r="C3" s="19" t="s">
        <v>32</v>
      </c>
      <c r="D3" s="20"/>
      <c r="E3" s="21" t="s">
        <v>33</v>
      </c>
      <c r="F3" s="15"/>
      <c r="G3" s="15"/>
      <c r="H3" s="22" t="s">
        <v>23</v>
      </c>
      <c r="I3" s="23">
        <f>SUMIFS(I9:I37,A9:A37,"SD")</f>
        <v>0</v>
      </c>
      <c r="J3" s="17"/>
      <c r="O3">
        <v>0</v>
      </c>
      <c r="P3">
        <v>2</v>
      </c>
    </row>
    <row r="4" spans="1:16" ht="15">
      <c r="A4" s="3" t="s">
        <v>34</v>
      </c>
      <c r="B4" s="18" t="s">
        <v>35</v>
      </c>
      <c r="C4" s="19" t="s">
        <v>23</v>
      </c>
      <c r="D4" s="20"/>
      <c r="E4" s="21" t="s">
        <v>24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3" t="s">
        <v>36</v>
      </c>
      <c r="B5" s="18" t="s">
        <v>37</v>
      </c>
      <c r="C5" s="19" t="s">
        <v>23</v>
      </c>
      <c r="D5" s="20"/>
      <c r="E5" s="21" t="s">
        <v>24</v>
      </c>
      <c r="F5" s="15"/>
      <c r="G5" s="15"/>
      <c r="H5" s="15"/>
      <c r="I5" s="15"/>
      <c r="J5" s="17"/>
      <c r="O5">
        <v>0.21</v>
      </c>
    </row>
    <row r="6" spans="1:10" ht="15">
      <c r="A6" s="24" t="s">
        <v>38</v>
      </c>
      <c r="B6" s="25" t="s">
        <v>39</v>
      </c>
      <c r="C6" s="7" t="s">
        <v>40</v>
      </c>
      <c r="D6" s="7" t="s">
        <v>41</v>
      </c>
      <c r="E6" s="7" t="s">
        <v>42</v>
      </c>
      <c r="F6" s="7" t="s">
        <v>43</v>
      </c>
      <c r="G6" s="7" t="s">
        <v>44</v>
      </c>
      <c r="H6" s="7" t="s">
        <v>45</v>
      </c>
      <c r="I6" s="7"/>
      <c r="J6" s="26" t="s">
        <v>46</v>
      </c>
    </row>
    <row r="7" spans="1:10" ht="15">
      <c r="A7" s="24"/>
      <c r="B7" s="25"/>
      <c r="C7" s="7"/>
      <c r="D7" s="7"/>
      <c r="E7" s="7"/>
      <c r="F7" s="7"/>
      <c r="G7" s="7"/>
      <c r="H7" s="7" t="s">
        <v>47</v>
      </c>
      <c r="I7" s="7" t="s">
        <v>48</v>
      </c>
      <c r="J7" s="26"/>
    </row>
    <row r="8" spans="1:10" ht="15">
      <c r="A8" s="27">
        <v>0</v>
      </c>
      <c r="B8" s="25">
        <v>1</v>
      </c>
      <c r="C8" s="28">
        <v>2</v>
      </c>
      <c r="D8" s="7">
        <v>3</v>
      </c>
      <c r="E8" s="28">
        <v>4</v>
      </c>
      <c r="F8" s="7">
        <v>5</v>
      </c>
      <c r="G8" s="7">
        <v>6</v>
      </c>
      <c r="H8" s="7">
        <v>7</v>
      </c>
      <c r="I8" s="28">
        <v>8</v>
      </c>
      <c r="J8" s="26">
        <v>9</v>
      </c>
    </row>
    <row r="9" spans="1:10" ht="15">
      <c r="A9" s="29" t="s">
        <v>49</v>
      </c>
      <c r="B9" s="30"/>
      <c r="C9" s="31" t="s">
        <v>50</v>
      </c>
      <c r="D9" s="32"/>
      <c r="E9" s="29" t="s">
        <v>51</v>
      </c>
      <c r="F9" s="32"/>
      <c r="G9" s="32"/>
      <c r="H9" s="32"/>
      <c r="I9" s="33">
        <f>SUMIFS(I10:I30,A10:A30,"P")</f>
        <v>0</v>
      </c>
      <c r="J9" s="34"/>
    </row>
    <row r="10" spans="1:16" ht="15">
      <c r="A10" s="35" t="s">
        <v>52</v>
      </c>
      <c r="B10" s="35">
        <v>1</v>
      </c>
      <c r="C10" s="36" t="s">
        <v>915</v>
      </c>
      <c r="D10" s="35"/>
      <c r="E10" s="37" t="s">
        <v>916</v>
      </c>
      <c r="F10" s="38" t="s">
        <v>56</v>
      </c>
      <c r="G10" s="39">
        <v>1</v>
      </c>
      <c r="H10" s="40">
        <v>0</v>
      </c>
      <c r="I10" s="40">
        <f>ROUND(G10*H10,P4)</f>
        <v>0</v>
      </c>
      <c r="J10" s="35"/>
      <c r="O10" s="41">
        <f>I10*0.21</f>
        <v>0</v>
      </c>
      <c r="P10">
        <v>3</v>
      </c>
    </row>
    <row r="11" spans="1:10" ht="75">
      <c r="A11" s="35" t="s">
        <v>57</v>
      </c>
      <c r="B11" s="42"/>
      <c r="C11" s="43"/>
      <c r="D11" s="43"/>
      <c r="E11" s="37" t="s">
        <v>917</v>
      </c>
      <c r="F11" s="43"/>
      <c r="G11" s="43"/>
      <c r="H11" s="43"/>
      <c r="I11" s="43"/>
      <c r="J11" s="44"/>
    </row>
    <row r="12" spans="1:10" ht="30">
      <c r="A12" s="35" t="s">
        <v>59</v>
      </c>
      <c r="B12" s="42"/>
      <c r="C12" s="43"/>
      <c r="D12" s="43"/>
      <c r="E12" s="45" t="s">
        <v>918</v>
      </c>
      <c r="F12" s="43"/>
      <c r="G12" s="43"/>
      <c r="H12" s="43"/>
      <c r="I12" s="43"/>
      <c r="J12" s="44"/>
    </row>
    <row r="13" spans="1:16" ht="15">
      <c r="A13" s="35" t="s">
        <v>52</v>
      </c>
      <c r="B13" s="35">
        <v>2</v>
      </c>
      <c r="C13" s="36" t="s">
        <v>919</v>
      </c>
      <c r="D13" s="35" t="s">
        <v>54</v>
      </c>
      <c r="E13" s="37" t="s">
        <v>920</v>
      </c>
      <c r="F13" s="38" t="s">
        <v>56</v>
      </c>
      <c r="G13" s="39">
        <v>1</v>
      </c>
      <c r="H13" s="40">
        <v>0</v>
      </c>
      <c r="I13" s="40">
        <f>ROUND(G13*H13,P4)</f>
        <v>0</v>
      </c>
      <c r="J13" s="35"/>
      <c r="O13" s="41">
        <f>I13*0.21</f>
        <v>0</v>
      </c>
      <c r="P13">
        <v>3</v>
      </c>
    </row>
    <row r="14" spans="1:10" ht="45">
      <c r="A14" s="35" t="s">
        <v>57</v>
      </c>
      <c r="B14" s="42"/>
      <c r="C14" s="43"/>
      <c r="D14" s="43"/>
      <c r="E14" s="37" t="s">
        <v>921</v>
      </c>
      <c r="F14" s="43"/>
      <c r="G14" s="43"/>
      <c r="H14" s="43"/>
      <c r="I14" s="43"/>
      <c r="J14" s="44"/>
    </row>
    <row r="15" spans="1:10" ht="30">
      <c r="A15" s="35" t="s">
        <v>59</v>
      </c>
      <c r="B15" s="42"/>
      <c r="C15" s="43"/>
      <c r="D15" s="43"/>
      <c r="E15" s="45" t="s">
        <v>918</v>
      </c>
      <c r="F15" s="43"/>
      <c r="G15" s="43"/>
      <c r="H15" s="43"/>
      <c r="I15" s="43"/>
      <c r="J15" s="44"/>
    </row>
    <row r="16" spans="1:16" ht="15">
      <c r="A16" s="35" t="s">
        <v>52</v>
      </c>
      <c r="B16" s="35">
        <v>3</v>
      </c>
      <c r="C16" s="36" t="s">
        <v>922</v>
      </c>
      <c r="D16" s="35" t="s">
        <v>72</v>
      </c>
      <c r="E16" s="37" t="s">
        <v>923</v>
      </c>
      <c r="F16" s="38" t="s">
        <v>924</v>
      </c>
      <c r="G16" s="39">
        <v>12</v>
      </c>
      <c r="H16" s="40">
        <v>0</v>
      </c>
      <c r="I16" s="40">
        <f>ROUND(G16*H16,P4)</f>
        <v>0</v>
      </c>
      <c r="J16" s="38" t="s">
        <v>66</v>
      </c>
      <c r="O16" s="41">
        <f>I16*0.21</f>
        <v>0</v>
      </c>
      <c r="P16">
        <v>3</v>
      </c>
    </row>
    <row r="17" spans="1:10" ht="75">
      <c r="A17" s="35" t="s">
        <v>57</v>
      </c>
      <c r="B17" s="42"/>
      <c r="C17" s="43"/>
      <c r="D17" s="43"/>
      <c r="E17" s="37" t="s">
        <v>925</v>
      </c>
      <c r="F17" s="43"/>
      <c r="G17" s="43"/>
      <c r="H17" s="43"/>
      <c r="I17" s="43"/>
      <c r="J17" s="44"/>
    </row>
    <row r="18" spans="1:10" ht="30">
      <c r="A18" s="35" t="s">
        <v>59</v>
      </c>
      <c r="B18" s="42"/>
      <c r="C18" s="43"/>
      <c r="D18" s="43"/>
      <c r="E18" s="45" t="s">
        <v>926</v>
      </c>
      <c r="F18" s="43"/>
      <c r="G18" s="43"/>
      <c r="H18" s="43"/>
      <c r="I18" s="43"/>
      <c r="J18" s="44"/>
    </row>
    <row r="19" spans="1:16" ht="15">
      <c r="A19" s="35" t="s">
        <v>52</v>
      </c>
      <c r="B19" s="35">
        <v>4</v>
      </c>
      <c r="C19" s="36" t="s">
        <v>922</v>
      </c>
      <c r="D19" s="35" t="s">
        <v>76</v>
      </c>
      <c r="E19" s="37" t="s">
        <v>923</v>
      </c>
      <c r="F19" s="38" t="s">
        <v>924</v>
      </c>
      <c r="G19" s="39">
        <v>12</v>
      </c>
      <c r="H19" s="40">
        <v>0</v>
      </c>
      <c r="I19" s="40">
        <f>ROUND(G19*H19,P4)</f>
        <v>0</v>
      </c>
      <c r="J19" s="38" t="s">
        <v>66</v>
      </c>
      <c r="O19" s="41">
        <f>I19*0.21</f>
        <v>0</v>
      </c>
      <c r="P19">
        <v>3</v>
      </c>
    </row>
    <row r="20" spans="1:10" ht="75">
      <c r="A20" s="35" t="s">
        <v>57</v>
      </c>
      <c r="B20" s="42"/>
      <c r="C20" s="43"/>
      <c r="D20" s="43"/>
      <c r="E20" s="37" t="s">
        <v>927</v>
      </c>
      <c r="F20" s="43"/>
      <c r="G20" s="43"/>
      <c r="H20" s="43"/>
      <c r="I20" s="43"/>
      <c r="J20" s="44"/>
    </row>
    <row r="21" spans="1:10" ht="30">
      <c r="A21" s="35" t="s">
        <v>59</v>
      </c>
      <c r="B21" s="42"/>
      <c r="C21" s="43"/>
      <c r="D21" s="43"/>
      <c r="E21" s="45" t="s">
        <v>928</v>
      </c>
      <c r="F21" s="43"/>
      <c r="G21" s="43"/>
      <c r="H21" s="43"/>
      <c r="I21" s="43"/>
      <c r="J21" s="44"/>
    </row>
    <row r="22" spans="1:16" ht="15">
      <c r="A22" s="35" t="s">
        <v>52</v>
      </c>
      <c r="B22" s="35">
        <v>5</v>
      </c>
      <c r="C22" s="36" t="s">
        <v>929</v>
      </c>
      <c r="D22" s="35"/>
      <c r="E22" s="37" t="s">
        <v>930</v>
      </c>
      <c r="F22" s="38" t="s">
        <v>56</v>
      </c>
      <c r="G22" s="39">
        <v>1</v>
      </c>
      <c r="H22" s="40">
        <v>0</v>
      </c>
      <c r="I22" s="40">
        <f>ROUND(G22*H22,P4)</f>
        <v>0</v>
      </c>
      <c r="J22" s="35"/>
      <c r="O22" s="41">
        <f>I22*0.21</f>
        <v>0</v>
      </c>
      <c r="P22">
        <v>3</v>
      </c>
    </row>
    <row r="23" spans="1:10" ht="45">
      <c r="A23" s="35" t="s">
        <v>57</v>
      </c>
      <c r="B23" s="42"/>
      <c r="C23" s="43"/>
      <c r="D23" s="43"/>
      <c r="E23" s="37" t="s">
        <v>931</v>
      </c>
      <c r="F23" s="43"/>
      <c r="G23" s="43"/>
      <c r="H23" s="43"/>
      <c r="I23" s="43"/>
      <c r="J23" s="44"/>
    </row>
    <row r="24" spans="1:10" ht="30">
      <c r="A24" s="35" t="s">
        <v>59</v>
      </c>
      <c r="B24" s="42"/>
      <c r="C24" s="43"/>
      <c r="D24" s="43"/>
      <c r="E24" s="45" t="s">
        <v>932</v>
      </c>
      <c r="F24" s="43"/>
      <c r="G24" s="43"/>
      <c r="H24" s="43"/>
      <c r="I24" s="43"/>
      <c r="J24" s="44"/>
    </row>
    <row r="25" spans="1:16" ht="15">
      <c r="A25" s="35" t="s">
        <v>52</v>
      </c>
      <c r="B25" s="35">
        <v>6</v>
      </c>
      <c r="C25" s="36" t="s">
        <v>933</v>
      </c>
      <c r="D25" s="35" t="s">
        <v>54</v>
      </c>
      <c r="E25" s="37" t="s">
        <v>934</v>
      </c>
      <c r="F25" s="38" t="s">
        <v>56</v>
      </c>
      <c r="G25" s="39">
        <v>1</v>
      </c>
      <c r="H25" s="40">
        <v>0</v>
      </c>
      <c r="I25" s="40">
        <f>ROUND(G25*H25,P4)</f>
        <v>0</v>
      </c>
      <c r="J25" s="35"/>
      <c r="O25" s="41">
        <f>I25*0.21</f>
        <v>0</v>
      </c>
      <c r="P25">
        <v>3</v>
      </c>
    </row>
    <row r="26" spans="1:10" ht="90">
      <c r="A26" s="35" t="s">
        <v>57</v>
      </c>
      <c r="B26" s="42"/>
      <c r="C26" s="43"/>
      <c r="D26" s="43"/>
      <c r="E26" s="37" t="s">
        <v>935</v>
      </c>
      <c r="F26" s="43"/>
      <c r="G26" s="43"/>
      <c r="H26" s="43"/>
      <c r="I26" s="43"/>
      <c r="J26" s="44"/>
    </row>
    <row r="27" spans="1:10" ht="30">
      <c r="A27" s="35" t="s">
        <v>59</v>
      </c>
      <c r="B27" s="42"/>
      <c r="C27" s="43"/>
      <c r="D27" s="43"/>
      <c r="E27" s="45" t="s">
        <v>932</v>
      </c>
      <c r="F27" s="43"/>
      <c r="G27" s="43"/>
      <c r="H27" s="43"/>
      <c r="I27" s="43"/>
      <c r="J27" s="44"/>
    </row>
    <row r="28" spans="1:16" ht="15">
      <c r="A28" s="35" t="s">
        <v>52</v>
      </c>
      <c r="B28" s="35">
        <v>7</v>
      </c>
      <c r="C28" s="36" t="s">
        <v>635</v>
      </c>
      <c r="D28" s="35" t="s">
        <v>54</v>
      </c>
      <c r="E28" s="37" t="s">
        <v>636</v>
      </c>
      <c r="F28" s="38" t="s">
        <v>81</v>
      </c>
      <c r="G28" s="39">
        <v>1</v>
      </c>
      <c r="H28" s="40">
        <v>0</v>
      </c>
      <c r="I28" s="40">
        <f>ROUND(G28*H28,P4)</f>
        <v>0</v>
      </c>
      <c r="J28" s="38" t="s">
        <v>66</v>
      </c>
      <c r="O28" s="41">
        <f>I28*0.21</f>
        <v>0</v>
      </c>
      <c r="P28">
        <v>3</v>
      </c>
    </row>
    <row r="29" spans="1:10" ht="15">
      <c r="A29" s="35" t="s">
        <v>57</v>
      </c>
      <c r="B29" s="42"/>
      <c r="C29" s="43"/>
      <c r="D29" s="43"/>
      <c r="E29" s="37" t="s">
        <v>936</v>
      </c>
      <c r="F29" s="43"/>
      <c r="G29" s="43"/>
      <c r="H29" s="43"/>
      <c r="I29" s="43"/>
      <c r="J29" s="44"/>
    </row>
    <row r="30" spans="1:10" ht="30">
      <c r="A30" s="35" t="s">
        <v>59</v>
      </c>
      <c r="B30" s="42"/>
      <c r="C30" s="43"/>
      <c r="D30" s="43"/>
      <c r="E30" s="45" t="s">
        <v>60</v>
      </c>
      <c r="F30" s="43"/>
      <c r="G30" s="43"/>
      <c r="H30" s="43"/>
      <c r="I30" s="43"/>
      <c r="J30" s="44"/>
    </row>
    <row r="31" spans="1:10" ht="15">
      <c r="A31" s="29" t="s">
        <v>49</v>
      </c>
      <c r="B31" s="30"/>
      <c r="C31" s="31" t="s">
        <v>312</v>
      </c>
      <c r="D31" s="32"/>
      <c r="E31" s="29" t="s">
        <v>313</v>
      </c>
      <c r="F31" s="32"/>
      <c r="G31" s="32"/>
      <c r="H31" s="32"/>
      <c r="I31" s="33">
        <f>SUMIFS(I32:I37,A32:A37,"P")</f>
        <v>0</v>
      </c>
      <c r="J31" s="34"/>
    </row>
    <row r="32" spans="1:16" ht="15">
      <c r="A32" s="35" t="s">
        <v>52</v>
      </c>
      <c r="B32" s="35">
        <v>8</v>
      </c>
      <c r="C32" s="36" t="s">
        <v>937</v>
      </c>
      <c r="D32" s="35" t="s">
        <v>54</v>
      </c>
      <c r="E32" s="37" t="s">
        <v>938</v>
      </c>
      <c r="F32" s="38" t="s">
        <v>56</v>
      </c>
      <c r="G32" s="39">
        <v>1</v>
      </c>
      <c r="H32" s="40">
        <v>0</v>
      </c>
      <c r="I32" s="40">
        <f>ROUND(G32*H32,P4)</f>
        <v>0</v>
      </c>
      <c r="J32" s="35"/>
      <c r="O32" s="41">
        <f>I32*0.21</f>
        <v>0</v>
      </c>
      <c r="P32">
        <v>3</v>
      </c>
    </row>
    <row r="33" spans="1:10" ht="45">
      <c r="A33" s="35" t="s">
        <v>57</v>
      </c>
      <c r="B33" s="42"/>
      <c r="C33" s="43"/>
      <c r="D33" s="43"/>
      <c r="E33" s="37" t="s">
        <v>939</v>
      </c>
      <c r="F33" s="43"/>
      <c r="G33" s="43"/>
      <c r="H33" s="43"/>
      <c r="I33" s="43"/>
      <c r="J33" s="44"/>
    </row>
    <row r="34" spans="1:10" ht="30">
      <c r="A34" s="35" t="s">
        <v>59</v>
      </c>
      <c r="B34" s="42"/>
      <c r="C34" s="43"/>
      <c r="D34" s="43"/>
      <c r="E34" s="45" t="s">
        <v>940</v>
      </c>
      <c r="F34" s="43"/>
      <c r="G34" s="43"/>
      <c r="H34" s="43"/>
      <c r="I34" s="43"/>
      <c r="J34" s="44"/>
    </row>
    <row r="35" spans="1:16" ht="15">
      <c r="A35" s="35" t="s">
        <v>52</v>
      </c>
      <c r="B35" s="35">
        <v>9</v>
      </c>
      <c r="C35" s="36" t="s">
        <v>941</v>
      </c>
      <c r="D35" s="35"/>
      <c r="E35" s="37" t="s">
        <v>942</v>
      </c>
      <c r="F35" s="38" t="s">
        <v>56</v>
      </c>
      <c r="G35" s="39">
        <v>1</v>
      </c>
      <c r="H35" s="40">
        <v>0</v>
      </c>
      <c r="I35" s="40">
        <f>ROUND(G35*H35,P4)</f>
        <v>0</v>
      </c>
      <c r="J35" s="35"/>
      <c r="O35" s="41">
        <f>I35*0.21</f>
        <v>0</v>
      </c>
      <c r="P35">
        <v>3</v>
      </c>
    </row>
    <row r="36" spans="1:10" ht="60">
      <c r="A36" s="35" t="s">
        <v>57</v>
      </c>
      <c r="B36" s="42"/>
      <c r="C36" s="43"/>
      <c r="D36" s="43"/>
      <c r="E36" s="37" t="s">
        <v>943</v>
      </c>
      <c r="F36" s="43"/>
      <c r="G36" s="43"/>
      <c r="H36" s="43"/>
      <c r="I36" s="43"/>
      <c r="J36" s="44"/>
    </row>
    <row r="37" spans="1:10" ht="30">
      <c r="A37" s="35" t="s">
        <v>59</v>
      </c>
      <c r="B37" s="46"/>
      <c r="C37" s="47"/>
      <c r="D37" s="47"/>
      <c r="E37" s="45" t="s">
        <v>940</v>
      </c>
      <c r="F37" s="47"/>
      <c r="G37" s="47"/>
      <c r="H37" s="47"/>
      <c r="I37" s="47"/>
      <c r="J37" s="48"/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7.57421875" style="0" bestFit="1" customWidth="1"/>
    <col min="15" max="16" width="9.140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0.25">
      <c r="A2" s="1"/>
      <c r="B2" s="14"/>
      <c r="C2" s="15"/>
      <c r="D2" s="15"/>
      <c r="E2" s="16" t="s">
        <v>29</v>
      </c>
      <c r="F2" s="15"/>
      <c r="G2" s="15"/>
      <c r="H2" s="15"/>
      <c r="I2" s="15"/>
      <c r="J2" s="17"/>
    </row>
    <row r="3" spans="1:16" ht="15">
      <c r="A3" s="3" t="s">
        <v>30</v>
      </c>
      <c r="B3" s="18" t="s">
        <v>31</v>
      </c>
      <c r="C3" s="19" t="s">
        <v>32</v>
      </c>
      <c r="D3" s="20"/>
      <c r="E3" s="21" t="s">
        <v>33</v>
      </c>
      <c r="F3" s="15"/>
      <c r="G3" s="15"/>
      <c r="H3" s="22" t="s">
        <v>25</v>
      </c>
      <c r="I3" s="23">
        <f>SUMIFS(I9:I100,A9:A100,"SD")</f>
        <v>0</v>
      </c>
      <c r="J3" s="17"/>
      <c r="O3">
        <v>0</v>
      </c>
      <c r="P3">
        <v>2</v>
      </c>
    </row>
    <row r="4" spans="1:16" ht="15">
      <c r="A4" s="3" t="s">
        <v>34</v>
      </c>
      <c r="B4" s="18" t="s">
        <v>35</v>
      </c>
      <c r="C4" s="19" t="s">
        <v>25</v>
      </c>
      <c r="D4" s="20"/>
      <c r="E4" s="21" t="s">
        <v>26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3" t="s">
        <v>36</v>
      </c>
      <c r="B5" s="18" t="s">
        <v>37</v>
      </c>
      <c r="C5" s="19" t="s">
        <v>25</v>
      </c>
      <c r="D5" s="20"/>
      <c r="E5" s="21" t="s">
        <v>26</v>
      </c>
      <c r="F5" s="15"/>
      <c r="G5" s="15"/>
      <c r="H5" s="15"/>
      <c r="I5" s="15"/>
      <c r="J5" s="17"/>
      <c r="O5">
        <v>0.21</v>
      </c>
    </row>
    <row r="6" spans="1:10" ht="15">
      <c r="A6" s="24" t="s">
        <v>38</v>
      </c>
      <c r="B6" s="25" t="s">
        <v>39</v>
      </c>
      <c r="C6" s="7" t="s">
        <v>40</v>
      </c>
      <c r="D6" s="7" t="s">
        <v>41</v>
      </c>
      <c r="E6" s="7" t="s">
        <v>42</v>
      </c>
      <c r="F6" s="7" t="s">
        <v>43</v>
      </c>
      <c r="G6" s="7" t="s">
        <v>44</v>
      </c>
      <c r="H6" s="7" t="s">
        <v>45</v>
      </c>
      <c r="I6" s="7"/>
      <c r="J6" s="26" t="s">
        <v>46</v>
      </c>
    </row>
    <row r="7" spans="1:10" ht="15">
      <c r="A7" s="24"/>
      <c r="B7" s="25"/>
      <c r="C7" s="7"/>
      <c r="D7" s="7"/>
      <c r="E7" s="7"/>
      <c r="F7" s="7"/>
      <c r="G7" s="7"/>
      <c r="H7" s="7" t="s">
        <v>47</v>
      </c>
      <c r="I7" s="7" t="s">
        <v>48</v>
      </c>
      <c r="J7" s="26"/>
    </row>
    <row r="8" spans="1:10" ht="15">
      <c r="A8" s="27">
        <v>0</v>
      </c>
      <c r="B8" s="25">
        <v>1</v>
      </c>
      <c r="C8" s="28">
        <v>2</v>
      </c>
      <c r="D8" s="7">
        <v>3</v>
      </c>
      <c r="E8" s="28">
        <v>4</v>
      </c>
      <c r="F8" s="7">
        <v>5</v>
      </c>
      <c r="G8" s="7">
        <v>6</v>
      </c>
      <c r="H8" s="7">
        <v>7</v>
      </c>
      <c r="I8" s="28">
        <v>8</v>
      </c>
      <c r="J8" s="26">
        <v>9</v>
      </c>
    </row>
    <row r="9" spans="1:10" ht="15">
      <c r="A9" s="29" t="s">
        <v>49</v>
      </c>
      <c r="B9" s="30"/>
      <c r="C9" s="31" t="s">
        <v>50</v>
      </c>
      <c r="D9" s="32"/>
      <c r="E9" s="29" t="s">
        <v>51</v>
      </c>
      <c r="F9" s="32"/>
      <c r="G9" s="32"/>
      <c r="H9" s="32"/>
      <c r="I9" s="33">
        <f>SUMIFS(I10:I15,A10:A15,"P")</f>
        <v>0</v>
      </c>
      <c r="J9" s="34"/>
    </row>
    <row r="10" spans="1:16" ht="30">
      <c r="A10" s="35" t="s">
        <v>52</v>
      </c>
      <c r="B10" s="35">
        <v>1</v>
      </c>
      <c r="C10" s="36" t="s">
        <v>108</v>
      </c>
      <c r="D10" s="35" t="s">
        <v>54</v>
      </c>
      <c r="E10" s="37" t="s">
        <v>109</v>
      </c>
      <c r="F10" s="38" t="s">
        <v>110</v>
      </c>
      <c r="G10" s="39">
        <v>642.5</v>
      </c>
      <c r="H10" s="40">
        <v>0</v>
      </c>
      <c r="I10" s="40">
        <f>ROUND(G10*H10,P4)</f>
        <v>0</v>
      </c>
      <c r="J10" s="38" t="s">
        <v>66</v>
      </c>
      <c r="O10" s="41">
        <f>I10*0.21</f>
        <v>0</v>
      </c>
      <c r="P10">
        <v>3</v>
      </c>
    </row>
    <row r="11" spans="1:10" ht="45">
      <c r="A11" s="35" t="s">
        <v>57</v>
      </c>
      <c r="B11" s="42"/>
      <c r="C11" s="43"/>
      <c r="D11" s="43"/>
      <c r="E11" s="37" t="s">
        <v>620</v>
      </c>
      <c r="F11" s="43"/>
      <c r="G11" s="43"/>
      <c r="H11" s="43"/>
      <c r="I11" s="43"/>
      <c r="J11" s="44"/>
    </row>
    <row r="12" spans="1:10" ht="30">
      <c r="A12" s="35" t="s">
        <v>59</v>
      </c>
      <c r="B12" s="42"/>
      <c r="C12" s="43"/>
      <c r="D12" s="43"/>
      <c r="E12" s="45" t="s">
        <v>944</v>
      </c>
      <c r="F12" s="43"/>
      <c r="G12" s="43"/>
      <c r="H12" s="43"/>
      <c r="I12" s="43"/>
      <c r="J12" s="44"/>
    </row>
    <row r="13" spans="1:16" ht="30">
      <c r="A13" s="35" t="s">
        <v>52</v>
      </c>
      <c r="B13" s="35">
        <v>2</v>
      </c>
      <c r="C13" s="36" t="s">
        <v>117</v>
      </c>
      <c r="D13" s="35" t="s">
        <v>54</v>
      </c>
      <c r="E13" s="37" t="s">
        <v>118</v>
      </c>
      <c r="F13" s="38" t="s">
        <v>110</v>
      </c>
      <c r="G13" s="39">
        <v>78.735</v>
      </c>
      <c r="H13" s="40">
        <v>0</v>
      </c>
      <c r="I13" s="40">
        <f>ROUND(G13*H13,P4)</f>
        <v>0</v>
      </c>
      <c r="J13" s="38" t="s">
        <v>66</v>
      </c>
      <c r="O13" s="41">
        <f>I13*0.21</f>
        <v>0</v>
      </c>
      <c r="P13">
        <v>3</v>
      </c>
    </row>
    <row r="14" spans="1:10" ht="45">
      <c r="A14" s="35" t="s">
        <v>57</v>
      </c>
      <c r="B14" s="42"/>
      <c r="C14" s="43"/>
      <c r="D14" s="43"/>
      <c r="E14" s="37" t="s">
        <v>121</v>
      </c>
      <c r="F14" s="43"/>
      <c r="G14" s="43"/>
      <c r="H14" s="43"/>
      <c r="I14" s="43"/>
      <c r="J14" s="44"/>
    </row>
    <row r="15" spans="1:10" ht="30">
      <c r="A15" s="35" t="s">
        <v>59</v>
      </c>
      <c r="B15" s="42"/>
      <c r="C15" s="43"/>
      <c r="D15" s="43"/>
      <c r="E15" s="45" t="s">
        <v>945</v>
      </c>
      <c r="F15" s="43"/>
      <c r="G15" s="43"/>
      <c r="H15" s="43"/>
      <c r="I15" s="43"/>
      <c r="J15" s="44"/>
    </row>
    <row r="16" spans="1:10" ht="15">
      <c r="A16" s="29" t="s">
        <v>49</v>
      </c>
      <c r="B16" s="30"/>
      <c r="C16" s="31" t="s">
        <v>131</v>
      </c>
      <c r="D16" s="32"/>
      <c r="E16" s="29" t="s">
        <v>132</v>
      </c>
      <c r="F16" s="32"/>
      <c r="G16" s="32"/>
      <c r="H16" s="32"/>
      <c r="I16" s="33">
        <f>SUMIFS(I17:I31,A17:A31,"P")</f>
        <v>0</v>
      </c>
      <c r="J16" s="34"/>
    </row>
    <row r="17" spans="1:16" ht="15">
      <c r="A17" s="35" t="s">
        <v>52</v>
      </c>
      <c r="B17" s="35">
        <v>3</v>
      </c>
      <c r="C17" s="36" t="s">
        <v>946</v>
      </c>
      <c r="D17" s="35" t="s">
        <v>54</v>
      </c>
      <c r="E17" s="37" t="s">
        <v>947</v>
      </c>
      <c r="F17" s="38" t="s">
        <v>135</v>
      </c>
      <c r="G17" s="39">
        <v>103.65</v>
      </c>
      <c r="H17" s="40">
        <v>0</v>
      </c>
      <c r="I17" s="40">
        <f>ROUND(G17*H17,P4)</f>
        <v>0</v>
      </c>
      <c r="J17" s="38" t="s">
        <v>66</v>
      </c>
      <c r="O17" s="41">
        <f>I17*0.21</f>
        <v>0</v>
      </c>
      <c r="P17">
        <v>3</v>
      </c>
    </row>
    <row r="18" spans="1:10" ht="30">
      <c r="A18" s="35" t="s">
        <v>57</v>
      </c>
      <c r="B18" s="42"/>
      <c r="C18" s="43"/>
      <c r="D18" s="43"/>
      <c r="E18" s="37" t="s">
        <v>948</v>
      </c>
      <c r="F18" s="43"/>
      <c r="G18" s="43"/>
      <c r="H18" s="43"/>
      <c r="I18" s="43"/>
      <c r="J18" s="44"/>
    </row>
    <row r="19" spans="1:10" ht="90">
      <c r="A19" s="35" t="s">
        <v>59</v>
      </c>
      <c r="B19" s="42"/>
      <c r="C19" s="43"/>
      <c r="D19" s="43"/>
      <c r="E19" s="45" t="s">
        <v>949</v>
      </c>
      <c r="F19" s="43"/>
      <c r="G19" s="43"/>
      <c r="H19" s="43"/>
      <c r="I19" s="43"/>
      <c r="J19" s="44"/>
    </row>
    <row r="20" spans="1:16" ht="30">
      <c r="A20" s="35" t="s">
        <v>52</v>
      </c>
      <c r="B20" s="35">
        <v>4</v>
      </c>
      <c r="C20" s="36" t="s">
        <v>950</v>
      </c>
      <c r="D20" s="35" t="s">
        <v>54</v>
      </c>
      <c r="E20" s="37" t="s">
        <v>951</v>
      </c>
      <c r="F20" s="38" t="s">
        <v>135</v>
      </c>
      <c r="G20" s="39">
        <v>217.6</v>
      </c>
      <c r="H20" s="40">
        <v>0</v>
      </c>
      <c r="I20" s="40">
        <f>ROUND(G20*H20,P4)</f>
        <v>0</v>
      </c>
      <c r="J20" s="35"/>
      <c r="O20" s="41">
        <f>I20*0.21</f>
        <v>0</v>
      </c>
      <c r="P20">
        <v>3</v>
      </c>
    </row>
    <row r="21" spans="1:10" ht="75">
      <c r="A21" s="35" t="s">
        <v>57</v>
      </c>
      <c r="B21" s="42"/>
      <c r="C21" s="43"/>
      <c r="D21" s="43"/>
      <c r="E21" s="37" t="s">
        <v>952</v>
      </c>
      <c r="F21" s="43"/>
      <c r="G21" s="43"/>
      <c r="H21" s="43"/>
      <c r="I21" s="43"/>
      <c r="J21" s="44"/>
    </row>
    <row r="22" spans="1:10" ht="30">
      <c r="A22" s="35" t="s">
        <v>59</v>
      </c>
      <c r="B22" s="42"/>
      <c r="C22" s="43"/>
      <c r="D22" s="43"/>
      <c r="E22" s="45" t="s">
        <v>953</v>
      </c>
      <c r="F22" s="43"/>
      <c r="G22" s="43"/>
      <c r="H22" s="43"/>
      <c r="I22" s="43"/>
      <c r="J22" s="44"/>
    </row>
    <row r="23" spans="1:16" ht="15">
      <c r="A23" s="35" t="s">
        <v>52</v>
      </c>
      <c r="B23" s="35">
        <v>5</v>
      </c>
      <c r="C23" s="36" t="s">
        <v>161</v>
      </c>
      <c r="D23" s="35" t="s">
        <v>54</v>
      </c>
      <c r="E23" s="37" t="s">
        <v>162</v>
      </c>
      <c r="F23" s="38" t="s">
        <v>135</v>
      </c>
      <c r="G23" s="39">
        <v>518.25</v>
      </c>
      <c r="H23" s="40">
        <v>0</v>
      </c>
      <c r="I23" s="40">
        <f>ROUND(G23*H23,P4)</f>
        <v>0</v>
      </c>
      <c r="J23" s="38" t="s">
        <v>66</v>
      </c>
      <c r="O23" s="41">
        <f>I23*0.21</f>
        <v>0</v>
      </c>
      <c r="P23">
        <v>3</v>
      </c>
    </row>
    <row r="24" spans="1:10" ht="15">
      <c r="A24" s="35" t="s">
        <v>57</v>
      </c>
      <c r="B24" s="42"/>
      <c r="C24" s="43"/>
      <c r="D24" s="43"/>
      <c r="E24" s="49" t="s">
        <v>54</v>
      </c>
      <c r="F24" s="43"/>
      <c r="G24" s="43"/>
      <c r="H24" s="43"/>
      <c r="I24" s="43"/>
      <c r="J24" s="44"/>
    </row>
    <row r="25" spans="1:10" ht="30">
      <c r="A25" s="35" t="s">
        <v>59</v>
      </c>
      <c r="B25" s="42"/>
      <c r="C25" s="43"/>
      <c r="D25" s="43"/>
      <c r="E25" s="45" t="s">
        <v>954</v>
      </c>
      <c r="F25" s="43"/>
      <c r="G25" s="43"/>
      <c r="H25" s="43"/>
      <c r="I25" s="43"/>
      <c r="J25" s="44"/>
    </row>
    <row r="26" spans="1:16" ht="15">
      <c r="A26" s="35" t="s">
        <v>52</v>
      </c>
      <c r="B26" s="35">
        <v>6</v>
      </c>
      <c r="C26" s="36" t="s">
        <v>164</v>
      </c>
      <c r="D26" s="35" t="s">
        <v>54</v>
      </c>
      <c r="E26" s="37" t="s">
        <v>165</v>
      </c>
      <c r="F26" s="38" t="s">
        <v>135</v>
      </c>
      <c r="G26" s="39">
        <v>321.25</v>
      </c>
      <c r="H26" s="40">
        <v>0</v>
      </c>
      <c r="I26" s="40">
        <f>ROUND(G26*H26,P4)</f>
        <v>0</v>
      </c>
      <c r="J26" s="38" t="s">
        <v>66</v>
      </c>
      <c r="O26" s="41">
        <f>I26*0.21</f>
        <v>0</v>
      </c>
      <c r="P26">
        <v>3</v>
      </c>
    </row>
    <row r="27" spans="1:10" ht="15">
      <c r="A27" s="35" t="s">
        <v>57</v>
      </c>
      <c r="B27" s="42"/>
      <c r="C27" s="43"/>
      <c r="D27" s="43"/>
      <c r="E27" s="49" t="s">
        <v>54</v>
      </c>
      <c r="F27" s="43"/>
      <c r="G27" s="43"/>
      <c r="H27" s="43"/>
      <c r="I27" s="43"/>
      <c r="J27" s="44"/>
    </row>
    <row r="28" spans="1:10" ht="45">
      <c r="A28" s="35" t="s">
        <v>59</v>
      </c>
      <c r="B28" s="42"/>
      <c r="C28" s="43"/>
      <c r="D28" s="43"/>
      <c r="E28" s="45" t="s">
        <v>955</v>
      </c>
      <c r="F28" s="43"/>
      <c r="G28" s="43"/>
      <c r="H28" s="43"/>
      <c r="I28" s="43"/>
      <c r="J28" s="44"/>
    </row>
    <row r="29" spans="1:16" ht="15">
      <c r="A29" s="35" t="s">
        <v>52</v>
      </c>
      <c r="B29" s="35">
        <v>7</v>
      </c>
      <c r="C29" s="36" t="s">
        <v>289</v>
      </c>
      <c r="D29" s="35" t="s">
        <v>54</v>
      </c>
      <c r="E29" s="37" t="s">
        <v>290</v>
      </c>
      <c r="F29" s="38" t="s">
        <v>135</v>
      </c>
      <c r="G29" s="39">
        <v>15.3</v>
      </c>
      <c r="H29" s="40">
        <v>0</v>
      </c>
      <c r="I29" s="40">
        <f>ROUND(G29*H29,P4)</f>
        <v>0</v>
      </c>
      <c r="J29" s="38" t="s">
        <v>66</v>
      </c>
      <c r="O29" s="41">
        <f>I29*0.21</f>
        <v>0</v>
      </c>
      <c r="P29">
        <v>3</v>
      </c>
    </row>
    <row r="30" spans="1:10" ht="15">
      <c r="A30" s="35" t="s">
        <v>57</v>
      </c>
      <c r="B30" s="42"/>
      <c r="C30" s="43"/>
      <c r="D30" s="43"/>
      <c r="E30" s="49" t="s">
        <v>54</v>
      </c>
      <c r="F30" s="43"/>
      <c r="G30" s="43"/>
      <c r="H30" s="43"/>
      <c r="I30" s="43"/>
      <c r="J30" s="44"/>
    </row>
    <row r="31" spans="1:10" ht="45">
      <c r="A31" s="35" t="s">
        <v>59</v>
      </c>
      <c r="B31" s="42"/>
      <c r="C31" s="43"/>
      <c r="D31" s="43"/>
      <c r="E31" s="45" t="s">
        <v>956</v>
      </c>
      <c r="F31" s="43"/>
      <c r="G31" s="43"/>
      <c r="H31" s="43"/>
      <c r="I31" s="43"/>
      <c r="J31" s="44"/>
    </row>
    <row r="32" spans="1:10" ht="15">
      <c r="A32" s="29" t="s">
        <v>49</v>
      </c>
      <c r="B32" s="30"/>
      <c r="C32" s="31" t="s">
        <v>490</v>
      </c>
      <c r="D32" s="32"/>
      <c r="E32" s="29" t="s">
        <v>491</v>
      </c>
      <c r="F32" s="32"/>
      <c r="G32" s="32"/>
      <c r="H32" s="32"/>
      <c r="I32" s="33">
        <f>SUMIFS(I33:I47,A33:A47,"P")</f>
        <v>0</v>
      </c>
      <c r="J32" s="34"/>
    </row>
    <row r="33" spans="1:16" ht="15">
      <c r="A33" s="35" t="s">
        <v>52</v>
      </c>
      <c r="B33" s="35">
        <v>8</v>
      </c>
      <c r="C33" s="36" t="s">
        <v>957</v>
      </c>
      <c r="D33" s="35" t="s">
        <v>54</v>
      </c>
      <c r="E33" s="37" t="s">
        <v>958</v>
      </c>
      <c r="F33" s="38" t="s">
        <v>135</v>
      </c>
      <c r="G33" s="39">
        <v>0.351</v>
      </c>
      <c r="H33" s="40">
        <v>0</v>
      </c>
      <c r="I33" s="40">
        <f>ROUND(G33*H33,P4)</f>
        <v>0</v>
      </c>
      <c r="J33" s="38" t="s">
        <v>66</v>
      </c>
      <c r="O33" s="41">
        <f>I33*0.21</f>
        <v>0</v>
      </c>
      <c r="P33">
        <v>3</v>
      </c>
    </row>
    <row r="34" spans="1:10" ht="15">
      <c r="A34" s="35" t="s">
        <v>57</v>
      </c>
      <c r="B34" s="42"/>
      <c r="C34" s="43"/>
      <c r="D34" s="43"/>
      <c r="E34" s="37" t="s">
        <v>959</v>
      </c>
      <c r="F34" s="43"/>
      <c r="G34" s="43"/>
      <c r="H34" s="43"/>
      <c r="I34" s="43"/>
      <c r="J34" s="44"/>
    </row>
    <row r="35" spans="1:10" ht="30">
      <c r="A35" s="35" t="s">
        <v>59</v>
      </c>
      <c r="B35" s="42"/>
      <c r="C35" s="43"/>
      <c r="D35" s="43"/>
      <c r="E35" s="45" t="s">
        <v>960</v>
      </c>
      <c r="F35" s="43"/>
      <c r="G35" s="43"/>
      <c r="H35" s="43"/>
      <c r="I35" s="43"/>
      <c r="J35" s="44"/>
    </row>
    <row r="36" spans="1:16" ht="15">
      <c r="A36" s="35" t="s">
        <v>52</v>
      </c>
      <c r="B36" s="35">
        <v>9</v>
      </c>
      <c r="C36" s="36" t="s">
        <v>492</v>
      </c>
      <c r="D36" s="35" t="s">
        <v>54</v>
      </c>
      <c r="E36" s="37" t="s">
        <v>493</v>
      </c>
      <c r="F36" s="38" t="s">
        <v>219</v>
      </c>
      <c r="G36" s="39">
        <v>173.26</v>
      </c>
      <c r="H36" s="40">
        <v>0</v>
      </c>
      <c r="I36" s="40">
        <f>ROUND(G36*H36,P4)</f>
        <v>0</v>
      </c>
      <c r="J36" s="38" t="s">
        <v>66</v>
      </c>
      <c r="O36" s="41">
        <f>I36*0.21</f>
        <v>0</v>
      </c>
      <c r="P36">
        <v>3</v>
      </c>
    </row>
    <row r="37" spans="1:10" ht="15">
      <c r="A37" s="35" t="s">
        <v>57</v>
      </c>
      <c r="B37" s="42"/>
      <c r="C37" s="43"/>
      <c r="D37" s="43"/>
      <c r="E37" s="37" t="s">
        <v>961</v>
      </c>
      <c r="F37" s="43"/>
      <c r="G37" s="43"/>
      <c r="H37" s="43"/>
      <c r="I37" s="43"/>
      <c r="J37" s="44"/>
    </row>
    <row r="38" spans="1:10" ht="165">
      <c r="A38" s="35" t="s">
        <v>59</v>
      </c>
      <c r="B38" s="42"/>
      <c r="C38" s="43"/>
      <c r="D38" s="43"/>
      <c r="E38" s="45" t="s">
        <v>962</v>
      </c>
      <c r="F38" s="43"/>
      <c r="G38" s="43"/>
      <c r="H38" s="43"/>
      <c r="I38" s="43"/>
      <c r="J38" s="44"/>
    </row>
    <row r="39" spans="1:16" ht="15">
      <c r="A39" s="35" t="s">
        <v>52</v>
      </c>
      <c r="B39" s="35">
        <v>10</v>
      </c>
      <c r="C39" s="36" t="s">
        <v>963</v>
      </c>
      <c r="D39" s="35" t="s">
        <v>54</v>
      </c>
      <c r="E39" s="37" t="s">
        <v>964</v>
      </c>
      <c r="F39" s="38" t="s">
        <v>678</v>
      </c>
      <c r="G39" s="39">
        <v>9</v>
      </c>
      <c r="H39" s="40">
        <v>0</v>
      </c>
      <c r="I39" s="40">
        <f>ROUND(G39*H39,P4)</f>
        <v>0</v>
      </c>
      <c r="J39" s="35"/>
      <c r="O39" s="41">
        <f>I39*0.21</f>
        <v>0</v>
      </c>
      <c r="P39">
        <v>3</v>
      </c>
    </row>
    <row r="40" spans="1:10" ht="90">
      <c r="A40" s="35" t="s">
        <v>57</v>
      </c>
      <c r="B40" s="42"/>
      <c r="C40" s="43"/>
      <c r="D40" s="43"/>
      <c r="E40" s="37" t="s">
        <v>965</v>
      </c>
      <c r="F40" s="43"/>
      <c r="G40" s="43"/>
      <c r="H40" s="43"/>
      <c r="I40" s="43"/>
      <c r="J40" s="44"/>
    </row>
    <row r="41" spans="1:10" ht="30">
      <c r="A41" s="35" t="s">
        <v>59</v>
      </c>
      <c r="B41" s="42"/>
      <c r="C41" s="43"/>
      <c r="D41" s="43"/>
      <c r="E41" s="45" t="s">
        <v>966</v>
      </c>
      <c r="F41" s="43"/>
      <c r="G41" s="43"/>
      <c r="H41" s="43"/>
      <c r="I41" s="43"/>
      <c r="J41" s="44"/>
    </row>
    <row r="42" spans="1:16" ht="30">
      <c r="A42" s="35" t="s">
        <v>52</v>
      </c>
      <c r="B42" s="35">
        <v>11</v>
      </c>
      <c r="C42" s="36" t="s">
        <v>668</v>
      </c>
      <c r="D42" s="35" t="s">
        <v>72</v>
      </c>
      <c r="E42" s="37" t="s">
        <v>669</v>
      </c>
      <c r="F42" s="38" t="s">
        <v>81</v>
      </c>
      <c r="G42" s="39">
        <v>62</v>
      </c>
      <c r="H42" s="40">
        <v>0</v>
      </c>
      <c r="I42" s="40">
        <f>ROUND(G42*H42,P4)</f>
        <v>0</v>
      </c>
      <c r="J42" s="38" t="s">
        <v>66</v>
      </c>
      <c r="O42" s="41">
        <f>I42*0.21</f>
        <v>0</v>
      </c>
      <c r="P42">
        <v>3</v>
      </c>
    </row>
    <row r="43" spans="1:10" ht="60">
      <c r="A43" s="35" t="s">
        <v>57</v>
      </c>
      <c r="B43" s="42"/>
      <c r="C43" s="43"/>
      <c r="D43" s="43"/>
      <c r="E43" s="37" t="s">
        <v>967</v>
      </c>
      <c r="F43" s="43"/>
      <c r="G43" s="43"/>
      <c r="H43" s="43"/>
      <c r="I43" s="43"/>
      <c r="J43" s="44"/>
    </row>
    <row r="44" spans="1:10" ht="45">
      <c r="A44" s="35" t="s">
        <v>59</v>
      </c>
      <c r="B44" s="42"/>
      <c r="C44" s="43"/>
      <c r="D44" s="43"/>
      <c r="E44" s="45" t="s">
        <v>968</v>
      </c>
      <c r="F44" s="43"/>
      <c r="G44" s="43"/>
      <c r="H44" s="43"/>
      <c r="I44" s="43"/>
      <c r="J44" s="44"/>
    </row>
    <row r="45" spans="1:16" ht="30">
      <c r="A45" s="35" t="s">
        <v>52</v>
      </c>
      <c r="B45" s="35">
        <v>12</v>
      </c>
      <c r="C45" s="36" t="s">
        <v>668</v>
      </c>
      <c r="D45" s="35" t="s">
        <v>76</v>
      </c>
      <c r="E45" s="37" t="s">
        <v>669</v>
      </c>
      <c r="F45" s="38" t="s">
        <v>81</v>
      </c>
      <c r="G45" s="39">
        <v>398</v>
      </c>
      <c r="H45" s="40">
        <v>0</v>
      </c>
      <c r="I45" s="40">
        <f>ROUND(G45*H45,P4)</f>
        <v>0</v>
      </c>
      <c r="J45" s="38" t="s">
        <v>66</v>
      </c>
      <c r="O45" s="41">
        <f>I45*0.21</f>
        <v>0</v>
      </c>
      <c r="P45">
        <v>3</v>
      </c>
    </row>
    <row r="46" spans="1:10" ht="60">
      <c r="A46" s="35" t="s">
        <v>57</v>
      </c>
      <c r="B46" s="42"/>
      <c r="C46" s="43"/>
      <c r="D46" s="43"/>
      <c r="E46" s="37" t="s">
        <v>969</v>
      </c>
      <c r="F46" s="43"/>
      <c r="G46" s="43"/>
      <c r="H46" s="43"/>
      <c r="I46" s="43"/>
      <c r="J46" s="44"/>
    </row>
    <row r="47" spans="1:10" ht="75">
      <c r="A47" s="35" t="s">
        <v>59</v>
      </c>
      <c r="B47" s="42"/>
      <c r="C47" s="43"/>
      <c r="D47" s="43"/>
      <c r="E47" s="45" t="s">
        <v>970</v>
      </c>
      <c r="F47" s="43"/>
      <c r="G47" s="43"/>
      <c r="H47" s="43"/>
      <c r="I47" s="43"/>
      <c r="J47" s="44"/>
    </row>
    <row r="48" spans="1:10" ht="15">
      <c r="A48" s="29" t="s">
        <v>49</v>
      </c>
      <c r="B48" s="30"/>
      <c r="C48" s="31" t="s">
        <v>685</v>
      </c>
      <c r="D48" s="32"/>
      <c r="E48" s="29" t="s">
        <v>686</v>
      </c>
      <c r="F48" s="32"/>
      <c r="G48" s="32"/>
      <c r="H48" s="32"/>
      <c r="I48" s="33">
        <f>SUMIFS(I49:I60,A49:A60,"P")</f>
        <v>0</v>
      </c>
      <c r="J48" s="34"/>
    </row>
    <row r="49" spans="1:16" ht="15">
      <c r="A49" s="35" t="s">
        <v>52</v>
      </c>
      <c r="B49" s="35">
        <v>13</v>
      </c>
      <c r="C49" s="36" t="s">
        <v>692</v>
      </c>
      <c r="D49" s="35" t="s">
        <v>54</v>
      </c>
      <c r="E49" s="37" t="s">
        <v>693</v>
      </c>
      <c r="F49" s="38" t="s">
        <v>135</v>
      </c>
      <c r="G49" s="39">
        <v>44.855</v>
      </c>
      <c r="H49" s="40">
        <v>0</v>
      </c>
      <c r="I49" s="40">
        <f>ROUND(G49*H49,P4)</f>
        <v>0</v>
      </c>
      <c r="J49" s="38" t="s">
        <v>66</v>
      </c>
      <c r="O49" s="41">
        <f>I49*0.21</f>
        <v>0</v>
      </c>
      <c r="P49">
        <v>3</v>
      </c>
    </row>
    <row r="50" spans="1:10" ht="45">
      <c r="A50" s="35" t="s">
        <v>57</v>
      </c>
      <c r="B50" s="42"/>
      <c r="C50" s="43"/>
      <c r="D50" s="43"/>
      <c r="E50" s="37" t="s">
        <v>971</v>
      </c>
      <c r="F50" s="43"/>
      <c r="G50" s="43"/>
      <c r="H50" s="43"/>
      <c r="I50" s="43"/>
      <c r="J50" s="44"/>
    </row>
    <row r="51" spans="1:10" ht="90">
      <c r="A51" s="35" t="s">
        <v>59</v>
      </c>
      <c r="B51" s="42"/>
      <c r="C51" s="43"/>
      <c r="D51" s="43"/>
      <c r="E51" s="45" t="s">
        <v>972</v>
      </c>
      <c r="F51" s="43"/>
      <c r="G51" s="43"/>
      <c r="H51" s="43"/>
      <c r="I51" s="43"/>
      <c r="J51" s="44"/>
    </row>
    <row r="52" spans="1:16" ht="15">
      <c r="A52" s="35" t="s">
        <v>52</v>
      </c>
      <c r="B52" s="35">
        <v>14</v>
      </c>
      <c r="C52" s="36" t="s">
        <v>696</v>
      </c>
      <c r="D52" s="35" t="s">
        <v>54</v>
      </c>
      <c r="E52" s="37" t="s">
        <v>697</v>
      </c>
      <c r="F52" s="38" t="s">
        <v>110</v>
      </c>
      <c r="G52" s="39">
        <v>8.074</v>
      </c>
      <c r="H52" s="40">
        <v>0</v>
      </c>
      <c r="I52" s="40">
        <f>ROUND(G52*H52,P4)</f>
        <v>0</v>
      </c>
      <c r="J52" s="38" t="s">
        <v>66</v>
      </c>
      <c r="O52" s="41">
        <f>I52*0.21</f>
        <v>0</v>
      </c>
      <c r="P52">
        <v>3</v>
      </c>
    </row>
    <row r="53" spans="1:10" ht="30">
      <c r="A53" s="35" t="s">
        <v>57</v>
      </c>
      <c r="B53" s="42"/>
      <c r="C53" s="43"/>
      <c r="D53" s="43"/>
      <c r="E53" s="37" t="s">
        <v>973</v>
      </c>
      <c r="F53" s="43"/>
      <c r="G53" s="43"/>
      <c r="H53" s="43"/>
      <c r="I53" s="43"/>
      <c r="J53" s="44"/>
    </row>
    <row r="54" spans="1:10" ht="30">
      <c r="A54" s="35" t="s">
        <v>59</v>
      </c>
      <c r="B54" s="42"/>
      <c r="C54" s="43"/>
      <c r="D54" s="43"/>
      <c r="E54" s="45" t="s">
        <v>974</v>
      </c>
      <c r="F54" s="43"/>
      <c r="G54" s="43"/>
      <c r="H54" s="43"/>
      <c r="I54" s="43"/>
      <c r="J54" s="44"/>
    </row>
    <row r="55" spans="1:16" ht="15">
      <c r="A55" s="35" t="s">
        <v>52</v>
      </c>
      <c r="B55" s="35">
        <v>15</v>
      </c>
      <c r="C55" s="36" t="s">
        <v>975</v>
      </c>
      <c r="D55" s="35" t="s">
        <v>54</v>
      </c>
      <c r="E55" s="37" t="s">
        <v>976</v>
      </c>
      <c r="F55" s="38" t="s">
        <v>135</v>
      </c>
      <c r="G55" s="39">
        <v>103.05</v>
      </c>
      <c r="H55" s="40">
        <v>0</v>
      </c>
      <c r="I55" s="40">
        <f>ROUND(G55*H55,P4)</f>
        <v>0</v>
      </c>
      <c r="J55" s="38" t="s">
        <v>66</v>
      </c>
      <c r="O55" s="41">
        <f>I55*0.21</f>
        <v>0</v>
      </c>
      <c r="P55">
        <v>3</v>
      </c>
    </row>
    <row r="56" spans="1:10" ht="75">
      <c r="A56" s="35" t="s">
        <v>57</v>
      </c>
      <c r="B56" s="42"/>
      <c r="C56" s="43"/>
      <c r="D56" s="43"/>
      <c r="E56" s="37" t="s">
        <v>977</v>
      </c>
      <c r="F56" s="43"/>
      <c r="G56" s="43"/>
      <c r="H56" s="43"/>
      <c r="I56" s="43"/>
      <c r="J56" s="44"/>
    </row>
    <row r="57" spans="1:10" ht="210">
      <c r="A57" s="35" t="s">
        <v>59</v>
      </c>
      <c r="B57" s="42"/>
      <c r="C57" s="43"/>
      <c r="D57" s="43"/>
      <c r="E57" s="45" t="s">
        <v>978</v>
      </c>
      <c r="F57" s="43"/>
      <c r="G57" s="43"/>
      <c r="H57" s="43"/>
      <c r="I57" s="43"/>
      <c r="J57" s="44"/>
    </row>
    <row r="58" spans="1:16" ht="15">
      <c r="A58" s="35" t="s">
        <v>52</v>
      </c>
      <c r="B58" s="35">
        <v>16</v>
      </c>
      <c r="C58" s="36" t="s">
        <v>979</v>
      </c>
      <c r="D58" s="35" t="s">
        <v>54</v>
      </c>
      <c r="E58" s="37" t="s">
        <v>980</v>
      </c>
      <c r="F58" s="38" t="s">
        <v>110</v>
      </c>
      <c r="G58" s="39">
        <v>18.549</v>
      </c>
      <c r="H58" s="40">
        <v>0</v>
      </c>
      <c r="I58" s="40">
        <f>ROUND(G58*H58,P4)</f>
        <v>0</v>
      </c>
      <c r="J58" s="38" t="s">
        <v>66</v>
      </c>
      <c r="O58" s="41">
        <f>I58*0.21</f>
        <v>0</v>
      </c>
      <c r="P58">
        <v>3</v>
      </c>
    </row>
    <row r="59" spans="1:10" ht="30">
      <c r="A59" s="35" t="s">
        <v>57</v>
      </c>
      <c r="B59" s="42"/>
      <c r="C59" s="43"/>
      <c r="D59" s="43"/>
      <c r="E59" s="37" t="s">
        <v>981</v>
      </c>
      <c r="F59" s="43"/>
      <c r="G59" s="43"/>
      <c r="H59" s="43"/>
      <c r="I59" s="43"/>
      <c r="J59" s="44"/>
    </row>
    <row r="60" spans="1:10" ht="30">
      <c r="A60" s="35" t="s">
        <v>59</v>
      </c>
      <c r="B60" s="42"/>
      <c r="C60" s="43"/>
      <c r="D60" s="43"/>
      <c r="E60" s="45" t="s">
        <v>982</v>
      </c>
      <c r="F60" s="43"/>
      <c r="G60" s="43"/>
      <c r="H60" s="43"/>
      <c r="I60" s="43"/>
      <c r="J60" s="44"/>
    </row>
    <row r="61" spans="1:10" ht="15">
      <c r="A61" s="29" t="s">
        <v>49</v>
      </c>
      <c r="B61" s="30"/>
      <c r="C61" s="31" t="s">
        <v>496</v>
      </c>
      <c r="D61" s="32"/>
      <c r="E61" s="29" t="s">
        <v>497</v>
      </c>
      <c r="F61" s="32"/>
      <c r="G61" s="32"/>
      <c r="H61" s="32"/>
      <c r="I61" s="33">
        <f>SUMIFS(I62:I67,A62:A67,"P")</f>
        <v>0</v>
      </c>
      <c r="J61" s="34"/>
    </row>
    <row r="62" spans="1:16" ht="15">
      <c r="A62" s="35" t="s">
        <v>52</v>
      </c>
      <c r="B62" s="35">
        <v>17</v>
      </c>
      <c r="C62" s="36" t="s">
        <v>742</v>
      </c>
      <c r="D62" s="35" t="s">
        <v>54</v>
      </c>
      <c r="E62" s="37" t="s">
        <v>743</v>
      </c>
      <c r="F62" s="38" t="s">
        <v>135</v>
      </c>
      <c r="G62" s="39">
        <v>40.001</v>
      </c>
      <c r="H62" s="40">
        <v>0</v>
      </c>
      <c r="I62" s="40">
        <f>ROUND(G62*H62,P4)</f>
        <v>0</v>
      </c>
      <c r="J62" s="38" t="s">
        <v>66</v>
      </c>
      <c r="O62" s="41">
        <f>I62*0.21</f>
        <v>0</v>
      </c>
      <c r="P62">
        <v>3</v>
      </c>
    </row>
    <row r="63" spans="1:10" ht="15">
      <c r="A63" s="35" t="s">
        <v>57</v>
      </c>
      <c r="B63" s="42"/>
      <c r="C63" s="43"/>
      <c r="D63" s="43"/>
      <c r="E63" s="37" t="s">
        <v>983</v>
      </c>
      <c r="F63" s="43"/>
      <c r="G63" s="43"/>
      <c r="H63" s="43"/>
      <c r="I63" s="43"/>
      <c r="J63" s="44"/>
    </row>
    <row r="64" spans="1:10" ht="165">
      <c r="A64" s="35" t="s">
        <v>59</v>
      </c>
      <c r="B64" s="42"/>
      <c r="C64" s="43"/>
      <c r="D64" s="43"/>
      <c r="E64" s="45" t="s">
        <v>984</v>
      </c>
      <c r="F64" s="43"/>
      <c r="G64" s="43"/>
      <c r="H64" s="43"/>
      <c r="I64" s="43"/>
      <c r="J64" s="44"/>
    </row>
    <row r="65" spans="1:16" ht="15">
      <c r="A65" s="35" t="s">
        <v>52</v>
      </c>
      <c r="B65" s="35">
        <v>18</v>
      </c>
      <c r="C65" s="36" t="s">
        <v>750</v>
      </c>
      <c r="D65" s="35" t="s">
        <v>54</v>
      </c>
      <c r="E65" s="37" t="s">
        <v>751</v>
      </c>
      <c r="F65" s="38" t="s">
        <v>135</v>
      </c>
      <c r="G65" s="39">
        <v>299.849</v>
      </c>
      <c r="H65" s="40">
        <v>0</v>
      </c>
      <c r="I65" s="40">
        <f>ROUND(G65*H65,P4)</f>
        <v>0</v>
      </c>
      <c r="J65" s="38" t="s">
        <v>66</v>
      </c>
      <c r="O65" s="41">
        <f>I65*0.21</f>
        <v>0</v>
      </c>
      <c r="P65">
        <v>3</v>
      </c>
    </row>
    <row r="66" spans="1:10" ht="15">
      <c r="A66" s="35" t="s">
        <v>57</v>
      </c>
      <c r="B66" s="42"/>
      <c r="C66" s="43"/>
      <c r="D66" s="43"/>
      <c r="E66" s="37" t="s">
        <v>985</v>
      </c>
      <c r="F66" s="43"/>
      <c r="G66" s="43"/>
      <c r="H66" s="43"/>
      <c r="I66" s="43"/>
      <c r="J66" s="44"/>
    </row>
    <row r="67" spans="1:10" ht="75">
      <c r="A67" s="35" t="s">
        <v>59</v>
      </c>
      <c r="B67" s="42"/>
      <c r="C67" s="43"/>
      <c r="D67" s="43"/>
      <c r="E67" s="45" t="s">
        <v>986</v>
      </c>
      <c r="F67" s="43"/>
      <c r="G67" s="43"/>
      <c r="H67" s="43"/>
      <c r="I67" s="43"/>
      <c r="J67" s="44"/>
    </row>
    <row r="68" spans="1:10" ht="15">
      <c r="A68" s="29" t="s">
        <v>49</v>
      </c>
      <c r="B68" s="30"/>
      <c r="C68" s="31" t="s">
        <v>814</v>
      </c>
      <c r="D68" s="32"/>
      <c r="E68" s="29" t="s">
        <v>815</v>
      </c>
      <c r="F68" s="32"/>
      <c r="G68" s="32"/>
      <c r="H68" s="32"/>
      <c r="I68" s="33">
        <f>SUMIFS(I69:I74,A69:A74,"P")</f>
        <v>0</v>
      </c>
      <c r="J68" s="34"/>
    </row>
    <row r="69" spans="1:16" ht="15">
      <c r="A69" s="35" t="s">
        <v>52</v>
      </c>
      <c r="B69" s="35">
        <v>19</v>
      </c>
      <c r="C69" s="36" t="s">
        <v>828</v>
      </c>
      <c r="D69" s="35" t="s">
        <v>54</v>
      </c>
      <c r="E69" s="37" t="s">
        <v>829</v>
      </c>
      <c r="F69" s="38" t="s">
        <v>219</v>
      </c>
      <c r="G69" s="39">
        <v>10.64</v>
      </c>
      <c r="H69" s="40">
        <v>0</v>
      </c>
      <c r="I69" s="40">
        <f>ROUND(G69*H69,P4)</f>
        <v>0</v>
      </c>
      <c r="J69" s="38" t="s">
        <v>66</v>
      </c>
      <c r="O69" s="41">
        <f>I69*0.21</f>
        <v>0</v>
      </c>
      <c r="P69">
        <v>3</v>
      </c>
    </row>
    <row r="70" spans="1:10" ht="15">
      <c r="A70" s="35" t="s">
        <v>57</v>
      </c>
      <c r="B70" s="42"/>
      <c r="C70" s="43"/>
      <c r="D70" s="43"/>
      <c r="E70" s="37" t="s">
        <v>987</v>
      </c>
      <c r="F70" s="43"/>
      <c r="G70" s="43"/>
      <c r="H70" s="43"/>
      <c r="I70" s="43"/>
      <c r="J70" s="44"/>
    </row>
    <row r="71" spans="1:10" ht="30">
      <c r="A71" s="35" t="s">
        <v>59</v>
      </c>
      <c r="B71" s="42"/>
      <c r="C71" s="43"/>
      <c r="D71" s="43"/>
      <c r="E71" s="45" t="s">
        <v>988</v>
      </c>
      <c r="F71" s="43"/>
      <c r="G71" s="43"/>
      <c r="H71" s="43"/>
      <c r="I71" s="43"/>
      <c r="J71" s="44"/>
    </row>
    <row r="72" spans="1:16" ht="15">
      <c r="A72" s="35" t="s">
        <v>52</v>
      </c>
      <c r="B72" s="35">
        <v>20</v>
      </c>
      <c r="C72" s="36" t="s">
        <v>832</v>
      </c>
      <c r="D72" s="35" t="s">
        <v>54</v>
      </c>
      <c r="E72" s="37" t="s">
        <v>833</v>
      </c>
      <c r="F72" s="38" t="s">
        <v>219</v>
      </c>
      <c r="G72" s="39">
        <v>21.516</v>
      </c>
      <c r="H72" s="40">
        <v>0</v>
      </c>
      <c r="I72" s="40">
        <f>ROUND(G72*H72,P4)</f>
        <v>0</v>
      </c>
      <c r="J72" s="38" t="s">
        <v>66</v>
      </c>
      <c r="O72" s="41">
        <f>I72*0.21</f>
        <v>0</v>
      </c>
      <c r="P72">
        <v>3</v>
      </c>
    </row>
    <row r="73" spans="1:10" ht="15">
      <c r="A73" s="35" t="s">
        <v>57</v>
      </c>
      <c r="B73" s="42"/>
      <c r="C73" s="43"/>
      <c r="D73" s="43"/>
      <c r="E73" s="37" t="s">
        <v>834</v>
      </c>
      <c r="F73" s="43"/>
      <c r="G73" s="43"/>
      <c r="H73" s="43"/>
      <c r="I73" s="43"/>
      <c r="J73" s="44"/>
    </row>
    <row r="74" spans="1:10" ht="45">
      <c r="A74" s="35" t="s">
        <v>59</v>
      </c>
      <c r="B74" s="42"/>
      <c r="C74" s="43"/>
      <c r="D74" s="43"/>
      <c r="E74" s="45" t="s">
        <v>989</v>
      </c>
      <c r="F74" s="43"/>
      <c r="G74" s="43"/>
      <c r="H74" s="43"/>
      <c r="I74" s="43"/>
      <c r="J74" s="44"/>
    </row>
    <row r="75" spans="1:10" ht="15">
      <c r="A75" s="29" t="s">
        <v>49</v>
      </c>
      <c r="B75" s="30"/>
      <c r="C75" s="31" t="s">
        <v>352</v>
      </c>
      <c r="D75" s="32"/>
      <c r="E75" s="29" t="s">
        <v>353</v>
      </c>
      <c r="F75" s="32"/>
      <c r="G75" s="32"/>
      <c r="H75" s="32"/>
      <c r="I75" s="33">
        <f>SUMIFS(I76:I81,A76:A81,"P")</f>
        <v>0</v>
      </c>
      <c r="J75" s="34"/>
    </row>
    <row r="76" spans="1:16" ht="15">
      <c r="A76" s="35" t="s">
        <v>52</v>
      </c>
      <c r="B76" s="35">
        <v>21</v>
      </c>
      <c r="C76" s="36" t="s">
        <v>990</v>
      </c>
      <c r="D76" s="35" t="s">
        <v>54</v>
      </c>
      <c r="E76" s="37" t="s">
        <v>991</v>
      </c>
      <c r="F76" s="38" t="s">
        <v>176</v>
      </c>
      <c r="G76" s="39">
        <v>7.4</v>
      </c>
      <c r="H76" s="40">
        <v>0</v>
      </c>
      <c r="I76" s="40">
        <f>ROUND(G76*H76,P4)</f>
        <v>0</v>
      </c>
      <c r="J76" s="38" t="s">
        <v>66</v>
      </c>
      <c r="O76" s="41">
        <f>I76*0.21</f>
        <v>0</v>
      </c>
      <c r="P76">
        <v>3</v>
      </c>
    </row>
    <row r="77" spans="1:10" ht="15">
      <c r="A77" s="35" t="s">
        <v>57</v>
      </c>
      <c r="B77" s="42"/>
      <c r="C77" s="43"/>
      <c r="D77" s="43"/>
      <c r="E77" s="37" t="s">
        <v>992</v>
      </c>
      <c r="F77" s="43"/>
      <c r="G77" s="43"/>
      <c r="H77" s="43"/>
      <c r="I77" s="43"/>
      <c r="J77" s="44"/>
    </row>
    <row r="78" spans="1:10" ht="45">
      <c r="A78" s="35" t="s">
        <v>59</v>
      </c>
      <c r="B78" s="42"/>
      <c r="C78" s="43"/>
      <c r="D78" s="43"/>
      <c r="E78" s="45" t="s">
        <v>993</v>
      </c>
      <c r="F78" s="43"/>
      <c r="G78" s="43"/>
      <c r="H78" s="43"/>
      <c r="I78" s="43"/>
      <c r="J78" s="44"/>
    </row>
    <row r="79" spans="1:16" ht="15">
      <c r="A79" s="35" t="s">
        <v>52</v>
      </c>
      <c r="B79" s="35">
        <v>22</v>
      </c>
      <c r="C79" s="36" t="s">
        <v>836</v>
      </c>
      <c r="D79" s="35" t="s">
        <v>54</v>
      </c>
      <c r="E79" s="37" t="s">
        <v>837</v>
      </c>
      <c r="F79" s="38" t="s">
        <v>176</v>
      </c>
      <c r="G79" s="39">
        <v>21.9</v>
      </c>
      <c r="H79" s="40">
        <v>0</v>
      </c>
      <c r="I79" s="40">
        <f>ROUND(G79*H79,P4)</f>
        <v>0</v>
      </c>
      <c r="J79" s="38" t="s">
        <v>66</v>
      </c>
      <c r="O79" s="41">
        <f>I79*0.21</f>
        <v>0</v>
      </c>
      <c r="P79">
        <v>3</v>
      </c>
    </row>
    <row r="80" spans="1:10" ht="30">
      <c r="A80" s="35" t="s">
        <v>57</v>
      </c>
      <c r="B80" s="42"/>
      <c r="C80" s="43"/>
      <c r="D80" s="43"/>
      <c r="E80" s="37" t="s">
        <v>994</v>
      </c>
      <c r="F80" s="43"/>
      <c r="G80" s="43"/>
      <c r="H80" s="43"/>
      <c r="I80" s="43"/>
      <c r="J80" s="44"/>
    </row>
    <row r="81" spans="1:10" ht="45">
      <c r="A81" s="35" t="s">
        <v>59</v>
      </c>
      <c r="B81" s="42"/>
      <c r="C81" s="43"/>
      <c r="D81" s="43"/>
      <c r="E81" s="45" t="s">
        <v>995</v>
      </c>
      <c r="F81" s="43"/>
      <c r="G81" s="43"/>
      <c r="H81" s="43"/>
      <c r="I81" s="43"/>
      <c r="J81" s="44"/>
    </row>
    <row r="82" spans="1:10" ht="15">
      <c r="A82" s="29" t="s">
        <v>49</v>
      </c>
      <c r="B82" s="30"/>
      <c r="C82" s="31" t="s">
        <v>172</v>
      </c>
      <c r="D82" s="32"/>
      <c r="E82" s="29" t="s">
        <v>173</v>
      </c>
      <c r="F82" s="32"/>
      <c r="G82" s="32"/>
      <c r="H82" s="32"/>
      <c r="I82" s="33">
        <f>SUMIFS(I83:I100,A83:A100,"P")</f>
        <v>0</v>
      </c>
      <c r="J82" s="34"/>
    </row>
    <row r="83" spans="1:16" ht="15">
      <c r="A83" s="35" t="s">
        <v>52</v>
      </c>
      <c r="B83" s="35">
        <v>23</v>
      </c>
      <c r="C83" s="36" t="s">
        <v>996</v>
      </c>
      <c r="D83" s="35" t="s">
        <v>54</v>
      </c>
      <c r="E83" s="37" t="s">
        <v>997</v>
      </c>
      <c r="F83" s="38" t="s">
        <v>176</v>
      </c>
      <c r="G83" s="39">
        <v>65.4</v>
      </c>
      <c r="H83" s="40">
        <v>0</v>
      </c>
      <c r="I83" s="40">
        <f>ROUND(G83*H83,P4)</f>
        <v>0</v>
      </c>
      <c r="J83" s="38" t="s">
        <v>66</v>
      </c>
      <c r="O83" s="41">
        <f>I83*0.21</f>
        <v>0</v>
      </c>
      <c r="P83">
        <v>3</v>
      </c>
    </row>
    <row r="84" spans="1:10" ht="15">
      <c r="A84" s="35" t="s">
        <v>57</v>
      </c>
      <c r="B84" s="42"/>
      <c r="C84" s="43"/>
      <c r="D84" s="43"/>
      <c r="E84" s="37" t="s">
        <v>998</v>
      </c>
      <c r="F84" s="43"/>
      <c r="G84" s="43"/>
      <c r="H84" s="43"/>
      <c r="I84" s="43"/>
      <c r="J84" s="44"/>
    </row>
    <row r="85" spans="1:10" ht="45">
      <c r="A85" s="35" t="s">
        <v>59</v>
      </c>
      <c r="B85" s="42"/>
      <c r="C85" s="43"/>
      <c r="D85" s="43"/>
      <c r="E85" s="45" t="s">
        <v>999</v>
      </c>
      <c r="F85" s="43"/>
      <c r="G85" s="43"/>
      <c r="H85" s="43"/>
      <c r="I85" s="43"/>
      <c r="J85" s="44"/>
    </row>
    <row r="86" spans="1:16" ht="15">
      <c r="A86" s="35" t="s">
        <v>52</v>
      </c>
      <c r="B86" s="35">
        <v>24</v>
      </c>
      <c r="C86" s="36" t="s">
        <v>852</v>
      </c>
      <c r="D86" s="35" t="s">
        <v>54</v>
      </c>
      <c r="E86" s="37" t="s">
        <v>853</v>
      </c>
      <c r="F86" s="38" t="s">
        <v>81</v>
      </c>
      <c r="G86" s="39">
        <v>8</v>
      </c>
      <c r="H86" s="40">
        <v>0</v>
      </c>
      <c r="I86" s="40">
        <f>ROUND(G86*H86,P4)</f>
        <v>0</v>
      </c>
      <c r="J86" s="38" t="s">
        <v>66</v>
      </c>
      <c r="O86" s="41">
        <f>I86*0.21</f>
        <v>0</v>
      </c>
      <c r="P86">
        <v>3</v>
      </c>
    </row>
    <row r="87" spans="1:10" ht="15">
      <c r="A87" s="35" t="s">
        <v>57</v>
      </c>
      <c r="B87" s="42"/>
      <c r="C87" s="43"/>
      <c r="D87" s="43"/>
      <c r="E87" s="37" t="s">
        <v>854</v>
      </c>
      <c r="F87" s="43"/>
      <c r="G87" s="43"/>
      <c r="H87" s="43"/>
      <c r="I87" s="43"/>
      <c r="J87" s="44"/>
    </row>
    <row r="88" spans="1:10" ht="30">
      <c r="A88" s="35" t="s">
        <v>59</v>
      </c>
      <c r="B88" s="42"/>
      <c r="C88" s="43"/>
      <c r="D88" s="43"/>
      <c r="E88" s="45" t="s">
        <v>1000</v>
      </c>
      <c r="F88" s="43"/>
      <c r="G88" s="43"/>
      <c r="H88" s="43"/>
      <c r="I88" s="43"/>
      <c r="J88" s="44"/>
    </row>
    <row r="89" spans="1:16" ht="15">
      <c r="A89" s="35" t="s">
        <v>52</v>
      </c>
      <c r="B89" s="35">
        <v>25</v>
      </c>
      <c r="C89" s="36" t="s">
        <v>1001</v>
      </c>
      <c r="D89" s="35" t="s">
        <v>54</v>
      </c>
      <c r="E89" s="37" t="s">
        <v>1002</v>
      </c>
      <c r="F89" s="38" t="s">
        <v>219</v>
      </c>
      <c r="G89" s="39">
        <v>13.8</v>
      </c>
      <c r="H89" s="40">
        <v>0</v>
      </c>
      <c r="I89" s="40">
        <f>ROUND(G89*H89,P4)</f>
        <v>0</v>
      </c>
      <c r="J89" s="35"/>
      <c r="O89" s="41">
        <f>I89*0.21</f>
        <v>0</v>
      </c>
      <c r="P89">
        <v>3</v>
      </c>
    </row>
    <row r="90" spans="1:10" ht="15">
      <c r="A90" s="35" t="s">
        <v>57</v>
      </c>
      <c r="B90" s="42"/>
      <c r="C90" s="43"/>
      <c r="D90" s="43"/>
      <c r="E90" s="49" t="s">
        <v>54</v>
      </c>
      <c r="F90" s="43"/>
      <c r="G90" s="43"/>
      <c r="H90" s="43"/>
      <c r="I90" s="43"/>
      <c r="J90" s="44"/>
    </row>
    <row r="91" spans="1:10" ht="45">
      <c r="A91" s="35" t="s">
        <v>59</v>
      </c>
      <c r="B91" s="42"/>
      <c r="C91" s="43"/>
      <c r="D91" s="43"/>
      <c r="E91" s="45" t="s">
        <v>1003</v>
      </c>
      <c r="F91" s="43"/>
      <c r="G91" s="43"/>
      <c r="H91" s="43"/>
      <c r="I91" s="43"/>
      <c r="J91" s="44"/>
    </row>
    <row r="92" spans="1:16" ht="15">
      <c r="A92" s="35" t="s">
        <v>52</v>
      </c>
      <c r="B92" s="35">
        <v>26</v>
      </c>
      <c r="C92" s="36" t="s">
        <v>861</v>
      </c>
      <c r="D92" s="35"/>
      <c r="E92" s="37" t="s">
        <v>862</v>
      </c>
      <c r="F92" s="38" t="s">
        <v>176</v>
      </c>
      <c r="G92" s="39">
        <v>65.2</v>
      </c>
      <c r="H92" s="40">
        <v>0</v>
      </c>
      <c r="I92" s="40">
        <f>ROUND(G92*H92,P4)</f>
        <v>0</v>
      </c>
      <c r="J92" s="38" t="s">
        <v>66</v>
      </c>
      <c r="O92" s="41">
        <f>I92*0.21</f>
        <v>0</v>
      </c>
      <c r="P92">
        <v>3</v>
      </c>
    </row>
    <row r="93" spans="1:10" ht="30">
      <c r="A93" s="35" t="s">
        <v>57</v>
      </c>
      <c r="B93" s="42"/>
      <c r="C93" s="43"/>
      <c r="D93" s="43"/>
      <c r="E93" s="37" t="s">
        <v>863</v>
      </c>
      <c r="F93" s="43"/>
      <c r="G93" s="43"/>
      <c r="H93" s="43"/>
      <c r="I93" s="43"/>
      <c r="J93" s="44"/>
    </row>
    <row r="94" spans="1:10" ht="45">
      <c r="A94" s="35" t="s">
        <v>59</v>
      </c>
      <c r="B94" s="42"/>
      <c r="C94" s="43"/>
      <c r="D94" s="43"/>
      <c r="E94" s="45" t="s">
        <v>1004</v>
      </c>
      <c r="F94" s="43"/>
      <c r="G94" s="43"/>
      <c r="H94" s="43"/>
      <c r="I94" s="43"/>
      <c r="J94" s="44"/>
    </row>
    <row r="95" spans="1:16" ht="15">
      <c r="A95" s="35" t="s">
        <v>52</v>
      </c>
      <c r="B95" s="35">
        <v>27</v>
      </c>
      <c r="C95" s="36" t="s">
        <v>202</v>
      </c>
      <c r="D95" s="35" t="s">
        <v>54</v>
      </c>
      <c r="E95" s="37" t="s">
        <v>203</v>
      </c>
      <c r="F95" s="38" t="s">
        <v>135</v>
      </c>
      <c r="G95" s="39">
        <v>31.494</v>
      </c>
      <c r="H95" s="40">
        <v>0</v>
      </c>
      <c r="I95" s="40">
        <f>ROUND(G95*H95,P4)</f>
        <v>0</v>
      </c>
      <c r="J95" s="38" t="s">
        <v>66</v>
      </c>
      <c r="O95" s="41">
        <f>I95*0.21</f>
        <v>0</v>
      </c>
      <c r="P95">
        <v>3</v>
      </c>
    </row>
    <row r="96" spans="1:10" ht="30">
      <c r="A96" s="35" t="s">
        <v>57</v>
      </c>
      <c r="B96" s="42"/>
      <c r="C96" s="43"/>
      <c r="D96" s="43"/>
      <c r="E96" s="37" t="s">
        <v>1005</v>
      </c>
      <c r="F96" s="43"/>
      <c r="G96" s="43"/>
      <c r="H96" s="43"/>
      <c r="I96" s="43"/>
      <c r="J96" s="44"/>
    </row>
    <row r="97" spans="1:10" ht="150">
      <c r="A97" s="35" t="s">
        <v>59</v>
      </c>
      <c r="B97" s="42"/>
      <c r="C97" s="43"/>
      <c r="D97" s="43"/>
      <c r="E97" s="45" t="s">
        <v>1006</v>
      </c>
      <c r="F97" s="43"/>
      <c r="G97" s="43"/>
      <c r="H97" s="43"/>
      <c r="I97" s="43"/>
      <c r="J97" s="44"/>
    </row>
    <row r="98" spans="1:16" ht="15">
      <c r="A98" s="35" t="s">
        <v>52</v>
      </c>
      <c r="B98" s="35">
        <v>28</v>
      </c>
      <c r="C98" s="36" t="s">
        <v>206</v>
      </c>
      <c r="D98" s="35" t="s">
        <v>54</v>
      </c>
      <c r="E98" s="37" t="s">
        <v>207</v>
      </c>
      <c r="F98" s="38" t="s">
        <v>140</v>
      </c>
      <c r="G98" s="39">
        <v>362.181</v>
      </c>
      <c r="H98" s="40">
        <v>0</v>
      </c>
      <c r="I98" s="40">
        <f>ROUND(G98*H98,P4)</f>
        <v>0</v>
      </c>
      <c r="J98" s="38" t="s">
        <v>66</v>
      </c>
      <c r="O98" s="41">
        <f>I98*0.21</f>
        <v>0</v>
      </c>
      <c r="P98">
        <v>3</v>
      </c>
    </row>
    <row r="99" spans="1:10" ht="15">
      <c r="A99" s="35" t="s">
        <v>57</v>
      </c>
      <c r="B99" s="42"/>
      <c r="C99" s="43"/>
      <c r="D99" s="43"/>
      <c r="E99" s="37" t="s">
        <v>149</v>
      </c>
      <c r="F99" s="43"/>
      <c r="G99" s="43"/>
      <c r="H99" s="43"/>
      <c r="I99" s="43"/>
      <c r="J99" s="44"/>
    </row>
    <row r="100" spans="1:10" ht="30">
      <c r="A100" s="35" t="s">
        <v>59</v>
      </c>
      <c r="B100" s="46"/>
      <c r="C100" s="47"/>
      <c r="D100" s="47"/>
      <c r="E100" s="45" t="s">
        <v>1007</v>
      </c>
      <c r="F100" s="47"/>
      <c r="G100" s="47"/>
      <c r="H100" s="47"/>
      <c r="I100" s="47"/>
      <c r="J100" s="48"/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KPJ\KPJ</dc:creator>
  <cp:keywords/>
  <dc:description/>
  <cp:lastModifiedBy>KPJ\KPJ</cp:lastModifiedBy>
  <dcterms:created xsi:type="dcterms:W3CDTF">2024-05-28T13:10:09Z</dcterms:created>
  <dcterms:modified xsi:type="dcterms:W3CDTF">2024-05-28T13:10:10Z</dcterms:modified>
  <cp:category/>
  <cp:version/>
  <cp:contentType/>
  <cp:contentStatus/>
</cp:coreProperties>
</file>