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26" yWindow="65426" windowWidth="19420" windowHeight="10300" activeTab="0"/>
  </bookViews>
  <sheets>
    <sheet name="rekapitualce" sheetId="3" r:id="rId1"/>
    <sheet name="materiál" sheetId="1" r:id="rId2"/>
    <sheet name="montáž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<sst xmlns="http://schemas.openxmlformats.org/spreadsheetml/2006/main" count="243" uniqueCount="123">
  <si>
    <t>akce:</t>
  </si>
  <si>
    <t>část:</t>
  </si>
  <si>
    <t xml:space="preserve">             materiál</t>
  </si>
  <si>
    <t>pozice</t>
  </si>
  <si>
    <t>č.ceníku</t>
  </si>
  <si>
    <t>popis</t>
  </si>
  <si>
    <t>MJ</t>
  </si>
  <si>
    <t>množství</t>
  </si>
  <si>
    <t>J.cena</t>
  </si>
  <si>
    <t xml:space="preserve"> celkem </t>
  </si>
  <si>
    <t>Cenová soustava</t>
  </si>
  <si>
    <t>kabely a vodiče</t>
  </si>
  <si>
    <t>materiál</t>
  </si>
  <si>
    <t>1.NP</t>
  </si>
  <si>
    <t>m</t>
  </si>
  <si>
    <t>1.</t>
  </si>
  <si>
    <t>svítidla</t>
  </si>
  <si>
    <t>kabel silový Cu, PVC izolace 450V/2,5kV, -40ºC - +70ºC, CYKYJ 3x1,5 mm2
odolnost proti šíření plamene dle ČSN EN 60332-1</t>
  </si>
  <si>
    <t>2.</t>
  </si>
  <si>
    <t>3.</t>
  </si>
  <si>
    <t>4.</t>
  </si>
  <si>
    <t>5.</t>
  </si>
  <si>
    <t>R0001</t>
  </si>
  <si>
    <t>kus</t>
  </si>
  <si>
    <t>6.</t>
  </si>
  <si>
    <t>A - průmyslové zářivkové svítidlo, IP66,materiál plast,kryt opálový plastovyý, délka 1580mm,58W, světelný zdroj LED neměnitelný,EP, 6674 lm, 4000K</t>
  </si>
  <si>
    <t>B - stropní/nástěnné svítidlo, těleso polykarbonát, difuzér polykarbonát, barva svítidla bílá, IP54, 36W, 3600lm, 4000K, rozměr 327x327x52mm</t>
  </si>
  <si>
    <t>C - LED svítidlo ocelový korpus, kryt tvrzené bezpečnostní sklo, 58W,7876lm, 4000K, IP66, je určeno do prostor s extrémní teplotou</t>
  </si>
  <si>
    <t>D - LED panel s nanoprizmatickým krytem,, UGR&lt;19, stropní svítidlo,IP40 tř. ochrany II 36W, 4500lm,4000K</t>
  </si>
  <si>
    <t>ostatní</t>
  </si>
  <si>
    <t>materiál 1. NP celkem bez DPH</t>
  </si>
  <si>
    <t>2.NP</t>
  </si>
  <si>
    <t>7.</t>
  </si>
  <si>
    <t>8.</t>
  </si>
  <si>
    <t>9.</t>
  </si>
  <si>
    <t>10.</t>
  </si>
  <si>
    <t>11.</t>
  </si>
  <si>
    <t>12.</t>
  </si>
  <si>
    <t>materiál 2. NP celkem bez DPH</t>
  </si>
  <si>
    <t>D - LED panel s nanoprizmatickým krytem,, UGR&lt;19, stropní svítidlo,IP40 tř. ochrany II 36W, 4500lm,4000K, obdélníkový tvar, rozměr 1200x300mm</t>
  </si>
  <si>
    <t>příplatek za ekolikvidaci svítidla a světelného zdroje</t>
  </si>
  <si>
    <t>drobný jednicový materiál, jehož podíl na celkových materiálových nákladech je malý, a proto se nespecifikuje, jako: vývodky spojky vodičové do průžezu 16 mm2. sponky, příchytky, drát vázací a svařovací, spojovací materiál,nýty, elektrody…   5% z nosného materiálu</t>
  </si>
  <si>
    <t>demontáže</t>
  </si>
  <si>
    <t>montáž 1. NP celkem bez DPH</t>
  </si>
  <si>
    <t xml:space="preserve">Montáž kabelů měděných bez ukončení uložených pevně plných kulatých nebo bezhalogenových (např.CYKY) počtu a průřezu žil 3x1,5 až 6 mm2 </t>
  </si>
  <si>
    <t>CS ÚRS 2024 01</t>
  </si>
  <si>
    <t>Ukončení kabelů smršťovací záklopkou nebo páskou se zapojením bez letování na přístroji nebo svorkovnici v rozvaděči</t>
  </si>
  <si>
    <t>hod</t>
  </si>
  <si>
    <t>HZS</t>
  </si>
  <si>
    <t>HZS.001</t>
  </si>
  <si>
    <t>33.</t>
  </si>
  <si>
    <t>34.</t>
  </si>
  <si>
    <t>35.</t>
  </si>
  <si>
    <t>Montáž svítidel s integrovaným zdrojem LED se zapojením vodičů interiérových přisazených stropních hranatých nebo kruhových, plochy od 0,09 do 0,36 m2</t>
  </si>
  <si>
    <t>Montáž svítidel s integrovaným zdrojem LED se zapojením vodičů interiérových přisazených stropních hranatých nebo kruhových, plochy do 0,09 m2</t>
  </si>
  <si>
    <t>36.</t>
  </si>
  <si>
    <t>37.</t>
  </si>
  <si>
    <t>38.</t>
  </si>
  <si>
    <t xml:space="preserve">Osazení kotevních prvků  hmoždinek včetně vyvrtání otvorů, pro upevnění elektroinstalací ve stěnách cihelných, vnějšího průměru do 8 mm   </t>
  </si>
  <si>
    <t>39.</t>
  </si>
  <si>
    <t>40.</t>
  </si>
  <si>
    <t>41.</t>
  </si>
  <si>
    <t>42.</t>
  </si>
  <si>
    <t>43.</t>
  </si>
  <si>
    <t>44.</t>
  </si>
  <si>
    <t>45.</t>
  </si>
  <si>
    <t>46.</t>
  </si>
  <si>
    <t>Dokumentace skutečného provedení</t>
  </si>
  <si>
    <t>Práce nezahrnuté v cenících 21_M, 46 -M, PSV 800-741, PSV 800-742 a zapsané v montážním deníku a potvrzené investorem</t>
  </si>
  <si>
    <t>Podíl prací jiných profesí než elektro ( sekání drážek pro kabely a trubky, průrazy, zámečnické…práce)</t>
  </si>
  <si>
    <t>Zkoušky a prohlídky elektrických rozvodů a zařízení celková prohlídka a vyhotovení revizní zprávy pro objem montážních prací přes 500 do 1000 tis. Kč</t>
  </si>
  <si>
    <t>Měření osvětlovacího zařízení intenzity osvětlení na pracovišti do 50 svítidel</t>
  </si>
  <si>
    <t>HZS.002</t>
  </si>
  <si>
    <t>HZS.003</t>
  </si>
  <si>
    <t>Vyhledání stávajících kabelových vedení, proměření stávajících kabelových vedení</t>
  </si>
  <si>
    <t>Demontáž svítidel bez zachování funkčnosti (do suti) interiérových modulového systému zářivkových, délky přes 1100 mm</t>
  </si>
  <si>
    <t>HZS.004</t>
  </si>
  <si>
    <t>HZS.005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</si>
  <si>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</si>
  <si>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</si>
  <si>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</si>
  <si>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</si>
  <si>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</si>
  <si>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</si>
  <si>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</si>
  <si>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</si>
  <si>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</si>
  <si>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</si>
  <si>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montáž 2. NP celkem bez DPH</t>
  </si>
  <si>
    <t>HZS.006</t>
  </si>
  <si>
    <t>HZS.007</t>
  </si>
  <si>
    <t>HZS.008</t>
  </si>
  <si>
    <t>HZS.009</t>
  </si>
  <si>
    <t>HZS.010</t>
  </si>
  <si>
    <t>REKAPITULACE ROZPOČTU</t>
  </si>
  <si>
    <t>Vypracoval:</t>
  </si>
  <si>
    <t>Ing. Ivan Kobza</t>
  </si>
  <si>
    <t xml:space="preserve">Datum: </t>
  </si>
  <si>
    <t>Kód položky</t>
  </si>
  <si>
    <t>Popis</t>
  </si>
  <si>
    <t>Dodávka bez DPH</t>
  </si>
  <si>
    <t>Montáž bez DPH</t>
  </si>
  <si>
    <t>Cena celkem bez DPH</t>
  </si>
  <si>
    <t>800-741, HZS,46-M</t>
  </si>
  <si>
    <t>elektroinstalace nn</t>
  </si>
  <si>
    <t>doprava materiálu 3% z dodávky</t>
  </si>
  <si>
    <t>zařízení staveniště 3,5% z celkové ceny bez DPH</t>
  </si>
  <si>
    <t>Celkem bez DPH</t>
  </si>
  <si>
    <t>DPH 21%</t>
  </si>
  <si>
    <t>celkem včetně DPH</t>
  </si>
  <si>
    <t>cenová úroveň - montáž ÚRS 2024-1</t>
  </si>
  <si>
    <t>cenová úroveň - materiál - duben 2024 - základní cena velkoobchodu</t>
  </si>
  <si>
    <t>P o z n á m k a:</t>
  </si>
  <si>
    <t>Výkaz výměr, dodávek a prací není ani úplný, ani vyčerpávající. Je souhrnný, tzn. že poskytuje</t>
  </si>
  <si>
    <t xml:space="preserve">objednateli ucelený přehled o rozsahu a ceně dodávek a prací. Pokud zhotovitel shledá nezbytně </t>
  </si>
  <si>
    <t xml:space="preserve"> nutným doplnit další položky do souhrnného výkazu, pak lze tak učinit pouze se souhlasem </t>
  </si>
  <si>
    <t>zástupce objednatele a na tuto skutečnost pak zhotovitel upozorní.</t>
  </si>
  <si>
    <t>Nabídku lze odpovědně zpracovat pouze na základě kompletní dokumentace, tzn. ¨průvodní</t>
  </si>
  <si>
    <t>a souhrnné části dokumentace a příslušné textové, výkresové části a výkazů výměru.</t>
  </si>
  <si>
    <t>celkem bez DPH</t>
  </si>
  <si>
    <t>D.1.1 Elektroinstalace umělé osvětlení</t>
  </si>
  <si>
    <t>Výměna svítidel - 1. a 2. NP</t>
  </si>
  <si>
    <t>Výměna svítidel 1. a 2. 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</si>
</sst>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#,##0.0&quot; Kč&quot;"/>
    <numFmt numFmtId="166" formatCode="#,##0.00&quot; Kč&quot;"/>
  </numFmts>
  <fonts count="18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 CE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rgb="FF000000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47">
    <border>
      <left/>
      <right/>
      <top/>
      <bottom/>
      <diagonal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 style="hair">
        <color rgb="FF969696"/>
      </top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7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4" fillId="0" borderId="0">
      <alignment/>
      <protection/>
    </xf>
  </cellStyleXfs>
  <cellXfs count="174">
    <xf numFmtId="0" fontId="0" fillId="0" borderId="0" xfId="0"/>
    <xf numFmtId="0" fontId="3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3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3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0" fontId="4" fillId="0" borderId="8" xfId="0" applyFont="1" applyBorder="1" applyProtection="1">
      <protection locked="0"/>
    </xf>
    <xf numFmtId="0" fontId="0" fillId="0" borderId="12" xfId="0" applyBorder="1" applyProtection="1"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8" xfId="22" applyBorder="1" applyAlignment="1" applyProtection="1">
      <alignment horizontal="left" wrapText="1"/>
      <protection/>
    </xf>
    <xf numFmtId="0" fontId="0" fillId="0" borderId="8" xfId="0" applyBorder="1" applyProtection="1"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24" applyBorder="1" applyAlignment="1" applyProtection="1">
      <alignment horizontal="center" wrapText="1"/>
      <protection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9" fillId="0" borderId="0" xfId="25" applyFont="1" applyProtection="1">
      <alignment/>
      <protection/>
    </xf>
    <xf numFmtId="0" fontId="10" fillId="0" borderId="0" xfId="25" applyFo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25" applyProtection="1">
      <alignment/>
      <protection/>
    </xf>
    <xf numFmtId="0" fontId="1" fillId="0" borderId="0" xfId="23" applyProtection="1">
      <alignment/>
      <protection/>
    </xf>
    <xf numFmtId="0" fontId="11" fillId="0" borderId="0" xfId="25" applyFont="1" applyProtection="1">
      <alignment/>
      <protection/>
    </xf>
    <xf numFmtId="164" fontId="1" fillId="0" borderId="0" xfId="25" applyNumberFormat="1" applyAlignment="1" applyProtection="1">
      <alignment horizontal="left"/>
      <protection/>
    </xf>
    <xf numFmtId="0" fontId="2" fillId="0" borderId="18" xfId="25" applyFont="1" applyBorder="1" applyProtection="1">
      <alignment/>
      <protection/>
    </xf>
    <xf numFmtId="0" fontId="2" fillId="0" borderId="6" xfId="25" applyFont="1" applyBorder="1" applyProtection="1">
      <alignment/>
      <protection/>
    </xf>
    <xf numFmtId="0" fontId="2" fillId="0" borderId="5" xfId="25" applyFont="1" applyBorder="1" applyAlignment="1" applyProtection="1">
      <alignment wrapText="1"/>
      <protection/>
    </xf>
    <xf numFmtId="0" fontId="2" fillId="0" borderId="6" xfId="25" applyFont="1" applyBorder="1" applyAlignment="1" applyProtection="1">
      <alignment wrapText="1"/>
      <protection/>
    </xf>
    <xf numFmtId="0" fontId="2" fillId="0" borderId="19" xfId="25" applyFont="1" applyBorder="1" applyAlignment="1" applyProtection="1">
      <alignment wrapText="1"/>
      <protection/>
    </xf>
    <xf numFmtId="0" fontId="12" fillId="0" borderId="18" xfId="25" applyFont="1" applyBorder="1" applyProtection="1">
      <alignment/>
      <protection/>
    </xf>
    <xf numFmtId="0" fontId="12" fillId="0" borderId="6" xfId="25" applyFont="1" applyBorder="1" applyProtection="1">
      <alignment/>
      <protection/>
    </xf>
    <xf numFmtId="165" fontId="12" fillId="0" borderId="5" xfId="25" applyNumberFormat="1" applyFont="1" applyBorder="1" applyProtection="1">
      <alignment/>
      <protection/>
    </xf>
    <xf numFmtId="165" fontId="12" fillId="0" borderId="6" xfId="25" applyNumberFormat="1" applyFont="1" applyBorder="1" applyProtection="1">
      <alignment/>
      <protection/>
    </xf>
    <xf numFmtId="165" fontId="12" fillId="0" borderId="19" xfId="25" applyNumberFormat="1" applyFont="1" applyBorder="1" applyProtection="1">
      <alignment/>
      <protection/>
    </xf>
    <xf numFmtId="0" fontId="12" fillId="0" borderId="20" xfId="25" applyFont="1" applyBorder="1" applyProtection="1">
      <alignment/>
      <protection/>
    </xf>
    <xf numFmtId="0" fontId="12" fillId="0" borderId="12" xfId="25" applyFont="1" applyBorder="1" applyProtection="1">
      <alignment/>
      <protection/>
    </xf>
    <xf numFmtId="165" fontId="12" fillId="0" borderId="8" xfId="25" applyNumberFormat="1" applyFont="1" applyBorder="1" applyProtection="1">
      <alignment/>
      <protection/>
    </xf>
    <xf numFmtId="165" fontId="12" fillId="0" borderId="12" xfId="25" applyNumberFormat="1" applyFont="1" applyBorder="1" applyProtection="1">
      <alignment/>
      <protection/>
    </xf>
    <xf numFmtId="165" fontId="12" fillId="0" borderId="17" xfId="25" applyNumberFormat="1" applyFont="1" applyBorder="1" applyProtection="1">
      <alignment/>
      <protection/>
    </xf>
    <xf numFmtId="0" fontId="12" fillId="0" borderId="21" xfId="25" applyFont="1" applyBorder="1" applyAlignment="1">
      <alignment wrapText="1"/>
    </xf>
    <xf numFmtId="165" fontId="12" fillId="0" borderId="22" xfId="25" applyNumberFormat="1" applyFont="1" applyBorder="1">
      <alignment/>
    </xf>
    <xf numFmtId="165" fontId="12" fillId="0" borderId="23" xfId="25" applyNumberFormat="1" applyFont="1" applyBorder="1">
      <alignment/>
    </xf>
    <xf numFmtId="165" fontId="12" fillId="0" borderId="24" xfId="25" applyNumberFormat="1" applyFont="1" applyBorder="1">
      <alignment/>
    </xf>
    <xf numFmtId="166" fontId="13" fillId="0" borderId="23" xfId="0" applyNumberFormat="1" applyFont="1" applyBorder="1"/>
    <xf numFmtId="0" fontId="1" fillId="0" borderId="20" xfId="25" applyBorder="1" applyProtection="1">
      <alignment/>
      <protection/>
    </xf>
    <xf numFmtId="0" fontId="1" fillId="0" borderId="25" xfId="25" applyBorder="1" applyProtection="1">
      <alignment/>
      <protection/>
    </xf>
    <xf numFmtId="0" fontId="5" fillId="0" borderId="11" xfId="25" applyFont="1" applyBorder="1" applyProtection="1">
      <alignment/>
      <protection/>
    </xf>
    <xf numFmtId="165" fontId="5" fillId="0" borderId="10" xfId="25" applyNumberFormat="1" applyFont="1" applyBorder="1" applyProtection="1">
      <alignment/>
      <protection/>
    </xf>
    <xf numFmtId="165" fontId="5" fillId="0" borderId="11" xfId="25" applyNumberFormat="1" applyFont="1" applyBorder="1" applyProtection="1">
      <alignment/>
      <protection/>
    </xf>
    <xf numFmtId="165" fontId="5" fillId="0" borderId="26" xfId="25" applyNumberFormat="1" applyFont="1" applyBorder="1" applyProtection="1">
      <alignment/>
      <protection/>
    </xf>
    <xf numFmtId="0" fontId="5" fillId="0" borderId="12" xfId="25" applyFont="1" applyBorder="1" applyProtection="1">
      <alignment/>
      <protection/>
    </xf>
    <xf numFmtId="165" fontId="5" fillId="0" borderId="8" xfId="25" applyNumberFormat="1" applyFont="1" applyBorder="1" applyProtection="1">
      <alignment/>
      <protection/>
    </xf>
    <xf numFmtId="165" fontId="5" fillId="0" borderId="17" xfId="25" applyNumberFormat="1" applyFont="1" applyBorder="1" applyProtection="1">
      <alignment/>
      <protection/>
    </xf>
    <xf numFmtId="0" fontId="1" fillId="0" borderId="27" xfId="25" applyBorder="1" applyProtection="1">
      <alignment/>
      <protection/>
    </xf>
    <xf numFmtId="0" fontId="1" fillId="0" borderId="3" xfId="25" applyBorder="1" applyProtection="1">
      <alignment/>
      <protection/>
    </xf>
    <xf numFmtId="165" fontId="1" fillId="0" borderId="2" xfId="25" applyNumberFormat="1" applyBorder="1" applyProtection="1">
      <alignment/>
      <protection/>
    </xf>
    <xf numFmtId="165" fontId="1" fillId="0" borderId="3" xfId="25" applyNumberFormat="1" applyBorder="1" applyProtection="1">
      <alignment/>
      <protection/>
    </xf>
    <xf numFmtId="165" fontId="1" fillId="0" borderId="28" xfId="25" applyNumberFormat="1" applyBorder="1" applyProtection="1">
      <alignment/>
      <protection/>
    </xf>
    <xf numFmtId="0" fontId="1" fillId="0" borderId="0" xfId="26" applyFont="1" applyAlignment="1">
      <alignment vertical="center"/>
      <protection/>
    </xf>
    <xf numFmtId="165" fontId="1" fillId="0" borderId="0" xfId="25" applyNumberFormat="1" applyProtection="1">
      <alignment/>
      <protection/>
    </xf>
    <xf numFmtId="0" fontId="15" fillId="0" borderId="0" xfId="25" applyFont="1" applyProtection="1">
      <alignment/>
      <protection/>
    </xf>
    <xf numFmtId="0" fontId="16" fillId="0" borderId="20" xfId="25" applyFont="1" applyBorder="1" applyProtection="1">
      <alignment/>
      <protection/>
    </xf>
    <xf numFmtId="0" fontId="16" fillId="0" borderId="12" xfId="25" applyFont="1" applyBorder="1" applyProtection="1">
      <alignment/>
      <protection/>
    </xf>
    <xf numFmtId="165" fontId="16" fillId="0" borderId="8" xfId="25" applyNumberFormat="1" applyFont="1" applyBorder="1" applyProtection="1">
      <alignment/>
      <protection/>
    </xf>
    <xf numFmtId="166" fontId="17" fillId="0" borderId="23" xfId="0" applyNumberFormat="1" applyFont="1" applyBorder="1"/>
    <xf numFmtId="165" fontId="16" fillId="0" borderId="17" xfId="25" applyNumberFormat="1" applyFont="1" applyBorder="1" applyProtection="1">
      <alignment/>
      <protection/>
    </xf>
    <xf numFmtId="0" fontId="16" fillId="0" borderId="29" xfId="25" applyFont="1" applyBorder="1" applyProtection="1">
      <alignment/>
      <protection/>
    </xf>
    <xf numFmtId="0" fontId="16" fillId="0" borderId="30" xfId="25" applyFont="1" applyBorder="1" applyProtection="1">
      <alignment/>
      <protection/>
    </xf>
    <xf numFmtId="165" fontId="16" fillId="0" borderId="31" xfId="25" applyNumberFormat="1" applyFont="1" applyBorder="1" applyProtection="1">
      <alignment/>
      <protection/>
    </xf>
    <xf numFmtId="166" fontId="17" fillId="0" borderId="32" xfId="0" applyNumberFormat="1" applyFont="1" applyBorder="1"/>
    <xf numFmtId="165" fontId="16" fillId="0" borderId="33" xfId="25" applyNumberFormat="1" applyFont="1" applyBorder="1" applyProtection="1">
      <alignment/>
      <protection/>
    </xf>
    <xf numFmtId="0" fontId="1" fillId="0" borderId="34" xfId="25" applyBorder="1" applyProtection="1">
      <alignment/>
      <protection/>
    </xf>
    <xf numFmtId="0" fontId="1" fillId="0" borderId="35" xfId="25" applyBorder="1" applyProtection="1">
      <alignment/>
      <protection/>
    </xf>
    <xf numFmtId="165" fontId="1" fillId="0" borderId="36" xfId="25" applyNumberFormat="1" applyBorder="1" applyProtection="1">
      <alignment/>
      <protection/>
    </xf>
    <xf numFmtId="165" fontId="1" fillId="0" borderId="35" xfId="25" applyNumberFormat="1" applyBorder="1" applyProtection="1">
      <alignment/>
      <protection/>
    </xf>
    <xf numFmtId="165" fontId="1" fillId="0" borderId="37" xfId="25" applyNumberFormat="1" applyBorder="1" applyProtection="1">
      <alignment/>
      <protection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166" fontId="17" fillId="0" borderId="23" xfId="0" applyNumberFormat="1" applyFont="1" applyBorder="1"/>
    <xf numFmtId="0" fontId="0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0" borderId="39" xfId="24" applyBorder="1" applyProtection="1">
      <alignment/>
      <protection locked="0"/>
    </xf>
    <xf numFmtId="0" fontId="1" fillId="0" borderId="40" xfId="24" applyBorder="1" applyProtection="1">
      <alignment/>
      <protection locked="0"/>
    </xf>
    <xf numFmtId="0" fontId="1" fillId="0" borderId="40" xfId="24" applyBorder="1" applyAlignment="1" applyProtection="1">
      <alignment horizontal="right"/>
      <protection locked="0"/>
    </xf>
    <xf numFmtId="0" fontId="5" fillId="0" borderId="41" xfId="24" applyFont="1" applyBorder="1" applyProtection="1">
      <alignment/>
      <protection locked="0"/>
    </xf>
    <xf numFmtId="0" fontId="5" fillId="0" borderId="0" xfId="24" applyFont="1" applyProtection="1">
      <alignment/>
      <protection locked="0"/>
    </xf>
    <xf numFmtId="0" fontId="5" fillId="0" borderId="0" xfId="24" applyFont="1" applyAlignment="1" applyProtection="1">
      <alignment horizontal="right"/>
      <protection locked="0"/>
    </xf>
    <xf numFmtId="0" fontId="1" fillId="0" borderId="42" xfId="24" applyBorder="1" applyProtection="1">
      <alignment/>
      <protection locked="0"/>
    </xf>
    <xf numFmtId="0" fontId="1" fillId="0" borderId="43" xfId="24" applyBorder="1" applyProtection="1">
      <alignment/>
      <protection locked="0"/>
    </xf>
    <xf numFmtId="0" fontId="1" fillId="0" borderId="43" xfId="24" applyBorder="1" applyAlignment="1" applyProtection="1">
      <alignment horizontal="right"/>
      <protection locked="0"/>
    </xf>
    <xf numFmtId="0" fontId="2" fillId="0" borderId="18" xfId="0" applyFont="1" applyBorder="1" applyProtection="1">
      <protection/>
    </xf>
    <xf numFmtId="0" fontId="2" fillId="0" borderId="5" xfId="0" applyFont="1" applyBorder="1" applyProtection="1">
      <protection/>
    </xf>
    <xf numFmtId="0" fontId="2" fillId="0" borderId="40" xfId="0" applyFont="1" applyBorder="1" applyAlignment="1" applyProtection="1">
      <alignment wrapText="1"/>
      <protection/>
    </xf>
    <xf numFmtId="0" fontId="2" fillId="0" borderId="44" xfId="0" applyFont="1" applyBorder="1" applyProtection="1">
      <protection/>
    </xf>
    <xf numFmtId="0" fontId="2" fillId="0" borderId="2" xfId="0" applyFont="1" applyBorder="1" applyProtection="1">
      <protection/>
    </xf>
    <xf numFmtId="0" fontId="2" fillId="0" borderId="43" xfId="0" applyFont="1" applyBorder="1" applyAlignment="1" applyProtection="1">
      <alignment wrapText="1"/>
      <protection/>
    </xf>
    <xf numFmtId="0" fontId="2" fillId="0" borderId="2" xfId="0" applyFont="1" applyBorder="1" applyAlignment="1" applyProtection="1">
      <alignment horizontal="center"/>
      <protection/>
    </xf>
    <xf numFmtId="0" fontId="4" fillId="0" borderId="18" xfId="0" applyFont="1" applyBorder="1" applyProtection="1">
      <protection/>
    </xf>
    <xf numFmtId="0" fontId="4" fillId="0" borderId="5" xfId="0" applyFont="1" applyBorder="1" applyProtection="1">
      <protection/>
    </xf>
    <xf numFmtId="0" fontId="4" fillId="0" borderId="40" xfId="0" applyFont="1" applyBorder="1" applyAlignment="1" applyProtection="1">
      <alignment wrapText="1"/>
      <protection/>
    </xf>
    <xf numFmtId="0" fontId="6" fillId="0" borderId="20" xfId="0" applyFont="1" applyBorder="1" applyProtection="1">
      <protection/>
    </xf>
    <xf numFmtId="0" fontId="4" fillId="0" borderId="8" xfId="0" applyFont="1" applyBorder="1" applyProtection="1">
      <protection/>
    </xf>
    <xf numFmtId="0" fontId="4" fillId="0" borderId="23" xfId="0" applyFont="1" applyBorder="1" applyAlignment="1" applyProtection="1">
      <alignment wrapText="1"/>
      <protection/>
    </xf>
    <xf numFmtId="0" fontId="4" fillId="0" borderId="25" xfId="0" applyFont="1" applyBorder="1" applyProtection="1">
      <protection/>
    </xf>
    <xf numFmtId="0" fontId="4" fillId="0" borderId="10" xfId="0" applyFont="1" applyBorder="1" applyProtection="1">
      <protection/>
    </xf>
    <xf numFmtId="0" fontId="4" fillId="0" borderId="0" xfId="0" applyFont="1" applyAlignment="1" applyProtection="1">
      <alignment wrapText="1"/>
      <protection/>
    </xf>
    <xf numFmtId="0" fontId="5" fillId="0" borderId="20" xfId="0" applyFont="1" applyBorder="1" applyProtection="1">
      <protection/>
    </xf>
    <xf numFmtId="0" fontId="0" fillId="0" borderId="8" xfId="0" applyBorder="1" applyProtection="1">
      <protection/>
    </xf>
    <xf numFmtId="0" fontId="0" fillId="0" borderId="23" xfId="0" applyBorder="1" applyAlignment="1" applyProtection="1">
      <alignment wrapText="1"/>
      <protection/>
    </xf>
    <xf numFmtId="0" fontId="1" fillId="0" borderId="20" xfId="0" applyFont="1" applyBorder="1" applyProtection="1">
      <protection/>
    </xf>
    <xf numFmtId="0" fontId="0" fillId="0" borderId="8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left" wrapText="1"/>
      <protection/>
    </xf>
    <xf numFmtId="0" fontId="0" fillId="0" borderId="8" xfId="0" applyFont="1" applyBorder="1" applyProtection="1"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8" xfId="0" applyFont="1" applyBorder="1" applyProtection="1">
      <protection/>
    </xf>
    <xf numFmtId="0" fontId="0" fillId="0" borderId="0" xfId="0" applyAlignment="1" applyProtection="1">
      <alignment wrapText="1"/>
      <protection/>
    </xf>
    <xf numFmtId="0" fontId="1" fillId="0" borderId="8" xfId="20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3" xfId="0" applyFont="1" applyBorder="1" applyProtection="1"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right"/>
      <protection/>
    </xf>
    <xf numFmtId="0" fontId="1" fillId="0" borderId="8" xfId="21" applyFont="1" applyBorder="1" applyAlignment="1" applyProtection="1">
      <alignment horizontal="right" wrapText="1"/>
      <protection/>
    </xf>
    <xf numFmtId="0" fontId="1" fillId="0" borderId="45" xfId="0" applyFont="1" applyBorder="1" applyAlignment="1" applyProtection="1">
      <alignment horizontal="center" wrapText="1"/>
      <protection/>
    </xf>
    <xf numFmtId="0" fontId="0" fillId="0" borderId="8" xfId="0" applyFont="1" applyBorder="1" applyAlignment="1" applyProtection="1">
      <alignment wrapText="1"/>
      <protection/>
    </xf>
    <xf numFmtId="0" fontId="1" fillId="0" borderId="29" xfId="23" applyBorder="1" applyAlignment="1" applyProtection="1">
      <alignment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horizontal="left" wrapText="1"/>
      <protection/>
    </xf>
    <xf numFmtId="0" fontId="1" fillId="0" borderId="2" xfId="0" applyFont="1" applyBorder="1" applyAlignment="1" applyProtection="1">
      <alignment wrapText="1"/>
      <protection/>
    </xf>
    <xf numFmtId="0" fontId="1" fillId="0" borderId="39" xfId="24" applyBorder="1" applyProtection="1">
      <alignment/>
      <protection/>
    </xf>
    <xf numFmtId="0" fontId="1" fillId="0" borderId="40" xfId="24" applyBorder="1" applyProtection="1">
      <alignment/>
      <protection/>
    </xf>
    <xf numFmtId="0" fontId="1" fillId="0" borderId="40" xfId="24" applyBorder="1" applyAlignment="1" applyProtection="1">
      <alignment horizontal="right"/>
      <protection/>
    </xf>
    <xf numFmtId="0" fontId="5" fillId="0" borderId="41" xfId="24" applyFont="1" applyBorder="1" applyProtection="1">
      <alignment/>
      <protection/>
    </xf>
    <xf numFmtId="0" fontId="5" fillId="0" borderId="0" xfId="24" applyFont="1" applyProtection="1">
      <alignment/>
      <protection/>
    </xf>
    <xf numFmtId="0" fontId="5" fillId="0" borderId="0" xfId="24" applyFont="1" applyAlignment="1" applyProtection="1">
      <alignment horizontal="right"/>
      <protection/>
    </xf>
    <xf numFmtId="0" fontId="1" fillId="0" borderId="42" xfId="24" applyBorder="1" applyProtection="1">
      <alignment/>
      <protection/>
    </xf>
    <xf numFmtId="0" fontId="1" fillId="0" borderId="43" xfId="24" applyBorder="1" applyProtection="1">
      <alignment/>
      <protection/>
    </xf>
    <xf numFmtId="0" fontId="1" fillId="0" borderId="43" xfId="24" applyBorder="1" applyAlignment="1" applyProtection="1">
      <alignment horizontal="right"/>
      <protection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left" wrapText="1"/>
      <protection/>
    </xf>
    <xf numFmtId="0" fontId="1" fillId="0" borderId="8" xfId="0" applyFont="1" applyBorder="1" applyAlignment="1" applyProtection="1">
      <alignment wrapText="1"/>
      <protection/>
    </xf>
    <xf numFmtId="0" fontId="1" fillId="0" borderId="12" xfId="0" applyFont="1" applyBorder="1" applyProtection="1">
      <protection/>
    </xf>
    <xf numFmtId="0" fontId="1" fillId="0" borderId="12" xfId="0" applyFont="1" applyBorder="1" applyAlignment="1" applyProtection="1">
      <alignment horizontal="left"/>
      <protection/>
    </xf>
    <xf numFmtId="0" fontId="5" fillId="0" borderId="23" xfId="0" applyFont="1" applyBorder="1" applyProtection="1">
      <protection/>
    </xf>
    <xf numFmtId="0" fontId="1" fillId="0" borderId="12" xfId="0" applyFont="1" applyBorder="1" applyAlignment="1" applyProtection="1">
      <alignment horizontal="left" wrapText="1"/>
      <protection/>
    </xf>
    <xf numFmtId="0" fontId="1" fillId="0" borderId="23" xfId="0" applyFont="1" applyBorder="1" applyProtection="1">
      <protection/>
    </xf>
    <xf numFmtId="0" fontId="1" fillId="0" borderId="0" xfId="0" applyFont="1" applyAlignment="1" applyProtection="1">
      <alignment wrapText="1"/>
      <protection/>
    </xf>
    <xf numFmtId="0" fontId="1" fillId="0" borderId="46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8" xfId="0" applyFont="1" applyBorder="1" applyAlignment="1" applyProtection="1">
      <alignment horizontal="right" wrapText="1"/>
      <protection/>
    </xf>
    <xf numFmtId="0" fontId="1" fillId="0" borderId="16" xfId="0" applyFont="1" applyBorder="1" applyAlignment="1" applyProtection="1">
      <alignment wrapText="1"/>
      <protection/>
    </xf>
    <xf numFmtId="0" fontId="0" fillId="0" borderId="8" xfId="0" applyFont="1" applyBorder="1" applyAlignment="1" applyProtection="1">
      <alignment horizontal="left" wrapText="1"/>
      <protection/>
    </xf>
    <xf numFmtId="0" fontId="0" fillId="0" borderId="23" xfId="0" applyBorder="1" applyAlignment="1" applyProtection="1">
      <alignment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8" xfId="20"/>
    <cellStyle name="normální_SK" xfId="21"/>
    <cellStyle name="normální 21" xfId="22"/>
    <cellStyle name="normální 2" xfId="23"/>
    <cellStyle name="normální 4" xfId="24"/>
    <cellStyle name="normální 20" xfId="25"/>
    <cellStyle name="normální_Kalkulace_UT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397B6-FB78-4B60-A0C0-8D40F0055BDE}">
  <dimension ref="A1:E41"/>
  <sheetViews>
    <sheetView tabSelected="1" workbookViewId="0" topLeftCell="A7">
      <selection activeCell="G12" sqref="G12"/>
    </sheetView>
  </sheetViews>
  <sheetFormatPr defaultColWidth="9.140625" defaultRowHeight="12.75"/>
  <cols>
    <col min="1" max="1" width="16.57421875" style="0" customWidth="1"/>
    <col min="2" max="2" width="37.00390625" style="0" customWidth="1"/>
    <col min="3" max="4" width="14.140625" style="0" customWidth="1"/>
    <col min="5" max="5" width="14.57421875" style="0" customWidth="1"/>
  </cols>
  <sheetData>
    <row r="1" spans="1:5" ht="18">
      <c r="A1" s="30" t="s">
        <v>94</v>
      </c>
      <c r="B1" s="31"/>
      <c r="C1" s="31"/>
      <c r="D1" s="31"/>
      <c r="E1" s="31"/>
    </row>
    <row r="2" spans="1:5" ht="18">
      <c r="A2" s="30"/>
      <c r="B2" s="31"/>
      <c r="C2" s="31"/>
      <c r="D2" s="31"/>
      <c r="E2" s="31"/>
    </row>
    <row r="3" spans="1:5" ht="12.75">
      <c r="A3" s="32" t="s">
        <v>0</v>
      </c>
      <c r="B3" t="s">
        <v>122</v>
      </c>
      <c r="D3" s="33"/>
      <c r="E3" s="34"/>
    </row>
    <row r="4" spans="1:5" ht="12.75">
      <c r="A4" s="35" t="s">
        <v>1</v>
      </c>
      <c r="B4" t="s">
        <v>120</v>
      </c>
      <c r="C4" s="33"/>
      <c r="D4" s="33"/>
      <c r="E4" s="34"/>
    </row>
    <row r="5" spans="1:5" ht="12.75">
      <c r="A5" s="34" t="s">
        <v>95</v>
      </c>
      <c r="B5" s="34" t="s">
        <v>96</v>
      </c>
      <c r="C5" s="34"/>
      <c r="D5" s="36"/>
      <c r="E5" s="36"/>
    </row>
    <row r="6" spans="1:5" ht="12.75">
      <c r="A6" s="34" t="s">
        <v>97</v>
      </c>
      <c r="B6" s="37">
        <v>45434</v>
      </c>
      <c r="C6" s="36"/>
      <c r="D6" s="36"/>
      <c r="E6" s="36"/>
    </row>
    <row r="7" spans="3:5" ht="13" thickBot="1">
      <c r="C7" s="34"/>
      <c r="D7" s="36"/>
      <c r="E7" s="34"/>
    </row>
    <row r="8" spans="1:5" ht="21" thickBot="1">
      <c r="A8" s="38" t="s">
        <v>98</v>
      </c>
      <c r="B8" s="39" t="s">
        <v>99</v>
      </c>
      <c r="C8" s="40" t="s">
        <v>100</v>
      </c>
      <c r="D8" s="41" t="s">
        <v>101</v>
      </c>
      <c r="E8" s="42" t="s">
        <v>102</v>
      </c>
    </row>
    <row r="9" spans="1:5" ht="12.75">
      <c r="A9" s="43"/>
      <c r="B9" s="44"/>
      <c r="C9" s="45"/>
      <c r="D9" s="46"/>
      <c r="E9" s="47"/>
    </row>
    <row r="10" spans="1:5" ht="12.75">
      <c r="A10" s="75" t="s">
        <v>13</v>
      </c>
      <c r="B10" s="49"/>
      <c r="C10" s="50"/>
      <c r="D10" s="51"/>
      <c r="E10" s="52"/>
    </row>
    <row r="11" spans="1:5" ht="12.75">
      <c r="A11" s="48" t="s">
        <v>103</v>
      </c>
      <c r="B11" s="49" t="s">
        <v>104</v>
      </c>
      <c r="C11" s="50">
        <f>materiál!G27</f>
        <v>0</v>
      </c>
      <c r="D11" s="51">
        <f>montáž!G34</f>
        <v>0</v>
      </c>
      <c r="E11" s="52">
        <f>C11+D11</f>
        <v>0</v>
      </c>
    </row>
    <row r="12" spans="1:5" ht="12.75">
      <c r="A12" s="48"/>
      <c r="B12" s="53" t="s">
        <v>105</v>
      </c>
      <c r="C12" s="54">
        <v>0</v>
      </c>
      <c r="D12" s="55">
        <f>C11*0.03</f>
        <v>0</v>
      </c>
      <c r="E12" s="56">
        <f aca="true" t="shared" si="0" ref="E12:E13">C12+D12</f>
        <v>0</v>
      </c>
    </row>
    <row r="13" spans="1:5" ht="12.75">
      <c r="A13" s="48"/>
      <c r="B13" s="49" t="s">
        <v>106</v>
      </c>
      <c r="C13" s="50">
        <v>0</v>
      </c>
      <c r="D13" s="57">
        <f>materiál!G27*0.035+montáž!G34*0.035</f>
        <v>0</v>
      </c>
      <c r="E13" s="52">
        <f t="shared" si="0"/>
        <v>0</v>
      </c>
    </row>
    <row r="14" spans="1:5" ht="12.75">
      <c r="A14" s="75" t="s">
        <v>13</v>
      </c>
      <c r="B14" s="76" t="s">
        <v>119</v>
      </c>
      <c r="C14" s="77">
        <f>SUM(C11:C13)</f>
        <v>0</v>
      </c>
      <c r="D14" s="78">
        <f>SUM(D11:D13)</f>
        <v>0</v>
      </c>
      <c r="E14" s="79">
        <f>SUM(E11:E13)</f>
        <v>0</v>
      </c>
    </row>
    <row r="15" spans="1:5" ht="12.75">
      <c r="A15" s="75"/>
      <c r="B15" s="76"/>
      <c r="C15" s="77"/>
      <c r="D15" s="92"/>
      <c r="E15" s="79"/>
    </row>
    <row r="16" spans="1:5" ht="12.75">
      <c r="A16" s="75" t="s">
        <v>31</v>
      </c>
      <c r="B16" s="49"/>
      <c r="C16" s="50"/>
      <c r="D16" s="51"/>
      <c r="E16" s="52"/>
    </row>
    <row r="17" spans="1:5" ht="12.75">
      <c r="A17" s="48" t="s">
        <v>103</v>
      </c>
      <c r="B17" s="49" t="s">
        <v>104</v>
      </c>
      <c r="C17" s="50">
        <f>materiál!G47</f>
        <v>0</v>
      </c>
      <c r="D17" s="51">
        <f>montáž!G64</f>
        <v>0</v>
      </c>
      <c r="E17" s="52">
        <f>C17+D17</f>
        <v>0</v>
      </c>
    </row>
    <row r="18" spans="1:5" ht="12.75">
      <c r="A18" s="48"/>
      <c r="B18" s="53" t="s">
        <v>105</v>
      </c>
      <c r="C18" s="54">
        <v>0</v>
      </c>
      <c r="D18" s="55">
        <f>C17*0.03</f>
        <v>0</v>
      </c>
      <c r="E18" s="56">
        <f aca="true" t="shared" si="1" ref="E18:E19">C18+D18</f>
        <v>0</v>
      </c>
    </row>
    <row r="19" spans="1:5" ht="12.75">
      <c r="A19" s="48"/>
      <c r="B19" s="49" t="s">
        <v>106</v>
      </c>
      <c r="C19" s="50">
        <v>0</v>
      </c>
      <c r="D19" s="57">
        <f>materiál!G47*0.035+montáž!G64*0.035</f>
        <v>0</v>
      </c>
      <c r="E19" s="52">
        <f t="shared" si="1"/>
        <v>0</v>
      </c>
    </row>
    <row r="20" spans="1:5" ht="12.75">
      <c r="A20" s="75" t="s">
        <v>31</v>
      </c>
      <c r="B20" s="76" t="s">
        <v>119</v>
      </c>
      <c r="C20" s="77">
        <f>SUM(C17:C19)</f>
        <v>0</v>
      </c>
      <c r="D20" s="78">
        <f>SUM(D17:D19)</f>
        <v>0</v>
      </c>
      <c r="E20" s="79">
        <f>SUM(E17:E19)</f>
        <v>0</v>
      </c>
    </row>
    <row r="21" spans="1:5" ht="13" thickBot="1">
      <c r="A21" s="80"/>
      <c r="B21" s="81"/>
      <c r="C21" s="82"/>
      <c r="D21" s="83"/>
      <c r="E21" s="84"/>
    </row>
    <row r="22" spans="1:5" ht="12.75">
      <c r="A22" s="85"/>
      <c r="B22" s="86"/>
      <c r="C22" s="87"/>
      <c r="D22" s="88"/>
      <c r="E22" s="89"/>
    </row>
    <row r="23" spans="1:5" ht="13">
      <c r="A23" s="59"/>
      <c r="B23" s="60" t="s">
        <v>107</v>
      </c>
      <c r="C23" s="61">
        <f>C14+C20</f>
        <v>0</v>
      </c>
      <c r="D23" s="62">
        <f>D14+D20</f>
        <v>0</v>
      </c>
      <c r="E23" s="63">
        <f>E14+E20</f>
        <v>0</v>
      </c>
    </row>
    <row r="24" spans="1:5" ht="13">
      <c r="A24" s="58"/>
      <c r="B24" s="64" t="s">
        <v>108</v>
      </c>
      <c r="C24" s="65">
        <f>C23*0.21</f>
        <v>0</v>
      </c>
      <c r="D24" s="65">
        <f>D23*0.21</f>
        <v>0</v>
      </c>
      <c r="E24" s="66">
        <f>E23*0.21</f>
        <v>0</v>
      </c>
    </row>
    <row r="25" spans="1:5" ht="13">
      <c r="A25" s="58"/>
      <c r="B25" s="64" t="s">
        <v>109</v>
      </c>
      <c r="C25" s="65">
        <f>SUM(C23:C24)</f>
        <v>0</v>
      </c>
      <c r="D25" s="65">
        <f>SUM(D23:D24)</f>
        <v>0</v>
      </c>
      <c r="E25" s="66">
        <f>SUM(E23:E24)</f>
        <v>0</v>
      </c>
    </row>
    <row r="26" spans="1:5" ht="13" thickBot="1">
      <c r="A26" s="67"/>
      <c r="B26" s="68"/>
      <c r="C26" s="69"/>
      <c r="D26" s="70"/>
      <c r="E26" s="71"/>
    </row>
    <row r="27" spans="1:5" ht="12.75">
      <c r="A27" s="34"/>
      <c r="B27" s="34"/>
      <c r="C27" s="34"/>
      <c r="D27" s="34"/>
      <c r="E27" s="34"/>
    </row>
    <row r="28" spans="1:5" ht="12.75">
      <c r="A28" s="34"/>
      <c r="B28" s="72" t="s">
        <v>110</v>
      </c>
      <c r="C28" s="34"/>
      <c r="D28" s="34"/>
      <c r="E28" s="34"/>
    </row>
    <row r="29" spans="1:5" ht="12.75">
      <c r="A29" s="34"/>
      <c r="B29" s="72" t="s">
        <v>111</v>
      </c>
      <c r="C29" s="34"/>
      <c r="D29" s="73"/>
      <c r="E29" s="34"/>
    </row>
    <row r="30" spans="1:5" ht="12.75">
      <c r="A30" s="34"/>
      <c r="B30" s="34"/>
      <c r="C30" s="34"/>
      <c r="D30" s="34"/>
      <c r="E30" s="34"/>
    </row>
    <row r="31" spans="1:5" ht="14">
      <c r="A31" s="74" t="s">
        <v>112</v>
      </c>
      <c r="B31" s="34"/>
      <c r="C31" s="34"/>
      <c r="D31" s="34"/>
      <c r="E31" s="34"/>
    </row>
    <row r="32" spans="1:5" ht="12.75">
      <c r="A32" s="34"/>
      <c r="B32" s="34"/>
      <c r="C32" s="34"/>
      <c r="D32" s="34"/>
      <c r="E32" s="34"/>
    </row>
    <row r="33" spans="1:5" ht="12.75">
      <c r="A33" s="34" t="s">
        <v>113</v>
      </c>
      <c r="B33" s="34"/>
      <c r="C33" s="34"/>
      <c r="D33" s="34"/>
      <c r="E33" s="36"/>
    </row>
    <row r="34" spans="1:5" ht="12.75">
      <c r="A34" s="34" t="s">
        <v>114</v>
      </c>
      <c r="B34" s="36"/>
      <c r="C34" s="36"/>
      <c r="D34" s="36"/>
      <c r="E34" s="36"/>
    </row>
    <row r="35" spans="1:5" ht="12.75">
      <c r="A35" s="34" t="s">
        <v>115</v>
      </c>
      <c r="B35" s="34"/>
      <c r="C35" s="34"/>
      <c r="D35" s="34"/>
      <c r="E35" s="36"/>
    </row>
    <row r="36" spans="1:5" ht="12.75">
      <c r="A36" s="34" t="s">
        <v>116</v>
      </c>
      <c r="B36" s="34"/>
      <c r="C36" s="34"/>
      <c r="D36" s="34"/>
      <c r="E36" s="36"/>
    </row>
    <row r="37" spans="1:5" ht="14">
      <c r="A37" s="34" t="s">
        <v>117</v>
      </c>
      <c r="B37" s="74"/>
      <c r="C37" s="34"/>
      <c r="D37" s="34"/>
      <c r="E37" s="36"/>
    </row>
    <row r="38" spans="1:5" ht="12.75">
      <c r="A38" s="34" t="s">
        <v>118</v>
      </c>
      <c r="B38" s="36"/>
      <c r="C38" s="36"/>
      <c r="D38" s="36"/>
      <c r="E38" s="36"/>
    </row>
    <row r="39" spans="1:5" ht="12.75">
      <c r="A39" s="34"/>
      <c r="B39" s="34"/>
      <c r="C39" s="34"/>
      <c r="D39" s="34"/>
      <c r="E39" s="34"/>
    </row>
    <row r="40" spans="1:5" ht="12.75">
      <c r="A40" s="34"/>
      <c r="B40" s="34"/>
      <c r="C40" s="34"/>
      <c r="D40" s="34"/>
      <c r="E40" s="34"/>
    </row>
    <row r="41" spans="1:5" ht="12.75">
      <c r="A41" s="34"/>
      <c r="B41" s="34"/>
      <c r="C41" s="34"/>
      <c r="D41" s="34"/>
      <c r="E41" s="34"/>
    </row>
  </sheetData>
  <printOptions/>
  <pageMargins left="0.7" right="0.7" top="0.787401575" bottom="0.78740157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A4CC2-DCD3-4EA4-8AD3-DC8499982EA4}">
  <dimension ref="A1:H48"/>
  <sheetViews>
    <sheetView workbookViewId="0" topLeftCell="A28">
      <selection activeCell="K34" sqref="K34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34.57421875" style="0" customWidth="1"/>
    <col min="4" max="4" width="6.421875" style="0" customWidth="1"/>
    <col min="5" max="5" width="5.8515625" style="0" customWidth="1"/>
    <col min="8" max="8" width="12.140625" style="0" customWidth="1"/>
  </cols>
  <sheetData>
    <row r="1" spans="1:8" ht="12.75">
      <c r="A1" s="33" t="s">
        <v>0</v>
      </c>
      <c r="B1" s="33" t="s">
        <v>121</v>
      </c>
      <c r="C1" s="33"/>
      <c r="D1" s="33"/>
      <c r="E1" s="33"/>
      <c r="F1" s="33"/>
      <c r="G1" s="33"/>
      <c r="H1" s="33"/>
    </row>
    <row r="2" spans="1:8" ht="12.75">
      <c r="A2" s="33" t="s">
        <v>1</v>
      </c>
      <c r="B2" s="33" t="s">
        <v>120</v>
      </c>
      <c r="C2" s="33"/>
      <c r="D2" s="33"/>
      <c r="E2" s="33"/>
      <c r="F2" s="33"/>
      <c r="G2" s="33"/>
      <c r="H2" s="33"/>
    </row>
    <row r="3" spans="1:8" ht="13" thickBot="1">
      <c r="A3" s="33"/>
      <c r="B3" s="33"/>
      <c r="C3" s="33"/>
      <c r="D3" s="33"/>
      <c r="E3" s="33"/>
      <c r="F3" s="33"/>
      <c r="G3" s="33"/>
      <c r="H3" s="33"/>
    </row>
    <row r="4" spans="1:8" ht="12.75">
      <c r="A4" s="109"/>
      <c r="B4" s="110"/>
      <c r="C4" s="111"/>
      <c r="D4" s="110"/>
      <c r="E4" s="110"/>
      <c r="F4" s="90" t="s">
        <v>2</v>
      </c>
      <c r="G4" s="91"/>
      <c r="H4" s="1"/>
    </row>
    <row r="5" spans="1:8" ht="13" thickBot="1">
      <c r="A5" s="112" t="s">
        <v>3</v>
      </c>
      <c r="B5" s="113" t="s">
        <v>4</v>
      </c>
      <c r="C5" s="114" t="s">
        <v>5</v>
      </c>
      <c r="D5" s="115" t="s">
        <v>6</v>
      </c>
      <c r="E5" s="115" t="s">
        <v>7</v>
      </c>
      <c r="F5" s="2" t="s">
        <v>8</v>
      </c>
      <c r="G5" s="3" t="s">
        <v>9</v>
      </c>
      <c r="H5" s="4" t="s">
        <v>10</v>
      </c>
    </row>
    <row r="6" spans="1:8" ht="14">
      <c r="A6" s="116"/>
      <c r="B6" s="117"/>
      <c r="C6" s="118"/>
      <c r="D6" s="117"/>
      <c r="E6" s="117"/>
      <c r="F6" s="5"/>
      <c r="G6" s="6"/>
      <c r="H6" s="7"/>
    </row>
    <row r="7" spans="1:8" ht="14">
      <c r="A7" s="119" t="s">
        <v>13</v>
      </c>
      <c r="B7" s="120"/>
      <c r="C7" s="121"/>
      <c r="D7" s="120"/>
      <c r="E7" s="120"/>
      <c r="F7" s="12"/>
      <c r="G7" s="13"/>
      <c r="H7" s="9"/>
    </row>
    <row r="8" spans="1:8" ht="14">
      <c r="A8" s="122"/>
      <c r="B8" s="123"/>
      <c r="C8" s="124"/>
      <c r="D8" s="123"/>
      <c r="E8" s="123"/>
      <c r="F8" s="10"/>
      <c r="G8" s="11"/>
      <c r="H8" s="7"/>
    </row>
    <row r="9" spans="1:8" ht="13">
      <c r="A9" s="125" t="s">
        <v>11</v>
      </c>
      <c r="B9" s="126"/>
      <c r="C9" s="127"/>
      <c r="D9" s="126"/>
      <c r="E9" s="126"/>
      <c r="F9" s="8"/>
      <c r="G9" s="8"/>
      <c r="H9" s="9"/>
    </row>
    <row r="10" spans="1:8" ht="12.75">
      <c r="A10" s="128"/>
      <c r="B10" s="126"/>
      <c r="C10" s="127"/>
      <c r="D10" s="126"/>
      <c r="E10" s="126"/>
      <c r="F10" s="8"/>
      <c r="G10" s="8"/>
      <c r="H10" s="9"/>
    </row>
    <row r="11" spans="1:8" ht="50" customHeight="1">
      <c r="A11" s="128" t="s">
        <v>15</v>
      </c>
      <c r="B11" s="129">
        <v>341110367</v>
      </c>
      <c r="C11" s="130" t="s">
        <v>17</v>
      </c>
      <c r="D11" s="131" t="s">
        <v>14</v>
      </c>
      <c r="E11" s="131">
        <v>90</v>
      </c>
      <c r="F11" s="93"/>
      <c r="G11" s="8">
        <f aca="true" t="shared" si="0" ref="G11">E11*F11</f>
        <v>0</v>
      </c>
      <c r="H11" s="9" t="s">
        <v>12</v>
      </c>
    </row>
    <row r="12" spans="1:8" ht="12.75">
      <c r="A12" s="128"/>
      <c r="B12" s="126"/>
      <c r="C12" s="127"/>
      <c r="D12" s="126"/>
      <c r="E12" s="126"/>
      <c r="F12" s="94"/>
      <c r="G12" s="8"/>
      <c r="H12" s="9"/>
    </row>
    <row r="13" spans="1:8" ht="13">
      <c r="A13" s="125" t="s">
        <v>16</v>
      </c>
      <c r="B13" s="126"/>
      <c r="C13" s="127"/>
      <c r="D13" s="126"/>
      <c r="E13" s="126"/>
      <c r="F13" s="94"/>
      <c r="G13" s="8"/>
      <c r="H13" s="9"/>
    </row>
    <row r="14" spans="1:8" ht="12.75">
      <c r="A14" s="128"/>
      <c r="B14" s="126"/>
      <c r="C14" s="127"/>
      <c r="D14" s="126"/>
      <c r="E14" s="126"/>
      <c r="F14" s="94"/>
      <c r="G14" s="8"/>
      <c r="H14" s="9"/>
    </row>
    <row r="15" spans="1:8" ht="49.5" customHeight="1">
      <c r="A15" s="128" t="s">
        <v>18</v>
      </c>
      <c r="B15" s="132">
        <v>348531000</v>
      </c>
      <c r="C15" s="127" t="s">
        <v>25</v>
      </c>
      <c r="D15" s="133" t="s">
        <v>23</v>
      </c>
      <c r="E15" s="126">
        <v>49</v>
      </c>
      <c r="F15" s="94"/>
      <c r="G15" s="8">
        <f aca="true" t="shared" si="1" ref="G15:G19">E15*F15</f>
        <v>0</v>
      </c>
      <c r="H15" s="9" t="s">
        <v>12</v>
      </c>
    </row>
    <row r="16" spans="1:8" ht="50">
      <c r="A16" s="128" t="s">
        <v>19</v>
      </c>
      <c r="B16" s="132">
        <v>348531001</v>
      </c>
      <c r="C16" s="127" t="s">
        <v>26</v>
      </c>
      <c r="D16" s="133" t="s">
        <v>23</v>
      </c>
      <c r="E16" s="126">
        <v>162</v>
      </c>
      <c r="F16" s="94"/>
      <c r="G16" s="8">
        <f t="shared" si="1"/>
        <v>0</v>
      </c>
      <c r="H16" s="9" t="s">
        <v>12</v>
      </c>
    </row>
    <row r="17" spans="1:8" ht="50">
      <c r="A17" s="128" t="s">
        <v>20</v>
      </c>
      <c r="B17" s="132">
        <v>348531002</v>
      </c>
      <c r="C17" s="127" t="s">
        <v>27</v>
      </c>
      <c r="D17" s="133" t="s">
        <v>23</v>
      </c>
      <c r="E17" s="126">
        <v>5</v>
      </c>
      <c r="F17" s="94"/>
      <c r="G17" s="8">
        <f t="shared" si="1"/>
        <v>0</v>
      </c>
      <c r="H17" s="9" t="s">
        <v>12</v>
      </c>
    </row>
    <row r="18" spans="1:8" ht="50">
      <c r="A18" s="128" t="s">
        <v>21</v>
      </c>
      <c r="B18" s="132">
        <v>348531003</v>
      </c>
      <c r="C18" s="134" t="s">
        <v>39</v>
      </c>
      <c r="D18" s="133" t="s">
        <v>23</v>
      </c>
      <c r="E18" s="126">
        <v>28</v>
      </c>
      <c r="F18" s="94"/>
      <c r="G18" s="8">
        <f t="shared" si="1"/>
        <v>0</v>
      </c>
      <c r="H18" s="9" t="s">
        <v>12</v>
      </c>
    </row>
    <row r="19" spans="1:8" ht="25">
      <c r="A19" s="128" t="s">
        <v>24</v>
      </c>
      <c r="B19" s="135" t="s">
        <v>22</v>
      </c>
      <c r="C19" s="136" t="s">
        <v>40</v>
      </c>
      <c r="D19" s="133" t="s">
        <v>23</v>
      </c>
      <c r="E19" s="133">
        <f>SUM(E15:E18)</f>
        <v>244</v>
      </c>
      <c r="F19" s="95"/>
      <c r="G19" s="8">
        <f t="shared" si="1"/>
        <v>0</v>
      </c>
      <c r="H19" s="14" t="s">
        <v>12</v>
      </c>
    </row>
    <row r="20" spans="1:8" ht="12.75">
      <c r="A20" s="128"/>
      <c r="B20" s="126"/>
      <c r="C20" s="127"/>
      <c r="D20" s="126"/>
      <c r="E20" s="126"/>
      <c r="F20" s="94"/>
      <c r="G20" s="8"/>
      <c r="H20" s="9"/>
    </row>
    <row r="21" spans="1:8" ht="12.75">
      <c r="A21" s="137"/>
      <c r="B21" s="138"/>
      <c r="C21" s="130"/>
      <c r="D21" s="133"/>
      <c r="E21" s="133"/>
      <c r="F21" s="95"/>
      <c r="G21" s="8"/>
      <c r="H21" s="15"/>
    </row>
    <row r="22" spans="1:8" ht="13">
      <c r="A22" s="125" t="s">
        <v>29</v>
      </c>
      <c r="B22" s="139"/>
      <c r="C22" s="132"/>
      <c r="D22" s="140"/>
      <c r="E22" s="141"/>
      <c r="F22" s="96"/>
      <c r="G22" s="8"/>
      <c r="H22" s="9"/>
    </row>
    <row r="23" spans="1:8" ht="12.75">
      <c r="A23" s="128"/>
      <c r="B23" s="139"/>
      <c r="C23" s="132"/>
      <c r="D23" s="140"/>
      <c r="E23" s="141"/>
      <c r="F23" s="96"/>
      <c r="G23" s="8"/>
      <c r="H23" s="9"/>
    </row>
    <row r="24" spans="1:8" ht="87.5">
      <c r="A24" s="128" t="s">
        <v>32</v>
      </c>
      <c r="B24" s="142">
        <v>341000000</v>
      </c>
      <c r="C24" s="143" t="s">
        <v>41</v>
      </c>
      <c r="D24" s="16" t="s">
        <v>23</v>
      </c>
      <c r="E24" s="143">
        <v>1</v>
      </c>
      <c r="F24" s="97"/>
      <c r="G24" s="17">
        <f aca="true" t="shared" si="2" ref="G24">E24*F24</f>
        <v>0</v>
      </c>
      <c r="H24" s="18" t="s">
        <v>12</v>
      </c>
    </row>
    <row r="25" spans="1:8" ht="13" thickBot="1">
      <c r="A25" s="144"/>
      <c r="B25" s="145"/>
      <c r="C25" s="146"/>
      <c r="D25" s="147"/>
      <c r="E25" s="148"/>
      <c r="F25" s="19"/>
      <c r="G25" s="20"/>
      <c r="H25" s="21"/>
    </row>
    <row r="26" spans="1:8" ht="12.75">
      <c r="A26" s="149"/>
      <c r="B26" s="150"/>
      <c r="C26" s="150"/>
      <c r="D26" s="151"/>
      <c r="E26" s="151"/>
      <c r="F26" s="102"/>
      <c r="G26" s="102"/>
      <c r="H26" s="22"/>
    </row>
    <row r="27" spans="1:8" ht="13">
      <c r="A27" s="152"/>
      <c r="B27" s="153" t="s">
        <v>30</v>
      </c>
      <c r="C27" s="153"/>
      <c r="D27" s="154"/>
      <c r="E27" s="154"/>
      <c r="F27" s="105"/>
      <c r="G27" s="105">
        <f>SUM(G11:G26)</f>
        <v>0</v>
      </c>
      <c r="H27" s="23"/>
    </row>
    <row r="28" spans="1:8" ht="13" thickBot="1">
      <c r="A28" s="155"/>
      <c r="B28" s="156"/>
      <c r="C28" s="156"/>
      <c r="D28" s="157"/>
      <c r="E28" s="157"/>
      <c r="F28" s="108"/>
      <c r="G28" s="108"/>
      <c r="H28" s="24"/>
    </row>
    <row r="29" spans="1:8" ht="14">
      <c r="A29" s="116"/>
      <c r="B29" s="117"/>
      <c r="C29" s="118"/>
      <c r="D29" s="117"/>
      <c r="E29" s="117"/>
      <c r="F29" s="5"/>
      <c r="G29" s="6"/>
      <c r="H29" s="7"/>
    </row>
    <row r="30" spans="1:8" ht="14">
      <c r="A30" s="119" t="s">
        <v>31</v>
      </c>
      <c r="B30" s="120"/>
      <c r="C30" s="121"/>
      <c r="D30" s="120"/>
      <c r="E30" s="120"/>
      <c r="F30" s="12"/>
      <c r="G30" s="13"/>
      <c r="H30" s="9"/>
    </row>
    <row r="31" spans="1:8" ht="14">
      <c r="A31" s="122"/>
      <c r="B31" s="123"/>
      <c r="C31" s="124"/>
      <c r="D31" s="123"/>
      <c r="E31" s="123"/>
      <c r="F31" s="10"/>
      <c r="G31" s="11"/>
      <c r="H31" s="7"/>
    </row>
    <row r="32" spans="1:8" ht="13">
      <c r="A32" s="125" t="s">
        <v>11</v>
      </c>
      <c r="B32" s="126"/>
      <c r="C32" s="127"/>
      <c r="D32" s="126"/>
      <c r="E32" s="126"/>
      <c r="F32" s="8"/>
      <c r="G32" s="8"/>
      <c r="H32" s="9"/>
    </row>
    <row r="33" spans="1:8" ht="12.75">
      <c r="A33" s="128"/>
      <c r="B33" s="126"/>
      <c r="C33" s="127"/>
      <c r="D33" s="126"/>
      <c r="E33" s="126"/>
      <c r="F33" s="8"/>
      <c r="G33" s="8"/>
      <c r="H33" s="9"/>
    </row>
    <row r="34" spans="1:8" ht="50">
      <c r="A34" s="128" t="s">
        <v>33</v>
      </c>
      <c r="B34" s="129">
        <v>341110367</v>
      </c>
      <c r="C34" s="130" t="s">
        <v>17</v>
      </c>
      <c r="D34" s="131" t="s">
        <v>14</v>
      </c>
      <c r="E34" s="131">
        <v>65</v>
      </c>
      <c r="F34" s="93"/>
      <c r="G34" s="8">
        <f aca="true" t="shared" si="3" ref="G34:G44">E34*F34</f>
        <v>0</v>
      </c>
      <c r="H34" s="9" t="s">
        <v>12</v>
      </c>
    </row>
    <row r="35" spans="1:8" ht="12.75">
      <c r="A35" s="128"/>
      <c r="B35" s="126"/>
      <c r="C35" s="127"/>
      <c r="D35" s="126"/>
      <c r="E35" s="126"/>
      <c r="F35" s="94"/>
      <c r="G35" s="8"/>
      <c r="H35" s="9"/>
    </row>
    <row r="36" spans="1:8" ht="13">
      <c r="A36" s="125" t="s">
        <v>16</v>
      </c>
      <c r="B36" s="126"/>
      <c r="C36" s="127"/>
      <c r="D36" s="126"/>
      <c r="E36" s="126"/>
      <c r="F36" s="94"/>
      <c r="G36" s="8"/>
      <c r="H36" s="9"/>
    </row>
    <row r="37" spans="1:8" ht="12.75">
      <c r="A37" s="128"/>
      <c r="B37" s="126"/>
      <c r="C37" s="127"/>
      <c r="D37" s="126"/>
      <c r="E37" s="126"/>
      <c r="F37" s="94"/>
      <c r="G37" s="8"/>
      <c r="H37" s="9"/>
    </row>
    <row r="38" spans="1:8" ht="50">
      <c r="A38" s="128" t="s">
        <v>34</v>
      </c>
      <c r="B38" s="132">
        <v>348531001</v>
      </c>
      <c r="C38" s="127" t="s">
        <v>26</v>
      </c>
      <c r="D38" s="133" t="s">
        <v>23</v>
      </c>
      <c r="E38" s="126">
        <v>35</v>
      </c>
      <c r="F38" s="94"/>
      <c r="G38" s="8">
        <f t="shared" si="3"/>
        <v>0</v>
      </c>
      <c r="H38" s="9" t="s">
        <v>12</v>
      </c>
    </row>
    <row r="39" spans="1:8" ht="37.5">
      <c r="A39" s="128" t="s">
        <v>35</v>
      </c>
      <c r="B39" s="132">
        <v>348531003</v>
      </c>
      <c r="C39" s="134" t="s">
        <v>28</v>
      </c>
      <c r="D39" s="133" t="s">
        <v>23</v>
      </c>
      <c r="E39" s="126">
        <v>109</v>
      </c>
      <c r="F39" s="94"/>
      <c r="G39" s="8">
        <f t="shared" si="3"/>
        <v>0</v>
      </c>
      <c r="H39" s="9" t="s">
        <v>12</v>
      </c>
    </row>
    <row r="40" spans="1:8" ht="25">
      <c r="A40" s="128" t="s">
        <v>36</v>
      </c>
      <c r="B40" s="135" t="s">
        <v>22</v>
      </c>
      <c r="C40" s="136" t="s">
        <v>40</v>
      </c>
      <c r="D40" s="133" t="s">
        <v>23</v>
      </c>
      <c r="E40" s="133">
        <f>SUM(E38:E39)</f>
        <v>144</v>
      </c>
      <c r="F40" s="95"/>
      <c r="G40" s="8">
        <f t="shared" si="3"/>
        <v>0</v>
      </c>
      <c r="H40" s="14" t="s">
        <v>12</v>
      </c>
    </row>
    <row r="41" spans="1:8" ht="12.75">
      <c r="A41" s="128"/>
      <c r="B41" s="126"/>
      <c r="C41" s="127"/>
      <c r="D41" s="126"/>
      <c r="E41" s="126"/>
      <c r="F41" s="94"/>
      <c r="G41" s="8"/>
      <c r="H41" s="9"/>
    </row>
    <row r="42" spans="1:8" ht="13">
      <c r="A42" s="125" t="s">
        <v>29</v>
      </c>
      <c r="B42" s="139"/>
      <c r="C42" s="132"/>
      <c r="D42" s="140"/>
      <c r="E42" s="141"/>
      <c r="F42" s="96"/>
      <c r="G42" s="8"/>
      <c r="H42" s="9"/>
    </row>
    <row r="43" spans="1:8" ht="12.75">
      <c r="A43" s="128"/>
      <c r="B43" s="139"/>
      <c r="C43" s="132"/>
      <c r="D43" s="140"/>
      <c r="E43" s="141"/>
      <c r="F43" s="96"/>
      <c r="G43" s="8"/>
      <c r="H43" s="9"/>
    </row>
    <row r="44" spans="1:8" ht="87.5">
      <c r="A44" s="128" t="s">
        <v>37</v>
      </c>
      <c r="B44" s="142">
        <v>341000000</v>
      </c>
      <c r="C44" s="143" t="s">
        <v>41</v>
      </c>
      <c r="D44" s="16" t="s">
        <v>23</v>
      </c>
      <c r="E44" s="143">
        <v>1</v>
      </c>
      <c r="F44" s="97"/>
      <c r="G44" s="8">
        <f t="shared" si="3"/>
        <v>0</v>
      </c>
      <c r="H44" s="18" t="s">
        <v>12</v>
      </c>
    </row>
    <row r="45" spans="1:8" ht="13" thickBot="1">
      <c r="A45" s="144"/>
      <c r="B45" s="145"/>
      <c r="C45" s="146"/>
      <c r="D45" s="147"/>
      <c r="E45" s="148"/>
      <c r="F45" s="19"/>
      <c r="G45" s="20"/>
      <c r="H45" s="21"/>
    </row>
    <row r="46" spans="1:8" ht="12.75">
      <c r="A46" s="100"/>
      <c r="B46" s="101"/>
      <c r="C46" s="101"/>
      <c r="D46" s="102"/>
      <c r="E46" s="102"/>
      <c r="F46" s="102"/>
      <c r="G46" s="102"/>
      <c r="H46" s="22"/>
    </row>
    <row r="47" spans="1:8" ht="13">
      <c r="A47" s="103"/>
      <c r="B47" s="104" t="s">
        <v>38</v>
      </c>
      <c r="C47" s="104"/>
      <c r="D47" s="105"/>
      <c r="E47" s="105"/>
      <c r="F47" s="105"/>
      <c r="G47" s="105">
        <f>SUM(G34:G46)</f>
        <v>0</v>
      </c>
      <c r="H47" s="23"/>
    </row>
    <row r="48" spans="1:8" ht="13" thickBot="1">
      <c r="A48" s="106"/>
      <c r="B48" s="107"/>
      <c r="C48" s="107"/>
      <c r="D48" s="108"/>
      <c r="E48" s="108"/>
      <c r="F48" s="108"/>
      <c r="G48" s="108"/>
      <c r="H48" s="24"/>
    </row>
  </sheetData>
  <sheetProtection algorithmName="SHA-512" hashValue="NwVqCUadT/F/j2WJSEHK2i4H+Nv37Yrlny1zLK25HbJcM24uUjBMUhjRNsvA6jj4dwx14Oivu63AG0jV/ERp9g==" saltValue="H7PSB5dAYBTX6Mye4HmSKg==" spinCount="100000" sheet="1" objects="1" scenarios="1"/>
  <mergeCells count="1">
    <mergeCell ref="F4:G4"/>
  </mergeCells>
  <printOptions/>
  <pageMargins left="0.7" right="0.7" top="0.787401575" bottom="0.78740157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42043-5505-4CA5-8BF0-2DB8EC6399AB}">
  <dimension ref="A1:H65"/>
  <sheetViews>
    <sheetView workbookViewId="0" topLeftCell="A35">
      <selection activeCell="F41" sqref="F41"/>
    </sheetView>
  </sheetViews>
  <sheetFormatPr defaultColWidth="9.140625" defaultRowHeight="12.75"/>
  <cols>
    <col min="1" max="1" width="5.8515625" style="0" customWidth="1"/>
    <col min="2" max="2" width="11.421875" style="0" customWidth="1"/>
    <col min="3" max="3" width="38.7109375" style="0" customWidth="1"/>
    <col min="4" max="4" width="6.140625" style="0" customWidth="1"/>
    <col min="5" max="5" width="5.28125" style="0" customWidth="1"/>
    <col min="6" max="6" width="7.28125" style="0" customWidth="1"/>
    <col min="7" max="7" width="7.140625" style="0" customWidth="1"/>
    <col min="8" max="8" width="13.421875" style="0" customWidth="1"/>
  </cols>
  <sheetData>
    <row r="1" spans="1:8" ht="12.75">
      <c r="A1" s="33" t="s">
        <v>0</v>
      </c>
      <c r="B1" s="33" t="s">
        <v>121</v>
      </c>
      <c r="C1" s="33"/>
      <c r="D1" s="33"/>
      <c r="E1" s="33"/>
      <c r="F1" s="33"/>
      <c r="G1" s="33"/>
      <c r="H1" s="33"/>
    </row>
    <row r="2" spans="1:8" ht="12.75">
      <c r="A2" s="33" t="s">
        <v>1</v>
      </c>
      <c r="B2" s="33" t="s">
        <v>120</v>
      </c>
      <c r="C2" s="33"/>
      <c r="D2" s="33"/>
      <c r="E2" s="33"/>
      <c r="F2" s="33"/>
      <c r="G2" s="33"/>
      <c r="H2" s="33"/>
    </row>
    <row r="3" spans="1:8" ht="13" thickBot="1">
      <c r="A3" s="33"/>
      <c r="B3" s="33"/>
      <c r="C3" s="33"/>
      <c r="D3" s="33"/>
      <c r="E3" s="33"/>
      <c r="F3" s="33"/>
      <c r="G3" s="33"/>
      <c r="H3" s="33"/>
    </row>
    <row r="4" spans="1:8" ht="12.75">
      <c r="A4" s="109"/>
      <c r="B4" s="110"/>
      <c r="C4" s="111"/>
      <c r="D4" s="110"/>
      <c r="E4" s="110"/>
      <c r="F4" s="90" t="s">
        <v>2</v>
      </c>
      <c r="G4" s="91"/>
      <c r="H4" s="1"/>
    </row>
    <row r="5" spans="1:8" ht="13" thickBot="1">
      <c r="A5" s="112" t="s">
        <v>3</v>
      </c>
      <c r="B5" s="113" t="s">
        <v>4</v>
      </c>
      <c r="C5" s="114" t="s">
        <v>5</v>
      </c>
      <c r="D5" s="115" t="s">
        <v>6</v>
      </c>
      <c r="E5" s="115" t="s">
        <v>7</v>
      </c>
      <c r="F5" s="2" t="s">
        <v>8</v>
      </c>
      <c r="G5" s="3" t="s">
        <v>9</v>
      </c>
      <c r="H5" s="4" t="s">
        <v>10</v>
      </c>
    </row>
    <row r="6" spans="1:8" ht="14">
      <c r="A6" s="116"/>
      <c r="B6" s="117"/>
      <c r="C6" s="118"/>
      <c r="D6" s="117"/>
      <c r="E6" s="117"/>
      <c r="F6" s="5"/>
      <c r="G6" s="6"/>
      <c r="H6" s="7"/>
    </row>
    <row r="7" spans="1:8" ht="14">
      <c r="A7" s="119" t="s">
        <v>13</v>
      </c>
      <c r="B7" s="120"/>
      <c r="C7" s="121"/>
      <c r="D7" s="120"/>
      <c r="E7" s="120"/>
      <c r="F7" s="12"/>
      <c r="G7" s="13"/>
      <c r="H7" s="9"/>
    </row>
    <row r="8" spans="1:8" ht="14">
      <c r="A8" s="122"/>
      <c r="B8" s="123"/>
      <c r="C8" s="124"/>
      <c r="D8" s="123"/>
      <c r="E8" s="123"/>
      <c r="F8" s="10"/>
      <c r="G8" s="11"/>
      <c r="H8" s="7"/>
    </row>
    <row r="9" spans="1:8" ht="13">
      <c r="A9" s="125" t="s">
        <v>11</v>
      </c>
      <c r="B9" s="126"/>
      <c r="C9" s="127"/>
      <c r="D9" s="126"/>
      <c r="E9" s="126"/>
      <c r="F9" s="8"/>
      <c r="G9" s="8"/>
      <c r="H9" s="9"/>
    </row>
    <row r="10" spans="1:8" ht="12.75">
      <c r="A10" s="128"/>
      <c r="B10" s="126"/>
      <c r="C10" s="127"/>
      <c r="D10" s="126"/>
      <c r="E10" s="126"/>
      <c r="F10" s="8"/>
      <c r="G10" s="8"/>
      <c r="H10" s="9"/>
    </row>
    <row r="11" spans="1:8" ht="50">
      <c r="A11" s="128" t="s">
        <v>50</v>
      </c>
      <c r="B11" s="25">
        <v>741122611</v>
      </c>
      <c r="C11" s="160" t="s">
        <v>44</v>
      </c>
      <c r="D11" s="126" t="s">
        <v>14</v>
      </c>
      <c r="E11" s="126">
        <v>90</v>
      </c>
      <c r="F11" s="94"/>
      <c r="G11" s="8">
        <f aca="true" t="shared" si="0" ref="G11:G12">E11*F11</f>
        <v>0</v>
      </c>
      <c r="H11" s="26" t="s">
        <v>45</v>
      </c>
    </row>
    <row r="12" spans="1:8" ht="37.5">
      <c r="A12" s="128" t="s">
        <v>51</v>
      </c>
      <c r="B12" s="138" t="s">
        <v>49</v>
      </c>
      <c r="C12" s="161" t="s">
        <v>46</v>
      </c>
      <c r="D12" s="133" t="s">
        <v>47</v>
      </c>
      <c r="E12" s="162">
        <v>8</v>
      </c>
      <c r="F12" s="95"/>
      <c r="G12" s="8">
        <f t="shared" si="0"/>
        <v>0</v>
      </c>
      <c r="H12" s="26" t="s">
        <v>48</v>
      </c>
    </row>
    <row r="13" spans="1:8" ht="12.75">
      <c r="A13" s="128"/>
      <c r="B13" s="126"/>
      <c r="C13" s="127"/>
      <c r="D13" s="126"/>
      <c r="E13" s="126"/>
      <c r="F13" s="94"/>
      <c r="G13" s="8"/>
      <c r="H13" s="9"/>
    </row>
    <row r="14" spans="1:8" ht="13">
      <c r="A14" s="125" t="s">
        <v>16</v>
      </c>
      <c r="B14" s="126"/>
      <c r="C14" s="127"/>
      <c r="D14" s="126"/>
      <c r="E14" s="126"/>
      <c r="F14" s="94"/>
      <c r="G14" s="8"/>
      <c r="H14" s="9"/>
    </row>
    <row r="15" spans="1:8" ht="12.75">
      <c r="A15" s="128"/>
      <c r="B15" s="126"/>
      <c r="C15" s="127"/>
      <c r="D15" s="126"/>
      <c r="E15" s="126"/>
      <c r="F15" s="94"/>
      <c r="G15" s="8"/>
      <c r="H15" s="9"/>
    </row>
    <row r="16" spans="1:8" ht="50">
      <c r="A16" s="128" t="s">
        <v>52</v>
      </c>
      <c r="B16" s="132">
        <v>741372062</v>
      </c>
      <c r="C16" s="161" t="s">
        <v>53</v>
      </c>
      <c r="D16" s="163" t="s">
        <v>23</v>
      </c>
      <c r="E16" s="162">
        <v>82</v>
      </c>
      <c r="F16" s="96"/>
      <c r="G16" s="8">
        <f aca="true" t="shared" si="1" ref="G16:G21">E16*F16</f>
        <v>0</v>
      </c>
      <c r="H16" s="14" t="s">
        <v>45</v>
      </c>
    </row>
    <row r="17" spans="1:8" ht="50">
      <c r="A17" s="128" t="s">
        <v>55</v>
      </c>
      <c r="B17" s="132">
        <v>741372061</v>
      </c>
      <c r="C17" s="161" t="s">
        <v>54</v>
      </c>
      <c r="D17" s="163" t="s">
        <v>23</v>
      </c>
      <c r="E17" s="133">
        <v>162</v>
      </c>
      <c r="F17" s="158"/>
      <c r="G17" s="8">
        <f t="shared" si="1"/>
        <v>0</v>
      </c>
      <c r="H17" s="9" t="s">
        <v>45</v>
      </c>
    </row>
    <row r="18" spans="1:8" ht="12.75">
      <c r="A18" s="128"/>
      <c r="B18" s="132"/>
      <c r="C18" s="160"/>
      <c r="D18" s="163"/>
      <c r="E18" s="141"/>
      <c r="F18" s="96"/>
      <c r="G18" s="8"/>
      <c r="H18" s="9"/>
    </row>
    <row r="19" spans="1:8" ht="13">
      <c r="A19" s="164" t="s">
        <v>42</v>
      </c>
      <c r="B19" s="138"/>
      <c r="C19" s="165"/>
      <c r="D19" s="133"/>
      <c r="E19" s="133"/>
      <c r="F19" s="95"/>
      <c r="G19" s="8"/>
      <c r="H19" s="15"/>
    </row>
    <row r="20" spans="1:8" ht="12.75">
      <c r="A20" s="166"/>
      <c r="B20" s="138"/>
      <c r="C20" s="165"/>
      <c r="D20" s="133"/>
      <c r="E20" s="133"/>
      <c r="F20" s="95"/>
      <c r="G20" s="8"/>
      <c r="H20" s="15"/>
    </row>
    <row r="21" spans="1:8" ht="37.5">
      <c r="A21" s="166" t="s">
        <v>56</v>
      </c>
      <c r="B21" s="138">
        <v>741371823</v>
      </c>
      <c r="C21" s="167" t="s">
        <v>75</v>
      </c>
      <c r="D21" s="133" t="s">
        <v>23</v>
      </c>
      <c r="E21" s="133">
        <v>244</v>
      </c>
      <c r="F21" s="95"/>
      <c r="G21" s="8">
        <f t="shared" si="1"/>
        <v>0</v>
      </c>
      <c r="H21" s="9" t="s">
        <v>45</v>
      </c>
    </row>
    <row r="22" spans="1:8" ht="12.75">
      <c r="A22" s="128"/>
      <c r="B22" s="139"/>
      <c r="C22" s="132"/>
      <c r="D22" s="140"/>
      <c r="E22" s="141"/>
      <c r="F22" s="96"/>
      <c r="G22" s="8"/>
      <c r="H22" s="9"/>
    </row>
    <row r="23" spans="1:8" ht="13">
      <c r="A23" s="125" t="s">
        <v>29</v>
      </c>
      <c r="B23" s="139"/>
      <c r="C23" s="132"/>
      <c r="D23" s="140"/>
      <c r="E23" s="141"/>
      <c r="F23" s="96"/>
      <c r="G23" s="8"/>
      <c r="H23" s="9"/>
    </row>
    <row r="24" spans="1:8" ht="13">
      <c r="A24" s="125"/>
      <c r="B24" s="142"/>
      <c r="C24" s="132"/>
      <c r="D24" s="140"/>
      <c r="E24" s="141"/>
      <c r="F24" s="98"/>
      <c r="G24" s="8"/>
      <c r="H24" s="9"/>
    </row>
    <row r="25" spans="1:8" ht="50">
      <c r="A25" s="128" t="s">
        <v>57</v>
      </c>
      <c r="B25" s="168">
        <v>460932111</v>
      </c>
      <c r="C25" s="160" t="s">
        <v>58</v>
      </c>
      <c r="D25" s="161" t="s">
        <v>23</v>
      </c>
      <c r="E25" s="133">
        <f>244*4</f>
        <v>976</v>
      </c>
      <c r="F25" s="96"/>
      <c r="G25" s="8">
        <f aca="true" t="shared" si="2" ref="G25:G31">E25*F25</f>
        <v>0</v>
      </c>
      <c r="H25" s="14" t="s">
        <v>45</v>
      </c>
    </row>
    <row r="26" spans="1:8" ht="12.75">
      <c r="A26" s="128" t="s">
        <v>59</v>
      </c>
      <c r="B26" s="138" t="s">
        <v>72</v>
      </c>
      <c r="C26" s="162" t="s">
        <v>67</v>
      </c>
      <c r="D26" s="165" t="s">
        <v>47</v>
      </c>
      <c r="E26" s="133">
        <v>8</v>
      </c>
      <c r="F26" s="99"/>
      <c r="G26" s="8">
        <f t="shared" si="2"/>
        <v>0</v>
      </c>
      <c r="H26" s="28" t="s">
        <v>48</v>
      </c>
    </row>
    <row r="27" spans="1:8" ht="37.5">
      <c r="A27" s="128" t="s">
        <v>60</v>
      </c>
      <c r="B27" s="138" t="s">
        <v>73</v>
      </c>
      <c r="C27" s="169" t="s">
        <v>68</v>
      </c>
      <c r="D27" s="165" t="s">
        <v>47</v>
      </c>
      <c r="E27" s="170">
        <v>17</v>
      </c>
      <c r="F27" s="98"/>
      <c r="G27" s="8">
        <f t="shared" si="2"/>
        <v>0</v>
      </c>
      <c r="H27" s="27" t="s">
        <v>48</v>
      </c>
    </row>
    <row r="28" spans="1:8" ht="37.5">
      <c r="A28" s="128" t="s">
        <v>61</v>
      </c>
      <c r="B28" s="138" t="s">
        <v>76</v>
      </c>
      <c r="C28" s="169" t="s">
        <v>69</v>
      </c>
      <c r="D28" s="165" t="s">
        <v>47</v>
      </c>
      <c r="E28" s="171">
        <v>16</v>
      </c>
      <c r="F28" s="98"/>
      <c r="G28" s="8">
        <f t="shared" si="2"/>
        <v>0</v>
      </c>
      <c r="H28" s="28" t="s">
        <v>48</v>
      </c>
    </row>
    <row r="29" spans="1:8" ht="25">
      <c r="A29" s="128" t="s">
        <v>62</v>
      </c>
      <c r="B29" s="138" t="s">
        <v>77</v>
      </c>
      <c r="C29" s="161" t="s">
        <v>74</v>
      </c>
      <c r="D29" s="133" t="s">
        <v>47</v>
      </c>
      <c r="E29" s="162">
        <v>24</v>
      </c>
      <c r="F29" s="99"/>
      <c r="G29" s="8">
        <f t="shared" si="2"/>
        <v>0</v>
      </c>
      <c r="H29" s="26" t="s">
        <v>48</v>
      </c>
    </row>
    <row r="30" spans="1:8" ht="50">
      <c r="A30" s="128" t="s">
        <v>63</v>
      </c>
      <c r="B30" s="138">
        <v>741810001</v>
      </c>
      <c r="C30" s="161" t="s">
        <v>70</v>
      </c>
      <c r="D30" s="139" t="s">
        <v>23</v>
      </c>
      <c r="E30" s="133">
        <v>1</v>
      </c>
      <c r="F30" s="159"/>
      <c r="G30" s="8">
        <f t="shared" si="2"/>
        <v>0</v>
      </c>
      <c r="H30" s="29" t="s">
        <v>45</v>
      </c>
    </row>
    <row r="31" spans="1:8" ht="25">
      <c r="A31" s="128" t="s">
        <v>64</v>
      </c>
      <c r="B31" s="138">
        <v>741820102</v>
      </c>
      <c r="C31" s="172" t="s">
        <v>71</v>
      </c>
      <c r="D31" s="139" t="s">
        <v>23</v>
      </c>
      <c r="E31" s="162">
        <v>5</v>
      </c>
      <c r="F31" s="95"/>
      <c r="G31" s="8">
        <f t="shared" si="2"/>
        <v>0</v>
      </c>
      <c r="H31" s="14" t="s">
        <v>45</v>
      </c>
    </row>
    <row r="32" spans="1:8" ht="13" thickBot="1">
      <c r="A32" s="144"/>
      <c r="B32" s="145"/>
      <c r="C32" s="146"/>
      <c r="D32" s="147"/>
      <c r="E32" s="148"/>
      <c r="F32" s="19"/>
      <c r="G32" s="20"/>
      <c r="H32" s="21"/>
    </row>
    <row r="33" spans="1:8" ht="12.75">
      <c r="A33" s="149"/>
      <c r="B33" s="150"/>
      <c r="C33" s="150"/>
      <c r="D33" s="151"/>
      <c r="E33" s="151"/>
      <c r="F33" s="102"/>
      <c r="G33" s="102"/>
      <c r="H33" s="22"/>
    </row>
    <row r="34" spans="1:8" ht="13">
      <c r="A34" s="152"/>
      <c r="B34" s="153" t="s">
        <v>43</v>
      </c>
      <c r="C34" s="153"/>
      <c r="D34" s="154"/>
      <c r="E34" s="154"/>
      <c r="F34" s="105"/>
      <c r="G34" s="105">
        <f>SUM(G11:G33)</f>
        <v>0</v>
      </c>
      <c r="H34" s="23"/>
    </row>
    <row r="35" spans="1:8" ht="13" thickBot="1">
      <c r="A35" s="155"/>
      <c r="B35" s="156"/>
      <c r="C35" s="156"/>
      <c r="D35" s="157"/>
      <c r="E35" s="157"/>
      <c r="F35" s="108"/>
      <c r="G35" s="108"/>
      <c r="H35" s="24"/>
    </row>
    <row r="36" spans="1:8" ht="14">
      <c r="A36" s="116"/>
      <c r="B36" s="117"/>
      <c r="C36" s="118"/>
      <c r="D36" s="117"/>
      <c r="E36" s="117"/>
      <c r="F36" s="5"/>
      <c r="G36" s="6"/>
      <c r="H36" s="7"/>
    </row>
    <row r="37" spans="1:8" ht="14">
      <c r="A37" s="119" t="s">
        <v>31</v>
      </c>
      <c r="B37" s="120"/>
      <c r="C37" s="121"/>
      <c r="D37" s="120"/>
      <c r="E37" s="120"/>
      <c r="F37" s="12"/>
      <c r="G37" s="13"/>
      <c r="H37" s="9"/>
    </row>
    <row r="38" spans="1:8" ht="14">
      <c r="A38" s="122"/>
      <c r="B38" s="123"/>
      <c r="C38" s="124"/>
      <c r="D38" s="123"/>
      <c r="E38" s="123"/>
      <c r="F38" s="10"/>
      <c r="G38" s="11"/>
      <c r="H38" s="7"/>
    </row>
    <row r="39" spans="1:8" ht="13">
      <c r="A39" s="125" t="s">
        <v>11</v>
      </c>
      <c r="B39" s="126"/>
      <c r="C39" s="127"/>
      <c r="D39" s="126"/>
      <c r="E39" s="126"/>
      <c r="F39" s="8"/>
      <c r="G39" s="8"/>
      <c r="H39" s="9"/>
    </row>
    <row r="40" spans="1:8" ht="12.75">
      <c r="A40" s="128"/>
      <c r="B40" s="126"/>
      <c r="C40" s="127"/>
      <c r="D40" s="126"/>
      <c r="E40" s="126"/>
      <c r="F40" s="8"/>
      <c r="G40" s="8"/>
      <c r="H40" s="9"/>
    </row>
    <row r="41" spans="1:8" ht="50">
      <c r="A41" s="128" t="s">
        <v>65</v>
      </c>
      <c r="B41" s="25">
        <v>741122611</v>
      </c>
      <c r="C41" s="160" t="s">
        <v>44</v>
      </c>
      <c r="D41" s="126" t="s">
        <v>14</v>
      </c>
      <c r="E41" s="126">
        <v>65</v>
      </c>
      <c r="F41" s="94"/>
      <c r="G41" s="8">
        <f aca="true" t="shared" si="3" ref="G41:G42">E41*F41</f>
        <v>0</v>
      </c>
      <c r="H41" s="26" t="s">
        <v>45</v>
      </c>
    </row>
    <row r="42" spans="1:8" ht="37.5">
      <c r="A42" s="128" t="s">
        <v>66</v>
      </c>
      <c r="B42" s="138" t="s">
        <v>89</v>
      </c>
      <c r="C42" s="161" t="s">
        <v>46</v>
      </c>
      <c r="D42" s="133" t="s">
        <v>47</v>
      </c>
      <c r="E42" s="162">
        <v>8</v>
      </c>
      <c r="F42" s="95"/>
      <c r="G42" s="8">
        <f t="shared" si="3"/>
        <v>0</v>
      </c>
      <c r="H42" s="26" t="s">
        <v>48</v>
      </c>
    </row>
    <row r="43" spans="1:8" ht="12.75">
      <c r="A43" s="128"/>
      <c r="B43" s="126"/>
      <c r="C43" s="127"/>
      <c r="D43" s="126"/>
      <c r="E43" s="126"/>
      <c r="F43" s="94"/>
      <c r="G43" s="8"/>
      <c r="H43" s="9"/>
    </row>
    <row r="44" spans="1:8" ht="13">
      <c r="A44" s="125" t="s">
        <v>16</v>
      </c>
      <c r="B44" s="126"/>
      <c r="C44" s="127"/>
      <c r="D44" s="126"/>
      <c r="E44" s="126"/>
      <c r="F44" s="94"/>
      <c r="G44" s="8"/>
      <c r="H44" s="9"/>
    </row>
    <row r="45" spans="1:8" ht="12.75">
      <c r="A45" s="128"/>
      <c r="B45" s="126"/>
      <c r="C45" s="127"/>
      <c r="D45" s="126"/>
      <c r="E45" s="126"/>
      <c r="F45" s="94"/>
      <c r="G45" s="8"/>
      <c r="H45" s="9"/>
    </row>
    <row r="46" spans="1:8" ht="50">
      <c r="A46" s="128" t="s">
        <v>78</v>
      </c>
      <c r="B46" s="132">
        <v>741372062</v>
      </c>
      <c r="C46" s="161" t="s">
        <v>53</v>
      </c>
      <c r="D46" s="163" t="s">
        <v>23</v>
      </c>
      <c r="E46" s="162">
        <v>109</v>
      </c>
      <c r="F46" s="96"/>
      <c r="G46" s="8">
        <f aca="true" t="shared" si="4" ref="G46:G47">E46*F46</f>
        <v>0</v>
      </c>
      <c r="H46" s="14" t="s">
        <v>45</v>
      </c>
    </row>
    <row r="47" spans="1:8" ht="50">
      <c r="A47" s="128" t="s">
        <v>79</v>
      </c>
      <c r="B47" s="132">
        <v>741372061</v>
      </c>
      <c r="C47" s="161" t="s">
        <v>54</v>
      </c>
      <c r="D47" s="163" t="s">
        <v>23</v>
      </c>
      <c r="E47" s="133">
        <v>35</v>
      </c>
      <c r="F47" s="158"/>
      <c r="G47" s="8">
        <f t="shared" si="4"/>
        <v>0</v>
      </c>
      <c r="H47" s="9" t="s">
        <v>45</v>
      </c>
    </row>
    <row r="48" spans="1:8" ht="12.75">
      <c r="A48" s="128"/>
      <c r="B48" s="126"/>
      <c r="C48" s="127"/>
      <c r="D48" s="126"/>
      <c r="E48" s="126"/>
      <c r="F48" s="94"/>
      <c r="G48" s="8"/>
      <c r="H48" s="9"/>
    </row>
    <row r="49" spans="1:8" ht="13">
      <c r="A49" s="125" t="s">
        <v>42</v>
      </c>
      <c r="B49" s="126"/>
      <c r="C49" s="173"/>
      <c r="D49" s="126"/>
      <c r="E49" s="126"/>
      <c r="F49" s="94"/>
      <c r="G49" s="8"/>
      <c r="H49" s="9"/>
    </row>
    <row r="50" spans="1:8" ht="12.75">
      <c r="A50" s="128"/>
      <c r="B50" s="126"/>
      <c r="C50" s="173"/>
      <c r="D50" s="126"/>
      <c r="E50" s="126"/>
      <c r="F50" s="94"/>
      <c r="G50" s="8"/>
      <c r="H50" s="9"/>
    </row>
    <row r="51" spans="1:8" ht="37.5">
      <c r="A51" s="128" t="s">
        <v>80</v>
      </c>
      <c r="B51" s="138">
        <v>741371823</v>
      </c>
      <c r="C51" s="167" t="s">
        <v>75</v>
      </c>
      <c r="D51" s="133" t="s">
        <v>23</v>
      </c>
      <c r="E51" s="133">
        <v>109</v>
      </c>
      <c r="F51" s="95"/>
      <c r="G51" s="8">
        <f aca="true" t="shared" si="5" ref="G51">E51*F51</f>
        <v>0</v>
      </c>
      <c r="H51" s="9" t="s">
        <v>45</v>
      </c>
    </row>
    <row r="52" spans="1:8" ht="12.75">
      <c r="A52" s="128"/>
      <c r="B52" s="126"/>
      <c r="C52" s="173"/>
      <c r="D52" s="126"/>
      <c r="E52" s="126"/>
      <c r="F52" s="94"/>
      <c r="G52" s="8"/>
      <c r="H52" s="9"/>
    </row>
    <row r="53" spans="1:8" ht="13">
      <c r="A53" s="125" t="s">
        <v>29</v>
      </c>
      <c r="B53" s="139"/>
      <c r="C53" s="132"/>
      <c r="D53" s="140"/>
      <c r="E53" s="141"/>
      <c r="F53" s="96"/>
      <c r="G53" s="8"/>
      <c r="H53" s="9"/>
    </row>
    <row r="54" spans="1:8" ht="12.75">
      <c r="A54" s="128"/>
      <c r="B54" s="139"/>
      <c r="C54" s="132"/>
      <c r="D54" s="140"/>
      <c r="E54" s="141"/>
      <c r="F54" s="96"/>
      <c r="G54" s="8"/>
      <c r="H54" s="9"/>
    </row>
    <row r="55" spans="1:8" ht="50">
      <c r="A55" s="128" t="s">
        <v>81</v>
      </c>
      <c r="B55" s="168">
        <v>460932111</v>
      </c>
      <c r="C55" s="160" t="s">
        <v>58</v>
      </c>
      <c r="D55" s="161" t="s">
        <v>23</v>
      </c>
      <c r="E55" s="133">
        <v>436</v>
      </c>
      <c r="F55" s="96"/>
      <c r="G55" s="8">
        <f aca="true" t="shared" si="6" ref="G55:G61">E55*F55</f>
        <v>0</v>
      </c>
      <c r="H55" s="14" t="s">
        <v>45</v>
      </c>
    </row>
    <row r="56" spans="1:8" ht="12.75">
      <c r="A56" s="128" t="s">
        <v>82</v>
      </c>
      <c r="B56" s="138" t="s">
        <v>90</v>
      </c>
      <c r="C56" s="162" t="s">
        <v>67</v>
      </c>
      <c r="D56" s="165" t="s">
        <v>47</v>
      </c>
      <c r="E56" s="133">
        <v>7</v>
      </c>
      <c r="F56" s="99"/>
      <c r="G56" s="8">
        <f t="shared" si="6"/>
        <v>0</v>
      </c>
      <c r="H56" s="28" t="s">
        <v>48</v>
      </c>
    </row>
    <row r="57" spans="1:8" ht="37.5">
      <c r="A57" s="128" t="s">
        <v>83</v>
      </c>
      <c r="B57" s="138" t="s">
        <v>91</v>
      </c>
      <c r="C57" s="169" t="s">
        <v>68</v>
      </c>
      <c r="D57" s="165" t="s">
        <v>47</v>
      </c>
      <c r="E57" s="170">
        <v>17</v>
      </c>
      <c r="F57" s="98"/>
      <c r="G57" s="8">
        <f t="shared" si="6"/>
        <v>0</v>
      </c>
      <c r="H57" s="27" t="s">
        <v>48</v>
      </c>
    </row>
    <row r="58" spans="1:8" ht="37.5">
      <c r="A58" s="128" t="s">
        <v>84</v>
      </c>
      <c r="B58" s="138" t="s">
        <v>92</v>
      </c>
      <c r="C58" s="169" t="s">
        <v>69</v>
      </c>
      <c r="D58" s="165" t="s">
        <v>47</v>
      </c>
      <c r="E58" s="171">
        <v>12</v>
      </c>
      <c r="F58" s="98"/>
      <c r="G58" s="8">
        <f t="shared" si="6"/>
        <v>0</v>
      </c>
      <c r="H58" s="28" t="s">
        <v>48</v>
      </c>
    </row>
    <row r="59" spans="1:8" ht="25">
      <c r="A59" s="128" t="s">
        <v>85</v>
      </c>
      <c r="B59" s="138" t="s">
        <v>93</v>
      </c>
      <c r="C59" s="161" t="s">
        <v>74</v>
      </c>
      <c r="D59" s="133" t="s">
        <v>47</v>
      </c>
      <c r="E59" s="162">
        <v>17</v>
      </c>
      <c r="F59" s="99"/>
      <c r="G59" s="8">
        <f t="shared" si="6"/>
        <v>0</v>
      </c>
      <c r="H59" s="26" t="s">
        <v>48</v>
      </c>
    </row>
    <row r="60" spans="1:8" ht="50">
      <c r="A60" s="128" t="s">
        <v>86</v>
      </c>
      <c r="B60" s="138">
        <v>741810001</v>
      </c>
      <c r="C60" s="161" t="s">
        <v>70</v>
      </c>
      <c r="D60" s="139" t="s">
        <v>23</v>
      </c>
      <c r="E60" s="133">
        <v>1</v>
      </c>
      <c r="F60" s="159"/>
      <c r="G60" s="8">
        <f t="shared" si="6"/>
        <v>0</v>
      </c>
      <c r="H60" s="29" t="s">
        <v>45</v>
      </c>
    </row>
    <row r="61" spans="1:8" ht="25">
      <c r="A61" s="128" t="s">
        <v>87</v>
      </c>
      <c r="B61" s="138">
        <v>741820102</v>
      </c>
      <c r="C61" s="172" t="s">
        <v>71</v>
      </c>
      <c r="D61" s="139" t="s">
        <v>23</v>
      </c>
      <c r="E61" s="162">
        <v>2</v>
      </c>
      <c r="F61" s="95"/>
      <c r="G61" s="8">
        <f t="shared" si="6"/>
        <v>0</v>
      </c>
      <c r="H61" s="14" t="s">
        <v>45</v>
      </c>
    </row>
    <row r="62" spans="1:8" ht="13" thickBot="1">
      <c r="A62" s="144"/>
      <c r="B62" s="145"/>
      <c r="C62" s="146"/>
      <c r="D62" s="147"/>
      <c r="E62" s="148"/>
      <c r="F62" s="19"/>
      <c r="G62" s="20"/>
      <c r="H62" s="21"/>
    </row>
    <row r="63" spans="1:8" ht="12.75">
      <c r="A63" s="100"/>
      <c r="B63" s="101"/>
      <c r="C63" s="101"/>
      <c r="D63" s="102"/>
      <c r="E63" s="102"/>
      <c r="F63" s="102"/>
      <c r="G63" s="102"/>
      <c r="H63" s="22"/>
    </row>
    <row r="64" spans="1:8" ht="13">
      <c r="A64" s="103"/>
      <c r="B64" s="104" t="s">
        <v>88</v>
      </c>
      <c r="C64" s="104"/>
      <c r="D64" s="105"/>
      <c r="E64" s="105"/>
      <c r="F64" s="105"/>
      <c r="G64" s="105">
        <f>SUM(G41:G63)</f>
        <v>0</v>
      </c>
      <c r="H64" s="23"/>
    </row>
    <row r="65" spans="1:8" ht="13" thickBot="1">
      <c r="A65" s="106"/>
      <c r="B65" s="107"/>
      <c r="C65" s="107"/>
      <c r="D65" s="108"/>
      <c r="E65" s="108"/>
      <c r="F65" s="108"/>
      <c r="G65" s="108"/>
      <c r="H65" s="24"/>
    </row>
  </sheetData>
  <sheetProtection algorithmName="SHA-512" hashValue="b3QR5iqgYzp9YWnK4TmAnNMtkurU4+KMiq4ppgfNP6SNtnqU/9ZPR7GYQCxNvMpsRwC+yWQezoNsfZLDnHTJ7g==" saltValue="MxAkkxr/LuR2S6Fn9apWhg==" spinCount="100000" sheet="1" objects="1" scenarios="1"/>
  <mergeCells count="1">
    <mergeCell ref="F4:G4"/>
  </mergeCells>
  <printOptions/>
  <pageMargins left="0.7" right="0.7" top="0.787401575" bottom="0.7874015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Skalova</dc:creator>
  <cp:keywords/>
  <dc:description/>
  <cp:lastModifiedBy>Ludmila Skalova</cp:lastModifiedBy>
  <dcterms:created xsi:type="dcterms:W3CDTF">2024-04-19T08:09:32Z</dcterms:created>
  <dcterms:modified xsi:type="dcterms:W3CDTF">2024-05-22T14:17:46Z</dcterms:modified>
  <cp:category/>
  <cp:version/>
  <cp:contentType/>
  <cp:contentStatus/>
</cp:coreProperties>
</file>