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101 - II-198 Tř.Míru ,..." sheetId="2" r:id="rId2"/>
    <sheet name="SO-102 - III-199-10 Ameri..." sheetId="3" r:id="rId3"/>
    <sheet name="VRN - Vedlejší a ostatn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'SO-101 - II-198 Tř.Míru ,...'!$C$85:$K$213</definedName>
    <definedName name="_xlnm.Print_Area" localSheetId="1">'SO-101 - II-198 Tř.Míru ,...'!$C$4:$J$39,'SO-101 - II-198 Tř.Míru ,...'!$C$45:$J$67,'SO-101 - II-198 Tř.Míru ,...'!$C$73:$K$213</definedName>
    <definedName name="_xlnm.Print_Titles" localSheetId="1">'SO-101 - II-198 Tř.Míru ,...'!$85:$85</definedName>
    <definedName name="_xlnm._FilterDatabase" localSheetId="2" hidden="1">'SO-102 - III-199-10 Ameri...'!$C$85:$K$177</definedName>
    <definedName name="_xlnm.Print_Area" localSheetId="2">'SO-102 - III-199-10 Ameri...'!$C$4:$J$39,'SO-102 - III-199-10 Ameri...'!$C$45:$J$67,'SO-102 - III-199-10 Ameri...'!$C$73:$K$177</definedName>
    <definedName name="_xlnm.Print_Titles" localSheetId="2">'SO-102 - III-199-10 Ameri...'!$85:$85</definedName>
    <definedName name="_xlnm._FilterDatabase" localSheetId="3" hidden="1">'VRN - Vedlejší a ostatní ...'!$C$79:$K$95</definedName>
    <definedName name="_xlnm.Print_Area" localSheetId="3">'VRN - Vedlejší a ostatní ...'!$C$4:$J$39,'VRN - Vedlejší a ostatní ...'!$C$45:$J$61,'VRN - Vedlejší a ostatní ...'!$C$67:$K$95</definedName>
    <definedName name="_xlnm.Print_Titles" localSheetId="3">'VRN - Vedlejší a ostatní ...'!$79:$79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BI82"/>
  <c r="BH82"/>
  <c r="BG82"/>
  <c r="BF82"/>
  <c r="T82"/>
  <c r="R82"/>
  <c r="P82"/>
  <c r="F76"/>
  <c r="F74"/>
  <c r="E72"/>
  <c r="F54"/>
  <c r="F52"/>
  <c r="E50"/>
  <c r="J24"/>
  <c r="E24"/>
  <c r="J77"/>
  <c r="J23"/>
  <c r="J21"/>
  <c r="E21"/>
  <c r="J76"/>
  <c r="J20"/>
  <c r="J18"/>
  <c r="E18"/>
  <c r="F55"/>
  <c r="J17"/>
  <c r="J12"/>
  <c r="J74"/>
  <c r="E7"/>
  <c r="E70"/>
  <c i="3" r="J37"/>
  <c r="J36"/>
  <c i="1" r="AY56"/>
  <c i="3" r="J35"/>
  <c i="1" r="AX56"/>
  <c i="3" r="BI175"/>
  <c r="BH175"/>
  <c r="BG175"/>
  <c r="BF175"/>
  <c r="T175"/>
  <c r="T174"/>
  <c r="R175"/>
  <c r="R174"/>
  <c r="P175"/>
  <c r="P174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0"/>
  <c r="BH150"/>
  <c r="BG150"/>
  <c r="BF150"/>
  <c r="T150"/>
  <c r="R150"/>
  <c r="P150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F82"/>
  <c r="F80"/>
  <c r="E78"/>
  <c r="F54"/>
  <c r="F52"/>
  <c r="E50"/>
  <c r="J24"/>
  <c r="E24"/>
  <c r="J83"/>
  <c r="J23"/>
  <c r="J21"/>
  <c r="E21"/>
  <c r="J82"/>
  <c r="J20"/>
  <c r="J18"/>
  <c r="E18"/>
  <c r="F55"/>
  <c r="J17"/>
  <c r="J12"/>
  <c r="J80"/>
  <c r="E7"/>
  <c r="E76"/>
  <c i="2" r="J37"/>
  <c r="J36"/>
  <c i="1" r="AY55"/>
  <c i="2" r="J35"/>
  <c i="1" r="AX55"/>
  <c i="2" r="BI211"/>
  <c r="BH211"/>
  <c r="BG211"/>
  <c r="BF211"/>
  <c r="T211"/>
  <c r="T210"/>
  <c r="R211"/>
  <c r="R210"/>
  <c r="P211"/>
  <c r="P210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7"/>
  <c r="BH187"/>
  <c r="BG187"/>
  <c r="BF187"/>
  <c r="T187"/>
  <c r="R187"/>
  <c r="P187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F82"/>
  <c r="F80"/>
  <c r="E78"/>
  <c r="F54"/>
  <c r="F52"/>
  <c r="E50"/>
  <c r="J24"/>
  <c r="E24"/>
  <c r="J55"/>
  <c r="J23"/>
  <c r="J21"/>
  <c r="E21"/>
  <c r="J82"/>
  <c r="J20"/>
  <c r="J18"/>
  <c r="E18"/>
  <c r="F83"/>
  <c r="J17"/>
  <c r="J12"/>
  <c r="J80"/>
  <c r="E7"/>
  <c r="E76"/>
  <c i="1" r="L50"/>
  <c r="AM50"/>
  <c r="AM49"/>
  <c r="L49"/>
  <c r="AM47"/>
  <c r="L47"/>
  <c r="L45"/>
  <c r="L44"/>
  <c i="2" r="J156"/>
  <c r="BK109"/>
  <c r="J170"/>
  <c r="J144"/>
  <c r="BK211"/>
  <c r="BK133"/>
  <c i="3" r="J169"/>
  <c r="BK143"/>
  <c r="J150"/>
  <c r="J140"/>
  <c r="BK112"/>
  <c i="2" r="BK174"/>
  <c r="J99"/>
  <c r="BK112"/>
  <c r="BK115"/>
  <c r="J167"/>
  <c i="3" r="BK175"/>
  <c r="J115"/>
  <c r="BK105"/>
  <c r="BK119"/>
  <c i="4" r="J90"/>
  <c i="2" r="J133"/>
  <c r="BK187"/>
  <c r="J164"/>
  <c i="1" r="AS54"/>
  <c i="3" r="J109"/>
  <c r="BK89"/>
  <c r="BK150"/>
  <c i="4" r="J93"/>
  <c i="2" r="BK147"/>
  <c r="J205"/>
  <c r="BK170"/>
  <c r="J92"/>
  <c r="BK161"/>
  <c r="J105"/>
  <c i="3" r="BK137"/>
  <c r="BK134"/>
  <c r="J137"/>
  <c r="J105"/>
  <c i="4" r="J87"/>
  <c i="2" r="J180"/>
  <c r="J195"/>
  <c r="J187"/>
  <c r="BK124"/>
  <c r="J177"/>
  <c r="J130"/>
  <c i="3" r="J125"/>
  <c r="J119"/>
  <c r="J96"/>
  <c r="J131"/>
  <c i="4" r="BK87"/>
  <c r="BK90"/>
  <c i="2" r="J115"/>
  <c r="BK180"/>
  <c r="BK141"/>
  <c r="J89"/>
  <c r="J147"/>
  <c r="J112"/>
  <c i="3" r="BK96"/>
  <c r="BK164"/>
  <c r="J134"/>
  <c r="J102"/>
  <c i="2" r="BK195"/>
  <c r="BK105"/>
  <c r="J174"/>
  <c r="BK102"/>
  <c r="BK99"/>
  <c r="BK119"/>
  <c i="3" r="J143"/>
  <c r="BK122"/>
  <c r="BK159"/>
  <c r="J128"/>
  <c i="4" r="BK84"/>
  <c i="2" r="BK96"/>
  <c r="J119"/>
  <c r="J138"/>
  <c r="J141"/>
  <c i="3" r="J164"/>
  <c r="BK169"/>
  <c r="BK125"/>
  <c r="J122"/>
  <c i="4" r="J82"/>
  <c i="2" r="J124"/>
  <c r="BK92"/>
  <c r="BK130"/>
  <c r="J96"/>
  <c r="BK156"/>
  <c r="J109"/>
  <c i="3" r="BK92"/>
  <c r="J175"/>
  <c r="BK115"/>
  <c r="J92"/>
  <c i="4" r="BK93"/>
  <c i="2" r="J152"/>
  <c r="J200"/>
  <c r="BK152"/>
  <c r="BK167"/>
  <c r="BK200"/>
  <c r="J127"/>
  <c i="3" r="BK131"/>
  <c r="BK140"/>
  <c r="BK128"/>
  <c r="J159"/>
  <c i="4" r="BK82"/>
  <c i="2" r="J161"/>
  <c r="J211"/>
  <c r="BK138"/>
  <c r="BK127"/>
  <c r="BK144"/>
  <c r="BK89"/>
  <c i="3" r="J89"/>
  <c r="J112"/>
  <c r="BK109"/>
  <c i="2" r="BK164"/>
  <c r="J121"/>
  <c r="BK177"/>
  <c r="J102"/>
  <c r="BK205"/>
  <c r="BK121"/>
  <c i="3" r="BK99"/>
  <c r="BK102"/>
  <c r="J99"/>
  <c i="4" r="J84"/>
  <c i="2" l="1" r="R88"/>
  <c r="R95"/>
  <c r="R108"/>
  <c r="P123"/>
  <c r="P179"/>
  <c i="3" r="BK95"/>
  <c r="J95"/>
  <c r="J62"/>
  <c i="2" r="P88"/>
  <c r="P95"/>
  <c r="P108"/>
  <c r="T123"/>
  <c r="T179"/>
  <c i="3" r="R88"/>
  <c r="P95"/>
  <c r="P108"/>
  <c r="P118"/>
  <c r="T118"/>
  <c r="R142"/>
  <c i="2" r="BK88"/>
  <c r="J88"/>
  <c r="J61"/>
  <c r="BK95"/>
  <c r="J95"/>
  <c r="J62"/>
  <c r="BK108"/>
  <c r="J108"/>
  <c r="J63"/>
  <c r="BK123"/>
  <c r="J123"/>
  <c r="J64"/>
  <c r="BK179"/>
  <c r="J179"/>
  <c r="J65"/>
  <c i="3" r="BK88"/>
  <c r="J88"/>
  <c r="J61"/>
  <c r="T88"/>
  <c r="T95"/>
  <c r="BK118"/>
  <c r="J118"/>
  <c r="J64"/>
  <c r="BK142"/>
  <c r="J142"/>
  <c r="J65"/>
  <c r="P142"/>
  <c i="2" r="T88"/>
  <c r="T95"/>
  <c r="T108"/>
  <c r="R123"/>
  <c r="R179"/>
  <c i="3" r="P88"/>
  <c r="P87"/>
  <c r="P86"/>
  <c i="1" r="AU56"/>
  <c i="3" r="R95"/>
  <c r="BK108"/>
  <c r="J108"/>
  <c r="J63"/>
  <c r="R108"/>
  <c r="T108"/>
  <c r="R118"/>
  <c r="T142"/>
  <c i="4" r="BK81"/>
  <c r="J81"/>
  <c r="J60"/>
  <c r="P81"/>
  <c r="P80"/>
  <c i="1" r="AU57"/>
  <c i="4" r="R81"/>
  <c r="R80"/>
  <c r="T81"/>
  <c r="T80"/>
  <c i="2" r="BK210"/>
  <c r="J210"/>
  <c r="J66"/>
  <c i="3" r="BK174"/>
  <c r="J174"/>
  <c r="J66"/>
  <c i="4" r="E48"/>
  <c r="J54"/>
  <c r="J55"/>
  <c r="F77"/>
  <c r="BE84"/>
  <c r="J52"/>
  <c r="BE93"/>
  <c r="BE82"/>
  <c r="BE87"/>
  <c r="BE90"/>
  <c i="3" r="J55"/>
  <c r="BE96"/>
  <c r="BE99"/>
  <c r="BE122"/>
  <c r="BE134"/>
  <c r="BE137"/>
  <c r="BE140"/>
  <c r="BE169"/>
  <c r="E48"/>
  <c r="J54"/>
  <c r="BE89"/>
  <c r="BE119"/>
  <c r="BE131"/>
  <c r="BE175"/>
  <c r="J52"/>
  <c r="F83"/>
  <c r="BE92"/>
  <c r="BE102"/>
  <c r="BE112"/>
  <c r="BE128"/>
  <c r="BE159"/>
  <c r="BE105"/>
  <c r="BE109"/>
  <c r="BE115"/>
  <c r="BE125"/>
  <c r="BE143"/>
  <c r="BE150"/>
  <c r="BE164"/>
  <c i="2" r="F55"/>
  <c r="J83"/>
  <c r="BE102"/>
  <c r="BE147"/>
  <c r="BE187"/>
  <c r="E48"/>
  <c r="J54"/>
  <c r="BE89"/>
  <c r="BE109"/>
  <c r="BE127"/>
  <c r="BE130"/>
  <c r="BE152"/>
  <c r="BE156"/>
  <c r="BE164"/>
  <c r="BE170"/>
  <c r="BE177"/>
  <c r="BE200"/>
  <c r="J52"/>
  <c r="BE92"/>
  <c r="BE96"/>
  <c r="BE105"/>
  <c r="BE112"/>
  <c r="BE115"/>
  <c r="BE121"/>
  <c r="BE124"/>
  <c r="BE133"/>
  <c r="BE141"/>
  <c r="BE161"/>
  <c r="BE174"/>
  <c r="BE99"/>
  <c r="BE119"/>
  <c r="BE138"/>
  <c r="BE144"/>
  <c r="BE167"/>
  <c r="BE180"/>
  <c r="BE195"/>
  <c r="BE205"/>
  <c r="BE211"/>
  <c i="3" r="J34"/>
  <c i="1" r="AW56"/>
  <c i="4" r="F37"/>
  <c i="1" r="BD57"/>
  <c i="2" r="J34"/>
  <c i="1" r="AW55"/>
  <c i="4" r="F34"/>
  <c i="1" r="BA57"/>
  <c i="2" r="F36"/>
  <c i="1" r="BC55"/>
  <c i="4" r="F35"/>
  <c i="1" r="BB57"/>
  <c i="2" r="F37"/>
  <c i="1" r="BD55"/>
  <c i="2" r="F35"/>
  <c i="1" r="BB55"/>
  <c i="4" r="F36"/>
  <c i="1" r="BC57"/>
  <c i="2" r="F34"/>
  <c i="1" r="BA55"/>
  <c i="3" r="F37"/>
  <c i="1" r="BD56"/>
  <c i="3" r="F36"/>
  <c i="1" r="BC56"/>
  <c i="4" r="J34"/>
  <c i="1" r="AW57"/>
  <c i="3" r="F34"/>
  <c i="1" r="BA56"/>
  <c i="3" r="F35"/>
  <c i="1" r="BB56"/>
  <c i="2" l="1" r="T87"/>
  <c r="T86"/>
  <c i="3" r="R87"/>
  <c r="R86"/>
  <c i="2" r="P87"/>
  <c r="P86"/>
  <c i="1" r="AU55"/>
  <c i="3" r="T87"/>
  <c r="T86"/>
  <c i="2" r="R87"/>
  <c r="R86"/>
  <c i="4" r="BK80"/>
  <c r="J80"/>
  <c r="J59"/>
  <c i="3" r="BK87"/>
  <c r="BK86"/>
  <c r="J86"/>
  <c i="2" r="BK87"/>
  <c r="J87"/>
  <c r="J60"/>
  <c i="1" r="AU54"/>
  <c r="BD54"/>
  <c r="W33"/>
  <c r="BB54"/>
  <c r="W31"/>
  <c i="3" r="J30"/>
  <c i="1" r="AG56"/>
  <c i="3" r="F33"/>
  <c i="1" r="AZ56"/>
  <c i="4" r="J33"/>
  <c i="1" r="AV57"/>
  <c r="AT57"/>
  <c r="BA54"/>
  <c r="AW54"/>
  <c r="AK30"/>
  <c i="4" r="F33"/>
  <c i="1" r="AZ57"/>
  <c i="2" r="J33"/>
  <c i="1" r="AV55"/>
  <c r="AT55"/>
  <c r="BC54"/>
  <c r="AY54"/>
  <c i="3" r="J33"/>
  <c i="1" r="AV56"/>
  <c r="AT56"/>
  <c r="AN56"/>
  <c i="2" r="F33"/>
  <c i="1" r="AZ55"/>
  <c i="2" l="1" r="BK86"/>
  <c r="J86"/>
  <c r="J59"/>
  <c i="3" r="J87"/>
  <c r="J60"/>
  <c r="J59"/>
  <c r="J39"/>
  <c i="4" r="J30"/>
  <c i="1" r="AG57"/>
  <c r="W32"/>
  <c r="AX54"/>
  <c r="W30"/>
  <c r="AZ54"/>
  <c r="W29"/>
  <c i="4" l="1" r="J39"/>
  <c i="1" r="AN57"/>
  <c i="2" r="J30"/>
  <c i="1" r="AG55"/>
  <c r="AN55"/>
  <c r="AV54"/>
  <c r="AK29"/>
  <c i="2" l="1" r="J39"/>
  <c i="1"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<sst xmlns="http://schemas.openxmlformats.org/spreadsheetml/2006/main">
  <si>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</si>
  <si>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</si>
  <si>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</si>
  <si>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</si>
  <si>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</si>
  <si>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{81e5af8e-6d4a-4cac-8f3e-1ed9b16cafa6}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</si>
  <si>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</si>
  <si>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</si>
  <si>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</si>
  <si>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</si>
  <si>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</si>
  <si>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</si>
  <si>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</si>
  <si>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</si>
  <si>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Ku0060052024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</si>
  <si>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</si>
  <si>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</si>
  <si>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II/198 a III/19910 - Tachov, oprava</t>
  </si>
  <si>
    <t>KSO:</t>
  </si>
  <si>
    <t/>
  </si>
  <si>
    <t>CC-CZ:</t>
  </si>
  <si>
    <t>Místo:</t>
  </si>
  <si>
    <t xml:space="preserve"> </t>
  </si>
  <si>
    <t>Datum:</t>
  </si>
  <si>
    <t>9. 5. 2024</t>
  </si>
  <si>
    <t>Zadavatel:</t>
  </si>
  <si>
    <t>IČ:</t>
  </si>
  <si>
    <t xml:space="preserve">SUS PK p.o.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</si>
  <si>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</si>
  <si>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</si>
  <si>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</si>
  <si>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</si>
  <si>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</si>
  <si>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</si>
  <si>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</si>
  <si>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</si>
  <si>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</si>
  <si>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</si>
  <si>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</si>
  <si>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</si>
  <si>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</si>
  <si>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</si>
  <si>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</si>
  <si>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</si>
  <si>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</si>
  <si>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</si>
  <si>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</si>
  <si>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</si>
  <si>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</si>
  <si>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</si>
  <si>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</si>
  <si>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</si>
  <si>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</si>
  <si>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</si>
  <si>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</si>
  <si>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</si>
  <si>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</si>
  <si>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</si>
  <si>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</si>
  <si>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</si>
  <si>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</si>
  <si>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</si>
  <si>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</si>
  <si>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</si>
  <si>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</si>
  <si>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</si>
  <si>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</si>
  <si>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</si>
  <si>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</si>
  <si>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</si>
  <si>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</si>
  <si>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</si>
  <si>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</si>
  <si>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</si>
  <si>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</si>
  <si>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SO-101</t>
  </si>
  <si>
    <t>II/198 Tř.Míru , Tachov</t>
  </si>
  <si>
    <t>STA</t>
  </si>
  <si>
    <t>1</t>
  </si>
  <si>
    <t>{89a93124-dd3d-41c5-a9a4-46b6ea10e5e4}</t>
  </si>
  <si>
    <t>2</t>
  </si>
  <si>
    <t>SO-102</t>
  </si>
  <si>
    <t>III/199/10 Americká ulice, Tachov</t>
  </si>
  <si>
    <t>{728ac9cf-1065-41f3-b65d-0a569fad58ff}</t>
  </si>
  <si>
    <t>VRN</t>
  </si>
  <si>
    <t>Vedlejší a ostatní náklady</t>
  </si>
  <si>
    <t>VON</t>
  </si>
  <si>
    <t>{d2656209-71a5-48f8-9a71-469d14e61da2}</t>
  </si>
  <si>
    <t>KRYCÍ LIST SOUPISU PRACÍ</t>
  </si>
  <si>
    <t>Objekt:</t>
  </si>
  <si>
    <t>SO-101 - II/198 Tř.Míru , Tachov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</si>
  <si>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</si>
  <si>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</si>
  <si>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</si>
  <si>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</si>
  <si>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</si>
  <si>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</si>
  <si>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</si>
  <si>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</si>
  <si>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</si>
  <si>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</si>
  <si>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</si>
  <si>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</si>
  <si>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</si>
  <si>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</si>
  <si>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</si>
  <si>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</si>
  <si>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</si>
  <si>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</si>
  <si>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</si>
  <si>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</si>
  <si>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</si>
  <si>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</si>
  <si>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</si>
  <si>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</si>
  <si>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</si>
  <si>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</si>
  <si>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</si>
  <si>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</si>
  <si>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</si>
  <si>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113154123</t>
  </si>
  <si>
    <t>Frézování živičného krytu tl 50 mm pruh š přes 0,5 do 1 m pl do 500 m2 bez překážek v trase</t>
  </si>
  <si>
    <t>m2</t>
  </si>
  <si>
    <t>CS ÚRS 2024 01</t>
  </si>
  <si>
    <t>4</t>
  </si>
  <si>
    <t>1509725147</t>
  </si>
  <si>
    <t>PP</t>
  </si>
  <si>
    <t>Frézování živičného podkladu nebo krytu s naložením na dopravní prostředek plochy do 500 m2 bez překážek v trase pruhu šířky přes 0,5 m do 1 m, tloušťky vrstvy 50 mm</t>
  </si>
  <si>
    <t>Online PSC</t>
  </si>
  <si>
    <t>https://podminky.urs.cz/item/CS_URS_2024_01/113154123</t>
  </si>
  <si>
    <t>113154264</t>
  </si>
  <si>
    <t>Frézování živičného krytu tl 100 mm pruh š přes 1 do 2 m pl přes 500 do 1000 m2 s překážkami v trase</t>
  </si>
  <si>
    <t>610789397</t>
  </si>
  <si>
    <t>Frézování živičného podkladu nebo krytu s naložením na dopravní prostředek plochy přes 500 do 1 000 m2 s překážkami v trase pruhu šířky přes 1 m do 2 m, tloušťky vrstvy 100 mm</t>
  </si>
  <si>
    <t>https://podminky.urs.cz/item/CS_URS_2024_01/113154264</t>
  </si>
  <si>
    <t>5</t>
  </si>
  <si>
    <t>Komunikace pozemní</t>
  </si>
  <si>
    <t>3</t>
  </si>
  <si>
    <t>565135111</t>
  </si>
  <si>
    <t>Asfaltový beton vrstva podkladní ACP 16 (obalované kamenivo OKS) tl 50 mm š do 3 m</t>
  </si>
  <si>
    <t>1704046656</t>
  </si>
  <si>
    <t>Asfaltový beton vrstva podkladní ACP 16 (obalované kamenivo střednězrnné - OKS) s rozprostřením a zhutněním v pruhu šířky přes 1,5 do 3 m, po zhutnění tl. 50 mm</t>
  </si>
  <si>
    <t>https://podminky.urs.cz/item/CS_URS_2024_01/565135111</t>
  </si>
  <si>
    <t>573211111</t>
  </si>
  <si>
    <t>Postřik živičný spojovací z asfaltu v množství 0,60 kg/m2</t>
  </si>
  <si>
    <t>774621848</t>
  </si>
  <si>
    <t>Postřik spojovací PS bez posypu kamenivem z asfaltu silničního, v množství 0,60 kg/m2</t>
  </si>
  <si>
    <t>https://podminky.urs.cz/item/CS_URS_2024_01/573211111</t>
  </si>
  <si>
    <t>577144121</t>
  </si>
  <si>
    <t>Asfaltový beton vrstva obrusná ACO 11+ (ABS) tř. I tl 50 mm š přes 3 m z nemodifikovaného asfaltu</t>
  </si>
  <si>
    <t>-1740685413</t>
  </si>
  <si>
    <t>Asfaltový beton vrstva obrusná ACO 11 (ABS) s rozprostřením a se zhutněním z nemodifikovaného asfaltu v pruhu šířky přes 3 m tř. I (ACO 11+), po zhutnění tl. 50 mm</t>
  </si>
  <si>
    <t>https://podminky.urs.cz/item/CS_URS_2024_01/577144121</t>
  </si>
  <si>
    <t>6</t>
  </si>
  <si>
    <t>577145122</t>
  </si>
  <si>
    <t>Asfaltový beton vrstva ložní ACL 16 (ABH) tl 50 mm š přes 3 m z nemodifikovaného asfaltu</t>
  </si>
  <si>
    <t>-398705625</t>
  </si>
  <si>
    <t>Asfaltový beton vrstva ložní ACL 16 (ABH) s rozprostřením a zhutněním z nemodifikovaného asfaltu v pruhu šířky přes 3 m, po zhutnění tl. 50 mm</t>
  </si>
  <si>
    <t>https://podminky.urs.cz/item/CS_URS_2024_01/577145122</t>
  </si>
  <si>
    <t>8</t>
  </si>
  <si>
    <t>Trubní vedení</t>
  </si>
  <si>
    <t>7</t>
  </si>
  <si>
    <t>899132212</t>
  </si>
  <si>
    <t>Výměna (výšková úprava) poklopu vodovodního samonivelačního nebo pevného šoupátkového</t>
  </si>
  <si>
    <t>kus</t>
  </si>
  <si>
    <t>732920924</t>
  </si>
  <si>
    <t>https://podminky.urs.cz/item/CS_URS_2024_01/899132212</t>
  </si>
  <si>
    <t>899133111</t>
  </si>
  <si>
    <t>Výměna (výšková úprava) pevného poklopu včetně rámu s použitím plastových vyrovnávacích prvků osazeného na betonové šachtě</t>
  </si>
  <si>
    <t>-1854816058</t>
  </si>
  <si>
    <t>Výměna (výšková úprava) poklopu s použitím plastových vyrovnávacích prvků kanalizačního s rámem osazeného na betonové šachtě pevného</t>
  </si>
  <si>
    <t>https://podminky.urs.cz/item/CS_URS_2024_01/899133111</t>
  </si>
  <si>
    <t>9</t>
  </si>
  <si>
    <t>899133211</t>
  </si>
  <si>
    <t>Výměna (výšková úprava) vtokové mříže uliční vpusti s použitím betonových vyrovnávacích prvků</t>
  </si>
  <si>
    <t>-1823980181</t>
  </si>
  <si>
    <t>Výměna (výšková úprava) vtokové mříže uliční vpusti na betonové skruži s použitím betonových vyrovnávacích prvků</t>
  </si>
  <si>
    <t>https://podminky.urs.cz/item/CS_URS_2024_01/899133211</t>
  </si>
  <si>
    <t>VV</t>
  </si>
  <si>
    <t>11</t>
  </si>
  <si>
    <t>10</t>
  </si>
  <si>
    <t>R8-001</t>
  </si>
  <si>
    <t>Zřízení vpusti kanalizační uliční z betonových dílců typ UV-50 normální - přípojka 13,0 m</t>
  </si>
  <si>
    <t>m</t>
  </si>
  <si>
    <t>1649799505</t>
  </si>
  <si>
    <t>Zřízení vpusti kanalizační uliční z betonových dílců typ UV-50 normální, včetně výškové úpravy
"Poznámka k položce:
Kompletní zřízení vpusti včetně přípojky dl. 13m (s napojením na řad B1000) a dodávky veškerých materiálů"</t>
  </si>
  <si>
    <t>R8-002</t>
  </si>
  <si>
    <t>Zřízení vpusti kanalizační uliční z betonových dílců typ UV-50 normální - přípojka 2,0 m</t>
  </si>
  <si>
    <t>-343134505</t>
  </si>
  <si>
    <t>Zřízení vpusti kanalizační uliční z betonových dílců typ UV-50 normální, včetně výškové úpravy
"Poznámka k položce:
Kompletní zřízení vpusti včetně přípojky dl. 2m (s napojením na řad B1000) a dodávky veškerých materiálů"</t>
  </si>
  <si>
    <t>Ostatní konstrukce a práce, bourání</t>
  </si>
  <si>
    <t>915111111</t>
  </si>
  <si>
    <t>Vodorovné dopravní značení dělící čáry souvislé š 125 mm základní bílá barva</t>
  </si>
  <si>
    <t>1819033864</t>
  </si>
  <si>
    <t>Vodorovné dopravní značení stříkané barvou dělící čára šířky 125 mm souvislá bílá základní</t>
  </si>
  <si>
    <t>https://podminky.urs.cz/item/CS_URS_2024_01/915111111</t>
  </si>
  <si>
    <t>13</t>
  </si>
  <si>
    <t>915121111</t>
  </si>
  <si>
    <t>Vodorovné dopravní značení vodící čáry souvislé š 250 mm základní bílá barva</t>
  </si>
  <si>
    <t>1124235167</t>
  </si>
  <si>
    <t>Vodorovné dopravní značení stříkané barvou vodící čára bílá šířky 250 mm souvislá základní</t>
  </si>
  <si>
    <t>https://podminky.urs.cz/item/CS_URS_2024_01/915121111</t>
  </si>
  <si>
    <t>14</t>
  </si>
  <si>
    <t>915121121</t>
  </si>
  <si>
    <t>Vodorovné dopravní značení vodící čáry přerušované š 250 mm základní bílá barva</t>
  </si>
  <si>
    <t>-631999348</t>
  </si>
  <si>
    <t>Vodorovné dopravní značení stříkané barvou vodící čára bílá šířky 250 mm přerušovaná základní</t>
  </si>
  <si>
    <t>https://podminky.urs.cz/item/CS_URS_2024_01/915121121</t>
  </si>
  <si>
    <t>15</t>
  </si>
  <si>
    <t>915131111</t>
  </si>
  <si>
    <t>Vodorovné dopravní značení přechody pro chodce, šipky, symboly základní bílá barva</t>
  </si>
  <si>
    <t>2024831403</t>
  </si>
  <si>
    <t>Vodorovné dopravní značení stříkané barvou přechody pro chodce, šipky, symboly bílé základní</t>
  </si>
  <si>
    <t>https://podminky.urs.cz/item/CS_URS_2024_01/915131111</t>
  </si>
  <si>
    <t>přechod</t>
  </si>
  <si>
    <t>7*3,0*0,5</t>
  </si>
  <si>
    <t>16</t>
  </si>
  <si>
    <t>915211112</t>
  </si>
  <si>
    <t>Vodorovné dopravní značení dělící čáry souvislé š 125 mm retroreflexní bílý plast</t>
  </si>
  <si>
    <t>1827805766</t>
  </si>
  <si>
    <t>Vodorovné dopravní značení stříkaným plastem dělící čára šířky 125 mm souvislá bílá retroreflexní</t>
  </si>
  <si>
    <t>https://podminky.urs.cz/item/CS_URS_2024_01/915211112</t>
  </si>
  <si>
    <t>17</t>
  </si>
  <si>
    <t>915221112</t>
  </si>
  <si>
    <t>Vodorovné dopravní značení vodící čáry souvislé š 250 mm retroreflexní bílý plast</t>
  </si>
  <si>
    <t>764637743</t>
  </si>
  <si>
    <t>Vodorovné dopravní značení stříkaným plastem vodící čára bílá šířky 250 mm souvislá retroreflexní</t>
  </si>
  <si>
    <t>https://podminky.urs.cz/item/CS_URS_2024_01/915221112</t>
  </si>
  <si>
    <t>18</t>
  </si>
  <si>
    <t>915221122</t>
  </si>
  <si>
    <t>Vodorovné dopravní značení vodící čáry přerušované š 250 mm retroreflexní bílý plast</t>
  </si>
  <si>
    <t>1615244794</t>
  </si>
  <si>
    <t>Vodorovné dopravní značení stříkaným plastem vodící čára bílá šířky 250 mm přerušovaná retroreflexní</t>
  </si>
  <si>
    <t>https://podminky.urs.cz/item/CS_URS_2024_01/915221122</t>
  </si>
  <si>
    <t>19</t>
  </si>
  <si>
    <t>915231112</t>
  </si>
  <si>
    <t>Vodorovné dopravní značení přechody pro chodce, šipky, symboly retroreflexní bílý plast</t>
  </si>
  <si>
    <t>1756143918</t>
  </si>
  <si>
    <t>Vodorovné dopravní značení stříkaným plastem přechody pro chodce, šipky, symboly nápisy bílé retroreflexní</t>
  </si>
  <si>
    <t>https://podminky.urs.cz/item/CS_URS_2024_01/915231112</t>
  </si>
  <si>
    <t>20</t>
  </si>
  <si>
    <t>915611111</t>
  </si>
  <si>
    <t>Předznačení vodorovného liniového značení</t>
  </si>
  <si>
    <t>-1957079905</t>
  </si>
  <si>
    <t>Předznačení pro vodorovné značení stříkané barvou nebo prováděné z nátěrových hmot liniové dělicí čáry, vodicí proužky</t>
  </si>
  <si>
    <t>https://podminky.urs.cz/item/CS_URS_2024_01/915611111</t>
  </si>
  <si>
    <t>190,0+102,0+272,0</t>
  </si>
  <si>
    <t>915621111</t>
  </si>
  <si>
    <t>Předznačení vodorovného plošného značení</t>
  </si>
  <si>
    <t>1102234200</t>
  </si>
  <si>
    <t>Předznačení pro vodorovné značení stříkané barvou nebo prováděné z nátěrových hmot plošné šipky, symboly, nápisy</t>
  </si>
  <si>
    <t>https://podminky.urs.cz/item/CS_URS_2024_01/915621111</t>
  </si>
  <si>
    <t>22</t>
  </si>
  <si>
    <t>919731122</t>
  </si>
  <si>
    <t>Zarovnání styčné plochy podkladu nebo krytu živičného tl přes 50 do 100 mm</t>
  </si>
  <si>
    <t>24337826</t>
  </si>
  <si>
    <t>Zarovnání styčné plochy podkladu nebo krytu podél vybourané části komunikace nebo zpevněné plochy živičné tl. přes 50 do 100 mm</t>
  </si>
  <si>
    <t>https://podminky.urs.cz/item/CS_URS_2024_01/919731122</t>
  </si>
  <si>
    <t>23</t>
  </si>
  <si>
    <t>919732211</t>
  </si>
  <si>
    <t>Styčná spára napojení nového živičného povrchu na stávající za tepla š 15 mm hl 25 mm s prořezáním</t>
  </si>
  <si>
    <t>201508305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</si>
  <si>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</si>
  <si>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https://podminky.urs.cz/item/CS_URS_2024_01/919732211</t>
  </si>
  <si>
    <t>24</t>
  </si>
  <si>
    <t>919735112</t>
  </si>
  <si>
    <t>Řezání stávajícího živičného krytu hl přes 50 do 100 mm</t>
  </si>
  <si>
    <t>2138114485</t>
  </si>
  <si>
    <t>Řezání stávajícího živičného krytu nebo podkladu hloubky přes 50 do 100 mm</t>
  </si>
  <si>
    <t>https://podminky.urs.cz/item/CS_URS_2024_01/919735112</t>
  </si>
  <si>
    <t>25</t>
  </si>
  <si>
    <t>938908411</t>
  </si>
  <si>
    <t>Čištění vozovek splachováním vodou</t>
  </si>
  <si>
    <t>497344534</t>
  </si>
  <si>
    <t>Čištění vozovek splachováním vodou povrchu podkladu nebo krytu živičného, betonového nebo dlážděného</t>
  </si>
  <si>
    <t>https://podminky.urs.cz/item/CS_URS_2024_01/938908411</t>
  </si>
  <si>
    <t>1330,0+266,0</t>
  </si>
  <si>
    <t>26</t>
  </si>
  <si>
    <t>938909311</t>
  </si>
  <si>
    <t>Čištění vozovek metením strojně podkladu nebo krytu betonového nebo živičného</t>
  </si>
  <si>
    <t>869794979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</si>
  <si>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</si>
  <si>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https://podminky.urs.cz/item/CS_URS_2024_01/938909311</t>
  </si>
  <si>
    <t>27</t>
  </si>
  <si>
    <t>R9-001</t>
  </si>
  <si>
    <t>Dočasné dopravní značení</t>
  </si>
  <si>
    <t>kpl</t>
  </si>
  <si>
    <t>-1932116169</t>
  </si>
  <si>
    <t>997</t>
  </si>
  <si>
    <t>Přesun sutě</t>
  </si>
  <si>
    <t>28</t>
  </si>
  <si>
    <t>997221551</t>
  </si>
  <si>
    <t>Vodorovná doprava suti ze sypkých materiálů do 1 km</t>
  </si>
  <si>
    <t>t</t>
  </si>
  <si>
    <t>1932329023</t>
  </si>
  <si>
    <t>Vodorovná doprava suti bez naložení, ale se složením a s hrubým urovnáním ze sypkých materiálů, na vzdálenost do 1 km</t>
  </si>
  <si>
    <t>https://podminky.urs.cz/item/CS_URS_2024_01/997221551</t>
  </si>
  <si>
    <t>materiál z výškové úpravy prvků</t>
  </si>
  <si>
    <t>6,90</t>
  </si>
  <si>
    <t>materiál z čištění vozovky</t>
  </si>
  <si>
    <t>15,96+31,92</t>
  </si>
  <si>
    <t>29</t>
  </si>
  <si>
    <t>997221559</t>
  </si>
  <si>
    <t>Příplatek ZKD 1 km u vodorovné dopravy suti ze sypkých materiálů</t>
  </si>
  <si>
    <t>-1332956182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</si>
  <si>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</si>
  <si>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</si>
  <si>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 xml:space="preserve">do rycyklačního centra AZS 98   - 2km</t>
  </si>
  <si>
    <t>30</t>
  </si>
  <si>
    <t>997221612</t>
  </si>
  <si>
    <t>Nakládání vybouraných hmot na dopravní prostředky pro vodorovnou dopravu</t>
  </si>
  <si>
    <t>250851876</t>
  </si>
  <si>
    <t>Nakládání na dopravní prostředky pro vodorovnou dopravu vybouraných hmot</t>
  </si>
  <si>
    <t>https://podminky.urs.cz/item/CS_URS_2024_01/997221612</t>
  </si>
  <si>
    <t>31</t>
  </si>
  <si>
    <t>997221873</t>
  </si>
  <si>
    <t>Poplatek za uložení na recyklační skládce (skládkovné) stavebního odpadu zeminy a kamení zatříděného do Katalogu odpadů pod kódem 17 05 04</t>
  </si>
  <si>
    <t>1545637530</t>
  </si>
  <si>
    <t>Poplatek za uložení stavebního odpadu na recyklační skládce (skládkovné) zeminy a kamení zatříděného do Katalogu odpadů pod kódem 17 05 04</t>
  </si>
  <si>
    <t>https://podminky.urs.cz/item/CS_URS_2024_01/997221873</t>
  </si>
  <si>
    <t>32</t>
  </si>
  <si>
    <t>997221875</t>
  </si>
  <si>
    <t>Poplatek za uložení na recyklační skládce (skládkovné) stavebního odpadu asfaltového bez obsahu dehtu zatříděného do Katalogu odpadů pod kódem 17 03 02</t>
  </si>
  <si>
    <t>1201517004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</si>
  <si>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</si>
  <si>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</si>
  <si>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998</t>
  </si>
  <si>
    <t>Přesun hmot</t>
  </si>
  <si>
    <t>34</t>
  </si>
  <si>
    <t>998225111</t>
  </si>
  <si>
    <t>Přesun hmot pro pozemní komunikace s krytem z kamene, monolitickým betonovým nebo živičným</t>
  </si>
  <si>
    <t>38626993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</si>
  <si>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</si>
  <si>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</si>
  <si>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SO-102 - III/199/10 Americká ulice, Tachov</t>
  </si>
  <si>
    <t>-1707659692</t>
  </si>
  <si>
    <t>808460744</t>
  </si>
  <si>
    <t>1335213267</t>
  </si>
  <si>
    <t>-34403138</t>
  </si>
  <si>
    <t>-2138519133</t>
  </si>
  <si>
    <t>1874493672</t>
  </si>
  <si>
    <t>-1134776041</t>
  </si>
  <si>
    <t>-1861855717</t>
  </si>
  <si>
    <t>-560138244</t>
  </si>
  <si>
    <t>-498716271</t>
  </si>
  <si>
    <t>-882243088</t>
  </si>
  <si>
    <t>-1895315001</t>
  </si>
  <si>
    <t>163816187</t>
  </si>
  <si>
    <t>670861887</t>
  </si>
  <si>
    <t>-502771093</t>
  </si>
  <si>
    <t>444910075</t>
  </si>
  <si>
    <t>vlastní</t>
  </si>
  <si>
    <t>-123595633</t>
  </si>
  <si>
    <t>637691711</t>
  </si>
  <si>
    <t>8,6</t>
  </si>
  <si>
    <t>19,8+39,6</t>
  </si>
  <si>
    <t>-1204799308</t>
  </si>
  <si>
    <t xml:space="preserve">do rycyklačního centra AZS 98   - 3km</t>
  </si>
  <si>
    <t>68*2 'Přepočtené koeficientem množství</t>
  </si>
  <si>
    <t>-1140534434</t>
  </si>
  <si>
    <t>704204708</t>
  </si>
  <si>
    <t>-521852780</t>
  </si>
  <si>
    <t>-1587260689</t>
  </si>
  <si>
    <t>VRN - Vedlejší a ostatní náklady</t>
  </si>
  <si>
    <t>VRN - Vedlejší rozpočtové náklady</t>
  </si>
  <si>
    <t>Vedlejší rozpočtové náklady</t>
  </si>
  <si>
    <t>012303000R</t>
  </si>
  <si>
    <t>Geodetické práce po výstavbě - zaměření asfaltových ploch</t>
  </si>
  <si>
    <t>1024</t>
  </si>
  <si>
    <t>1881879155</t>
  </si>
  <si>
    <t>030001000</t>
  </si>
  <si>
    <t>Zařízení staveniště</t>
  </si>
  <si>
    <t>895464070</t>
  </si>
  <si>
    <t>https://podminky.urs.cz/item/CS_URS_2024_01/030001000</t>
  </si>
  <si>
    <t>043002000</t>
  </si>
  <si>
    <t>Zkoušky a ostatní měření</t>
  </si>
  <si>
    <t>1295843485</t>
  </si>
  <si>
    <t>https://podminky.urs.cz/item/CS_URS_2024_01/043002000</t>
  </si>
  <si>
    <t>072103001</t>
  </si>
  <si>
    <t>Projednání DIO a zajištění DIR komunikace II.a III. třídy</t>
  </si>
  <si>
    <t>1940023215</t>
  </si>
  <si>
    <t>https://podminky.urs.cz/item/CS_URS_2024_01/072103001</t>
  </si>
  <si>
    <t>460010025</t>
  </si>
  <si>
    <t>Vytyčení trasy inženýrských sítí v zastavěném prostoru</t>
  </si>
  <si>
    <t>968138388</t>
  </si>
  <si>
    <t>https://podminky.urs.cz/item/CS_URS_2024_01/460010025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</si>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</sst>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123" TargetMode="External" /><Relationship Id="rId2" Type="http://schemas.openxmlformats.org/officeDocument/2006/relationships/hyperlink" Target="https://podminky.urs.cz/item/CS_URS_2024_01/113154264" TargetMode="External" /><Relationship Id="rId3" Type="http://schemas.openxmlformats.org/officeDocument/2006/relationships/hyperlink" Target="https://podminky.urs.cz/item/CS_URS_2024_01/565135111" TargetMode="External" /><Relationship Id="rId4" Type="http://schemas.openxmlformats.org/officeDocument/2006/relationships/hyperlink" Target="https://podminky.urs.cz/item/CS_URS_2024_01/573211111" TargetMode="External" /><Relationship Id="rId5" Type="http://schemas.openxmlformats.org/officeDocument/2006/relationships/hyperlink" Target="https://podminky.urs.cz/item/CS_URS_2024_01/577144121" TargetMode="External" /><Relationship Id="rId6" Type="http://schemas.openxmlformats.org/officeDocument/2006/relationships/hyperlink" Target="https://podminky.urs.cz/item/CS_URS_2024_01/577145122" TargetMode="External" /><Relationship Id="rId7" Type="http://schemas.openxmlformats.org/officeDocument/2006/relationships/hyperlink" Target="https://podminky.urs.cz/item/CS_URS_2024_01/899132212" TargetMode="External" /><Relationship Id="rId8" Type="http://schemas.openxmlformats.org/officeDocument/2006/relationships/hyperlink" Target="https://podminky.urs.cz/item/CS_URS_2024_01/899133111" TargetMode="External" /><Relationship Id="rId9" Type="http://schemas.openxmlformats.org/officeDocument/2006/relationships/hyperlink" Target="https://podminky.urs.cz/item/CS_URS_2024_01/899133211" TargetMode="External" /><Relationship Id="rId10" Type="http://schemas.openxmlformats.org/officeDocument/2006/relationships/hyperlink" Target="https://podminky.urs.cz/item/CS_URS_2024_01/915111111" TargetMode="External" /><Relationship Id="rId11" Type="http://schemas.openxmlformats.org/officeDocument/2006/relationships/hyperlink" Target="https://podminky.urs.cz/item/CS_URS_2024_01/915121111" TargetMode="External" /><Relationship Id="rId12" Type="http://schemas.openxmlformats.org/officeDocument/2006/relationships/hyperlink" Target="https://podminky.urs.cz/item/CS_URS_2024_01/915121121" TargetMode="External" /><Relationship Id="rId13" Type="http://schemas.openxmlformats.org/officeDocument/2006/relationships/hyperlink" Target="https://podminky.urs.cz/item/CS_URS_2024_01/915131111" TargetMode="External" /><Relationship Id="rId14" Type="http://schemas.openxmlformats.org/officeDocument/2006/relationships/hyperlink" Target="https://podminky.urs.cz/item/CS_URS_2024_01/915211112" TargetMode="External" /><Relationship Id="rId15" Type="http://schemas.openxmlformats.org/officeDocument/2006/relationships/hyperlink" Target="https://podminky.urs.cz/item/CS_URS_2024_01/915221112" TargetMode="External" /><Relationship Id="rId16" Type="http://schemas.openxmlformats.org/officeDocument/2006/relationships/hyperlink" Target="https://podminky.urs.cz/item/CS_URS_2024_01/915221122" TargetMode="External" /><Relationship Id="rId17" Type="http://schemas.openxmlformats.org/officeDocument/2006/relationships/hyperlink" Target="https://podminky.urs.cz/item/CS_URS_2024_01/915231112" TargetMode="External" /><Relationship Id="rId18" Type="http://schemas.openxmlformats.org/officeDocument/2006/relationships/hyperlink" Target="https://podminky.urs.cz/item/CS_URS_2024_01/915611111" TargetMode="External" /><Relationship Id="rId19" Type="http://schemas.openxmlformats.org/officeDocument/2006/relationships/hyperlink" Target="https://podminky.urs.cz/item/CS_URS_2024_01/915621111" TargetMode="External" /><Relationship Id="rId20" Type="http://schemas.openxmlformats.org/officeDocument/2006/relationships/hyperlink" Target="https://podminky.urs.cz/item/CS_URS_2024_01/919731122" TargetMode="External" /><Relationship Id="rId21" Type="http://schemas.openxmlformats.org/officeDocument/2006/relationships/hyperlink" Target="https://podminky.urs.cz/item/CS_URS_2024_01/919732211" TargetMode="External" /><Relationship Id="rId22" Type="http://schemas.openxmlformats.org/officeDocument/2006/relationships/hyperlink" Target="https://podminky.urs.cz/item/CS_URS_2024_01/919735112" TargetMode="External" /><Relationship Id="rId23" Type="http://schemas.openxmlformats.org/officeDocument/2006/relationships/hyperlink" Target="https://podminky.urs.cz/item/CS_URS_2024_01/938908411" TargetMode="External" /><Relationship Id="rId24" Type="http://schemas.openxmlformats.org/officeDocument/2006/relationships/hyperlink" Target="https://podminky.urs.cz/item/CS_URS_2024_01/938909311" TargetMode="External" /><Relationship Id="rId25" Type="http://schemas.openxmlformats.org/officeDocument/2006/relationships/hyperlink" Target="https://podminky.urs.cz/item/CS_URS_2024_01/997221551" TargetMode="External" /><Relationship Id="rId26" Type="http://schemas.openxmlformats.org/officeDocument/2006/relationships/hyperlink" Target="https://podminky.urs.cz/item/CS_URS_2024_01/997221559" TargetMode="External" /><Relationship Id="rId27" Type="http://schemas.openxmlformats.org/officeDocument/2006/relationships/hyperlink" Target="https://podminky.urs.cz/item/CS_URS_2024_01/997221612" TargetMode="External" /><Relationship Id="rId28" Type="http://schemas.openxmlformats.org/officeDocument/2006/relationships/hyperlink" Target="https://podminky.urs.cz/item/CS_URS_2024_01/997221873" TargetMode="External" /><Relationship Id="rId29" Type="http://schemas.openxmlformats.org/officeDocument/2006/relationships/hyperlink" Target="https://podminky.urs.cz/item/CS_URS_2024_01/997221875" TargetMode="External" /><Relationship Id="rId30" Type="http://schemas.openxmlformats.org/officeDocument/2006/relationships/hyperlink" Target="https://podminky.urs.cz/item/CS_URS_2024_01/998225111" TargetMode="External" /><Relationship Id="rId3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123" TargetMode="External" /><Relationship Id="rId2" Type="http://schemas.openxmlformats.org/officeDocument/2006/relationships/hyperlink" Target="https://podminky.urs.cz/item/CS_URS_2024_01/113154264" TargetMode="External" /><Relationship Id="rId3" Type="http://schemas.openxmlformats.org/officeDocument/2006/relationships/hyperlink" Target="https://podminky.urs.cz/item/CS_URS_2024_01/565135111" TargetMode="External" /><Relationship Id="rId4" Type="http://schemas.openxmlformats.org/officeDocument/2006/relationships/hyperlink" Target="https://podminky.urs.cz/item/CS_URS_2024_01/573211111" TargetMode="External" /><Relationship Id="rId5" Type="http://schemas.openxmlformats.org/officeDocument/2006/relationships/hyperlink" Target="https://podminky.urs.cz/item/CS_URS_2024_01/577144121" TargetMode="External" /><Relationship Id="rId6" Type="http://schemas.openxmlformats.org/officeDocument/2006/relationships/hyperlink" Target="https://podminky.urs.cz/item/CS_URS_2024_01/577145122" TargetMode="External" /><Relationship Id="rId7" Type="http://schemas.openxmlformats.org/officeDocument/2006/relationships/hyperlink" Target="https://podminky.urs.cz/item/CS_URS_2024_01/899132212" TargetMode="External" /><Relationship Id="rId8" Type="http://schemas.openxmlformats.org/officeDocument/2006/relationships/hyperlink" Target="https://podminky.urs.cz/item/CS_URS_2024_01/899133111" TargetMode="External" /><Relationship Id="rId9" Type="http://schemas.openxmlformats.org/officeDocument/2006/relationships/hyperlink" Target="https://podminky.urs.cz/item/CS_URS_2024_01/899133211" TargetMode="External" /><Relationship Id="rId10" Type="http://schemas.openxmlformats.org/officeDocument/2006/relationships/hyperlink" Target="https://podminky.urs.cz/item/CS_URS_2024_01/915211112" TargetMode="External" /><Relationship Id="rId11" Type="http://schemas.openxmlformats.org/officeDocument/2006/relationships/hyperlink" Target="https://podminky.urs.cz/item/CS_URS_2024_01/915611111" TargetMode="External" /><Relationship Id="rId12" Type="http://schemas.openxmlformats.org/officeDocument/2006/relationships/hyperlink" Target="https://podminky.urs.cz/item/CS_URS_2024_01/919731122" TargetMode="External" /><Relationship Id="rId13" Type="http://schemas.openxmlformats.org/officeDocument/2006/relationships/hyperlink" Target="https://podminky.urs.cz/item/CS_URS_2024_01/919732211" TargetMode="External" /><Relationship Id="rId14" Type="http://schemas.openxmlformats.org/officeDocument/2006/relationships/hyperlink" Target="https://podminky.urs.cz/item/CS_URS_2024_01/919735112" TargetMode="External" /><Relationship Id="rId15" Type="http://schemas.openxmlformats.org/officeDocument/2006/relationships/hyperlink" Target="https://podminky.urs.cz/item/CS_URS_2024_01/938908411" TargetMode="External" /><Relationship Id="rId16" Type="http://schemas.openxmlformats.org/officeDocument/2006/relationships/hyperlink" Target="https://podminky.urs.cz/item/CS_URS_2024_01/938909311" TargetMode="External" /><Relationship Id="rId17" Type="http://schemas.openxmlformats.org/officeDocument/2006/relationships/hyperlink" Target="https://podminky.urs.cz/item/CS_URS_2024_01/997221551" TargetMode="External" /><Relationship Id="rId18" Type="http://schemas.openxmlformats.org/officeDocument/2006/relationships/hyperlink" Target="https://podminky.urs.cz/item/CS_URS_2024_01/997221559" TargetMode="External" /><Relationship Id="rId19" Type="http://schemas.openxmlformats.org/officeDocument/2006/relationships/hyperlink" Target="https://podminky.urs.cz/item/CS_URS_2024_01/997221612" TargetMode="External" /><Relationship Id="rId20" Type="http://schemas.openxmlformats.org/officeDocument/2006/relationships/hyperlink" Target="https://podminky.urs.cz/item/CS_URS_2024_01/997221873" TargetMode="External" /><Relationship Id="rId21" Type="http://schemas.openxmlformats.org/officeDocument/2006/relationships/hyperlink" Target="https://podminky.urs.cz/item/CS_URS_2024_01/997221875" TargetMode="External" /><Relationship Id="rId22" Type="http://schemas.openxmlformats.org/officeDocument/2006/relationships/hyperlink" Target="https://podminky.urs.cz/item/CS_URS_2024_01/998225111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43002000" TargetMode="External" /><Relationship Id="rId3" Type="http://schemas.openxmlformats.org/officeDocument/2006/relationships/hyperlink" Target="https://podminky.urs.cz/item/CS_URS_2024_01/072103001" TargetMode="External" /><Relationship Id="rId4" Type="http://schemas.openxmlformats.org/officeDocument/2006/relationships/hyperlink" Target="https://podminky.urs.cz/item/CS_URS_2024_01/460010025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Ku0060052024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II/198 a III/19910 - Tachov, oprava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9. 5. 2024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SUS PK p.o.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16.5" customHeight="1">
      <c r="A55" s="112" t="s">
        <v>74</v>
      </c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'SO-101 - II-198 Tř.Míru ,...'!J30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'SO-101 - II-198 Tř.Míru ,...'!P86</f>
        <v>0</v>
      </c>
      <c r="AV55" s="121">
        <f>'SO-101 - II-198 Tř.Míru ,...'!J33</f>
        <v>0</v>
      </c>
      <c r="AW55" s="121">
        <f>'SO-101 - II-198 Tř.Míru ,...'!J34</f>
        <v>0</v>
      </c>
      <c r="AX55" s="121">
        <f>'SO-101 - II-198 Tř.Míru ,...'!J35</f>
        <v>0</v>
      </c>
      <c r="AY55" s="121">
        <f>'SO-101 - II-198 Tř.Míru ,...'!J36</f>
        <v>0</v>
      </c>
      <c r="AZ55" s="121">
        <f>'SO-101 - II-198 Tř.Míru ,...'!F33</f>
        <v>0</v>
      </c>
      <c r="BA55" s="121">
        <f>'SO-101 - II-198 Tř.Míru ,...'!F34</f>
        <v>0</v>
      </c>
      <c r="BB55" s="121">
        <f>'SO-101 - II-198 Tř.Míru ,...'!F35</f>
        <v>0</v>
      </c>
      <c r="BC55" s="121">
        <f>'SO-101 - II-198 Tř.Míru ,...'!F36</f>
        <v>0</v>
      </c>
      <c r="BD55" s="123">
        <f>'SO-101 - II-198 Tř.Míru ,...'!F37</f>
        <v>0</v>
      </c>
      <c r="BE55" s="7"/>
      <c r="BT55" s="124" t="s">
        <v>78</v>
      </c>
      <c r="BV55" s="124" t="s">
        <v>72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7" customFormat="1" ht="16.5" customHeight="1">
      <c r="A56" s="112" t="s">
        <v>74</v>
      </c>
      <c r="B56" s="113"/>
      <c r="C56" s="114"/>
      <c r="D56" s="115" t="s">
        <v>81</v>
      </c>
      <c r="E56" s="115"/>
      <c r="F56" s="115"/>
      <c r="G56" s="115"/>
      <c r="H56" s="115"/>
      <c r="I56" s="116"/>
      <c r="J56" s="115" t="s">
        <v>82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'SO-102 - III-199-10 Ameri...'!J30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77</v>
      </c>
      <c r="AR56" s="119"/>
      <c r="AS56" s="120">
        <v>0</v>
      </c>
      <c r="AT56" s="121">
        <f>ROUND(SUM(AV56:AW56),2)</f>
        <v>0</v>
      </c>
      <c r="AU56" s="122">
        <f>'SO-102 - III-199-10 Ameri...'!P86</f>
        <v>0</v>
      </c>
      <c r="AV56" s="121">
        <f>'SO-102 - III-199-10 Ameri...'!J33</f>
        <v>0</v>
      </c>
      <c r="AW56" s="121">
        <f>'SO-102 - III-199-10 Ameri...'!J34</f>
        <v>0</v>
      </c>
      <c r="AX56" s="121">
        <f>'SO-102 - III-199-10 Ameri...'!J35</f>
        <v>0</v>
      </c>
      <c r="AY56" s="121">
        <f>'SO-102 - III-199-10 Ameri...'!J36</f>
        <v>0</v>
      </c>
      <c r="AZ56" s="121">
        <f>'SO-102 - III-199-10 Ameri...'!F33</f>
        <v>0</v>
      </c>
      <c r="BA56" s="121">
        <f>'SO-102 - III-199-10 Ameri...'!F34</f>
        <v>0</v>
      </c>
      <c r="BB56" s="121">
        <f>'SO-102 - III-199-10 Ameri...'!F35</f>
        <v>0</v>
      </c>
      <c r="BC56" s="121">
        <f>'SO-102 - III-199-10 Ameri...'!F36</f>
        <v>0</v>
      </c>
      <c r="BD56" s="123">
        <f>'SO-102 - III-199-10 Ameri...'!F37</f>
        <v>0</v>
      </c>
      <c r="BE56" s="7"/>
      <c r="BT56" s="124" t="s">
        <v>78</v>
      </c>
      <c r="BV56" s="124" t="s">
        <v>72</v>
      </c>
      <c r="BW56" s="124" t="s">
        <v>83</v>
      </c>
      <c r="BX56" s="124" t="s">
        <v>5</v>
      </c>
      <c r="CL56" s="124" t="s">
        <v>19</v>
      </c>
      <c r="CM56" s="124" t="s">
        <v>80</v>
      </c>
    </row>
    <row r="57" s="7" customFormat="1" ht="16.5" customHeight="1">
      <c r="A57" s="112" t="s">
        <v>74</v>
      </c>
      <c r="B57" s="113"/>
      <c r="C57" s="114"/>
      <c r="D57" s="115" t="s">
        <v>84</v>
      </c>
      <c r="E57" s="115"/>
      <c r="F57" s="115"/>
      <c r="G57" s="115"/>
      <c r="H57" s="115"/>
      <c r="I57" s="116"/>
      <c r="J57" s="115" t="s">
        <v>85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'VRN - Vedlejší a ostatní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86</v>
      </c>
      <c r="AR57" s="119"/>
      <c r="AS57" s="125">
        <v>0</v>
      </c>
      <c r="AT57" s="126">
        <f>ROUND(SUM(AV57:AW57),2)</f>
        <v>0</v>
      </c>
      <c r="AU57" s="127">
        <f>'VRN - Vedlejší a ostatní ...'!P80</f>
        <v>0</v>
      </c>
      <c r="AV57" s="126">
        <f>'VRN - Vedlejší a ostatní ...'!J33</f>
        <v>0</v>
      </c>
      <c r="AW57" s="126">
        <f>'VRN - Vedlejší a ostatní ...'!J34</f>
        <v>0</v>
      </c>
      <c r="AX57" s="126">
        <f>'VRN - Vedlejší a ostatní ...'!J35</f>
        <v>0</v>
      </c>
      <c r="AY57" s="126">
        <f>'VRN - Vedlejší a ostatní ...'!J36</f>
        <v>0</v>
      </c>
      <c r="AZ57" s="126">
        <f>'VRN - Vedlejší a ostatní ...'!F33</f>
        <v>0</v>
      </c>
      <c r="BA57" s="126">
        <f>'VRN - Vedlejší a ostatní ...'!F34</f>
        <v>0</v>
      </c>
      <c r="BB57" s="126">
        <f>'VRN - Vedlejší a ostatní ...'!F35</f>
        <v>0</v>
      </c>
      <c r="BC57" s="126">
        <f>'VRN - Vedlejší a ostatní ...'!F36</f>
        <v>0</v>
      </c>
      <c r="BD57" s="128">
        <f>'VRN - Vedlejší a ostatní ...'!F37</f>
        <v>0</v>
      </c>
      <c r="BE57" s="7"/>
      <c r="BT57" s="124" t="s">
        <v>78</v>
      </c>
      <c r="BV57" s="124" t="s">
        <v>72</v>
      </c>
      <c r="BW57" s="124" t="s">
        <v>87</v>
      </c>
      <c r="BX57" s="124" t="s">
        <v>5</v>
      </c>
      <c r="CL57" s="124" t="s">
        <v>19</v>
      </c>
      <c r="CM57" s="124" t="s">
        <v>80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JiHAORAr5K7XutlPR0igTJJzlhqpQRmsjzVZFaGGX1EMGo1VZfdgWCVsaICVeMfSaM0mlHgMkqsdf1sjtxCfZw==" hashValue="v/3rNEsOuzk9TPyMkjWln/c6Niupl8I89qpv1Lzdp4pjGm9iwkrhsLjWSSCm8VFBLjLKsdMHJfsMsxvl8CYoM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-101 - II-198 Tř.Míru ,...'!C2" display="/"/>
    <hyperlink ref="A56" location="'SO-102 - III-199-10 Ameri...'!C2" display="/"/>
    <hyperlink ref="A57" location="'VR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II/198 a III/19910 - Tachov, oprava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9. 5. 2024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ROUND((SUM(BE86:BE213)),  2)</f>
        <v>0</v>
      </c>
      <c r="G33" s="39"/>
      <c r="H33" s="39"/>
      <c r="I33" s="149">
        <v>0.20999999999999999</v>
      </c>
      <c r="J33" s="148">
        <f>ROUND(((SUM(BE86:BE213))*I33),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ROUND((SUM(BF86:BF213)),  2)</f>
        <v>0</v>
      </c>
      <c r="G34" s="39"/>
      <c r="H34" s="39"/>
      <c r="I34" s="149">
        <v>0.12</v>
      </c>
      <c r="J34" s="148">
        <f>ROUND(((SUM(BF86:BF213))*I34),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ROUND((SUM(BG86:BG213)),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ROUND((SUM(BH86:BH213)),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ROUND((SUM(BI86:BI213)),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II/198 a III/19910 - Tachov, oprava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SO-101 - II/198 Tř.Míru , Tachov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9. 5. 2024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SUS PK p.o.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J95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J108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J123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J179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101</v>
      </c>
      <c r="E66" s="175"/>
      <c r="F66" s="175"/>
      <c r="G66" s="175"/>
      <c r="H66" s="175"/>
      <c r="I66" s="175"/>
      <c r="J66" s="176">
        <f>J210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102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II/198 a III/19910 - Tachov, oprava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89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SO-101 - II/198 Tř.Míru , Tachov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9. 5. 2024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SUS PK p.o. </v>
      </c>
      <c r="G82" s="41"/>
      <c r="H82" s="41"/>
      <c r="I82" s="33" t="s">
        <v>31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103</v>
      </c>
      <c r="D85" s="181" t="s">
        <v>55</v>
      </c>
      <c r="E85" s="181" t="s">
        <v>51</v>
      </c>
      <c r="F85" s="181" t="s">
        <v>52</v>
      </c>
      <c r="G85" s="181" t="s">
        <v>104</v>
      </c>
      <c r="H85" s="181" t="s">
        <v>105</v>
      </c>
      <c r="I85" s="181" t="s">
        <v>106</v>
      </c>
      <c r="J85" s="181" t="s">
        <v>93</v>
      </c>
      <c r="K85" s="182" t="s">
        <v>107</v>
      </c>
      <c r="L85" s="183"/>
      <c r="M85" s="93" t="s">
        <v>19</v>
      </c>
      <c r="N85" s="94" t="s">
        <v>40</v>
      </c>
      <c r="O85" s="94" t="s">
        <v>108</v>
      </c>
      <c r="P85" s="94" t="s">
        <v>109</v>
      </c>
      <c r="Q85" s="94" t="s">
        <v>110</v>
      </c>
      <c r="R85" s="94" t="s">
        <v>111</v>
      </c>
      <c r="S85" s="94" t="s">
        <v>112</v>
      </c>
      <c r="T85" s="95" t="s">
        <v>113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114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9.9180250000000019</v>
      </c>
      <c r="S86" s="97"/>
      <c r="T86" s="187">
        <f>T87</f>
        <v>390.97000000000003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94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69</v>
      </c>
      <c r="E87" s="192" t="s">
        <v>115</v>
      </c>
      <c r="F87" s="192" t="s">
        <v>116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P88+P95+P108+P123+P179+P210</f>
        <v>0</v>
      </c>
      <c r="Q87" s="197"/>
      <c r="R87" s="198">
        <f>R88+R95+R108+R123+R179+R210</f>
        <v>9.9180250000000019</v>
      </c>
      <c r="S87" s="197"/>
      <c r="T87" s="199">
        <f>T88+T95+T108+T123+T179+T210</f>
        <v>390.97000000000003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70</v>
      </c>
      <c r="AY87" s="200" t="s">
        <v>117</v>
      </c>
      <c r="BK87" s="202">
        <f>BK88+BK95+BK108+BK123+BK179+BK210</f>
        <v>0</v>
      </c>
    </row>
    <row r="88" s="12" customFormat="1" ht="22.8" customHeight="1">
      <c r="A88" s="12"/>
      <c r="B88" s="189"/>
      <c r="C88" s="190"/>
      <c r="D88" s="191" t="s">
        <v>69</v>
      </c>
      <c r="E88" s="203" t="s">
        <v>78</v>
      </c>
      <c r="F88" s="203" t="s">
        <v>118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SUM(P89:P94)</f>
        <v>0</v>
      </c>
      <c r="Q88" s="197"/>
      <c r="R88" s="198">
        <f>SUM(R89:R94)</f>
        <v>0.22610000000000002</v>
      </c>
      <c r="S88" s="197"/>
      <c r="T88" s="199">
        <f>SUM(T89:T94)</f>
        <v>336.49000000000001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117</v>
      </c>
      <c r="BK88" s="202">
        <f>SUM(BK89:BK94)</f>
        <v>0</v>
      </c>
    </row>
    <row r="89" s="2" customFormat="1" ht="21.75" customHeight="1">
      <c r="A89" s="39"/>
      <c r="B89" s="40"/>
      <c r="C89" s="205" t="s">
        <v>78</v>
      </c>
      <c r="D89" s="205" t="s">
        <v>119</v>
      </c>
      <c r="E89" s="206" t="s">
        <v>120</v>
      </c>
      <c r="F89" s="207" t="s">
        <v>121</v>
      </c>
      <c r="G89" s="208" t="s">
        <v>122</v>
      </c>
      <c r="H89" s="209">
        <v>266</v>
      </c>
      <c r="I89" s="210"/>
      <c r="J89" s="211">
        <f>ROUND(I89*H89,2)</f>
        <v>0</v>
      </c>
      <c r="K89" s="207" t="s">
        <v>123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5.0000000000000002E-05</v>
      </c>
      <c r="R89" s="214">
        <f>Q89*H89</f>
        <v>0.013300000000000001</v>
      </c>
      <c r="S89" s="214">
        <v>0.11500000000000001</v>
      </c>
      <c r="T89" s="215">
        <f>S89*H89</f>
        <v>30.59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124</v>
      </c>
      <c r="AT89" s="216" t="s">
        <v>119</v>
      </c>
      <c r="AU89" s="216" t="s">
        <v>80</v>
      </c>
      <c r="AY89" s="18" t="s">
        <v>117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124</v>
      </c>
      <c r="BM89" s="216" t="s">
        <v>125</v>
      </c>
    </row>
    <row r="90" s="2" customFormat="1">
      <c r="A90" s="39"/>
      <c r="B90" s="40"/>
      <c r="C90" s="41"/>
      <c r="D90" s="218" t="s">
        <v>126</v>
      </c>
      <c r="E90" s="41"/>
      <c r="F90" s="219" t="s">
        <v>127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126</v>
      </c>
      <c r="AU90" s="18" t="s">
        <v>80</v>
      </c>
    </row>
    <row r="91" s="2" customFormat="1">
      <c r="A91" s="39"/>
      <c r="B91" s="40"/>
      <c r="C91" s="41"/>
      <c r="D91" s="223" t="s">
        <v>128</v>
      </c>
      <c r="E91" s="41"/>
      <c r="F91" s="224" t="s">
        <v>129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128</v>
      </c>
      <c r="AU91" s="18" t="s">
        <v>80</v>
      </c>
    </row>
    <row r="92" s="2" customFormat="1" ht="21.75" customHeight="1">
      <c r="A92" s="39"/>
      <c r="B92" s="40"/>
      <c r="C92" s="205" t="s">
        <v>80</v>
      </c>
      <c r="D92" s="205" t="s">
        <v>119</v>
      </c>
      <c r="E92" s="206" t="s">
        <v>130</v>
      </c>
      <c r="F92" s="207" t="s">
        <v>131</v>
      </c>
      <c r="G92" s="208" t="s">
        <v>122</v>
      </c>
      <c r="H92" s="209">
        <v>1330</v>
      </c>
      <c r="I92" s="210"/>
      <c r="J92" s="211">
        <f>ROUND(I92*H92,2)</f>
        <v>0</v>
      </c>
      <c r="K92" s="207" t="s">
        <v>123</v>
      </c>
      <c r="L92" s="45"/>
      <c r="M92" s="212" t="s">
        <v>19</v>
      </c>
      <c r="N92" s="213" t="s">
        <v>41</v>
      </c>
      <c r="O92" s="85"/>
      <c r="P92" s="214">
        <f>O92*H92</f>
        <v>0</v>
      </c>
      <c r="Q92" s="214">
        <v>0.00016000000000000001</v>
      </c>
      <c r="R92" s="214">
        <f>Q92*H92</f>
        <v>0.21280000000000002</v>
      </c>
      <c r="S92" s="214">
        <v>0.23000000000000001</v>
      </c>
      <c r="T92" s="215">
        <f>S92*H92</f>
        <v>305.90000000000003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124</v>
      </c>
      <c r="AT92" s="216" t="s">
        <v>119</v>
      </c>
      <c r="AU92" s="216" t="s">
        <v>80</v>
      </c>
      <c r="AY92" s="18" t="s">
        <v>117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78</v>
      </c>
      <c r="BK92" s="217">
        <f>ROUND(I92*H92,2)</f>
        <v>0</v>
      </c>
      <c r="BL92" s="18" t="s">
        <v>124</v>
      </c>
      <c r="BM92" s="216" t="s">
        <v>132</v>
      </c>
    </row>
    <row r="93" s="2" customFormat="1">
      <c r="A93" s="39"/>
      <c r="B93" s="40"/>
      <c r="C93" s="41"/>
      <c r="D93" s="218" t="s">
        <v>126</v>
      </c>
      <c r="E93" s="41"/>
      <c r="F93" s="219" t="s">
        <v>133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126</v>
      </c>
      <c r="AU93" s="18" t="s">
        <v>80</v>
      </c>
    </row>
    <row r="94" s="2" customFormat="1">
      <c r="A94" s="39"/>
      <c r="B94" s="40"/>
      <c r="C94" s="41"/>
      <c r="D94" s="223" t="s">
        <v>128</v>
      </c>
      <c r="E94" s="41"/>
      <c r="F94" s="224" t="s">
        <v>134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128</v>
      </c>
      <c r="AU94" s="18" t="s">
        <v>80</v>
      </c>
    </row>
    <row r="95" s="12" customFormat="1" ht="22.8" customHeight="1">
      <c r="A95" s="12"/>
      <c r="B95" s="189"/>
      <c r="C95" s="190"/>
      <c r="D95" s="191" t="s">
        <v>69</v>
      </c>
      <c r="E95" s="203" t="s">
        <v>135</v>
      </c>
      <c r="F95" s="203" t="s">
        <v>136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SUM(P96:P107)</f>
        <v>0</v>
      </c>
      <c r="Q95" s="197"/>
      <c r="R95" s="198">
        <f>SUM(R96:R107)</f>
        <v>0</v>
      </c>
      <c r="S95" s="197"/>
      <c r="T95" s="199">
        <f>SUM(T96:T107)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78</v>
      </c>
      <c r="AT95" s="201" t="s">
        <v>69</v>
      </c>
      <c r="AU95" s="201" t="s">
        <v>78</v>
      </c>
      <c r="AY95" s="200" t="s">
        <v>117</v>
      </c>
      <c r="BK95" s="202">
        <f>SUM(BK96:BK107)</f>
        <v>0</v>
      </c>
    </row>
    <row r="96" s="2" customFormat="1" ht="16.5" customHeight="1">
      <c r="A96" s="39"/>
      <c r="B96" s="40"/>
      <c r="C96" s="205" t="s">
        <v>137</v>
      </c>
      <c r="D96" s="205" t="s">
        <v>119</v>
      </c>
      <c r="E96" s="206" t="s">
        <v>138</v>
      </c>
      <c r="F96" s="207" t="s">
        <v>139</v>
      </c>
      <c r="G96" s="208" t="s">
        <v>122</v>
      </c>
      <c r="H96" s="209">
        <v>266</v>
      </c>
      <c r="I96" s="210"/>
      <c r="J96" s="211">
        <f>ROUND(I96*H96,2)</f>
        <v>0</v>
      </c>
      <c r="K96" s="207" t="s">
        <v>123</v>
      </c>
      <c r="L96" s="45"/>
      <c r="M96" s="212" t="s">
        <v>19</v>
      </c>
      <c r="N96" s="213" t="s">
        <v>41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124</v>
      </c>
      <c r="AT96" s="216" t="s">
        <v>119</v>
      </c>
      <c r="AU96" s="216" t="s">
        <v>80</v>
      </c>
      <c r="AY96" s="18" t="s">
        <v>117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124</v>
      </c>
      <c r="BM96" s="216" t="s">
        <v>140</v>
      </c>
    </row>
    <row r="97" s="2" customFormat="1">
      <c r="A97" s="39"/>
      <c r="B97" s="40"/>
      <c r="C97" s="41"/>
      <c r="D97" s="218" t="s">
        <v>126</v>
      </c>
      <c r="E97" s="41"/>
      <c r="F97" s="219" t="s">
        <v>141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126</v>
      </c>
      <c r="AU97" s="18" t="s">
        <v>80</v>
      </c>
    </row>
    <row r="98" s="2" customFormat="1">
      <c r="A98" s="39"/>
      <c r="B98" s="40"/>
      <c r="C98" s="41"/>
      <c r="D98" s="223" t="s">
        <v>128</v>
      </c>
      <c r="E98" s="41"/>
      <c r="F98" s="224" t="s">
        <v>142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128</v>
      </c>
      <c r="AU98" s="18" t="s">
        <v>80</v>
      </c>
    </row>
    <row r="99" s="2" customFormat="1" ht="16.5" customHeight="1">
      <c r="A99" s="39"/>
      <c r="B99" s="40"/>
      <c r="C99" s="205" t="s">
        <v>124</v>
      </c>
      <c r="D99" s="205" t="s">
        <v>119</v>
      </c>
      <c r="E99" s="206" t="s">
        <v>143</v>
      </c>
      <c r="F99" s="207" t="s">
        <v>144</v>
      </c>
      <c r="G99" s="208" t="s">
        <v>122</v>
      </c>
      <c r="H99" s="209">
        <v>2926</v>
      </c>
      <c r="I99" s="210"/>
      <c r="J99" s="211">
        <f>ROUND(I99*H99,2)</f>
        <v>0</v>
      </c>
      <c r="K99" s="207" t="s">
        <v>123</v>
      </c>
      <c r="L99" s="45"/>
      <c r="M99" s="212" t="s">
        <v>19</v>
      </c>
      <c r="N99" s="213" t="s">
        <v>41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124</v>
      </c>
      <c r="AT99" s="216" t="s">
        <v>119</v>
      </c>
      <c r="AU99" s="216" t="s">
        <v>80</v>
      </c>
      <c r="AY99" s="18" t="s">
        <v>117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78</v>
      </c>
      <c r="BK99" s="217">
        <f>ROUND(I99*H99,2)</f>
        <v>0</v>
      </c>
      <c r="BL99" s="18" t="s">
        <v>124</v>
      </c>
      <c r="BM99" s="216" t="s">
        <v>145</v>
      </c>
    </row>
    <row r="100" s="2" customFormat="1">
      <c r="A100" s="39"/>
      <c r="B100" s="40"/>
      <c r="C100" s="41"/>
      <c r="D100" s="218" t="s">
        <v>126</v>
      </c>
      <c r="E100" s="41"/>
      <c r="F100" s="219" t="s">
        <v>146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126</v>
      </c>
      <c r="AU100" s="18" t="s">
        <v>80</v>
      </c>
    </row>
    <row r="101" s="2" customFormat="1">
      <c r="A101" s="39"/>
      <c r="B101" s="40"/>
      <c r="C101" s="41"/>
      <c r="D101" s="223" t="s">
        <v>128</v>
      </c>
      <c r="E101" s="41"/>
      <c r="F101" s="224" t="s">
        <v>147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128</v>
      </c>
      <c r="AU101" s="18" t="s">
        <v>80</v>
      </c>
    </row>
    <row r="102" s="2" customFormat="1" ht="21.75" customHeight="1">
      <c r="A102" s="39"/>
      <c r="B102" s="40"/>
      <c r="C102" s="205" t="s">
        <v>135</v>
      </c>
      <c r="D102" s="205" t="s">
        <v>119</v>
      </c>
      <c r="E102" s="206" t="s">
        <v>148</v>
      </c>
      <c r="F102" s="207" t="s">
        <v>149</v>
      </c>
      <c r="G102" s="208" t="s">
        <v>122</v>
      </c>
      <c r="H102" s="209">
        <v>1330</v>
      </c>
      <c r="I102" s="210"/>
      <c r="J102" s="211">
        <f>ROUND(I102*H102,2)</f>
        <v>0</v>
      </c>
      <c r="K102" s="207" t="s">
        <v>123</v>
      </c>
      <c r="L102" s="45"/>
      <c r="M102" s="212" t="s">
        <v>19</v>
      </c>
      <c r="N102" s="213" t="s">
        <v>41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124</v>
      </c>
      <c r="AT102" s="216" t="s">
        <v>119</v>
      </c>
      <c r="AU102" s="216" t="s">
        <v>80</v>
      </c>
      <c r="AY102" s="18" t="s">
        <v>117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124</v>
      </c>
      <c r="BM102" s="216" t="s">
        <v>150</v>
      </c>
    </row>
    <row r="103" s="2" customFormat="1">
      <c r="A103" s="39"/>
      <c r="B103" s="40"/>
      <c r="C103" s="41"/>
      <c r="D103" s="218" t="s">
        <v>126</v>
      </c>
      <c r="E103" s="41"/>
      <c r="F103" s="219" t="s">
        <v>151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126</v>
      </c>
      <c r="AU103" s="18" t="s">
        <v>80</v>
      </c>
    </row>
    <row r="104" s="2" customFormat="1">
      <c r="A104" s="39"/>
      <c r="B104" s="40"/>
      <c r="C104" s="41"/>
      <c r="D104" s="223" t="s">
        <v>128</v>
      </c>
      <c r="E104" s="41"/>
      <c r="F104" s="224" t="s">
        <v>152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128</v>
      </c>
      <c r="AU104" s="18" t="s">
        <v>80</v>
      </c>
    </row>
    <row r="105" s="2" customFormat="1" ht="16.5" customHeight="1">
      <c r="A105" s="39"/>
      <c r="B105" s="40"/>
      <c r="C105" s="205" t="s">
        <v>153</v>
      </c>
      <c r="D105" s="205" t="s">
        <v>119</v>
      </c>
      <c r="E105" s="206" t="s">
        <v>154</v>
      </c>
      <c r="F105" s="207" t="s">
        <v>155</v>
      </c>
      <c r="G105" s="208" t="s">
        <v>122</v>
      </c>
      <c r="H105" s="209">
        <v>1330</v>
      </c>
      <c r="I105" s="210"/>
      <c r="J105" s="211">
        <f>ROUND(I105*H105,2)</f>
        <v>0</v>
      </c>
      <c r="K105" s="207" t="s">
        <v>123</v>
      </c>
      <c r="L105" s="45"/>
      <c r="M105" s="212" t="s">
        <v>19</v>
      </c>
      <c r="N105" s="213" t="s">
        <v>41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124</v>
      </c>
      <c r="AT105" s="216" t="s">
        <v>119</v>
      </c>
      <c r="AU105" s="216" t="s">
        <v>80</v>
      </c>
      <c r="AY105" s="18" t="s">
        <v>117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124</v>
      </c>
      <c r="BM105" s="216" t="s">
        <v>156</v>
      </c>
    </row>
    <row r="106" s="2" customFormat="1">
      <c r="A106" s="39"/>
      <c r="B106" s="40"/>
      <c r="C106" s="41"/>
      <c r="D106" s="218" t="s">
        <v>126</v>
      </c>
      <c r="E106" s="41"/>
      <c r="F106" s="219" t="s">
        <v>157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126</v>
      </c>
      <c r="AU106" s="18" t="s">
        <v>80</v>
      </c>
    </row>
    <row r="107" s="2" customFormat="1">
      <c r="A107" s="39"/>
      <c r="B107" s="40"/>
      <c r="C107" s="41"/>
      <c r="D107" s="223" t="s">
        <v>128</v>
      </c>
      <c r="E107" s="41"/>
      <c r="F107" s="224" t="s">
        <v>158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128</v>
      </c>
      <c r="AU107" s="18" t="s">
        <v>80</v>
      </c>
    </row>
    <row r="108" s="12" customFormat="1" ht="22.8" customHeight="1">
      <c r="A108" s="12"/>
      <c r="B108" s="189"/>
      <c r="C108" s="190"/>
      <c r="D108" s="191" t="s">
        <v>69</v>
      </c>
      <c r="E108" s="203" t="s">
        <v>159</v>
      </c>
      <c r="F108" s="203" t="s">
        <v>160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SUM(P109:P122)</f>
        <v>0</v>
      </c>
      <c r="Q108" s="197"/>
      <c r="R108" s="198">
        <f>SUM(R109:R122)</f>
        <v>9.2815200000000004</v>
      </c>
      <c r="S108" s="197"/>
      <c r="T108" s="199">
        <f>SUM(T109:T122)</f>
        <v>6.5999999999999996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78</v>
      </c>
      <c r="AT108" s="201" t="s">
        <v>69</v>
      </c>
      <c r="AU108" s="201" t="s">
        <v>78</v>
      </c>
      <c r="AY108" s="200" t="s">
        <v>117</v>
      </c>
      <c r="BK108" s="202">
        <f>SUM(BK109:BK122)</f>
        <v>0</v>
      </c>
    </row>
    <row r="109" s="2" customFormat="1" ht="16.5" customHeight="1">
      <c r="A109" s="39"/>
      <c r="B109" s="40"/>
      <c r="C109" s="205" t="s">
        <v>161</v>
      </c>
      <c r="D109" s="205" t="s">
        <v>119</v>
      </c>
      <c r="E109" s="206" t="s">
        <v>162</v>
      </c>
      <c r="F109" s="207" t="s">
        <v>163</v>
      </c>
      <c r="G109" s="208" t="s">
        <v>164</v>
      </c>
      <c r="H109" s="209">
        <v>8</v>
      </c>
      <c r="I109" s="210"/>
      <c r="J109" s="211">
        <f>ROUND(I109*H109,2)</f>
        <v>0</v>
      </c>
      <c r="K109" s="207" t="s">
        <v>123</v>
      </c>
      <c r="L109" s="45"/>
      <c r="M109" s="212" t="s">
        <v>19</v>
      </c>
      <c r="N109" s="213" t="s">
        <v>41</v>
      </c>
      <c r="O109" s="85"/>
      <c r="P109" s="214">
        <f>O109*H109</f>
        <v>0</v>
      </c>
      <c r="Q109" s="214">
        <v>0.10037</v>
      </c>
      <c r="R109" s="214">
        <f>Q109*H109</f>
        <v>0.80296000000000001</v>
      </c>
      <c r="S109" s="214">
        <v>0.10000000000000001</v>
      </c>
      <c r="T109" s="215">
        <f>S109*H109</f>
        <v>0.80000000000000004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124</v>
      </c>
      <c r="AT109" s="216" t="s">
        <v>119</v>
      </c>
      <c r="AU109" s="216" t="s">
        <v>80</v>
      </c>
      <c r="AY109" s="18" t="s">
        <v>117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78</v>
      </c>
      <c r="BK109" s="217">
        <f>ROUND(I109*H109,2)</f>
        <v>0</v>
      </c>
      <c r="BL109" s="18" t="s">
        <v>124</v>
      </c>
      <c r="BM109" s="216" t="s">
        <v>165</v>
      </c>
    </row>
    <row r="110" s="2" customFormat="1">
      <c r="A110" s="39"/>
      <c r="B110" s="40"/>
      <c r="C110" s="41"/>
      <c r="D110" s="218" t="s">
        <v>126</v>
      </c>
      <c r="E110" s="41"/>
      <c r="F110" s="219" t="s">
        <v>163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126</v>
      </c>
      <c r="AU110" s="18" t="s">
        <v>80</v>
      </c>
    </row>
    <row r="111" s="2" customFormat="1">
      <c r="A111" s="39"/>
      <c r="B111" s="40"/>
      <c r="C111" s="41"/>
      <c r="D111" s="223" t="s">
        <v>128</v>
      </c>
      <c r="E111" s="41"/>
      <c r="F111" s="224" t="s">
        <v>166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128</v>
      </c>
      <c r="AU111" s="18" t="s">
        <v>80</v>
      </c>
    </row>
    <row r="112" s="2" customFormat="1" ht="24.15" customHeight="1">
      <c r="A112" s="39"/>
      <c r="B112" s="40"/>
      <c r="C112" s="205" t="s">
        <v>159</v>
      </c>
      <c r="D112" s="205" t="s">
        <v>119</v>
      </c>
      <c r="E112" s="206" t="s">
        <v>167</v>
      </c>
      <c r="F112" s="207" t="s">
        <v>168</v>
      </c>
      <c r="G112" s="208" t="s">
        <v>164</v>
      </c>
      <c r="H112" s="209">
        <v>5</v>
      </c>
      <c r="I112" s="210"/>
      <c r="J112" s="211">
        <f>ROUND(I112*H112,2)</f>
        <v>0</v>
      </c>
      <c r="K112" s="207" t="s">
        <v>123</v>
      </c>
      <c r="L112" s="45"/>
      <c r="M112" s="212" t="s">
        <v>19</v>
      </c>
      <c r="N112" s="213" t="s">
        <v>41</v>
      </c>
      <c r="O112" s="85"/>
      <c r="P112" s="214">
        <f>O112*H112</f>
        <v>0</v>
      </c>
      <c r="Q112" s="214">
        <v>0.52254</v>
      </c>
      <c r="R112" s="214">
        <f>Q112*H112</f>
        <v>2.6127000000000002</v>
      </c>
      <c r="S112" s="214">
        <v>0.5</v>
      </c>
      <c r="T112" s="215">
        <f>S112*H112</f>
        <v>2.5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124</v>
      </c>
      <c r="AT112" s="216" t="s">
        <v>119</v>
      </c>
      <c r="AU112" s="216" t="s">
        <v>80</v>
      </c>
      <c r="AY112" s="18" t="s">
        <v>117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78</v>
      </c>
      <c r="BK112" s="217">
        <f>ROUND(I112*H112,2)</f>
        <v>0</v>
      </c>
      <c r="BL112" s="18" t="s">
        <v>124</v>
      </c>
      <c r="BM112" s="216" t="s">
        <v>169</v>
      </c>
    </row>
    <row r="113" s="2" customFormat="1">
      <c r="A113" s="39"/>
      <c r="B113" s="40"/>
      <c r="C113" s="41"/>
      <c r="D113" s="218" t="s">
        <v>126</v>
      </c>
      <c r="E113" s="41"/>
      <c r="F113" s="219" t="s">
        <v>170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126</v>
      </c>
      <c r="AU113" s="18" t="s">
        <v>80</v>
      </c>
    </row>
    <row r="114" s="2" customFormat="1">
      <c r="A114" s="39"/>
      <c r="B114" s="40"/>
      <c r="C114" s="41"/>
      <c r="D114" s="223" t="s">
        <v>128</v>
      </c>
      <c r="E114" s="41"/>
      <c r="F114" s="224" t="s">
        <v>171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128</v>
      </c>
      <c r="AU114" s="18" t="s">
        <v>80</v>
      </c>
    </row>
    <row r="115" s="2" customFormat="1" ht="16.5" customHeight="1">
      <c r="A115" s="39"/>
      <c r="B115" s="40"/>
      <c r="C115" s="205" t="s">
        <v>172</v>
      </c>
      <c r="D115" s="205" t="s">
        <v>119</v>
      </c>
      <c r="E115" s="206" t="s">
        <v>173</v>
      </c>
      <c r="F115" s="207" t="s">
        <v>174</v>
      </c>
      <c r="G115" s="208" t="s">
        <v>164</v>
      </c>
      <c r="H115" s="209">
        <v>11</v>
      </c>
      <c r="I115" s="210"/>
      <c r="J115" s="211">
        <f>ROUND(I115*H115,2)</f>
        <v>0</v>
      </c>
      <c r="K115" s="207" t="s">
        <v>123</v>
      </c>
      <c r="L115" s="45"/>
      <c r="M115" s="212" t="s">
        <v>19</v>
      </c>
      <c r="N115" s="213" t="s">
        <v>41</v>
      </c>
      <c r="O115" s="85"/>
      <c r="P115" s="214">
        <f>O115*H115</f>
        <v>0</v>
      </c>
      <c r="Q115" s="214">
        <v>0.53325999999999996</v>
      </c>
      <c r="R115" s="214">
        <f>Q115*H115</f>
        <v>5.8658599999999996</v>
      </c>
      <c r="S115" s="214">
        <v>0.29999999999999999</v>
      </c>
      <c r="T115" s="215">
        <f>S115*H115</f>
        <v>3.2999999999999998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124</v>
      </c>
      <c r="AT115" s="216" t="s">
        <v>119</v>
      </c>
      <c r="AU115" s="216" t="s">
        <v>80</v>
      </c>
      <c r="AY115" s="18" t="s">
        <v>117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78</v>
      </c>
      <c r="BK115" s="217">
        <f>ROUND(I115*H115,2)</f>
        <v>0</v>
      </c>
      <c r="BL115" s="18" t="s">
        <v>124</v>
      </c>
      <c r="BM115" s="216" t="s">
        <v>175</v>
      </c>
    </row>
    <row r="116" s="2" customFormat="1">
      <c r="A116" s="39"/>
      <c r="B116" s="40"/>
      <c r="C116" s="41"/>
      <c r="D116" s="218" t="s">
        <v>126</v>
      </c>
      <c r="E116" s="41"/>
      <c r="F116" s="219" t="s">
        <v>176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126</v>
      </c>
      <c r="AU116" s="18" t="s">
        <v>80</v>
      </c>
    </row>
    <row r="117" s="2" customFormat="1">
      <c r="A117" s="39"/>
      <c r="B117" s="40"/>
      <c r="C117" s="41"/>
      <c r="D117" s="223" t="s">
        <v>128</v>
      </c>
      <c r="E117" s="41"/>
      <c r="F117" s="224" t="s">
        <v>177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128</v>
      </c>
      <c r="AU117" s="18" t="s">
        <v>80</v>
      </c>
    </row>
    <row r="118" s="13" customFormat="1">
      <c r="A118" s="13"/>
      <c r="B118" s="225"/>
      <c r="C118" s="226"/>
      <c r="D118" s="218" t="s">
        <v>178</v>
      </c>
      <c r="E118" s="227" t="s">
        <v>19</v>
      </c>
      <c r="F118" s="228" t="s">
        <v>179</v>
      </c>
      <c r="G118" s="226"/>
      <c r="H118" s="229">
        <v>11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178</v>
      </c>
      <c r="AU118" s="235" t="s">
        <v>80</v>
      </c>
      <c r="AV118" s="13" t="s">
        <v>80</v>
      </c>
      <c r="AW118" s="13" t="s">
        <v>32</v>
      </c>
      <c r="AX118" s="13" t="s">
        <v>70</v>
      </c>
      <c r="AY118" s="235" t="s">
        <v>117</v>
      </c>
    </row>
    <row r="119" s="2" customFormat="1" ht="16.5" customHeight="1">
      <c r="A119" s="39"/>
      <c r="B119" s="40"/>
      <c r="C119" s="205" t="s">
        <v>180</v>
      </c>
      <c r="D119" s="205" t="s">
        <v>119</v>
      </c>
      <c r="E119" s="206" t="s">
        <v>181</v>
      </c>
      <c r="F119" s="207" t="s">
        <v>182</v>
      </c>
      <c r="G119" s="208" t="s">
        <v>183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41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124</v>
      </c>
      <c r="AT119" s="216" t="s">
        <v>119</v>
      </c>
      <c r="AU119" s="216" t="s">
        <v>80</v>
      </c>
      <c r="AY119" s="18" t="s">
        <v>117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78</v>
      </c>
      <c r="BK119" s="217">
        <f>ROUND(I119*H119,2)</f>
        <v>0</v>
      </c>
      <c r="BL119" s="18" t="s">
        <v>124</v>
      </c>
      <c r="BM119" s="216" t="s">
        <v>184</v>
      </c>
    </row>
    <row r="120" s="2" customFormat="1">
      <c r="A120" s="39"/>
      <c r="B120" s="40"/>
      <c r="C120" s="41"/>
      <c r="D120" s="218" t="s">
        <v>126</v>
      </c>
      <c r="E120" s="41"/>
      <c r="F120" s="219" t="s">
        <v>185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126</v>
      </c>
      <c r="AU120" s="18" t="s">
        <v>80</v>
      </c>
    </row>
    <row r="121" s="2" customFormat="1" ht="16.5" customHeight="1">
      <c r="A121" s="39"/>
      <c r="B121" s="40"/>
      <c r="C121" s="205" t="s">
        <v>179</v>
      </c>
      <c r="D121" s="205" t="s">
        <v>119</v>
      </c>
      <c r="E121" s="206" t="s">
        <v>186</v>
      </c>
      <c r="F121" s="207" t="s">
        <v>187</v>
      </c>
      <c r="G121" s="208" t="s">
        <v>183</v>
      </c>
      <c r="H121" s="209">
        <v>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41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124</v>
      </c>
      <c r="AT121" s="216" t="s">
        <v>119</v>
      </c>
      <c r="AU121" s="216" t="s">
        <v>80</v>
      </c>
      <c r="AY121" s="18" t="s">
        <v>117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78</v>
      </c>
      <c r="BK121" s="217">
        <f>ROUND(I121*H121,2)</f>
        <v>0</v>
      </c>
      <c r="BL121" s="18" t="s">
        <v>124</v>
      </c>
      <c r="BM121" s="216" t="s">
        <v>188</v>
      </c>
    </row>
    <row r="122" s="2" customFormat="1">
      <c r="A122" s="39"/>
      <c r="B122" s="40"/>
      <c r="C122" s="41"/>
      <c r="D122" s="218" t="s">
        <v>126</v>
      </c>
      <c r="E122" s="41"/>
      <c r="F122" s="219" t="s">
        <v>189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126</v>
      </c>
      <c r="AU122" s="18" t="s">
        <v>80</v>
      </c>
    </row>
    <row r="123" s="12" customFormat="1" ht="22.8" customHeight="1">
      <c r="A123" s="12"/>
      <c r="B123" s="189"/>
      <c r="C123" s="190"/>
      <c r="D123" s="191" t="s">
        <v>69</v>
      </c>
      <c r="E123" s="203" t="s">
        <v>172</v>
      </c>
      <c r="F123" s="203" t="s">
        <v>190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SUM(P124:P178)</f>
        <v>0</v>
      </c>
      <c r="Q123" s="197"/>
      <c r="R123" s="198">
        <f>SUM(R124:R178)</f>
        <v>0.41040500000000002</v>
      </c>
      <c r="S123" s="197"/>
      <c r="T123" s="199">
        <f>SUM(T124:T178)</f>
        <v>47.880000000000003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78</v>
      </c>
      <c r="AT123" s="201" t="s">
        <v>69</v>
      </c>
      <c r="AU123" s="201" t="s">
        <v>78</v>
      </c>
      <c r="AY123" s="200" t="s">
        <v>117</v>
      </c>
      <c r="BK123" s="202">
        <f>SUM(BK124:BK178)</f>
        <v>0</v>
      </c>
    </row>
    <row r="124" s="2" customFormat="1" ht="16.5" customHeight="1">
      <c r="A124" s="39"/>
      <c r="B124" s="40"/>
      <c r="C124" s="205" t="s">
        <v>8</v>
      </c>
      <c r="D124" s="205" t="s">
        <v>119</v>
      </c>
      <c r="E124" s="206" t="s">
        <v>191</v>
      </c>
      <c r="F124" s="207" t="s">
        <v>192</v>
      </c>
      <c r="G124" s="208" t="s">
        <v>183</v>
      </c>
      <c r="H124" s="209">
        <v>190</v>
      </c>
      <c r="I124" s="210"/>
      <c r="J124" s="211">
        <f>ROUND(I124*H124,2)</f>
        <v>0</v>
      </c>
      <c r="K124" s="207" t="s">
        <v>123</v>
      </c>
      <c r="L124" s="45"/>
      <c r="M124" s="212" t="s">
        <v>19</v>
      </c>
      <c r="N124" s="213" t="s">
        <v>41</v>
      </c>
      <c r="O124" s="85"/>
      <c r="P124" s="214">
        <f>O124*H124</f>
        <v>0</v>
      </c>
      <c r="Q124" s="214">
        <v>0.00010000000000000001</v>
      </c>
      <c r="R124" s="214">
        <f>Q124*H124</f>
        <v>0.019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124</v>
      </c>
      <c r="AT124" s="216" t="s">
        <v>119</v>
      </c>
      <c r="AU124" s="216" t="s">
        <v>80</v>
      </c>
      <c r="AY124" s="18" t="s">
        <v>117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78</v>
      </c>
      <c r="BK124" s="217">
        <f>ROUND(I124*H124,2)</f>
        <v>0</v>
      </c>
      <c r="BL124" s="18" t="s">
        <v>124</v>
      </c>
      <c r="BM124" s="216" t="s">
        <v>193</v>
      </c>
    </row>
    <row r="125" s="2" customFormat="1">
      <c r="A125" s="39"/>
      <c r="B125" s="40"/>
      <c r="C125" s="41"/>
      <c r="D125" s="218" t="s">
        <v>126</v>
      </c>
      <c r="E125" s="41"/>
      <c r="F125" s="219" t="s">
        <v>194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126</v>
      </c>
      <c r="AU125" s="18" t="s">
        <v>80</v>
      </c>
    </row>
    <row r="126" s="2" customFormat="1">
      <c r="A126" s="39"/>
      <c r="B126" s="40"/>
      <c r="C126" s="41"/>
      <c r="D126" s="223" t="s">
        <v>128</v>
      </c>
      <c r="E126" s="41"/>
      <c r="F126" s="224" t="s">
        <v>195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128</v>
      </c>
      <c r="AU126" s="18" t="s">
        <v>80</v>
      </c>
    </row>
    <row r="127" s="2" customFormat="1" ht="16.5" customHeight="1">
      <c r="A127" s="39"/>
      <c r="B127" s="40"/>
      <c r="C127" s="205" t="s">
        <v>196</v>
      </c>
      <c r="D127" s="205" t="s">
        <v>119</v>
      </c>
      <c r="E127" s="206" t="s">
        <v>197</v>
      </c>
      <c r="F127" s="207" t="s">
        <v>198</v>
      </c>
      <c r="G127" s="208" t="s">
        <v>183</v>
      </c>
      <c r="H127" s="209">
        <v>272</v>
      </c>
      <c r="I127" s="210"/>
      <c r="J127" s="211">
        <f>ROUND(I127*H127,2)</f>
        <v>0</v>
      </c>
      <c r="K127" s="207" t="s">
        <v>123</v>
      </c>
      <c r="L127" s="45"/>
      <c r="M127" s="212" t="s">
        <v>19</v>
      </c>
      <c r="N127" s="213" t="s">
        <v>41</v>
      </c>
      <c r="O127" s="85"/>
      <c r="P127" s="214">
        <f>O127*H127</f>
        <v>0</v>
      </c>
      <c r="Q127" s="214">
        <v>0.00020000000000000001</v>
      </c>
      <c r="R127" s="214">
        <f>Q127*H127</f>
        <v>0.054400000000000004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124</v>
      </c>
      <c r="AT127" s="216" t="s">
        <v>119</v>
      </c>
      <c r="AU127" s="216" t="s">
        <v>80</v>
      </c>
      <c r="AY127" s="18" t="s">
        <v>117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78</v>
      </c>
      <c r="BK127" s="217">
        <f>ROUND(I127*H127,2)</f>
        <v>0</v>
      </c>
      <c r="BL127" s="18" t="s">
        <v>124</v>
      </c>
      <c r="BM127" s="216" t="s">
        <v>199</v>
      </c>
    </row>
    <row r="128" s="2" customFormat="1">
      <c r="A128" s="39"/>
      <c r="B128" s="40"/>
      <c r="C128" s="41"/>
      <c r="D128" s="218" t="s">
        <v>126</v>
      </c>
      <c r="E128" s="41"/>
      <c r="F128" s="219" t="s">
        <v>200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126</v>
      </c>
      <c r="AU128" s="18" t="s">
        <v>80</v>
      </c>
    </row>
    <row r="129" s="2" customFormat="1">
      <c r="A129" s="39"/>
      <c r="B129" s="40"/>
      <c r="C129" s="41"/>
      <c r="D129" s="223" t="s">
        <v>128</v>
      </c>
      <c r="E129" s="41"/>
      <c r="F129" s="224" t="s">
        <v>201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128</v>
      </c>
      <c r="AU129" s="18" t="s">
        <v>80</v>
      </c>
    </row>
    <row r="130" s="2" customFormat="1" ht="16.5" customHeight="1">
      <c r="A130" s="39"/>
      <c r="B130" s="40"/>
      <c r="C130" s="205" t="s">
        <v>202</v>
      </c>
      <c r="D130" s="205" t="s">
        <v>119</v>
      </c>
      <c r="E130" s="206" t="s">
        <v>203</v>
      </c>
      <c r="F130" s="207" t="s">
        <v>204</v>
      </c>
      <c r="G130" s="208" t="s">
        <v>183</v>
      </c>
      <c r="H130" s="209">
        <v>102</v>
      </c>
      <c r="I130" s="210"/>
      <c r="J130" s="211">
        <f>ROUND(I130*H130,2)</f>
        <v>0</v>
      </c>
      <c r="K130" s="207" t="s">
        <v>123</v>
      </c>
      <c r="L130" s="45"/>
      <c r="M130" s="212" t="s">
        <v>19</v>
      </c>
      <c r="N130" s="213" t="s">
        <v>41</v>
      </c>
      <c r="O130" s="85"/>
      <c r="P130" s="214">
        <f>O130*H130</f>
        <v>0</v>
      </c>
      <c r="Q130" s="214">
        <v>0.00010000000000000001</v>
      </c>
      <c r="R130" s="214">
        <f>Q130*H130</f>
        <v>0.010200000000000001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124</v>
      </c>
      <c r="AT130" s="216" t="s">
        <v>119</v>
      </c>
      <c r="AU130" s="216" t="s">
        <v>80</v>
      </c>
      <c r="AY130" s="18" t="s">
        <v>117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78</v>
      </c>
      <c r="BK130" s="217">
        <f>ROUND(I130*H130,2)</f>
        <v>0</v>
      </c>
      <c r="BL130" s="18" t="s">
        <v>124</v>
      </c>
      <c r="BM130" s="216" t="s">
        <v>205</v>
      </c>
    </row>
    <row r="131" s="2" customFormat="1">
      <c r="A131" s="39"/>
      <c r="B131" s="40"/>
      <c r="C131" s="41"/>
      <c r="D131" s="218" t="s">
        <v>126</v>
      </c>
      <c r="E131" s="41"/>
      <c r="F131" s="219" t="s">
        <v>206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126</v>
      </c>
      <c r="AU131" s="18" t="s">
        <v>80</v>
      </c>
    </row>
    <row r="132" s="2" customFormat="1">
      <c r="A132" s="39"/>
      <c r="B132" s="40"/>
      <c r="C132" s="41"/>
      <c r="D132" s="223" t="s">
        <v>128</v>
      </c>
      <c r="E132" s="41"/>
      <c r="F132" s="224" t="s">
        <v>207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128</v>
      </c>
      <c r="AU132" s="18" t="s">
        <v>80</v>
      </c>
    </row>
    <row r="133" s="2" customFormat="1" ht="16.5" customHeight="1">
      <c r="A133" s="39"/>
      <c r="B133" s="40"/>
      <c r="C133" s="205" t="s">
        <v>208</v>
      </c>
      <c r="D133" s="205" t="s">
        <v>119</v>
      </c>
      <c r="E133" s="206" t="s">
        <v>209</v>
      </c>
      <c r="F133" s="207" t="s">
        <v>210</v>
      </c>
      <c r="G133" s="208" t="s">
        <v>122</v>
      </c>
      <c r="H133" s="209">
        <v>10.5</v>
      </c>
      <c r="I133" s="210"/>
      <c r="J133" s="211">
        <f>ROUND(I133*H133,2)</f>
        <v>0</v>
      </c>
      <c r="K133" s="207" t="s">
        <v>123</v>
      </c>
      <c r="L133" s="45"/>
      <c r="M133" s="212" t="s">
        <v>19</v>
      </c>
      <c r="N133" s="213" t="s">
        <v>41</v>
      </c>
      <c r="O133" s="85"/>
      <c r="P133" s="214">
        <f>O133*H133</f>
        <v>0</v>
      </c>
      <c r="Q133" s="214">
        <v>0.0011999999999999999</v>
      </c>
      <c r="R133" s="214">
        <f>Q133*H133</f>
        <v>0.012599999999999998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124</v>
      </c>
      <c r="AT133" s="216" t="s">
        <v>119</v>
      </c>
      <c r="AU133" s="216" t="s">
        <v>80</v>
      </c>
      <c r="AY133" s="18" t="s">
        <v>117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78</v>
      </c>
      <c r="BK133" s="217">
        <f>ROUND(I133*H133,2)</f>
        <v>0</v>
      </c>
      <c r="BL133" s="18" t="s">
        <v>124</v>
      </c>
      <c r="BM133" s="216" t="s">
        <v>211</v>
      </c>
    </row>
    <row r="134" s="2" customFormat="1">
      <c r="A134" s="39"/>
      <c r="B134" s="40"/>
      <c r="C134" s="41"/>
      <c r="D134" s="218" t="s">
        <v>126</v>
      </c>
      <c r="E134" s="41"/>
      <c r="F134" s="219" t="s">
        <v>212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126</v>
      </c>
      <c r="AU134" s="18" t="s">
        <v>80</v>
      </c>
    </row>
    <row r="135" s="2" customFormat="1">
      <c r="A135" s="39"/>
      <c r="B135" s="40"/>
      <c r="C135" s="41"/>
      <c r="D135" s="223" t="s">
        <v>128</v>
      </c>
      <c r="E135" s="41"/>
      <c r="F135" s="224" t="s">
        <v>213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128</v>
      </c>
      <c r="AU135" s="18" t="s">
        <v>80</v>
      </c>
    </row>
    <row r="136" s="14" customFormat="1">
      <c r="A136" s="14"/>
      <c r="B136" s="236"/>
      <c r="C136" s="237"/>
      <c r="D136" s="218" t="s">
        <v>178</v>
      </c>
      <c r="E136" s="238" t="s">
        <v>19</v>
      </c>
      <c r="F136" s="239" t="s">
        <v>214</v>
      </c>
      <c r="G136" s="237"/>
      <c r="H136" s="238" t="s">
        <v>19</v>
      </c>
      <c r="I136" s="240"/>
      <c r="J136" s="237"/>
      <c r="K136" s="237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178</v>
      </c>
      <c r="AU136" s="245" t="s">
        <v>80</v>
      </c>
      <c r="AV136" s="14" t="s">
        <v>78</v>
      </c>
      <c r="AW136" s="14" t="s">
        <v>32</v>
      </c>
      <c r="AX136" s="14" t="s">
        <v>70</v>
      </c>
      <c r="AY136" s="245" t="s">
        <v>117</v>
      </c>
    </row>
    <row r="137" s="13" customFormat="1">
      <c r="A137" s="13"/>
      <c r="B137" s="225"/>
      <c r="C137" s="226"/>
      <c r="D137" s="218" t="s">
        <v>178</v>
      </c>
      <c r="E137" s="227" t="s">
        <v>19</v>
      </c>
      <c r="F137" s="228" t="s">
        <v>215</v>
      </c>
      <c r="G137" s="226"/>
      <c r="H137" s="229">
        <v>10.5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178</v>
      </c>
      <c r="AU137" s="235" t="s">
        <v>80</v>
      </c>
      <c r="AV137" s="13" t="s">
        <v>80</v>
      </c>
      <c r="AW137" s="13" t="s">
        <v>32</v>
      </c>
      <c r="AX137" s="13" t="s">
        <v>70</v>
      </c>
      <c r="AY137" s="235" t="s">
        <v>117</v>
      </c>
    </row>
    <row r="138" s="2" customFormat="1" ht="16.5" customHeight="1">
      <c r="A138" s="39"/>
      <c r="B138" s="40"/>
      <c r="C138" s="205" t="s">
        <v>216</v>
      </c>
      <c r="D138" s="205" t="s">
        <v>119</v>
      </c>
      <c r="E138" s="206" t="s">
        <v>217</v>
      </c>
      <c r="F138" s="207" t="s">
        <v>218</v>
      </c>
      <c r="G138" s="208" t="s">
        <v>183</v>
      </c>
      <c r="H138" s="209">
        <v>190</v>
      </c>
      <c r="I138" s="210"/>
      <c r="J138" s="211">
        <f>ROUND(I138*H138,2)</f>
        <v>0</v>
      </c>
      <c r="K138" s="207" t="s">
        <v>123</v>
      </c>
      <c r="L138" s="45"/>
      <c r="M138" s="212" t="s">
        <v>19</v>
      </c>
      <c r="N138" s="213" t="s">
        <v>41</v>
      </c>
      <c r="O138" s="85"/>
      <c r="P138" s="214">
        <f>O138*H138</f>
        <v>0</v>
      </c>
      <c r="Q138" s="214">
        <v>0.00033</v>
      </c>
      <c r="R138" s="214">
        <f>Q138*H138</f>
        <v>0.062700000000000006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124</v>
      </c>
      <c r="AT138" s="216" t="s">
        <v>119</v>
      </c>
      <c r="AU138" s="216" t="s">
        <v>80</v>
      </c>
      <c r="AY138" s="18" t="s">
        <v>117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78</v>
      </c>
      <c r="BK138" s="217">
        <f>ROUND(I138*H138,2)</f>
        <v>0</v>
      </c>
      <c r="BL138" s="18" t="s">
        <v>124</v>
      </c>
      <c r="BM138" s="216" t="s">
        <v>219</v>
      </c>
    </row>
    <row r="139" s="2" customFormat="1">
      <c r="A139" s="39"/>
      <c r="B139" s="40"/>
      <c r="C139" s="41"/>
      <c r="D139" s="218" t="s">
        <v>126</v>
      </c>
      <c r="E139" s="41"/>
      <c r="F139" s="219" t="s">
        <v>220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126</v>
      </c>
      <c r="AU139" s="18" t="s">
        <v>80</v>
      </c>
    </row>
    <row r="140" s="2" customFormat="1">
      <c r="A140" s="39"/>
      <c r="B140" s="40"/>
      <c r="C140" s="41"/>
      <c r="D140" s="223" t="s">
        <v>128</v>
      </c>
      <c r="E140" s="41"/>
      <c r="F140" s="224" t="s">
        <v>221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128</v>
      </c>
      <c r="AU140" s="18" t="s">
        <v>80</v>
      </c>
    </row>
    <row r="141" s="2" customFormat="1" ht="16.5" customHeight="1">
      <c r="A141" s="39"/>
      <c r="B141" s="40"/>
      <c r="C141" s="205" t="s">
        <v>222</v>
      </c>
      <c r="D141" s="205" t="s">
        <v>119</v>
      </c>
      <c r="E141" s="206" t="s">
        <v>223</v>
      </c>
      <c r="F141" s="207" t="s">
        <v>224</v>
      </c>
      <c r="G141" s="208" t="s">
        <v>183</v>
      </c>
      <c r="H141" s="209">
        <v>272</v>
      </c>
      <c r="I141" s="210"/>
      <c r="J141" s="211">
        <f>ROUND(I141*H141,2)</f>
        <v>0</v>
      </c>
      <c r="K141" s="207" t="s">
        <v>123</v>
      </c>
      <c r="L141" s="45"/>
      <c r="M141" s="212" t="s">
        <v>19</v>
      </c>
      <c r="N141" s="213" t="s">
        <v>41</v>
      </c>
      <c r="O141" s="85"/>
      <c r="P141" s="214">
        <f>O141*H141</f>
        <v>0</v>
      </c>
      <c r="Q141" s="214">
        <v>0.00064999999999999997</v>
      </c>
      <c r="R141" s="214">
        <f>Q141*H141</f>
        <v>0.17679999999999999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124</v>
      </c>
      <c r="AT141" s="216" t="s">
        <v>119</v>
      </c>
      <c r="AU141" s="216" t="s">
        <v>80</v>
      </c>
      <c r="AY141" s="18" t="s">
        <v>117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78</v>
      </c>
      <c r="BK141" s="217">
        <f>ROUND(I141*H141,2)</f>
        <v>0</v>
      </c>
      <c r="BL141" s="18" t="s">
        <v>124</v>
      </c>
      <c r="BM141" s="216" t="s">
        <v>225</v>
      </c>
    </row>
    <row r="142" s="2" customFormat="1">
      <c r="A142" s="39"/>
      <c r="B142" s="40"/>
      <c r="C142" s="41"/>
      <c r="D142" s="218" t="s">
        <v>126</v>
      </c>
      <c r="E142" s="41"/>
      <c r="F142" s="219" t="s">
        <v>226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126</v>
      </c>
      <c r="AU142" s="18" t="s">
        <v>80</v>
      </c>
    </row>
    <row r="143" s="2" customFormat="1">
      <c r="A143" s="39"/>
      <c r="B143" s="40"/>
      <c r="C143" s="41"/>
      <c r="D143" s="223" t="s">
        <v>128</v>
      </c>
      <c r="E143" s="41"/>
      <c r="F143" s="224" t="s">
        <v>227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128</v>
      </c>
      <c r="AU143" s="18" t="s">
        <v>80</v>
      </c>
    </row>
    <row r="144" s="2" customFormat="1" ht="16.5" customHeight="1">
      <c r="A144" s="39"/>
      <c r="B144" s="40"/>
      <c r="C144" s="205" t="s">
        <v>228</v>
      </c>
      <c r="D144" s="205" t="s">
        <v>119</v>
      </c>
      <c r="E144" s="206" t="s">
        <v>229</v>
      </c>
      <c r="F144" s="207" t="s">
        <v>230</v>
      </c>
      <c r="G144" s="208" t="s">
        <v>183</v>
      </c>
      <c r="H144" s="209">
        <v>102</v>
      </c>
      <c r="I144" s="210"/>
      <c r="J144" s="211">
        <f>ROUND(I144*H144,2)</f>
        <v>0</v>
      </c>
      <c r="K144" s="207" t="s">
        <v>123</v>
      </c>
      <c r="L144" s="45"/>
      <c r="M144" s="212" t="s">
        <v>19</v>
      </c>
      <c r="N144" s="213" t="s">
        <v>41</v>
      </c>
      <c r="O144" s="85"/>
      <c r="P144" s="214">
        <f>O144*H144</f>
        <v>0</v>
      </c>
      <c r="Q144" s="214">
        <v>0.00038000000000000002</v>
      </c>
      <c r="R144" s="214">
        <f>Q144*H144</f>
        <v>0.038760000000000003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124</v>
      </c>
      <c r="AT144" s="216" t="s">
        <v>119</v>
      </c>
      <c r="AU144" s="216" t="s">
        <v>80</v>
      </c>
      <c r="AY144" s="18" t="s">
        <v>117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78</v>
      </c>
      <c r="BK144" s="217">
        <f>ROUND(I144*H144,2)</f>
        <v>0</v>
      </c>
      <c r="BL144" s="18" t="s">
        <v>124</v>
      </c>
      <c r="BM144" s="216" t="s">
        <v>231</v>
      </c>
    </row>
    <row r="145" s="2" customFormat="1">
      <c r="A145" s="39"/>
      <c r="B145" s="40"/>
      <c r="C145" s="41"/>
      <c r="D145" s="218" t="s">
        <v>126</v>
      </c>
      <c r="E145" s="41"/>
      <c r="F145" s="219" t="s">
        <v>232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126</v>
      </c>
      <c r="AU145" s="18" t="s">
        <v>80</v>
      </c>
    </row>
    <row r="146" s="2" customFormat="1">
      <c r="A146" s="39"/>
      <c r="B146" s="40"/>
      <c r="C146" s="41"/>
      <c r="D146" s="223" t="s">
        <v>128</v>
      </c>
      <c r="E146" s="41"/>
      <c r="F146" s="224" t="s">
        <v>233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128</v>
      </c>
      <c r="AU146" s="18" t="s">
        <v>80</v>
      </c>
    </row>
    <row r="147" s="2" customFormat="1" ht="16.5" customHeight="1">
      <c r="A147" s="39"/>
      <c r="B147" s="40"/>
      <c r="C147" s="205" t="s">
        <v>234</v>
      </c>
      <c r="D147" s="205" t="s">
        <v>119</v>
      </c>
      <c r="E147" s="206" t="s">
        <v>235</v>
      </c>
      <c r="F147" s="207" t="s">
        <v>236</v>
      </c>
      <c r="G147" s="208" t="s">
        <v>122</v>
      </c>
      <c r="H147" s="209">
        <v>10.5</v>
      </c>
      <c r="I147" s="210"/>
      <c r="J147" s="211">
        <f>ROUND(I147*H147,2)</f>
        <v>0</v>
      </c>
      <c r="K147" s="207" t="s">
        <v>123</v>
      </c>
      <c r="L147" s="45"/>
      <c r="M147" s="212" t="s">
        <v>19</v>
      </c>
      <c r="N147" s="213" t="s">
        <v>41</v>
      </c>
      <c r="O147" s="85"/>
      <c r="P147" s="214">
        <f>O147*H147</f>
        <v>0</v>
      </c>
      <c r="Q147" s="214">
        <v>0.0025999999999999999</v>
      </c>
      <c r="R147" s="214">
        <f>Q147*H147</f>
        <v>0.027299999999999998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124</v>
      </c>
      <c r="AT147" s="216" t="s">
        <v>119</v>
      </c>
      <c r="AU147" s="216" t="s">
        <v>80</v>
      </c>
      <c r="AY147" s="18" t="s">
        <v>117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78</v>
      </c>
      <c r="BK147" s="217">
        <f>ROUND(I147*H147,2)</f>
        <v>0</v>
      </c>
      <c r="BL147" s="18" t="s">
        <v>124</v>
      </c>
      <c r="BM147" s="216" t="s">
        <v>237</v>
      </c>
    </row>
    <row r="148" s="2" customFormat="1">
      <c r="A148" s="39"/>
      <c r="B148" s="40"/>
      <c r="C148" s="41"/>
      <c r="D148" s="218" t="s">
        <v>126</v>
      </c>
      <c r="E148" s="41"/>
      <c r="F148" s="219" t="s">
        <v>238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126</v>
      </c>
      <c r="AU148" s="18" t="s">
        <v>80</v>
      </c>
    </row>
    <row r="149" s="2" customFormat="1">
      <c r="A149" s="39"/>
      <c r="B149" s="40"/>
      <c r="C149" s="41"/>
      <c r="D149" s="223" t="s">
        <v>128</v>
      </c>
      <c r="E149" s="41"/>
      <c r="F149" s="224" t="s">
        <v>239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128</v>
      </c>
      <c r="AU149" s="18" t="s">
        <v>80</v>
      </c>
    </row>
    <row r="150" s="14" customFormat="1">
      <c r="A150" s="14"/>
      <c r="B150" s="236"/>
      <c r="C150" s="237"/>
      <c r="D150" s="218" t="s">
        <v>178</v>
      </c>
      <c r="E150" s="238" t="s">
        <v>19</v>
      </c>
      <c r="F150" s="239" t="s">
        <v>214</v>
      </c>
      <c r="G150" s="237"/>
      <c r="H150" s="238" t="s">
        <v>19</v>
      </c>
      <c r="I150" s="240"/>
      <c r="J150" s="237"/>
      <c r="K150" s="237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178</v>
      </c>
      <c r="AU150" s="245" t="s">
        <v>80</v>
      </c>
      <c r="AV150" s="14" t="s">
        <v>78</v>
      </c>
      <c r="AW150" s="14" t="s">
        <v>32</v>
      </c>
      <c r="AX150" s="14" t="s">
        <v>70</v>
      </c>
      <c r="AY150" s="245" t="s">
        <v>117</v>
      </c>
    </row>
    <row r="151" s="13" customFormat="1">
      <c r="A151" s="13"/>
      <c r="B151" s="225"/>
      <c r="C151" s="226"/>
      <c r="D151" s="218" t="s">
        <v>178</v>
      </c>
      <c r="E151" s="227" t="s">
        <v>19</v>
      </c>
      <c r="F151" s="228" t="s">
        <v>215</v>
      </c>
      <c r="G151" s="226"/>
      <c r="H151" s="229">
        <v>10.5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178</v>
      </c>
      <c r="AU151" s="235" t="s">
        <v>80</v>
      </c>
      <c r="AV151" s="13" t="s">
        <v>80</v>
      </c>
      <c r="AW151" s="13" t="s">
        <v>32</v>
      </c>
      <c r="AX151" s="13" t="s">
        <v>70</v>
      </c>
      <c r="AY151" s="235" t="s">
        <v>117</v>
      </c>
    </row>
    <row r="152" s="2" customFormat="1" ht="16.5" customHeight="1">
      <c r="A152" s="39"/>
      <c r="B152" s="40"/>
      <c r="C152" s="205" t="s">
        <v>240</v>
      </c>
      <c r="D152" s="205" t="s">
        <v>119</v>
      </c>
      <c r="E152" s="206" t="s">
        <v>241</v>
      </c>
      <c r="F152" s="207" t="s">
        <v>242</v>
      </c>
      <c r="G152" s="208" t="s">
        <v>183</v>
      </c>
      <c r="H152" s="209">
        <v>564</v>
      </c>
      <c r="I152" s="210"/>
      <c r="J152" s="211">
        <f>ROUND(I152*H152,2)</f>
        <v>0</v>
      </c>
      <c r="K152" s="207" t="s">
        <v>123</v>
      </c>
      <c r="L152" s="45"/>
      <c r="M152" s="212" t="s">
        <v>19</v>
      </c>
      <c r="N152" s="213" t="s">
        <v>41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124</v>
      </c>
      <c r="AT152" s="216" t="s">
        <v>119</v>
      </c>
      <c r="AU152" s="216" t="s">
        <v>80</v>
      </c>
      <c r="AY152" s="18" t="s">
        <v>117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78</v>
      </c>
      <c r="BK152" s="217">
        <f>ROUND(I152*H152,2)</f>
        <v>0</v>
      </c>
      <c r="BL152" s="18" t="s">
        <v>124</v>
      </c>
      <c r="BM152" s="216" t="s">
        <v>243</v>
      </c>
    </row>
    <row r="153" s="2" customFormat="1">
      <c r="A153" s="39"/>
      <c r="B153" s="40"/>
      <c r="C153" s="41"/>
      <c r="D153" s="218" t="s">
        <v>126</v>
      </c>
      <c r="E153" s="41"/>
      <c r="F153" s="219" t="s">
        <v>244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126</v>
      </c>
      <c r="AU153" s="18" t="s">
        <v>80</v>
      </c>
    </row>
    <row r="154" s="2" customFormat="1">
      <c r="A154" s="39"/>
      <c r="B154" s="40"/>
      <c r="C154" s="41"/>
      <c r="D154" s="223" t="s">
        <v>128</v>
      </c>
      <c r="E154" s="41"/>
      <c r="F154" s="224" t="s">
        <v>245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128</v>
      </c>
      <c r="AU154" s="18" t="s">
        <v>80</v>
      </c>
    </row>
    <row r="155" s="13" customFormat="1">
      <c r="A155" s="13"/>
      <c r="B155" s="225"/>
      <c r="C155" s="226"/>
      <c r="D155" s="218" t="s">
        <v>178</v>
      </c>
      <c r="E155" s="227" t="s">
        <v>19</v>
      </c>
      <c r="F155" s="228" t="s">
        <v>246</v>
      </c>
      <c r="G155" s="226"/>
      <c r="H155" s="229">
        <v>564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178</v>
      </c>
      <c r="AU155" s="235" t="s">
        <v>80</v>
      </c>
      <c r="AV155" s="13" t="s">
        <v>80</v>
      </c>
      <c r="AW155" s="13" t="s">
        <v>32</v>
      </c>
      <c r="AX155" s="13" t="s">
        <v>70</v>
      </c>
      <c r="AY155" s="235" t="s">
        <v>117</v>
      </c>
    </row>
    <row r="156" s="2" customFormat="1" ht="16.5" customHeight="1">
      <c r="A156" s="39"/>
      <c r="B156" s="40"/>
      <c r="C156" s="205" t="s">
        <v>7</v>
      </c>
      <c r="D156" s="205" t="s">
        <v>119</v>
      </c>
      <c r="E156" s="206" t="s">
        <v>247</v>
      </c>
      <c r="F156" s="207" t="s">
        <v>248</v>
      </c>
      <c r="G156" s="208" t="s">
        <v>122</v>
      </c>
      <c r="H156" s="209">
        <v>10.5</v>
      </c>
      <c r="I156" s="210"/>
      <c r="J156" s="211">
        <f>ROUND(I156*H156,2)</f>
        <v>0</v>
      </c>
      <c r="K156" s="207" t="s">
        <v>123</v>
      </c>
      <c r="L156" s="45"/>
      <c r="M156" s="212" t="s">
        <v>19</v>
      </c>
      <c r="N156" s="213" t="s">
        <v>41</v>
      </c>
      <c r="O156" s="85"/>
      <c r="P156" s="214">
        <f>O156*H156</f>
        <v>0</v>
      </c>
      <c r="Q156" s="214">
        <v>1.0000000000000001E-05</v>
      </c>
      <c r="R156" s="214">
        <f>Q156*H156</f>
        <v>0.000105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124</v>
      </c>
      <c r="AT156" s="216" t="s">
        <v>119</v>
      </c>
      <c r="AU156" s="216" t="s">
        <v>80</v>
      </c>
      <c r="AY156" s="18" t="s">
        <v>117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78</v>
      </c>
      <c r="BK156" s="217">
        <f>ROUND(I156*H156,2)</f>
        <v>0</v>
      </c>
      <c r="BL156" s="18" t="s">
        <v>124</v>
      </c>
      <c r="BM156" s="216" t="s">
        <v>249</v>
      </c>
    </row>
    <row r="157" s="2" customFormat="1">
      <c r="A157" s="39"/>
      <c r="B157" s="40"/>
      <c r="C157" s="41"/>
      <c r="D157" s="218" t="s">
        <v>126</v>
      </c>
      <c r="E157" s="41"/>
      <c r="F157" s="219" t="s">
        <v>250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126</v>
      </c>
      <c r="AU157" s="18" t="s">
        <v>80</v>
      </c>
    </row>
    <row r="158" s="2" customFormat="1">
      <c r="A158" s="39"/>
      <c r="B158" s="40"/>
      <c r="C158" s="41"/>
      <c r="D158" s="223" t="s">
        <v>128</v>
      </c>
      <c r="E158" s="41"/>
      <c r="F158" s="224" t="s">
        <v>251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128</v>
      </c>
      <c r="AU158" s="18" t="s">
        <v>80</v>
      </c>
    </row>
    <row r="159" s="14" customFormat="1">
      <c r="A159" s="14"/>
      <c r="B159" s="236"/>
      <c r="C159" s="237"/>
      <c r="D159" s="218" t="s">
        <v>178</v>
      </c>
      <c r="E159" s="238" t="s">
        <v>19</v>
      </c>
      <c r="F159" s="239" t="s">
        <v>214</v>
      </c>
      <c r="G159" s="237"/>
      <c r="H159" s="238" t="s">
        <v>19</v>
      </c>
      <c r="I159" s="240"/>
      <c r="J159" s="237"/>
      <c r="K159" s="237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178</v>
      </c>
      <c r="AU159" s="245" t="s">
        <v>80</v>
      </c>
      <c r="AV159" s="14" t="s">
        <v>78</v>
      </c>
      <c r="AW159" s="14" t="s">
        <v>32</v>
      </c>
      <c r="AX159" s="14" t="s">
        <v>70</v>
      </c>
      <c r="AY159" s="245" t="s">
        <v>117</v>
      </c>
    </row>
    <row r="160" s="13" customFormat="1">
      <c r="A160" s="13"/>
      <c r="B160" s="225"/>
      <c r="C160" s="226"/>
      <c r="D160" s="218" t="s">
        <v>178</v>
      </c>
      <c r="E160" s="227" t="s">
        <v>19</v>
      </c>
      <c r="F160" s="228" t="s">
        <v>215</v>
      </c>
      <c r="G160" s="226"/>
      <c r="H160" s="229">
        <v>10.5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178</v>
      </c>
      <c r="AU160" s="235" t="s">
        <v>80</v>
      </c>
      <c r="AV160" s="13" t="s">
        <v>80</v>
      </c>
      <c r="AW160" s="13" t="s">
        <v>32</v>
      </c>
      <c r="AX160" s="13" t="s">
        <v>70</v>
      </c>
      <c r="AY160" s="235" t="s">
        <v>117</v>
      </c>
    </row>
    <row r="161" s="2" customFormat="1" ht="16.5" customHeight="1">
      <c r="A161" s="39"/>
      <c r="B161" s="40"/>
      <c r="C161" s="205" t="s">
        <v>252</v>
      </c>
      <c r="D161" s="205" t="s">
        <v>119</v>
      </c>
      <c r="E161" s="206" t="s">
        <v>253</v>
      </c>
      <c r="F161" s="207" t="s">
        <v>254</v>
      </c>
      <c r="G161" s="208" t="s">
        <v>183</v>
      </c>
      <c r="H161" s="209">
        <v>14</v>
      </c>
      <c r="I161" s="210"/>
      <c r="J161" s="211">
        <f>ROUND(I161*H161,2)</f>
        <v>0</v>
      </c>
      <c r="K161" s="207" t="s">
        <v>123</v>
      </c>
      <c r="L161" s="45"/>
      <c r="M161" s="212" t="s">
        <v>19</v>
      </c>
      <c r="N161" s="213" t="s">
        <v>41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124</v>
      </c>
      <c r="AT161" s="216" t="s">
        <v>119</v>
      </c>
      <c r="AU161" s="216" t="s">
        <v>80</v>
      </c>
      <c r="AY161" s="18" t="s">
        <v>117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78</v>
      </c>
      <c r="BK161" s="217">
        <f>ROUND(I161*H161,2)</f>
        <v>0</v>
      </c>
      <c r="BL161" s="18" t="s">
        <v>124</v>
      </c>
      <c r="BM161" s="216" t="s">
        <v>255</v>
      </c>
    </row>
    <row r="162" s="2" customFormat="1">
      <c r="A162" s="39"/>
      <c r="B162" s="40"/>
      <c r="C162" s="41"/>
      <c r="D162" s="218" t="s">
        <v>126</v>
      </c>
      <c r="E162" s="41"/>
      <c r="F162" s="219" t="s">
        <v>256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126</v>
      </c>
      <c r="AU162" s="18" t="s">
        <v>80</v>
      </c>
    </row>
    <row r="163" s="2" customFormat="1">
      <c r="A163" s="39"/>
      <c r="B163" s="40"/>
      <c r="C163" s="41"/>
      <c r="D163" s="223" t="s">
        <v>128</v>
      </c>
      <c r="E163" s="41"/>
      <c r="F163" s="224" t="s">
        <v>257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128</v>
      </c>
      <c r="AU163" s="18" t="s">
        <v>80</v>
      </c>
    </row>
    <row r="164" s="2" customFormat="1" ht="21.75" customHeight="1">
      <c r="A164" s="39"/>
      <c r="B164" s="40"/>
      <c r="C164" s="205" t="s">
        <v>258</v>
      </c>
      <c r="D164" s="205" t="s">
        <v>119</v>
      </c>
      <c r="E164" s="206" t="s">
        <v>259</v>
      </c>
      <c r="F164" s="207" t="s">
        <v>260</v>
      </c>
      <c r="G164" s="208" t="s">
        <v>183</v>
      </c>
      <c r="H164" s="209">
        <v>14</v>
      </c>
      <c r="I164" s="210"/>
      <c r="J164" s="211">
        <f>ROUND(I164*H164,2)</f>
        <v>0</v>
      </c>
      <c r="K164" s="207" t="s">
        <v>123</v>
      </c>
      <c r="L164" s="45"/>
      <c r="M164" s="212" t="s">
        <v>19</v>
      </c>
      <c r="N164" s="213" t="s">
        <v>41</v>
      </c>
      <c r="O164" s="85"/>
      <c r="P164" s="214">
        <f>O164*H164</f>
        <v>0</v>
      </c>
      <c r="Q164" s="214">
        <v>0.00060999999999999997</v>
      </c>
      <c r="R164" s="214">
        <f>Q164*H164</f>
        <v>0.008539999999999999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124</v>
      </c>
      <c r="AT164" s="216" t="s">
        <v>119</v>
      </c>
      <c r="AU164" s="216" t="s">
        <v>80</v>
      </c>
      <c r="AY164" s="18" t="s">
        <v>117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78</v>
      </c>
      <c r="BK164" s="217">
        <f>ROUND(I164*H164,2)</f>
        <v>0</v>
      </c>
      <c r="BL164" s="18" t="s">
        <v>124</v>
      </c>
      <c r="BM164" s="216" t="s">
        <v>261</v>
      </c>
    </row>
    <row r="165" s="2" customFormat="1">
      <c r="A165" s="39"/>
      <c r="B165" s="40"/>
      <c r="C165" s="41"/>
      <c r="D165" s="218" t="s">
        <v>126</v>
      </c>
      <c r="E165" s="41"/>
      <c r="F165" s="219" t="s">
        <v>262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126</v>
      </c>
      <c r="AU165" s="18" t="s">
        <v>80</v>
      </c>
    </row>
    <row r="166" s="2" customFormat="1">
      <c r="A166" s="39"/>
      <c r="B166" s="40"/>
      <c r="C166" s="41"/>
      <c r="D166" s="223" t="s">
        <v>128</v>
      </c>
      <c r="E166" s="41"/>
      <c r="F166" s="224" t="s">
        <v>263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128</v>
      </c>
      <c r="AU166" s="18" t="s">
        <v>80</v>
      </c>
    </row>
    <row r="167" s="2" customFormat="1" ht="16.5" customHeight="1">
      <c r="A167" s="39"/>
      <c r="B167" s="40"/>
      <c r="C167" s="205" t="s">
        <v>264</v>
      </c>
      <c r="D167" s="205" t="s">
        <v>119</v>
      </c>
      <c r="E167" s="206" t="s">
        <v>265</v>
      </c>
      <c r="F167" s="207" t="s">
        <v>266</v>
      </c>
      <c r="G167" s="208" t="s">
        <v>183</v>
      </c>
      <c r="H167" s="209">
        <v>14</v>
      </c>
      <c r="I167" s="210"/>
      <c r="J167" s="211">
        <f>ROUND(I167*H167,2)</f>
        <v>0</v>
      </c>
      <c r="K167" s="207" t="s">
        <v>123</v>
      </c>
      <c r="L167" s="45"/>
      <c r="M167" s="212" t="s">
        <v>19</v>
      </c>
      <c r="N167" s="213" t="s">
        <v>41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124</v>
      </c>
      <c r="AT167" s="216" t="s">
        <v>119</v>
      </c>
      <c r="AU167" s="216" t="s">
        <v>80</v>
      </c>
      <c r="AY167" s="18" t="s">
        <v>117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78</v>
      </c>
      <c r="BK167" s="217">
        <f>ROUND(I167*H167,2)</f>
        <v>0</v>
      </c>
      <c r="BL167" s="18" t="s">
        <v>124</v>
      </c>
      <c r="BM167" s="216" t="s">
        <v>267</v>
      </c>
    </row>
    <row r="168" s="2" customFormat="1">
      <c r="A168" s="39"/>
      <c r="B168" s="40"/>
      <c r="C168" s="41"/>
      <c r="D168" s="218" t="s">
        <v>126</v>
      </c>
      <c r="E168" s="41"/>
      <c r="F168" s="219" t="s">
        <v>268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126</v>
      </c>
      <c r="AU168" s="18" t="s">
        <v>80</v>
      </c>
    </row>
    <row r="169" s="2" customFormat="1">
      <c r="A169" s="39"/>
      <c r="B169" s="40"/>
      <c r="C169" s="41"/>
      <c r="D169" s="223" t="s">
        <v>128</v>
      </c>
      <c r="E169" s="41"/>
      <c r="F169" s="224" t="s">
        <v>269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128</v>
      </c>
      <c r="AU169" s="18" t="s">
        <v>80</v>
      </c>
    </row>
    <row r="170" s="2" customFormat="1" ht="16.5" customHeight="1">
      <c r="A170" s="39"/>
      <c r="B170" s="40"/>
      <c r="C170" s="205" t="s">
        <v>270</v>
      </c>
      <c r="D170" s="205" t="s">
        <v>119</v>
      </c>
      <c r="E170" s="206" t="s">
        <v>271</v>
      </c>
      <c r="F170" s="207" t="s">
        <v>272</v>
      </c>
      <c r="G170" s="208" t="s">
        <v>122</v>
      </c>
      <c r="H170" s="209">
        <v>1596</v>
      </c>
      <c r="I170" s="210"/>
      <c r="J170" s="211">
        <f>ROUND(I170*H170,2)</f>
        <v>0</v>
      </c>
      <c r="K170" s="207" t="s">
        <v>123</v>
      </c>
      <c r="L170" s="45"/>
      <c r="M170" s="212" t="s">
        <v>19</v>
      </c>
      <c r="N170" s="213" t="s">
        <v>41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0.01</v>
      </c>
      <c r="T170" s="215">
        <f>S170*H170</f>
        <v>15.960000000000001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124</v>
      </c>
      <c r="AT170" s="216" t="s">
        <v>119</v>
      </c>
      <c r="AU170" s="216" t="s">
        <v>80</v>
      </c>
      <c r="AY170" s="18" t="s">
        <v>117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78</v>
      </c>
      <c r="BK170" s="217">
        <f>ROUND(I170*H170,2)</f>
        <v>0</v>
      </c>
      <c r="BL170" s="18" t="s">
        <v>124</v>
      </c>
      <c r="BM170" s="216" t="s">
        <v>273</v>
      </c>
    </row>
    <row r="171" s="2" customFormat="1">
      <c r="A171" s="39"/>
      <c r="B171" s="40"/>
      <c r="C171" s="41"/>
      <c r="D171" s="218" t="s">
        <v>126</v>
      </c>
      <c r="E171" s="41"/>
      <c r="F171" s="219" t="s">
        <v>274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126</v>
      </c>
      <c r="AU171" s="18" t="s">
        <v>80</v>
      </c>
    </row>
    <row r="172" s="2" customFormat="1">
      <c r="A172" s="39"/>
      <c r="B172" s="40"/>
      <c r="C172" s="41"/>
      <c r="D172" s="223" t="s">
        <v>128</v>
      </c>
      <c r="E172" s="41"/>
      <c r="F172" s="224" t="s">
        <v>275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128</v>
      </c>
      <c r="AU172" s="18" t="s">
        <v>80</v>
      </c>
    </row>
    <row r="173" s="13" customFormat="1">
      <c r="A173" s="13"/>
      <c r="B173" s="225"/>
      <c r="C173" s="226"/>
      <c r="D173" s="218" t="s">
        <v>178</v>
      </c>
      <c r="E173" s="227" t="s">
        <v>19</v>
      </c>
      <c r="F173" s="228" t="s">
        <v>276</v>
      </c>
      <c r="G173" s="226"/>
      <c r="H173" s="229">
        <v>1596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178</v>
      </c>
      <c r="AU173" s="235" t="s">
        <v>80</v>
      </c>
      <c r="AV173" s="13" t="s">
        <v>80</v>
      </c>
      <c r="AW173" s="13" t="s">
        <v>32</v>
      </c>
      <c r="AX173" s="13" t="s">
        <v>70</v>
      </c>
      <c r="AY173" s="235" t="s">
        <v>117</v>
      </c>
    </row>
    <row r="174" s="2" customFormat="1" ht="16.5" customHeight="1">
      <c r="A174" s="39"/>
      <c r="B174" s="40"/>
      <c r="C174" s="205" t="s">
        <v>277</v>
      </c>
      <c r="D174" s="205" t="s">
        <v>119</v>
      </c>
      <c r="E174" s="206" t="s">
        <v>278</v>
      </c>
      <c r="F174" s="207" t="s">
        <v>279</v>
      </c>
      <c r="G174" s="208" t="s">
        <v>122</v>
      </c>
      <c r="H174" s="209">
        <v>1596</v>
      </c>
      <c r="I174" s="210"/>
      <c r="J174" s="211">
        <f>ROUND(I174*H174,2)</f>
        <v>0</v>
      </c>
      <c r="K174" s="207" t="s">
        <v>123</v>
      </c>
      <c r="L174" s="45"/>
      <c r="M174" s="212" t="s">
        <v>19</v>
      </c>
      <c r="N174" s="213" t="s">
        <v>41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0.02</v>
      </c>
      <c r="T174" s="215">
        <f>S174*H174</f>
        <v>31.920000000000002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124</v>
      </c>
      <c r="AT174" s="216" t="s">
        <v>119</v>
      </c>
      <c r="AU174" s="216" t="s">
        <v>80</v>
      </c>
      <c r="AY174" s="18" t="s">
        <v>117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78</v>
      </c>
      <c r="BK174" s="217">
        <f>ROUND(I174*H174,2)</f>
        <v>0</v>
      </c>
      <c r="BL174" s="18" t="s">
        <v>124</v>
      </c>
      <c r="BM174" s="216" t="s">
        <v>280</v>
      </c>
    </row>
    <row r="175" s="2" customFormat="1">
      <c r="A175" s="39"/>
      <c r="B175" s="40"/>
      <c r="C175" s="41"/>
      <c r="D175" s="218" t="s">
        <v>126</v>
      </c>
      <c r="E175" s="41"/>
      <c r="F175" s="219" t="s">
        <v>281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126</v>
      </c>
      <c r="AU175" s="18" t="s">
        <v>80</v>
      </c>
    </row>
    <row r="176" s="2" customFormat="1">
      <c r="A176" s="39"/>
      <c r="B176" s="40"/>
      <c r="C176" s="41"/>
      <c r="D176" s="223" t="s">
        <v>128</v>
      </c>
      <c r="E176" s="41"/>
      <c r="F176" s="224" t="s">
        <v>282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128</v>
      </c>
      <c r="AU176" s="18" t="s">
        <v>80</v>
      </c>
    </row>
    <row r="177" s="2" customFormat="1" ht="16.5" customHeight="1">
      <c r="A177" s="39"/>
      <c r="B177" s="40"/>
      <c r="C177" s="205" t="s">
        <v>283</v>
      </c>
      <c r="D177" s="205" t="s">
        <v>119</v>
      </c>
      <c r="E177" s="206" t="s">
        <v>284</v>
      </c>
      <c r="F177" s="207" t="s">
        <v>285</v>
      </c>
      <c r="G177" s="208" t="s">
        <v>286</v>
      </c>
      <c r="H177" s="209">
        <v>1</v>
      </c>
      <c r="I177" s="210"/>
      <c r="J177" s="211">
        <f>ROUND(I177*H177,2)</f>
        <v>0</v>
      </c>
      <c r="K177" s="207" t="s">
        <v>19</v>
      </c>
      <c r="L177" s="45"/>
      <c r="M177" s="212" t="s">
        <v>19</v>
      </c>
      <c r="N177" s="213" t="s">
        <v>41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124</v>
      </c>
      <c r="AT177" s="216" t="s">
        <v>119</v>
      </c>
      <c r="AU177" s="216" t="s">
        <v>80</v>
      </c>
      <c r="AY177" s="18" t="s">
        <v>117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78</v>
      </c>
      <c r="BK177" s="217">
        <f>ROUND(I177*H177,2)</f>
        <v>0</v>
      </c>
      <c r="BL177" s="18" t="s">
        <v>124</v>
      </c>
      <c r="BM177" s="216" t="s">
        <v>287</v>
      </c>
    </row>
    <row r="178" s="2" customFormat="1">
      <c r="A178" s="39"/>
      <c r="B178" s="40"/>
      <c r="C178" s="41"/>
      <c r="D178" s="218" t="s">
        <v>126</v>
      </c>
      <c r="E178" s="41"/>
      <c r="F178" s="219" t="s">
        <v>285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126</v>
      </c>
      <c r="AU178" s="18" t="s">
        <v>80</v>
      </c>
    </row>
    <row r="179" s="12" customFormat="1" ht="22.8" customHeight="1">
      <c r="A179" s="12"/>
      <c r="B179" s="189"/>
      <c r="C179" s="190"/>
      <c r="D179" s="191" t="s">
        <v>69</v>
      </c>
      <c r="E179" s="203" t="s">
        <v>288</v>
      </c>
      <c r="F179" s="203" t="s">
        <v>289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SUM(P180:P209)</f>
        <v>0</v>
      </c>
      <c r="Q179" s="197"/>
      <c r="R179" s="198">
        <f>SUM(R180:R209)</f>
        <v>0</v>
      </c>
      <c r="S179" s="197"/>
      <c r="T179" s="199">
        <f>SUM(T180:T209)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0" t="s">
        <v>78</v>
      </c>
      <c r="AT179" s="201" t="s">
        <v>69</v>
      </c>
      <c r="AU179" s="201" t="s">
        <v>78</v>
      </c>
      <c r="AY179" s="200" t="s">
        <v>117</v>
      </c>
      <c r="BK179" s="202">
        <f>SUM(BK180:BK209)</f>
        <v>0</v>
      </c>
    </row>
    <row r="180" s="2" customFormat="1" ht="16.5" customHeight="1">
      <c r="A180" s="39"/>
      <c r="B180" s="40"/>
      <c r="C180" s="205" t="s">
        <v>290</v>
      </c>
      <c r="D180" s="205" t="s">
        <v>119</v>
      </c>
      <c r="E180" s="206" t="s">
        <v>291</v>
      </c>
      <c r="F180" s="207" t="s">
        <v>292</v>
      </c>
      <c r="G180" s="208" t="s">
        <v>293</v>
      </c>
      <c r="H180" s="209">
        <v>54.780000000000001</v>
      </c>
      <c r="I180" s="210"/>
      <c r="J180" s="211">
        <f>ROUND(I180*H180,2)</f>
        <v>0</v>
      </c>
      <c r="K180" s="207" t="s">
        <v>123</v>
      </c>
      <c r="L180" s="45"/>
      <c r="M180" s="212" t="s">
        <v>19</v>
      </c>
      <c r="N180" s="213" t="s">
        <v>41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124</v>
      </c>
      <c r="AT180" s="216" t="s">
        <v>119</v>
      </c>
      <c r="AU180" s="216" t="s">
        <v>80</v>
      </c>
      <c r="AY180" s="18" t="s">
        <v>117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78</v>
      </c>
      <c r="BK180" s="217">
        <f>ROUND(I180*H180,2)</f>
        <v>0</v>
      </c>
      <c r="BL180" s="18" t="s">
        <v>124</v>
      </c>
      <c r="BM180" s="216" t="s">
        <v>294</v>
      </c>
    </row>
    <row r="181" s="2" customFormat="1">
      <c r="A181" s="39"/>
      <c r="B181" s="40"/>
      <c r="C181" s="41"/>
      <c r="D181" s="218" t="s">
        <v>126</v>
      </c>
      <c r="E181" s="41"/>
      <c r="F181" s="219" t="s">
        <v>295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126</v>
      </c>
      <c r="AU181" s="18" t="s">
        <v>80</v>
      </c>
    </row>
    <row r="182" s="2" customFormat="1">
      <c r="A182" s="39"/>
      <c r="B182" s="40"/>
      <c r="C182" s="41"/>
      <c r="D182" s="223" t="s">
        <v>128</v>
      </c>
      <c r="E182" s="41"/>
      <c r="F182" s="224" t="s">
        <v>296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128</v>
      </c>
      <c r="AU182" s="18" t="s">
        <v>80</v>
      </c>
    </row>
    <row r="183" s="14" customFormat="1">
      <c r="A183" s="14"/>
      <c r="B183" s="236"/>
      <c r="C183" s="237"/>
      <c r="D183" s="218" t="s">
        <v>178</v>
      </c>
      <c r="E183" s="238" t="s">
        <v>19</v>
      </c>
      <c r="F183" s="239" t="s">
        <v>297</v>
      </c>
      <c r="G183" s="237"/>
      <c r="H183" s="238" t="s">
        <v>19</v>
      </c>
      <c r="I183" s="240"/>
      <c r="J183" s="237"/>
      <c r="K183" s="237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178</v>
      </c>
      <c r="AU183" s="245" t="s">
        <v>80</v>
      </c>
      <c r="AV183" s="14" t="s">
        <v>78</v>
      </c>
      <c r="AW183" s="14" t="s">
        <v>32</v>
      </c>
      <c r="AX183" s="14" t="s">
        <v>70</v>
      </c>
      <c r="AY183" s="245" t="s">
        <v>117</v>
      </c>
    </row>
    <row r="184" s="13" customFormat="1">
      <c r="A184" s="13"/>
      <c r="B184" s="225"/>
      <c r="C184" s="226"/>
      <c r="D184" s="218" t="s">
        <v>178</v>
      </c>
      <c r="E184" s="227" t="s">
        <v>19</v>
      </c>
      <c r="F184" s="228" t="s">
        <v>298</v>
      </c>
      <c r="G184" s="226"/>
      <c r="H184" s="229">
        <v>6.9000000000000004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178</v>
      </c>
      <c r="AU184" s="235" t="s">
        <v>80</v>
      </c>
      <c r="AV184" s="13" t="s">
        <v>80</v>
      </c>
      <c r="AW184" s="13" t="s">
        <v>32</v>
      </c>
      <c r="AX184" s="13" t="s">
        <v>70</v>
      </c>
      <c r="AY184" s="235" t="s">
        <v>117</v>
      </c>
    </row>
    <row r="185" s="14" customFormat="1">
      <c r="A185" s="14"/>
      <c r="B185" s="236"/>
      <c r="C185" s="237"/>
      <c r="D185" s="218" t="s">
        <v>178</v>
      </c>
      <c r="E185" s="238" t="s">
        <v>19</v>
      </c>
      <c r="F185" s="239" t="s">
        <v>299</v>
      </c>
      <c r="G185" s="237"/>
      <c r="H185" s="238" t="s">
        <v>19</v>
      </c>
      <c r="I185" s="240"/>
      <c r="J185" s="237"/>
      <c r="K185" s="237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178</v>
      </c>
      <c r="AU185" s="245" t="s">
        <v>80</v>
      </c>
      <c r="AV185" s="14" t="s">
        <v>78</v>
      </c>
      <c r="AW185" s="14" t="s">
        <v>32</v>
      </c>
      <c r="AX185" s="14" t="s">
        <v>70</v>
      </c>
      <c r="AY185" s="245" t="s">
        <v>117</v>
      </c>
    </row>
    <row r="186" s="13" customFormat="1">
      <c r="A186" s="13"/>
      <c r="B186" s="225"/>
      <c r="C186" s="226"/>
      <c r="D186" s="218" t="s">
        <v>178</v>
      </c>
      <c r="E186" s="227" t="s">
        <v>19</v>
      </c>
      <c r="F186" s="228" t="s">
        <v>300</v>
      </c>
      <c r="G186" s="226"/>
      <c r="H186" s="229">
        <v>47.880000000000003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178</v>
      </c>
      <c r="AU186" s="235" t="s">
        <v>80</v>
      </c>
      <c r="AV186" s="13" t="s">
        <v>80</v>
      </c>
      <c r="AW186" s="13" t="s">
        <v>32</v>
      </c>
      <c r="AX186" s="13" t="s">
        <v>70</v>
      </c>
      <c r="AY186" s="235" t="s">
        <v>117</v>
      </c>
    </row>
    <row r="187" s="2" customFormat="1" ht="16.5" customHeight="1">
      <c r="A187" s="39"/>
      <c r="B187" s="40"/>
      <c r="C187" s="205" t="s">
        <v>301</v>
      </c>
      <c r="D187" s="205" t="s">
        <v>119</v>
      </c>
      <c r="E187" s="206" t="s">
        <v>302</v>
      </c>
      <c r="F187" s="207" t="s">
        <v>303</v>
      </c>
      <c r="G187" s="208" t="s">
        <v>293</v>
      </c>
      <c r="H187" s="209">
        <v>54.780000000000001</v>
      </c>
      <c r="I187" s="210"/>
      <c r="J187" s="211">
        <f>ROUND(I187*H187,2)</f>
        <v>0</v>
      </c>
      <c r="K187" s="207" t="s">
        <v>123</v>
      </c>
      <c r="L187" s="45"/>
      <c r="M187" s="212" t="s">
        <v>19</v>
      </c>
      <c r="N187" s="213" t="s">
        <v>41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124</v>
      </c>
      <c r="AT187" s="216" t="s">
        <v>119</v>
      </c>
      <c r="AU187" s="216" t="s">
        <v>80</v>
      </c>
      <c r="AY187" s="18" t="s">
        <v>117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78</v>
      </c>
      <c r="BK187" s="217">
        <f>ROUND(I187*H187,2)</f>
        <v>0</v>
      </c>
      <c r="BL187" s="18" t="s">
        <v>124</v>
      </c>
      <c r="BM187" s="216" t="s">
        <v>304</v>
      </c>
    </row>
    <row r="188" s="2" customFormat="1">
      <c r="A188" s="39"/>
      <c r="B188" s="40"/>
      <c r="C188" s="41"/>
      <c r="D188" s="218" t="s">
        <v>126</v>
      </c>
      <c r="E188" s="41"/>
      <c r="F188" s="219" t="s">
        <v>305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126</v>
      </c>
      <c r="AU188" s="18" t="s">
        <v>80</v>
      </c>
    </row>
    <row r="189" s="2" customFormat="1">
      <c r="A189" s="39"/>
      <c r="B189" s="40"/>
      <c r="C189" s="41"/>
      <c r="D189" s="223" t="s">
        <v>128</v>
      </c>
      <c r="E189" s="41"/>
      <c r="F189" s="224" t="s">
        <v>306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128</v>
      </c>
      <c r="AU189" s="18" t="s">
        <v>80</v>
      </c>
    </row>
    <row r="190" s="14" customFormat="1">
      <c r="A190" s="14"/>
      <c r="B190" s="236"/>
      <c r="C190" s="237"/>
      <c r="D190" s="218" t="s">
        <v>178</v>
      </c>
      <c r="E190" s="238" t="s">
        <v>19</v>
      </c>
      <c r="F190" s="239" t="s">
        <v>307</v>
      </c>
      <c r="G190" s="237"/>
      <c r="H190" s="238" t="s">
        <v>19</v>
      </c>
      <c r="I190" s="240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178</v>
      </c>
      <c r="AU190" s="245" t="s">
        <v>80</v>
      </c>
      <c r="AV190" s="14" t="s">
        <v>78</v>
      </c>
      <c r="AW190" s="14" t="s">
        <v>32</v>
      </c>
      <c r="AX190" s="14" t="s">
        <v>70</v>
      </c>
      <c r="AY190" s="245" t="s">
        <v>117</v>
      </c>
    </row>
    <row r="191" s="14" customFormat="1">
      <c r="A191" s="14"/>
      <c r="B191" s="236"/>
      <c r="C191" s="237"/>
      <c r="D191" s="218" t="s">
        <v>178</v>
      </c>
      <c r="E191" s="238" t="s">
        <v>19</v>
      </c>
      <c r="F191" s="239" t="s">
        <v>297</v>
      </c>
      <c r="G191" s="237"/>
      <c r="H191" s="238" t="s">
        <v>19</v>
      </c>
      <c r="I191" s="240"/>
      <c r="J191" s="237"/>
      <c r="K191" s="237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178</v>
      </c>
      <c r="AU191" s="245" t="s">
        <v>80</v>
      </c>
      <c r="AV191" s="14" t="s">
        <v>78</v>
      </c>
      <c r="AW191" s="14" t="s">
        <v>32</v>
      </c>
      <c r="AX191" s="14" t="s">
        <v>70</v>
      </c>
      <c r="AY191" s="245" t="s">
        <v>117</v>
      </c>
    </row>
    <row r="192" s="13" customFormat="1">
      <c r="A192" s="13"/>
      <c r="B192" s="225"/>
      <c r="C192" s="226"/>
      <c r="D192" s="218" t="s">
        <v>178</v>
      </c>
      <c r="E192" s="227" t="s">
        <v>19</v>
      </c>
      <c r="F192" s="228" t="s">
        <v>298</v>
      </c>
      <c r="G192" s="226"/>
      <c r="H192" s="229">
        <v>6.9000000000000004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178</v>
      </c>
      <c r="AU192" s="235" t="s">
        <v>80</v>
      </c>
      <c r="AV192" s="13" t="s">
        <v>80</v>
      </c>
      <c r="AW192" s="13" t="s">
        <v>32</v>
      </c>
      <c r="AX192" s="13" t="s">
        <v>70</v>
      </c>
      <c r="AY192" s="235" t="s">
        <v>117</v>
      </c>
    </row>
    <row r="193" s="14" customFormat="1">
      <c r="A193" s="14"/>
      <c r="B193" s="236"/>
      <c r="C193" s="237"/>
      <c r="D193" s="218" t="s">
        <v>178</v>
      </c>
      <c r="E193" s="238" t="s">
        <v>19</v>
      </c>
      <c r="F193" s="239" t="s">
        <v>299</v>
      </c>
      <c r="G193" s="237"/>
      <c r="H193" s="238" t="s">
        <v>19</v>
      </c>
      <c r="I193" s="240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178</v>
      </c>
      <c r="AU193" s="245" t="s">
        <v>80</v>
      </c>
      <c r="AV193" s="14" t="s">
        <v>78</v>
      </c>
      <c r="AW193" s="14" t="s">
        <v>32</v>
      </c>
      <c r="AX193" s="14" t="s">
        <v>70</v>
      </c>
      <c r="AY193" s="245" t="s">
        <v>117</v>
      </c>
    </row>
    <row r="194" s="13" customFormat="1">
      <c r="A194" s="13"/>
      <c r="B194" s="225"/>
      <c r="C194" s="226"/>
      <c r="D194" s="218" t="s">
        <v>178</v>
      </c>
      <c r="E194" s="227" t="s">
        <v>19</v>
      </c>
      <c r="F194" s="228" t="s">
        <v>300</v>
      </c>
      <c r="G194" s="226"/>
      <c r="H194" s="229">
        <v>47.880000000000003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178</v>
      </c>
      <c r="AU194" s="235" t="s">
        <v>80</v>
      </c>
      <c r="AV194" s="13" t="s">
        <v>80</v>
      </c>
      <c r="AW194" s="13" t="s">
        <v>32</v>
      </c>
      <c r="AX194" s="13" t="s">
        <v>70</v>
      </c>
      <c r="AY194" s="235" t="s">
        <v>117</v>
      </c>
    </row>
    <row r="195" s="2" customFormat="1" ht="16.5" customHeight="1">
      <c r="A195" s="39"/>
      <c r="B195" s="40"/>
      <c r="C195" s="205" t="s">
        <v>308</v>
      </c>
      <c r="D195" s="205" t="s">
        <v>119</v>
      </c>
      <c r="E195" s="206" t="s">
        <v>309</v>
      </c>
      <c r="F195" s="207" t="s">
        <v>310</v>
      </c>
      <c r="G195" s="208" t="s">
        <v>293</v>
      </c>
      <c r="H195" s="209">
        <v>6.9000000000000004</v>
      </c>
      <c r="I195" s="210"/>
      <c r="J195" s="211">
        <f>ROUND(I195*H195,2)</f>
        <v>0</v>
      </c>
      <c r="K195" s="207" t="s">
        <v>123</v>
      </c>
      <c r="L195" s="45"/>
      <c r="M195" s="212" t="s">
        <v>19</v>
      </c>
      <c r="N195" s="213" t="s">
        <v>41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124</v>
      </c>
      <c r="AT195" s="216" t="s">
        <v>119</v>
      </c>
      <c r="AU195" s="216" t="s">
        <v>80</v>
      </c>
      <c r="AY195" s="18" t="s">
        <v>117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78</v>
      </c>
      <c r="BK195" s="217">
        <f>ROUND(I195*H195,2)</f>
        <v>0</v>
      </c>
      <c r="BL195" s="18" t="s">
        <v>124</v>
      </c>
      <c r="BM195" s="216" t="s">
        <v>311</v>
      </c>
    </row>
    <row r="196" s="2" customFormat="1">
      <c r="A196" s="39"/>
      <c r="B196" s="40"/>
      <c r="C196" s="41"/>
      <c r="D196" s="218" t="s">
        <v>126</v>
      </c>
      <c r="E196" s="41"/>
      <c r="F196" s="219" t="s">
        <v>312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126</v>
      </c>
      <c r="AU196" s="18" t="s">
        <v>80</v>
      </c>
    </row>
    <row r="197" s="2" customFormat="1">
      <c r="A197" s="39"/>
      <c r="B197" s="40"/>
      <c r="C197" s="41"/>
      <c r="D197" s="223" t="s">
        <v>128</v>
      </c>
      <c r="E197" s="41"/>
      <c r="F197" s="224" t="s">
        <v>313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128</v>
      </c>
      <c r="AU197" s="18" t="s">
        <v>80</v>
      </c>
    </row>
    <row r="198" s="14" customFormat="1">
      <c r="A198" s="14"/>
      <c r="B198" s="236"/>
      <c r="C198" s="237"/>
      <c r="D198" s="218" t="s">
        <v>178</v>
      </c>
      <c r="E198" s="238" t="s">
        <v>19</v>
      </c>
      <c r="F198" s="239" t="s">
        <v>297</v>
      </c>
      <c r="G198" s="237"/>
      <c r="H198" s="238" t="s">
        <v>19</v>
      </c>
      <c r="I198" s="240"/>
      <c r="J198" s="237"/>
      <c r="K198" s="237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178</v>
      </c>
      <c r="AU198" s="245" t="s">
        <v>80</v>
      </c>
      <c r="AV198" s="14" t="s">
        <v>78</v>
      </c>
      <c r="AW198" s="14" t="s">
        <v>32</v>
      </c>
      <c r="AX198" s="14" t="s">
        <v>70</v>
      </c>
      <c r="AY198" s="245" t="s">
        <v>117</v>
      </c>
    </row>
    <row r="199" s="13" customFormat="1">
      <c r="A199" s="13"/>
      <c r="B199" s="225"/>
      <c r="C199" s="226"/>
      <c r="D199" s="218" t="s">
        <v>178</v>
      </c>
      <c r="E199" s="227" t="s">
        <v>19</v>
      </c>
      <c r="F199" s="228" t="s">
        <v>298</v>
      </c>
      <c r="G199" s="226"/>
      <c r="H199" s="229">
        <v>6.9000000000000004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178</v>
      </c>
      <c r="AU199" s="235" t="s">
        <v>80</v>
      </c>
      <c r="AV199" s="13" t="s">
        <v>80</v>
      </c>
      <c r="AW199" s="13" t="s">
        <v>32</v>
      </c>
      <c r="AX199" s="13" t="s">
        <v>70</v>
      </c>
      <c r="AY199" s="235" t="s">
        <v>117</v>
      </c>
    </row>
    <row r="200" s="2" customFormat="1" ht="24.15" customHeight="1">
      <c r="A200" s="39"/>
      <c r="B200" s="40"/>
      <c r="C200" s="205" t="s">
        <v>314</v>
      </c>
      <c r="D200" s="205" t="s">
        <v>119</v>
      </c>
      <c r="E200" s="206" t="s">
        <v>315</v>
      </c>
      <c r="F200" s="207" t="s">
        <v>316</v>
      </c>
      <c r="G200" s="208" t="s">
        <v>293</v>
      </c>
      <c r="H200" s="209">
        <v>47.880000000000003</v>
      </c>
      <c r="I200" s="210"/>
      <c r="J200" s="211">
        <f>ROUND(I200*H200,2)</f>
        <v>0</v>
      </c>
      <c r="K200" s="207" t="s">
        <v>123</v>
      </c>
      <c r="L200" s="45"/>
      <c r="M200" s="212" t="s">
        <v>19</v>
      </c>
      <c r="N200" s="213" t="s">
        <v>41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124</v>
      </c>
      <c r="AT200" s="216" t="s">
        <v>119</v>
      </c>
      <c r="AU200" s="216" t="s">
        <v>80</v>
      </c>
      <c r="AY200" s="18" t="s">
        <v>117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78</v>
      </c>
      <c r="BK200" s="217">
        <f>ROUND(I200*H200,2)</f>
        <v>0</v>
      </c>
      <c r="BL200" s="18" t="s">
        <v>124</v>
      </c>
      <c r="BM200" s="216" t="s">
        <v>317</v>
      </c>
    </row>
    <row r="201" s="2" customFormat="1">
      <c r="A201" s="39"/>
      <c r="B201" s="40"/>
      <c r="C201" s="41"/>
      <c r="D201" s="218" t="s">
        <v>126</v>
      </c>
      <c r="E201" s="41"/>
      <c r="F201" s="219" t="s">
        <v>318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126</v>
      </c>
      <c r="AU201" s="18" t="s">
        <v>80</v>
      </c>
    </row>
    <row r="202" s="2" customFormat="1">
      <c r="A202" s="39"/>
      <c r="B202" s="40"/>
      <c r="C202" s="41"/>
      <c r="D202" s="223" t="s">
        <v>128</v>
      </c>
      <c r="E202" s="41"/>
      <c r="F202" s="224" t="s">
        <v>319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128</v>
      </c>
      <c r="AU202" s="18" t="s">
        <v>80</v>
      </c>
    </row>
    <row r="203" s="14" customFormat="1">
      <c r="A203" s="14"/>
      <c r="B203" s="236"/>
      <c r="C203" s="237"/>
      <c r="D203" s="218" t="s">
        <v>178</v>
      </c>
      <c r="E203" s="238" t="s">
        <v>19</v>
      </c>
      <c r="F203" s="239" t="s">
        <v>299</v>
      </c>
      <c r="G203" s="237"/>
      <c r="H203" s="238" t="s">
        <v>19</v>
      </c>
      <c r="I203" s="240"/>
      <c r="J203" s="237"/>
      <c r="K203" s="237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178</v>
      </c>
      <c r="AU203" s="245" t="s">
        <v>80</v>
      </c>
      <c r="AV203" s="14" t="s">
        <v>78</v>
      </c>
      <c r="AW203" s="14" t="s">
        <v>32</v>
      </c>
      <c r="AX203" s="14" t="s">
        <v>70</v>
      </c>
      <c r="AY203" s="245" t="s">
        <v>117</v>
      </c>
    </row>
    <row r="204" s="13" customFormat="1">
      <c r="A204" s="13"/>
      <c r="B204" s="225"/>
      <c r="C204" s="226"/>
      <c r="D204" s="218" t="s">
        <v>178</v>
      </c>
      <c r="E204" s="227" t="s">
        <v>19</v>
      </c>
      <c r="F204" s="228" t="s">
        <v>300</v>
      </c>
      <c r="G204" s="226"/>
      <c r="H204" s="229">
        <v>47.880000000000003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178</v>
      </c>
      <c r="AU204" s="235" t="s">
        <v>80</v>
      </c>
      <c r="AV204" s="13" t="s">
        <v>80</v>
      </c>
      <c r="AW204" s="13" t="s">
        <v>32</v>
      </c>
      <c r="AX204" s="13" t="s">
        <v>70</v>
      </c>
      <c r="AY204" s="235" t="s">
        <v>117</v>
      </c>
    </row>
    <row r="205" s="2" customFormat="1" ht="24.15" customHeight="1">
      <c r="A205" s="39"/>
      <c r="B205" s="40"/>
      <c r="C205" s="205" t="s">
        <v>320</v>
      </c>
      <c r="D205" s="205" t="s">
        <v>119</v>
      </c>
      <c r="E205" s="206" t="s">
        <v>321</v>
      </c>
      <c r="F205" s="207" t="s">
        <v>322</v>
      </c>
      <c r="G205" s="208" t="s">
        <v>293</v>
      </c>
      <c r="H205" s="209">
        <v>6.9000000000000004</v>
      </c>
      <c r="I205" s="210"/>
      <c r="J205" s="211">
        <f>ROUND(I205*H205,2)</f>
        <v>0</v>
      </c>
      <c r="K205" s="207" t="s">
        <v>123</v>
      </c>
      <c r="L205" s="45"/>
      <c r="M205" s="212" t="s">
        <v>19</v>
      </c>
      <c r="N205" s="213" t="s">
        <v>41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124</v>
      </c>
      <c r="AT205" s="216" t="s">
        <v>119</v>
      </c>
      <c r="AU205" s="216" t="s">
        <v>80</v>
      </c>
      <c r="AY205" s="18" t="s">
        <v>117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78</v>
      </c>
      <c r="BK205" s="217">
        <f>ROUND(I205*H205,2)</f>
        <v>0</v>
      </c>
      <c r="BL205" s="18" t="s">
        <v>124</v>
      </c>
      <c r="BM205" s="216" t="s">
        <v>323</v>
      </c>
    </row>
    <row r="206" s="2" customFormat="1">
      <c r="A206" s="39"/>
      <c r="B206" s="40"/>
      <c r="C206" s="41"/>
      <c r="D206" s="218" t="s">
        <v>126</v>
      </c>
      <c r="E206" s="41"/>
      <c r="F206" s="219" t="s">
        <v>324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126</v>
      </c>
      <c r="AU206" s="18" t="s">
        <v>80</v>
      </c>
    </row>
    <row r="207" s="2" customFormat="1">
      <c r="A207" s="39"/>
      <c r="B207" s="40"/>
      <c r="C207" s="41"/>
      <c r="D207" s="223" t="s">
        <v>128</v>
      </c>
      <c r="E207" s="41"/>
      <c r="F207" s="224" t="s">
        <v>325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128</v>
      </c>
      <c r="AU207" s="18" t="s">
        <v>80</v>
      </c>
    </row>
    <row r="208" s="14" customFormat="1">
      <c r="A208" s="14"/>
      <c r="B208" s="236"/>
      <c r="C208" s="237"/>
      <c r="D208" s="218" t="s">
        <v>178</v>
      </c>
      <c r="E208" s="238" t="s">
        <v>19</v>
      </c>
      <c r="F208" s="239" t="s">
        <v>297</v>
      </c>
      <c r="G208" s="237"/>
      <c r="H208" s="238" t="s">
        <v>19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178</v>
      </c>
      <c r="AU208" s="245" t="s">
        <v>80</v>
      </c>
      <c r="AV208" s="14" t="s">
        <v>78</v>
      </c>
      <c r="AW208" s="14" t="s">
        <v>32</v>
      </c>
      <c r="AX208" s="14" t="s">
        <v>70</v>
      </c>
      <c r="AY208" s="245" t="s">
        <v>117</v>
      </c>
    </row>
    <row r="209" s="13" customFormat="1">
      <c r="A209" s="13"/>
      <c r="B209" s="225"/>
      <c r="C209" s="226"/>
      <c r="D209" s="218" t="s">
        <v>178</v>
      </c>
      <c r="E209" s="227" t="s">
        <v>19</v>
      </c>
      <c r="F209" s="228" t="s">
        <v>298</v>
      </c>
      <c r="G209" s="226"/>
      <c r="H209" s="229">
        <v>6.9000000000000004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178</v>
      </c>
      <c r="AU209" s="235" t="s">
        <v>80</v>
      </c>
      <c r="AV209" s="13" t="s">
        <v>80</v>
      </c>
      <c r="AW209" s="13" t="s">
        <v>32</v>
      </c>
      <c r="AX209" s="13" t="s">
        <v>70</v>
      </c>
      <c r="AY209" s="235" t="s">
        <v>117</v>
      </c>
    </row>
    <row r="210" s="12" customFormat="1" ht="22.8" customHeight="1">
      <c r="A210" s="12"/>
      <c r="B210" s="189"/>
      <c r="C210" s="190"/>
      <c r="D210" s="191" t="s">
        <v>69</v>
      </c>
      <c r="E210" s="203" t="s">
        <v>326</v>
      </c>
      <c r="F210" s="203" t="s">
        <v>327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SUM(P211:P213)</f>
        <v>0</v>
      </c>
      <c r="Q210" s="197"/>
      <c r="R210" s="198">
        <f>SUM(R211:R213)</f>
        <v>0</v>
      </c>
      <c r="S210" s="197"/>
      <c r="T210" s="199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0" t="s">
        <v>78</v>
      </c>
      <c r="AT210" s="201" t="s">
        <v>69</v>
      </c>
      <c r="AU210" s="201" t="s">
        <v>78</v>
      </c>
      <c r="AY210" s="200" t="s">
        <v>117</v>
      </c>
      <c r="BK210" s="202">
        <f>SUM(BK211:BK213)</f>
        <v>0</v>
      </c>
    </row>
    <row r="211" s="2" customFormat="1" ht="21.75" customHeight="1">
      <c r="A211" s="39"/>
      <c r="B211" s="40"/>
      <c r="C211" s="205" t="s">
        <v>328</v>
      </c>
      <c r="D211" s="205" t="s">
        <v>119</v>
      </c>
      <c r="E211" s="206" t="s">
        <v>329</v>
      </c>
      <c r="F211" s="207" t="s">
        <v>330</v>
      </c>
      <c r="G211" s="208" t="s">
        <v>293</v>
      </c>
      <c r="H211" s="209">
        <v>9.9179999999999993</v>
      </c>
      <c r="I211" s="210"/>
      <c r="J211" s="211">
        <f>ROUND(I211*H211,2)</f>
        <v>0</v>
      </c>
      <c r="K211" s="207" t="s">
        <v>123</v>
      </c>
      <c r="L211" s="45"/>
      <c r="M211" s="212" t="s">
        <v>19</v>
      </c>
      <c r="N211" s="213" t="s">
        <v>41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124</v>
      </c>
      <c r="AT211" s="216" t="s">
        <v>119</v>
      </c>
      <c r="AU211" s="216" t="s">
        <v>80</v>
      </c>
      <c r="AY211" s="18" t="s">
        <v>117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78</v>
      </c>
      <c r="BK211" s="217">
        <f>ROUND(I211*H211,2)</f>
        <v>0</v>
      </c>
      <c r="BL211" s="18" t="s">
        <v>124</v>
      </c>
      <c r="BM211" s="216" t="s">
        <v>331</v>
      </c>
    </row>
    <row r="212" s="2" customFormat="1">
      <c r="A212" s="39"/>
      <c r="B212" s="40"/>
      <c r="C212" s="41"/>
      <c r="D212" s="218" t="s">
        <v>126</v>
      </c>
      <c r="E212" s="41"/>
      <c r="F212" s="219" t="s">
        <v>332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126</v>
      </c>
      <c r="AU212" s="18" t="s">
        <v>80</v>
      </c>
    </row>
    <row r="213" s="2" customFormat="1">
      <c r="A213" s="39"/>
      <c r="B213" s="40"/>
      <c r="C213" s="41"/>
      <c r="D213" s="223" t="s">
        <v>128</v>
      </c>
      <c r="E213" s="41"/>
      <c r="F213" s="224" t="s">
        <v>333</v>
      </c>
      <c r="G213" s="41"/>
      <c r="H213" s="41"/>
      <c r="I213" s="220"/>
      <c r="J213" s="41"/>
      <c r="K213" s="41"/>
      <c r="L213" s="45"/>
      <c r="M213" s="246"/>
      <c r="N213" s="247"/>
      <c r="O213" s="248"/>
      <c r="P213" s="248"/>
      <c r="Q213" s="248"/>
      <c r="R213" s="248"/>
      <c r="S213" s="248"/>
      <c r="T213" s="24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128</v>
      </c>
      <c r="AU213" s="18" t="s">
        <v>80</v>
      </c>
    </row>
    <row r="214" s="2" customFormat="1" ht="6.96" customHeight="1">
      <c r="A214" s="39"/>
      <c r="B214" s="60"/>
      <c r="C214" s="61"/>
      <c r="D214" s="61"/>
      <c r="E214" s="61"/>
      <c r="F214" s="61"/>
      <c r="G214" s="61"/>
      <c r="H214" s="61"/>
      <c r="I214" s="61"/>
      <c r="J214" s="61"/>
      <c r="K214" s="61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zPAOkSa0tvSEtzInolW7jAlGcJGVex0yRuDUXI9g3tRaRKdSr9lVdIH5g4f5Fk4NtRgrEwa5VdIgPFaJJ6MDPA==" hashValue="ZyBZuLMAdvvtPWEYHrjazD9pBCdkBkfI1zbmhk6VTZSc55dEi9m77g2isZTNVe+sBsFzVKR1VNW6jGwWew1UPA==" algorithmName="SHA-512" password="CC35"/>
  <autoFilter ref="C85:K21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1/113154123"/>
    <hyperlink ref="F94" r:id="rId2" display="https://podminky.urs.cz/item/CS_URS_2024_01/113154264"/>
    <hyperlink ref="F98" r:id="rId3" display="https://podminky.urs.cz/item/CS_URS_2024_01/565135111"/>
    <hyperlink ref="F101" r:id="rId4" display="https://podminky.urs.cz/item/CS_URS_2024_01/573211111"/>
    <hyperlink ref="F104" r:id="rId5" display="https://podminky.urs.cz/item/CS_URS_2024_01/577144121"/>
    <hyperlink ref="F107" r:id="rId6" display="https://podminky.urs.cz/item/CS_URS_2024_01/577145122"/>
    <hyperlink ref="F111" r:id="rId7" display="https://podminky.urs.cz/item/CS_URS_2024_01/899132212"/>
    <hyperlink ref="F114" r:id="rId8" display="https://podminky.urs.cz/item/CS_URS_2024_01/899133111"/>
    <hyperlink ref="F117" r:id="rId9" display="https://podminky.urs.cz/item/CS_URS_2024_01/899133211"/>
    <hyperlink ref="F126" r:id="rId10" display="https://podminky.urs.cz/item/CS_URS_2024_01/915111111"/>
    <hyperlink ref="F129" r:id="rId11" display="https://podminky.urs.cz/item/CS_URS_2024_01/915121111"/>
    <hyperlink ref="F132" r:id="rId12" display="https://podminky.urs.cz/item/CS_URS_2024_01/915121121"/>
    <hyperlink ref="F135" r:id="rId13" display="https://podminky.urs.cz/item/CS_URS_2024_01/915131111"/>
    <hyperlink ref="F140" r:id="rId14" display="https://podminky.urs.cz/item/CS_URS_2024_01/915211112"/>
    <hyperlink ref="F143" r:id="rId15" display="https://podminky.urs.cz/item/CS_URS_2024_01/915221112"/>
    <hyperlink ref="F146" r:id="rId16" display="https://podminky.urs.cz/item/CS_URS_2024_01/915221122"/>
    <hyperlink ref="F149" r:id="rId17" display="https://podminky.urs.cz/item/CS_URS_2024_01/915231112"/>
    <hyperlink ref="F154" r:id="rId18" display="https://podminky.urs.cz/item/CS_URS_2024_01/915611111"/>
    <hyperlink ref="F158" r:id="rId19" display="https://podminky.urs.cz/item/CS_URS_2024_01/915621111"/>
    <hyperlink ref="F163" r:id="rId20" display="https://podminky.urs.cz/item/CS_URS_2024_01/919731122"/>
    <hyperlink ref="F166" r:id="rId21" display="https://podminky.urs.cz/item/CS_URS_2024_01/919732211"/>
    <hyperlink ref="F169" r:id="rId22" display="https://podminky.urs.cz/item/CS_URS_2024_01/919735112"/>
    <hyperlink ref="F172" r:id="rId23" display="https://podminky.urs.cz/item/CS_URS_2024_01/938908411"/>
    <hyperlink ref="F176" r:id="rId24" display="https://podminky.urs.cz/item/CS_URS_2024_01/938909311"/>
    <hyperlink ref="F182" r:id="rId25" display="https://podminky.urs.cz/item/CS_URS_2024_01/997221551"/>
    <hyperlink ref="F189" r:id="rId26" display="https://podminky.urs.cz/item/CS_URS_2024_01/997221559"/>
    <hyperlink ref="F197" r:id="rId27" display="https://podminky.urs.cz/item/CS_URS_2024_01/997221612"/>
    <hyperlink ref="F202" r:id="rId28" display="https://podminky.urs.cz/item/CS_URS_2024_01/997221873"/>
    <hyperlink ref="F207" r:id="rId29" display="https://podminky.urs.cz/item/CS_URS_2024_01/997221875"/>
    <hyperlink ref="F213" r:id="rId30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II/198 a III/19910 - Tachov, oprava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334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9. 5. 2024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ROUND((SUM(BE86:BE177)),  2)</f>
        <v>0</v>
      </c>
      <c r="G33" s="39"/>
      <c r="H33" s="39"/>
      <c r="I33" s="149">
        <v>0.20999999999999999</v>
      </c>
      <c r="J33" s="148">
        <f>ROUND(((SUM(BE86:BE177))*I33),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ROUND((SUM(BF86:BF177)),  2)</f>
        <v>0</v>
      </c>
      <c r="G34" s="39"/>
      <c r="H34" s="39"/>
      <c r="I34" s="149">
        <v>0.12</v>
      </c>
      <c r="J34" s="148">
        <f>ROUND(((SUM(BF86:BF177))*I34),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ROUND((SUM(BG86:BG177)),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ROUND((SUM(BH86:BH177)),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ROUND((SUM(BI86:BI177)),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II/198 a III/19910 - Tachov, oprava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SO-102 - III/199/10 Americká ulice, Tachov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9. 5. 2024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SUS PK p.o.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J95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J108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J118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J142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101</v>
      </c>
      <c r="E66" s="175"/>
      <c r="F66" s="175"/>
      <c r="G66" s="175"/>
      <c r="H66" s="175"/>
      <c r="I66" s="175"/>
      <c r="J66" s="176">
        <f>J174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102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II/198 a III/19910 - Tachov, oprava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89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SO-102 - III/199/10 Americká ulice, Tachov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9. 5. 2024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SUS PK p.o. </v>
      </c>
      <c r="G82" s="41"/>
      <c r="H82" s="41"/>
      <c r="I82" s="33" t="s">
        <v>31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103</v>
      </c>
      <c r="D85" s="181" t="s">
        <v>55</v>
      </c>
      <c r="E85" s="181" t="s">
        <v>51</v>
      </c>
      <c r="F85" s="181" t="s">
        <v>52</v>
      </c>
      <c r="G85" s="181" t="s">
        <v>104</v>
      </c>
      <c r="H85" s="181" t="s">
        <v>105</v>
      </c>
      <c r="I85" s="181" t="s">
        <v>106</v>
      </c>
      <c r="J85" s="181" t="s">
        <v>93</v>
      </c>
      <c r="K85" s="182" t="s">
        <v>107</v>
      </c>
      <c r="L85" s="183"/>
      <c r="M85" s="93" t="s">
        <v>19</v>
      </c>
      <c r="N85" s="94" t="s">
        <v>40</v>
      </c>
      <c r="O85" s="94" t="s">
        <v>108</v>
      </c>
      <c r="P85" s="94" t="s">
        <v>109</v>
      </c>
      <c r="Q85" s="94" t="s">
        <v>110</v>
      </c>
      <c r="R85" s="94" t="s">
        <v>111</v>
      </c>
      <c r="S85" s="94" t="s">
        <v>112</v>
      </c>
      <c r="T85" s="95" t="s">
        <v>113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114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10.7384</v>
      </c>
      <c r="S86" s="97"/>
      <c r="T86" s="187">
        <f>T87</f>
        <v>568.94000000000005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94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69</v>
      </c>
      <c r="E87" s="192" t="s">
        <v>115</v>
      </c>
      <c r="F87" s="192" t="s">
        <v>116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P88+P95+P108+P118+P142+P174</f>
        <v>0</v>
      </c>
      <c r="Q87" s="197"/>
      <c r="R87" s="198">
        <f>R88+R95+R108+R118+R142+R174</f>
        <v>10.7384</v>
      </c>
      <c r="S87" s="197"/>
      <c r="T87" s="199">
        <f>T88+T95+T108+T118+T142+T174</f>
        <v>568.94000000000005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70</v>
      </c>
      <c r="AY87" s="200" t="s">
        <v>117</v>
      </c>
      <c r="BK87" s="202">
        <f>BK88+BK95+BK108+BK118+BK142+BK174</f>
        <v>0</v>
      </c>
    </row>
    <row r="88" s="12" customFormat="1" ht="22.8" customHeight="1">
      <c r="A88" s="12"/>
      <c r="B88" s="189"/>
      <c r="C88" s="190"/>
      <c r="D88" s="191" t="s">
        <v>69</v>
      </c>
      <c r="E88" s="203" t="s">
        <v>78</v>
      </c>
      <c r="F88" s="203" t="s">
        <v>118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SUM(P89:P94)</f>
        <v>0</v>
      </c>
      <c r="Q88" s="197"/>
      <c r="R88" s="198">
        <f>SUM(R89:R94)</f>
        <v>0.33660000000000001</v>
      </c>
      <c r="S88" s="197"/>
      <c r="T88" s="199">
        <f>SUM(T89:T94)</f>
        <v>500.94000000000005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117</v>
      </c>
      <c r="BK88" s="202">
        <f>SUM(BK89:BK94)</f>
        <v>0</v>
      </c>
    </row>
    <row r="89" s="2" customFormat="1" ht="21.75" customHeight="1">
      <c r="A89" s="39"/>
      <c r="B89" s="40"/>
      <c r="C89" s="205" t="s">
        <v>78</v>
      </c>
      <c r="D89" s="205" t="s">
        <v>119</v>
      </c>
      <c r="E89" s="206" t="s">
        <v>120</v>
      </c>
      <c r="F89" s="207" t="s">
        <v>121</v>
      </c>
      <c r="G89" s="208" t="s">
        <v>122</v>
      </c>
      <c r="H89" s="209">
        <v>396</v>
      </c>
      <c r="I89" s="210"/>
      <c r="J89" s="211">
        <f>ROUND(I89*H89,2)</f>
        <v>0</v>
      </c>
      <c r="K89" s="207" t="s">
        <v>123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5.0000000000000002E-05</v>
      </c>
      <c r="R89" s="214">
        <f>Q89*H89</f>
        <v>0.019800000000000002</v>
      </c>
      <c r="S89" s="214">
        <v>0.11500000000000001</v>
      </c>
      <c r="T89" s="215">
        <f>S89*H89</f>
        <v>45.539999999999999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124</v>
      </c>
      <c r="AT89" s="216" t="s">
        <v>119</v>
      </c>
      <c r="AU89" s="216" t="s">
        <v>80</v>
      </c>
      <c r="AY89" s="18" t="s">
        <v>117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124</v>
      </c>
      <c r="BM89" s="216" t="s">
        <v>335</v>
      </c>
    </row>
    <row r="90" s="2" customFormat="1">
      <c r="A90" s="39"/>
      <c r="B90" s="40"/>
      <c r="C90" s="41"/>
      <c r="D90" s="218" t="s">
        <v>126</v>
      </c>
      <c r="E90" s="41"/>
      <c r="F90" s="219" t="s">
        <v>127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126</v>
      </c>
      <c r="AU90" s="18" t="s">
        <v>80</v>
      </c>
    </row>
    <row r="91" s="2" customFormat="1">
      <c r="A91" s="39"/>
      <c r="B91" s="40"/>
      <c r="C91" s="41"/>
      <c r="D91" s="223" t="s">
        <v>128</v>
      </c>
      <c r="E91" s="41"/>
      <c r="F91" s="224" t="s">
        <v>129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128</v>
      </c>
      <c r="AU91" s="18" t="s">
        <v>80</v>
      </c>
    </row>
    <row r="92" s="2" customFormat="1" ht="21.75" customHeight="1">
      <c r="A92" s="39"/>
      <c r="B92" s="40"/>
      <c r="C92" s="205" t="s">
        <v>80</v>
      </c>
      <c r="D92" s="205" t="s">
        <v>119</v>
      </c>
      <c r="E92" s="206" t="s">
        <v>130</v>
      </c>
      <c r="F92" s="207" t="s">
        <v>131</v>
      </c>
      <c r="G92" s="208" t="s">
        <v>122</v>
      </c>
      <c r="H92" s="209">
        <v>1980</v>
      </c>
      <c r="I92" s="210"/>
      <c r="J92" s="211">
        <f>ROUND(I92*H92,2)</f>
        <v>0</v>
      </c>
      <c r="K92" s="207" t="s">
        <v>123</v>
      </c>
      <c r="L92" s="45"/>
      <c r="M92" s="212" t="s">
        <v>19</v>
      </c>
      <c r="N92" s="213" t="s">
        <v>41</v>
      </c>
      <c r="O92" s="85"/>
      <c r="P92" s="214">
        <f>O92*H92</f>
        <v>0</v>
      </c>
      <c r="Q92" s="214">
        <v>0.00016000000000000001</v>
      </c>
      <c r="R92" s="214">
        <f>Q92*H92</f>
        <v>0.31680000000000003</v>
      </c>
      <c r="S92" s="214">
        <v>0.23000000000000001</v>
      </c>
      <c r="T92" s="215">
        <f>S92*H92</f>
        <v>455.40000000000003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124</v>
      </c>
      <c r="AT92" s="216" t="s">
        <v>119</v>
      </c>
      <c r="AU92" s="216" t="s">
        <v>80</v>
      </c>
      <c r="AY92" s="18" t="s">
        <v>117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78</v>
      </c>
      <c r="BK92" s="217">
        <f>ROUND(I92*H92,2)</f>
        <v>0</v>
      </c>
      <c r="BL92" s="18" t="s">
        <v>124</v>
      </c>
      <c r="BM92" s="216" t="s">
        <v>336</v>
      </c>
    </row>
    <row r="93" s="2" customFormat="1">
      <c r="A93" s="39"/>
      <c r="B93" s="40"/>
      <c r="C93" s="41"/>
      <c r="D93" s="218" t="s">
        <v>126</v>
      </c>
      <c r="E93" s="41"/>
      <c r="F93" s="219" t="s">
        <v>133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126</v>
      </c>
      <c r="AU93" s="18" t="s">
        <v>80</v>
      </c>
    </row>
    <row r="94" s="2" customFormat="1">
      <c r="A94" s="39"/>
      <c r="B94" s="40"/>
      <c r="C94" s="41"/>
      <c r="D94" s="223" t="s">
        <v>128</v>
      </c>
      <c r="E94" s="41"/>
      <c r="F94" s="224" t="s">
        <v>134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128</v>
      </c>
      <c r="AU94" s="18" t="s">
        <v>80</v>
      </c>
    </row>
    <row r="95" s="12" customFormat="1" ht="22.8" customHeight="1">
      <c r="A95" s="12"/>
      <c r="B95" s="189"/>
      <c r="C95" s="190"/>
      <c r="D95" s="191" t="s">
        <v>69</v>
      </c>
      <c r="E95" s="203" t="s">
        <v>135</v>
      </c>
      <c r="F95" s="203" t="s">
        <v>136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SUM(P96:P107)</f>
        <v>0</v>
      </c>
      <c r="Q95" s="197"/>
      <c r="R95" s="198">
        <f>SUM(R96:R107)</f>
        <v>0</v>
      </c>
      <c r="S95" s="197"/>
      <c r="T95" s="199">
        <f>SUM(T96:T107)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78</v>
      </c>
      <c r="AT95" s="201" t="s">
        <v>69</v>
      </c>
      <c r="AU95" s="201" t="s">
        <v>78</v>
      </c>
      <c r="AY95" s="200" t="s">
        <v>117</v>
      </c>
      <c r="BK95" s="202">
        <f>SUM(BK96:BK107)</f>
        <v>0</v>
      </c>
    </row>
    <row r="96" s="2" customFormat="1" ht="16.5" customHeight="1">
      <c r="A96" s="39"/>
      <c r="B96" s="40"/>
      <c r="C96" s="205" t="s">
        <v>137</v>
      </c>
      <c r="D96" s="205" t="s">
        <v>119</v>
      </c>
      <c r="E96" s="206" t="s">
        <v>138</v>
      </c>
      <c r="F96" s="207" t="s">
        <v>139</v>
      </c>
      <c r="G96" s="208" t="s">
        <v>122</v>
      </c>
      <c r="H96" s="209">
        <v>396</v>
      </c>
      <c r="I96" s="210"/>
      <c r="J96" s="211">
        <f>ROUND(I96*H96,2)</f>
        <v>0</v>
      </c>
      <c r="K96" s="207" t="s">
        <v>123</v>
      </c>
      <c r="L96" s="45"/>
      <c r="M96" s="212" t="s">
        <v>19</v>
      </c>
      <c r="N96" s="213" t="s">
        <v>41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124</v>
      </c>
      <c r="AT96" s="216" t="s">
        <v>119</v>
      </c>
      <c r="AU96" s="216" t="s">
        <v>80</v>
      </c>
      <c r="AY96" s="18" t="s">
        <v>117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124</v>
      </c>
      <c r="BM96" s="216" t="s">
        <v>337</v>
      </c>
    </row>
    <row r="97" s="2" customFormat="1">
      <c r="A97" s="39"/>
      <c r="B97" s="40"/>
      <c r="C97" s="41"/>
      <c r="D97" s="218" t="s">
        <v>126</v>
      </c>
      <c r="E97" s="41"/>
      <c r="F97" s="219" t="s">
        <v>141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126</v>
      </c>
      <c r="AU97" s="18" t="s">
        <v>80</v>
      </c>
    </row>
    <row r="98" s="2" customFormat="1">
      <c r="A98" s="39"/>
      <c r="B98" s="40"/>
      <c r="C98" s="41"/>
      <c r="D98" s="223" t="s">
        <v>128</v>
      </c>
      <c r="E98" s="41"/>
      <c r="F98" s="224" t="s">
        <v>142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128</v>
      </c>
      <c r="AU98" s="18" t="s">
        <v>80</v>
      </c>
    </row>
    <row r="99" s="2" customFormat="1" ht="16.5" customHeight="1">
      <c r="A99" s="39"/>
      <c r="B99" s="40"/>
      <c r="C99" s="205" t="s">
        <v>124</v>
      </c>
      <c r="D99" s="205" t="s">
        <v>119</v>
      </c>
      <c r="E99" s="206" t="s">
        <v>143</v>
      </c>
      <c r="F99" s="207" t="s">
        <v>144</v>
      </c>
      <c r="G99" s="208" t="s">
        <v>122</v>
      </c>
      <c r="H99" s="209">
        <v>4356</v>
      </c>
      <c r="I99" s="210"/>
      <c r="J99" s="211">
        <f>ROUND(I99*H99,2)</f>
        <v>0</v>
      </c>
      <c r="K99" s="207" t="s">
        <v>123</v>
      </c>
      <c r="L99" s="45"/>
      <c r="M99" s="212" t="s">
        <v>19</v>
      </c>
      <c r="N99" s="213" t="s">
        <v>41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124</v>
      </c>
      <c r="AT99" s="216" t="s">
        <v>119</v>
      </c>
      <c r="AU99" s="216" t="s">
        <v>80</v>
      </c>
      <c r="AY99" s="18" t="s">
        <v>117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78</v>
      </c>
      <c r="BK99" s="217">
        <f>ROUND(I99*H99,2)</f>
        <v>0</v>
      </c>
      <c r="BL99" s="18" t="s">
        <v>124</v>
      </c>
      <c r="BM99" s="216" t="s">
        <v>338</v>
      </c>
    </row>
    <row r="100" s="2" customFormat="1">
      <c r="A100" s="39"/>
      <c r="B100" s="40"/>
      <c r="C100" s="41"/>
      <c r="D100" s="218" t="s">
        <v>126</v>
      </c>
      <c r="E100" s="41"/>
      <c r="F100" s="219" t="s">
        <v>146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126</v>
      </c>
      <c r="AU100" s="18" t="s">
        <v>80</v>
      </c>
    </row>
    <row r="101" s="2" customFormat="1">
      <c r="A101" s="39"/>
      <c r="B101" s="40"/>
      <c r="C101" s="41"/>
      <c r="D101" s="223" t="s">
        <v>128</v>
      </c>
      <c r="E101" s="41"/>
      <c r="F101" s="224" t="s">
        <v>147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128</v>
      </c>
      <c r="AU101" s="18" t="s">
        <v>80</v>
      </c>
    </row>
    <row r="102" s="2" customFormat="1" ht="21.75" customHeight="1">
      <c r="A102" s="39"/>
      <c r="B102" s="40"/>
      <c r="C102" s="205" t="s">
        <v>135</v>
      </c>
      <c r="D102" s="205" t="s">
        <v>119</v>
      </c>
      <c r="E102" s="206" t="s">
        <v>148</v>
      </c>
      <c r="F102" s="207" t="s">
        <v>149</v>
      </c>
      <c r="G102" s="208" t="s">
        <v>122</v>
      </c>
      <c r="H102" s="209">
        <v>1980</v>
      </c>
      <c r="I102" s="210"/>
      <c r="J102" s="211">
        <f>ROUND(I102*H102,2)</f>
        <v>0</v>
      </c>
      <c r="K102" s="207" t="s">
        <v>123</v>
      </c>
      <c r="L102" s="45"/>
      <c r="M102" s="212" t="s">
        <v>19</v>
      </c>
      <c r="N102" s="213" t="s">
        <v>41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124</v>
      </c>
      <c r="AT102" s="216" t="s">
        <v>119</v>
      </c>
      <c r="AU102" s="216" t="s">
        <v>80</v>
      </c>
      <c r="AY102" s="18" t="s">
        <v>117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124</v>
      </c>
      <c r="BM102" s="216" t="s">
        <v>339</v>
      </c>
    </row>
    <row r="103" s="2" customFormat="1">
      <c r="A103" s="39"/>
      <c r="B103" s="40"/>
      <c r="C103" s="41"/>
      <c r="D103" s="218" t="s">
        <v>126</v>
      </c>
      <c r="E103" s="41"/>
      <c r="F103" s="219" t="s">
        <v>151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126</v>
      </c>
      <c r="AU103" s="18" t="s">
        <v>80</v>
      </c>
    </row>
    <row r="104" s="2" customFormat="1">
      <c r="A104" s="39"/>
      <c r="B104" s="40"/>
      <c r="C104" s="41"/>
      <c r="D104" s="223" t="s">
        <v>128</v>
      </c>
      <c r="E104" s="41"/>
      <c r="F104" s="224" t="s">
        <v>152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128</v>
      </c>
      <c r="AU104" s="18" t="s">
        <v>80</v>
      </c>
    </row>
    <row r="105" s="2" customFormat="1" ht="16.5" customHeight="1">
      <c r="A105" s="39"/>
      <c r="B105" s="40"/>
      <c r="C105" s="205" t="s">
        <v>153</v>
      </c>
      <c r="D105" s="205" t="s">
        <v>119</v>
      </c>
      <c r="E105" s="206" t="s">
        <v>154</v>
      </c>
      <c r="F105" s="207" t="s">
        <v>155</v>
      </c>
      <c r="G105" s="208" t="s">
        <v>122</v>
      </c>
      <c r="H105" s="209">
        <v>1980</v>
      </c>
      <c r="I105" s="210"/>
      <c r="J105" s="211">
        <f>ROUND(I105*H105,2)</f>
        <v>0</v>
      </c>
      <c r="K105" s="207" t="s">
        <v>123</v>
      </c>
      <c r="L105" s="45"/>
      <c r="M105" s="212" t="s">
        <v>19</v>
      </c>
      <c r="N105" s="213" t="s">
        <v>41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124</v>
      </c>
      <c r="AT105" s="216" t="s">
        <v>119</v>
      </c>
      <c r="AU105" s="216" t="s">
        <v>80</v>
      </c>
      <c r="AY105" s="18" t="s">
        <v>117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124</v>
      </c>
      <c r="BM105" s="216" t="s">
        <v>340</v>
      </c>
    </row>
    <row r="106" s="2" customFormat="1">
      <c r="A106" s="39"/>
      <c r="B106" s="40"/>
      <c r="C106" s="41"/>
      <c r="D106" s="218" t="s">
        <v>126</v>
      </c>
      <c r="E106" s="41"/>
      <c r="F106" s="219" t="s">
        <v>157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126</v>
      </c>
      <c r="AU106" s="18" t="s">
        <v>80</v>
      </c>
    </row>
    <row r="107" s="2" customFormat="1">
      <c r="A107" s="39"/>
      <c r="B107" s="40"/>
      <c r="C107" s="41"/>
      <c r="D107" s="223" t="s">
        <v>128</v>
      </c>
      <c r="E107" s="41"/>
      <c r="F107" s="224" t="s">
        <v>158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128</v>
      </c>
      <c r="AU107" s="18" t="s">
        <v>80</v>
      </c>
    </row>
    <row r="108" s="12" customFormat="1" ht="22.8" customHeight="1">
      <c r="A108" s="12"/>
      <c r="B108" s="189"/>
      <c r="C108" s="190"/>
      <c r="D108" s="191" t="s">
        <v>69</v>
      </c>
      <c r="E108" s="203" t="s">
        <v>159</v>
      </c>
      <c r="F108" s="203" t="s">
        <v>160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SUM(P109:P117)</f>
        <v>0</v>
      </c>
      <c r="Q108" s="197"/>
      <c r="R108" s="198">
        <f>SUM(R109:R117)</f>
        <v>9.9787800000000004</v>
      </c>
      <c r="S108" s="197"/>
      <c r="T108" s="199">
        <f>SUM(T109:T117)</f>
        <v>8.5999999999999996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78</v>
      </c>
      <c r="AT108" s="201" t="s">
        <v>69</v>
      </c>
      <c r="AU108" s="201" t="s">
        <v>78</v>
      </c>
      <c r="AY108" s="200" t="s">
        <v>117</v>
      </c>
      <c r="BK108" s="202">
        <f>SUM(BK109:BK117)</f>
        <v>0</v>
      </c>
    </row>
    <row r="109" s="2" customFormat="1" ht="16.5" customHeight="1">
      <c r="A109" s="39"/>
      <c r="B109" s="40"/>
      <c r="C109" s="205" t="s">
        <v>161</v>
      </c>
      <c r="D109" s="205" t="s">
        <v>119</v>
      </c>
      <c r="E109" s="206" t="s">
        <v>162</v>
      </c>
      <c r="F109" s="207" t="s">
        <v>163</v>
      </c>
      <c r="G109" s="208" t="s">
        <v>164</v>
      </c>
      <c r="H109" s="209">
        <v>26</v>
      </c>
      <c r="I109" s="210"/>
      <c r="J109" s="211">
        <f>ROUND(I109*H109,2)</f>
        <v>0</v>
      </c>
      <c r="K109" s="207" t="s">
        <v>123</v>
      </c>
      <c r="L109" s="45"/>
      <c r="M109" s="212" t="s">
        <v>19</v>
      </c>
      <c r="N109" s="213" t="s">
        <v>41</v>
      </c>
      <c r="O109" s="85"/>
      <c r="P109" s="214">
        <f>O109*H109</f>
        <v>0</v>
      </c>
      <c r="Q109" s="214">
        <v>0.10037</v>
      </c>
      <c r="R109" s="214">
        <f>Q109*H109</f>
        <v>2.6096200000000001</v>
      </c>
      <c r="S109" s="214">
        <v>0.10000000000000001</v>
      </c>
      <c r="T109" s="215">
        <f>S109*H109</f>
        <v>2.6000000000000001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124</v>
      </c>
      <c r="AT109" s="216" t="s">
        <v>119</v>
      </c>
      <c r="AU109" s="216" t="s">
        <v>80</v>
      </c>
      <c r="AY109" s="18" t="s">
        <v>117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78</v>
      </c>
      <c r="BK109" s="217">
        <f>ROUND(I109*H109,2)</f>
        <v>0</v>
      </c>
      <c r="BL109" s="18" t="s">
        <v>124</v>
      </c>
      <c r="BM109" s="216" t="s">
        <v>341</v>
      </c>
    </row>
    <row r="110" s="2" customFormat="1">
      <c r="A110" s="39"/>
      <c r="B110" s="40"/>
      <c r="C110" s="41"/>
      <c r="D110" s="218" t="s">
        <v>126</v>
      </c>
      <c r="E110" s="41"/>
      <c r="F110" s="219" t="s">
        <v>163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126</v>
      </c>
      <c r="AU110" s="18" t="s">
        <v>80</v>
      </c>
    </row>
    <row r="111" s="2" customFormat="1">
      <c r="A111" s="39"/>
      <c r="B111" s="40"/>
      <c r="C111" s="41"/>
      <c r="D111" s="223" t="s">
        <v>128</v>
      </c>
      <c r="E111" s="41"/>
      <c r="F111" s="224" t="s">
        <v>166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128</v>
      </c>
      <c r="AU111" s="18" t="s">
        <v>80</v>
      </c>
    </row>
    <row r="112" s="2" customFormat="1" ht="24.15" customHeight="1">
      <c r="A112" s="39"/>
      <c r="B112" s="40"/>
      <c r="C112" s="205" t="s">
        <v>159</v>
      </c>
      <c r="D112" s="205" t="s">
        <v>119</v>
      </c>
      <c r="E112" s="206" t="s">
        <v>167</v>
      </c>
      <c r="F112" s="207" t="s">
        <v>168</v>
      </c>
      <c r="G112" s="208" t="s">
        <v>164</v>
      </c>
      <c r="H112" s="209">
        <v>9</v>
      </c>
      <c r="I112" s="210"/>
      <c r="J112" s="211">
        <f>ROUND(I112*H112,2)</f>
        <v>0</v>
      </c>
      <c r="K112" s="207" t="s">
        <v>123</v>
      </c>
      <c r="L112" s="45"/>
      <c r="M112" s="212" t="s">
        <v>19</v>
      </c>
      <c r="N112" s="213" t="s">
        <v>41</v>
      </c>
      <c r="O112" s="85"/>
      <c r="P112" s="214">
        <f>O112*H112</f>
        <v>0</v>
      </c>
      <c r="Q112" s="214">
        <v>0.52254</v>
      </c>
      <c r="R112" s="214">
        <f>Q112*H112</f>
        <v>4.7028600000000003</v>
      </c>
      <c r="S112" s="214">
        <v>0.5</v>
      </c>
      <c r="T112" s="215">
        <f>S112*H112</f>
        <v>4.5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124</v>
      </c>
      <c r="AT112" s="216" t="s">
        <v>119</v>
      </c>
      <c r="AU112" s="216" t="s">
        <v>80</v>
      </c>
      <c r="AY112" s="18" t="s">
        <v>117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78</v>
      </c>
      <c r="BK112" s="217">
        <f>ROUND(I112*H112,2)</f>
        <v>0</v>
      </c>
      <c r="BL112" s="18" t="s">
        <v>124</v>
      </c>
      <c r="BM112" s="216" t="s">
        <v>342</v>
      </c>
    </row>
    <row r="113" s="2" customFormat="1">
      <c r="A113" s="39"/>
      <c r="B113" s="40"/>
      <c r="C113" s="41"/>
      <c r="D113" s="218" t="s">
        <v>126</v>
      </c>
      <c r="E113" s="41"/>
      <c r="F113" s="219" t="s">
        <v>170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126</v>
      </c>
      <c r="AU113" s="18" t="s">
        <v>80</v>
      </c>
    </row>
    <row r="114" s="2" customFormat="1">
      <c r="A114" s="39"/>
      <c r="B114" s="40"/>
      <c r="C114" s="41"/>
      <c r="D114" s="223" t="s">
        <v>128</v>
      </c>
      <c r="E114" s="41"/>
      <c r="F114" s="224" t="s">
        <v>171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128</v>
      </c>
      <c r="AU114" s="18" t="s">
        <v>80</v>
      </c>
    </row>
    <row r="115" s="2" customFormat="1" ht="16.5" customHeight="1">
      <c r="A115" s="39"/>
      <c r="B115" s="40"/>
      <c r="C115" s="205" t="s">
        <v>172</v>
      </c>
      <c r="D115" s="205" t="s">
        <v>119</v>
      </c>
      <c r="E115" s="206" t="s">
        <v>173</v>
      </c>
      <c r="F115" s="207" t="s">
        <v>174</v>
      </c>
      <c r="G115" s="208" t="s">
        <v>164</v>
      </c>
      <c r="H115" s="209">
        <v>5</v>
      </c>
      <c r="I115" s="210"/>
      <c r="J115" s="211">
        <f>ROUND(I115*H115,2)</f>
        <v>0</v>
      </c>
      <c r="K115" s="207" t="s">
        <v>123</v>
      </c>
      <c r="L115" s="45"/>
      <c r="M115" s="212" t="s">
        <v>19</v>
      </c>
      <c r="N115" s="213" t="s">
        <v>41</v>
      </c>
      <c r="O115" s="85"/>
      <c r="P115" s="214">
        <f>O115*H115</f>
        <v>0</v>
      </c>
      <c r="Q115" s="214">
        <v>0.53325999999999996</v>
      </c>
      <c r="R115" s="214">
        <f>Q115*H115</f>
        <v>2.6662999999999997</v>
      </c>
      <c r="S115" s="214">
        <v>0.29999999999999999</v>
      </c>
      <c r="T115" s="215">
        <f>S115*H115</f>
        <v>1.5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124</v>
      </c>
      <c r="AT115" s="216" t="s">
        <v>119</v>
      </c>
      <c r="AU115" s="216" t="s">
        <v>80</v>
      </c>
      <c r="AY115" s="18" t="s">
        <v>117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78</v>
      </c>
      <c r="BK115" s="217">
        <f>ROUND(I115*H115,2)</f>
        <v>0</v>
      </c>
      <c r="BL115" s="18" t="s">
        <v>124</v>
      </c>
      <c r="BM115" s="216" t="s">
        <v>343</v>
      </c>
    </row>
    <row r="116" s="2" customFormat="1">
      <c r="A116" s="39"/>
      <c r="B116" s="40"/>
      <c r="C116" s="41"/>
      <c r="D116" s="218" t="s">
        <v>126</v>
      </c>
      <c r="E116" s="41"/>
      <c r="F116" s="219" t="s">
        <v>176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126</v>
      </c>
      <c r="AU116" s="18" t="s">
        <v>80</v>
      </c>
    </row>
    <row r="117" s="2" customFormat="1">
      <c r="A117" s="39"/>
      <c r="B117" s="40"/>
      <c r="C117" s="41"/>
      <c r="D117" s="223" t="s">
        <v>128</v>
      </c>
      <c r="E117" s="41"/>
      <c r="F117" s="224" t="s">
        <v>177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128</v>
      </c>
      <c r="AU117" s="18" t="s">
        <v>80</v>
      </c>
    </row>
    <row r="118" s="12" customFormat="1" ht="22.8" customHeight="1">
      <c r="A118" s="12"/>
      <c r="B118" s="189"/>
      <c r="C118" s="190"/>
      <c r="D118" s="191" t="s">
        <v>69</v>
      </c>
      <c r="E118" s="203" t="s">
        <v>172</v>
      </c>
      <c r="F118" s="203" t="s">
        <v>190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SUM(P119:P141)</f>
        <v>0</v>
      </c>
      <c r="Q118" s="197"/>
      <c r="R118" s="198">
        <f>SUM(R119:R141)</f>
        <v>0.42302000000000001</v>
      </c>
      <c r="S118" s="197"/>
      <c r="T118" s="199">
        <f>SUM(T119:T141)</f>
        <v>59.400000000000006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78</v>
      </c>
      <c r="AT118" s="201" t="s">
        <v>69</v>
      </c>
      <c r="AU118" s="201" t="s">
        <v>78</v>
      </c>
      <c r="AY118" s="200" t="s">
        <v>117</v>
      </c>
      <c r="BK118" s="202">
        <f>SUM(BK119:BK141)</f>
        <v>0</v>
      </c>
    </row>
    <row r="119" s="2" customFormat="1" ht="16.5" customHeight="1">
      <c r="A119" s="39"/>
      <c r="B119" s="40"/>
      <c r="C119" s="205" t="s">
        <v>180</v>
      </c>
      <c r="D119" s="205" t="s">
        <v>119</v>
      </c>
      <c r="E119" s="206" t="s">
        <v>217</v>
      </c>
      <c r="F119" s="207" t="s">
        <v>218</v>
      </c>
      <c r="G119" s="208" t="s">
        <v>183</v>
      </c>
      <c r="H119" s="209">
        <v>1256</v>
      </c>
      <c r="I119" s="210"/>
      <c r="J119" s="211">
        <f>ROUND(I119*H119,2)</f>
        <v>0</v>
      </c>
      <c r="K119" s="207" t="s">
        <v>123</v>
      </c>
      <c r="L119" s="45"/>
      <c r="M119" s="212" t="s">
        <v>19</v>
      </c>
      <c r="N119" s="213" t="s">
        <v>41</v>
      </c>
      <c r="O119" s="85"/>
      <c r="P119" s="214">
        <f>O119*H119</f>
        <v>0</v>
      </c>
      <c r="Q119" s="214">
        <v>0.00033</v>
      </c>
      <c r="R119" s="214">
        <f>Q119*H119</f>
        <v>0.41448000000000002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124</v>
      </c>
      <c r="AT119" s="216" t="s">
        <v>119</v>
      </c>
      <c r="AU119" s="216" t="s">
        <v>80</v>
      </c>
      <c r="AY119" s="18" t="s">
        <v>117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78</v>
      </c>
      <c r="BK119" s="217">
        <f>ROUND(I119*H119,2)</f>
        <v>0</v>
      </c>
      <c r="BL119" s="18" t="s">
        <v>124</v>
      </c>
      <c r="BM119" s="216" t="s">
        <v>344</v>
      </c>
    </row>
    <row r="120" s="2" customFormat="1">
      <c r="A120" s="39"/>
      <c r="B120" s="40"/>
      <c r="C120" s="41"/>
      <c r="D120" s="218" t="s">
        <v>126</v>
      </c>
      <c r="E120" s="41"/>
      <c r="F120" s="219" t="s">
        <v>220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126</v>
      </c>
      <c r="AU120" s="18" t="s">
        <v>80</v>
      </c>
    </row>
    <row r="121" s="2" customFormat="1">
      <c r="A121" s="39"/>
      <c r="B121" s="40"/>
      <c r="C121" s="41"/>
      <c r="D121" s="223" t="s">
        <v>128</v>
      </c>
      <c r="E121" s="41"/>
      <c r="F121" s="224" t="s">
        <v>221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128</v>
      </c>
      <c r="AU121" s="18" t="s">
        <v>80</v>
      </c>
    </row>
    <row r="122" s="2" customFormat="1" ht="16.5" customHeight="1">
      <c r="A122" s="39"/>
      <c r="B122" s="40"/>
      <c r="C122" s="205" t="s">
        <v>179</v>
      </c>
      <c r="D122" s="205" t="s">
        <v>119</v>
      </c>
      <c r="E122" s="206" t="s">
        <v>241</v>
      </c>
      <c r="F122" s="207" t="s">
        <v>242</v>
      </c>
      <c r="G122" s="208" t="s">
        <v>183</v>
      </c>
      <c r="H122" s="209">
        <v>1256</v>
      </c>
      <c r="I122" s="210"/>
      <c r="J122" s="211">
        <f>ROUND(I122*H122,2)</f>
        <v>0</v>
      </c>
      <c r="K122" s="207" t="s">
        <v>123</v>
      </c>
      <c r="L122" s="45"/>
      <c r="M122" s="212" t="s">
        <v>19</v>
      </c>
      <c r="N122" s="213" t="s">
        <v>41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124</v>
      </c>
      <c r="AT122" s="216" t="s">
        <v>119</v>
      </c>
      <c r="AU122" s="216" t="s">
        <v>80</v>
      </c>
      <c r="AY122" s="18" t="s">
        <v>117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78</v>
      </c>
      <c r="BK122" s="217">
        <f>ROUND(I122*H122,2)</f>
        <v>0</v>
      </c>
      <c r="BL122" s="18" t="s">
        <v>124</v>
      </c>
      <c r="BM122" s="216" t="s">
        <v>345</v>
      </c>
    </row>
    <row r="123" s="2" customFormat="1">
      <c r="A123" s="39"/>
      <c r="B123" s="40"/>
      <c r="C123" s="41"/>
      <c r="D123" s="218" t="s">
        <v>126</v>
      </c>
      <c r="E123" s="41"/>
      <c r="F123" s="219" t="s">
        <v>244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126</v>
      </c>
      <c r="AU123" s="18" t="s">
        <v>80</v>
      </c>
    </row>
    <row r="124" s="2" customFormat="1">
      <c r="A124" s="39"/>
      <c r="B124" s="40"/>
      <c r="C124" s="41"/>
      <c r="D124" s="223" t="s">
        <v>128</v>
      </c>
      <c r="E124" s="41"/>
      <c r="F124" s="224" t="s">
        <v>245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128</v>
      </c>
      <c r="AU124" s="18" t="s">
        <v>80</v>
      </c>
    </row>
    <row r="125" s="2" customFormat="1" ht="16.5" customHeight="1">
      <c r="A125" s="39"/>
      <c r="B125" s="40"/>
      <c r="C125" s="205" t="s">
        <v>8</v>
      </c>
      <c r="D125" s="205" t="s">
        <v>119</v>
      </c>
      <c r="E125" s="206" t="s">
        <v>253</v>
      </c>
      <c r="F125" s="207" t="s">
        <v>254</v>
      </c>
      <c r="G125" s="208" t="s">
        <v>183</v>
      </c>
      <c r="H125" s="209">
        <v>14</v>
      </c>
      <c r="I125" s="210"/>
      <c r="J125" s="211">
        <f>ROUND(I125*H125,2)</f>
        <v>0</v>
      </c>
      <c r="K125" s="207" t="s">
        <v>123</v>
      </c>
      <c r="L125" s="45"/>
      <c r="M125" s="212" t="s">
        <v>19</v>
      </c>
      <c r="N125" s="213" t="s">
        <v>41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124</v>
      </c>
      <c r="AT125" s="216" t="s">
        <v>119</v>
      </c>
      <c r="AU125" s="216" t="s">
        <v>80</v>
      </c>
      <c r="AY125" s="18" t="s">
        <v>117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78</v>
      </c>
      <c r="BK125" s="217">
        <f>ROUND(I125*H125,2)</f>
        <v>0</v>
      </c>
      <c r="BL125" s="18" t="s">
        <v>124</v>
      </c>
      <c r="BM125" s="216" t="s">
        <v>346</v>
      </c>
    </row>
    <row r="126" s="2" customFormat="1">
      <c r="A126" s="39"/>
      <c r="B126" s="40"/>
      <c r="C126" s="41"/>
      <c r="D126" s="218" t="s">
        <v>126</v>
      </c>
      <c r="E126" s="41"/>
      <c r="F126" s="219" t="s">
        <v>256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126</v>
      </c>
      <c r="AU126" s="18" t="s">
        <v>80</v>
      </c>
    </row>
    <row r="127" s="2" customFormat="1">
      <c r="A127" s="39"/>
      <c r="B127" s="40"/>
      <c r="C127" s="41"/>
      <c r="D127" s="223" t="s">
        <v>128</v>
      </c>
      <c r="E127" s="41"/>
      <c r="F127" s="224" t="s">
        <v>257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128</v>
      </c>
      <c r="AU127" s="18" t="s">
        <v>80</v>
      </c>
    </row>
    <row r="128" s="2" customFormat="1" ht="21.75" customHeight="1">
      <c r="A128" s="39"/>
      <c r="B128" s="40"/>
      <c r="C128" s="205" t="s">
        <v>196</v>
      </c>
      <c r="D128" s="205" t="s">
        <v>119</v>
      </c>
      <c r="E128" s="206" t="s">
        <v>259</v>
      </c>
      <c r="F128" s="207" t="s">
        <v>260</v>
      </c>
      <c r="G128" s="208" t="s">
        <v>183</v>
      </c>
      <c r="H128" s="209">
        <v>14</v>
      </c>
      <c r="I128" s="210"/>
      <c r="J128" s="211">
        <f>ROUND(I128*H128,2)</f>
        <v>0</v>
      </c>
      <c r="K128" s="207" t="s">
        <v>123</v>
      </c>
      <c r="L128" s="45"/>
      <c r="M128" s="212" t="s">
        <v>19</v>
      </c>
      <c r="N128" s="213" t="s">
        <v>41</v>
      </c>
      <c r="O128" s="85"/>
      <c r="P128" s="214">
        <f>O128*H128</f>
        <v>0</v>
      </c>
      <c r="Q128" s="214">
        <v>0.00060999999999999997</v>
      </c>
      <c r="R128" s="214">
        <f>Q128*H128</f>
        <v>0.008539999999999999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124</v>
      </c>
      <c r="AT128" s="216" t="s">
        <v>119</v>
      </c>
      <c r="AU128" s="216" t="s">
        <v>80</v>
      </c>
      <c r="AY128" s="18" t="s">
        <v>117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78</v>
      </c>
      <c r="BK128" s="217">
        <f>ROUND(I128*H128,2)</f>
        <v>0</v>
      </c>
      <c r="BL128" s="18" t="s">
        <v>124</v>
      </c>
      <c r="BM128" s="216" t="s">
        <v>347</v>
      </c>
    </row>
    <row r="129" s="2" customFormat="1">
      <c r="A129" s="39"/>
      <c r="B129" s="40"/>
      <c r="C129" s="41"/>
      <c r="D129" s="218" t="s">
        <v>126</v>
      </c>
      <c r="E129" s="41"/>
      <c r="F129" s="219" t="s">
        <v>262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126</v>
      </c>
      <c r="AU129" s="18" t="s">
        <v>80</v>
      </c>
    </row>
    <row r="130" s="2" customFormat="1">
      <c r="A130" s="39"/>
      <c r="B130" s="40"/>
      <c r="C130" s="41"/>
      <c r="D130" s="223" t="s">
        <v>128</v>
      </c>
      <c r="E130" s="41"/>
      <c r="F130" s="224" t="s">
        <v>263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128</v>
      </c>
      <c r="AU130" s="18" t="s">
        <v>80</v>
      </c>
    </row>
    <row r="131" s="2" customFormat="1" ht="16.5" customHeight="1">
      <c r="A131" s="39"/>
      <c r="B131" s="40"/>
      <c r="C131" s="205" t="s">
        <v>202</v>
      </c>
      <c r="D131" s="205" t="s">
        <v>119</v>
      </c>
      <c r="E131" s="206" t="s">
        <v>265</v>
      </c>
      <c r="F131" s="207" t="s">
        <v>266</v>
      </c>
      <c r="G131" s="208" t="s">
        <v>183</v>
      </c>
      <c r="H131" s="209">
        <v>14</v>
      </c>
      <c r="I131" s="210"/>
      <c r="J131" s="211">
        <f>ROUND(I131*H131,2)</f>
        <v>0</v>
      </c>
      <c r="K131" s="207" t="s">
        <v>123</v>
      </c>
      <c r="L131" s="45"/>
      <c r="M131" s="212" t="s">
        <v>19</v>
      </c>
      <c r="N131" s="213" t="s">
        <v>41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124</v>
      </c>
      <c r="AT131" s="216" t="s">
        <v>119</v>
      </c>
      <c r="AU131" s="216" t="s">
        <v>80</v>
      </c>
      <c r="AY131" s="18" t="s">
        <v>117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78</v>
      </c>
      <c r="BK131" s="217">
        <f>ROUND(I131*H131,2)</f>
        <v>0</v>
      </c>
      <c r="BL131" s="18" t="s">
        <v>124</v>
      </c>
      <c r="BM131" s="216" t="s">
        <v>348</v>
      </c>
    </row>
    <row r="132" s="2" customFormat="1">
      <c r="A132" s="39"/>
      <c r="B132" s="40"/>
      <c r="C132" s="41"/>
      <c r="D132" s="218" t="s">
        <v>126</v>
      </c>
      <c r="E132" s="41"/>
      <c r="F132" s="219" t="s">
        <v>268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126</v>
      </c>
      <c r="AU132" s="18" t="s">
        <v>80</v>
      </c>
    </row>
    <row r="133" s="2" customFormat="1">
      <c r="A133" s="39"/>
      <c r="B133" s="40"/>
      <c r="C133" s="41"/>
      <c r="D133" s="223" t="s">
        <v>128</v>
      </c>
      <c r="E133" s="41"/>
      <c r="F133" s="224" t="s">
        <v>269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128</v>
      </c>
      <c r="AU133" s="18" t="s">
        <v>80</v>
      </c>
    </row>
    <row r="134" s="2" customFormat="1" ht="16.5" customHeight="1">
      <c r="A134" s="39"/>
      <c r="B134" s="40"/>
      <c r="C134" s="205" t="s">
        <v>208</v>
      </c>
      <c r="D134" s="205" t="s">
        <v>119</v>
      </c>
      <c r="E134" s="206" t="s">
        <v>271</v>
      </c>
      <c r="F134" s="207" t="s">
        <v>272</v>
      </c>
      <c r="G134" s="208" t="s">
        <v>122</v>
      </c>
      <c r="H134" s="209">
        <v>1980</v>
      </c>
      <c r="I134" s="210"/>
      <c r="J134" s="211">
        <f>ROUND(I134*H134,2)</f>
        <v>0</v>
      </c>
      <c r="K134" s="207" t="s">
        <v>123</v>
      </c>
      <c r="L134" s="45"/>
      <c r="M134" s="212" t="s">
        <v>19</v>
      </c>
      <c r="N134" s="213" t="s">
        <v>41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0.01</v>
      </c>
      <c r="T134" s="215">
        <f>S134*H134</f>
        <v>19.800000000000001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124</v>
      </c>
      <c r="AT134" s="216" t="s">
        <v>119</v>
      </c>
      <c r="AU134" s="216" t="s">
        <v>80</v>
      </c>
      <c r="AY134" s="18" t="s">
        <v>117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78</v>
      </c>
      <c r="BK134" s="217">
        <f>ROUND(I134*H134,2)</f>
        <v>0</v>
      </c>
      <c r="BL134" s="18" t="s">
        <v>124</v>
      </c>
      <c r="BM134" s="216" t="s">
        <v>349</v>
      </c>
    </row>
    <row r="135" s="2" customFormat="1">
      <c r="A135" s="39"/>
      <c r="B135" s="40"/>
      <c r="C135" s="41"/>
      <c r="D135" s="218" t="s">
        <v>126</v>
      </c>
      <c r="E135" s="41"/>
      <c r="F135" s="219" t="s">
        <v>274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126</v>
      </c>
      <c r="AU135" s="18" t="s">
        <v>80</v>
      </c>
    </row>
    <row r="136" s="2" customFormat="1">
      <c r="A136" s="39"/>
      <c r="B136" s="40"/>
      <c r="C136" s="41"/>
      <c r="D136" s="223" t="s">
        <v>128</v>
      </c>
      <c r="E136" s="41"/>
      <c r="F136" s="224" t="s">
        <v>275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128</v>
      </c>
      <c r="AU136" s="18" t="s">
        <v>80</v>
      </c>
    </row>
    <row r="137" s="2" customFormat="1" ht="16.5" customHeight="1">
      <c r="A137" s="39"/>
      <c r="B137" s="40"/>
      <c r="C137" s="205" t="s">
        <v>216</v>
      </c>
      <c r="D137" s="205" t="s">
        <v>119</v>
      </c>
      <c r="E137" s="206" t="s">
        <v>278</v>
      </c>
      <c r="F137" s="207" t="s">
        <v>279</v>
      </c>
      <c r="G137" s="208" t="s">
        <v>122</v>
      </c>
      <c r="H137" s="209">
        <v>1980</v>
      </c>
      <c r="I137" s="210"/>
      <c r="J137" s="211">
        <f>ROUND(I137*H137,2)</f>
        <v>0</v>
      </c>
      <c r="K137" s="207" t="s">
        <v>123</v>
      </c>
      <c r="L137" s="45"/>
      <c r="M137" s="212" t="s">
        <v>19</v>
      </c>
      <c r="N137" s="213" t="s">
        <v>41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0.02</v>
      </c>
      <c r="T137" s="215">
        <f>S137*H137</f>
        <v>39.600000000000001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124</v>
      </c>
      <c r="AT137" s="216" t="s">
        <v>119</v>
      </c>
      <c r="AU137" s="216" t="s">
        <v>80</v>
      </c>
      <c r="AY137" s="18" t="s">
        <v>117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78</v>
      </c>
      <c r="BK137" s="217">
        <f>ROUND(I137*H137,2)</f>
        <v>0</v>
      </c>
      <c r="BL137" s="18" t="s">
        <v>124</v>
      </c>
      <c r="BM137" s="216" t="s">
        <v>350</v>
      </c>
    </row>
    <row r="138" s="2" customFormat="1">
      <c r="A138" s="39"/>
      <c r="B138" s="40"/>
      <c r="C138" s="41"/>
      <c r="D138" s="218" t="s">
        <v>126</v>
      </c>
      <c r="E138" s="41"/>
      <c r="F138" s="219" t="s">
        <v>281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126</v>
      </c>
      <c r="AU138" s="18" t="s">
        <v>80</v>
      </c>
    </row>
    <row r="139" s="2" customFormat="1">
      <c r="A139" s="39"/>
      <c r="B139" s="40"/>
      <c r="C139" s="41"/>
      <c r="D139" s="223" t="s">
        <v>128</v>
      </c>
      <c r="E139" s="41"/>
      <c r="F139" s="224" t="s">
        <v>282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128</v>
      </c>
      <c r="AU139" s="18" t="s">
        <v>80</v>
      </c>
    </row>
    <row r="140" s="2" customFormat="1" ht="16.5" customHeight="1">
      <c r="A140" s="39"/>
      <c r="B140" s="40"/>
      <c r="C140" s="205" t="s">
        <v>222</v>
      </c>
      <c r="D140" s="205" t="s">
        <v>119</v>
      </c>
      <c r="E140" s="206" t="s">
        <v>284</v>
      </c>
      <c r="F140" s="207" t="s">
        <v>285</v>
      </c>
      <c r="G140" s="208" t="s">
        <v>286</v>
      </c>
      <c r="H140" s="209">
        <v>1</v>
      </c>
      <c r="I140" s="210"/>
      <c r="J140" s="211">
        <f>ROUND(I140*H140,2)</f>
        <v>0</v>
      </c>
      <c r="K140" s="207" t="s">
        <v>351</v>
      </c>
      <c r="L140" s="45"/>
      <c r="M140" s="212" t="s">
        <v>19</v>
      </c>
      <c r="N140" s="213" t="s">
        <v>41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124</v>
      </c>
      <c r="AT140" s="216" t="s">
        <v>119</v>
      </c>
      <c r="AU140" s="216" t="s">
        <v>80</v>
      </c>
      <c r="AY140" s="18" t="s">
        <v>117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78</v>
      </c>
      <c r="BK140" s="217">
        <f>ROUND(I140*H140,2)</f>
        <v>0</v>
      </c>
      <c r="BL140" s="18" t="s">
        <v>124</v>
      </c>
      <c r="BM140" s="216" t="s">
        <v>352</v>
      </c>
    </row>
    <row r="141" s="2" customFormat="1">
      <c r="A141" s="39"/>
      <c r="B141" s="40"/>
      <c r="C141" s="41"/>
      <c r="D141" s="218" t="s">
        <v>126</v>
      </c>
      <c r="E141" s="41"/>
      <c r="F141" s="219" t="s">
        <v>285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126</v>
      </c>
      <c r="AU141" s="18" t="s">
        <v>80</v>
      </c>
    </row>
    <row r="142" s="12" customFormat="1" ht="22.8" customHeight="1">
      <c r="A142" s="12"/>
      <c r="B142" s="189"/>
      <c r="C142" s="190"/>
      <c r="D142" s="191" t="s">
        <v>69</v>
      </c>
      <c r="E142" s="203" t="s">
        <v>288</v>
      </c>
      <c r="F142" s="203" t="s">
        <v>289</v>
      </c>
      <c r="G142" s="190"/>
      <c r="H142" s="190"/>
      <c r="I142" s="193"/>
      <c r="J142" s="204">
        <f>BK142</f>
        <v>0</v>
      </c>
      <c r="K142" s="190"/>
      <c r="L142" s="195"/>
      <c r="M142" s="196"/>
      <c r="N142" s="197"/>
      <c r="O142" s="197"/>
      <c r="P142" s="198">
        <f>SUM(P143:P173)</f>
        <v>0</v>
      </c>
      <c r="Q142" s="197"/>
      <c r="R142" s="198">
        <f>SUM(R143:R173)</f>
        <v>0</v>
      </c>
      <c r="S142" s="197"/>
      <c r="T142" s="199">
        <f>SUM(T143:T173)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0" t="s">
        <v>78</v>
      </c>
      <c r="AT142" s="201" t="s">
        <v>69</v>
      </c>
      <c r="AU142" s="201" t="s">
        <v>78</v>
      </c>
      <c r="AY142" s="200" t="s">
        <v>117</v>
      </c>
      <c r="BK142" s="202">
        <f>SUM(BK143:BK173)</f>
        <v>0</v>
      </c>
    </row>
    <row r="143" s="2" customFormat="1" ht="16.5" customHeight="1">
      <c r="A143" s="39"/>
      <c r="B143" s="40"/>
      <c r="C143" s="205" t="s">
        <v>228</v>
      </c>
      <c r="D143" s="205" t="s">
        <v>119</v>
      </c>
      <c r="E143" s="206" t="s">
        <v>291</v>
      </c>
      <c r="F143" s="207" t="s">
        <v>292</v>
      </c>
      <c r="G143" s="208" t="s">
        <v>293</v>
      </c>
      <c r="H143" s="209">
        <v>68</v>
      </c>
      <c r="I143" s="210"/>
      <c r="J143" s="211">
        <f>ROUND(I143*H143,2)</f>
        <v>0</v>
      </c>
      <c r="K143" s="207" t="s">
        <v>123</v>
      </c>
      <c r="L143" s="45"/>
      <c r="M143" s="212" t="s">
        <v>19</v>
      </c>
      <c r="N143" s="213" t="s">
        <v>41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124</v>
      </c>
      <c r="AT143" s="216" t="s">
        <v>119</v>
      </c>
      <c r="AU143" s="216" t="s">
        <v>80</v>
      </c>
      <c r="AY143" s="18" t="s">
        <v>117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78</v>
      </c>
      <c r="BK143" s="217">
        <f>ROUND(I143*H143,2)</f>
        <v>0</v>
      </c>
      <c r="BL143" s="18" t="s">
        <v>124</v>
      </c>
      <c r="BM143" s="216" t="s">
        <v>353</v>
      </c>
    </row>
    <row r="144" s="2" customFormat="1">
      <c r="A144" s="39"/>
      <c r="B144" s="40"/>
      <c r="C144" s="41"/>
      <c r="D144" s="218" t="s">
        <v>126</v>
      </c>
      <c r="E144" s="41"/>
      <c r="F144" s="219" t="s">
        <v>295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126</v>
      </c>
      <c r="AU144" s="18" t="s">
        <v>80</v>
      </c>
    </row>
    <row r="145" s="2" customFormat="1">
      <c r="A145" s="39"/>
      <c r="B145" s="40"/>
      <c r="C145" s="41"/>
      <c r="D145" s="223" t="s">
        <v>128</v>
      </c>
      <c r="E145" s="41"/>
      <c r="F145" s="224" t="s">
        <v>296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128</v>
      </c>
      <c r="AU145" s="18" t="s">
        <v>80</v>
      </c>
    </row>
    <row r="146" s="14" customFormat="1">
      <c r="A146" s="14"/>
      <c r="B146" s="236"/>
      <c r="C146" s="237"/>
      <c r="D146" s="218" t="s">
        <v>178</v>
      </c>
      <c r="E146" s="238" t="s">
        <v>19</v>
      </c>
      <c r="F146" s="239" t="s">
        <v>297</v>
      </c>
      <c r="G146" s="237"/>
      <c r="H146" s="238" t="s">
        <v>19</v>
      </c>
      <c r="I146" s="240"/>
      <c r="J146" s="237"/>
      <c r="K146" s="237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178</v>
      </c>
      <c r="AU146" s="245" t="s">
        <v>80</v>
      </c>
      <c r="AV146" s="14" t="s">
        <v>78</v>
      </c>
      <c r="AW146" s="14" t="s">
        <v>32</v>
      </c>
      <c r="AX146" s="14" t="s">
        <v>70</v>
      </c>
      <c r="AY146" s="245" t="s">
        <v>117</v>
      </c>
    </row>
    <row r="147" s="13" customFormat="1">
      <c r="A147" s="13"/>
      <c r="B147" s="225"/>
      <c r="C147" s="226"/>
      <c r="D147" s="218" t="s">
        <v>178</v>
      </c>
      <c r="E147" s="227" t="s">
        <v>19</v>
      </c>
      <c r="F147" s="228" t="s">
        <v>354</v>
      </c>
      <c r="G147" s="226"/>
      <c r="H147" s="229">
        <v>8.5999999999999996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178</v>
      </c>
      <c r="AU147" s="235" t="s">
        <v>80</v>
      </c>
      <c r="AV147" s="13" t="s">
        <v>80</v>
      </c>
      <c r="AW147" s="13" t="s">
        <v>32</v>
      </c>
      <c r="AX147" s="13" t="s">
        <v>70</v>
      </c>
      <c r="AY147" s="235" t="s">
        <v>117</v>
      </c>
    </row>
    <row r="148" s="14" customFormat="1">
      <c r="A148" s="14"/>
      <c r="B148" s="236"/>
      <c r="C148" s="237"/>
      <c r="D148" s="218" t="s">
        <v>178</v>
      </c>
      <c r="E148" s="238" t="s">
        <v>19</v>
      </c>
      <c r="F148" s="239" t="s">
        <v>299</v>
      </c>
      <c r="G148" s="237"/>
      <c r="H148" s="238" t="s">
        <v>19</v>
      </c>
      <c r="I148" s="240"/>
      <c r="J148" s="237"/>
      <c r="K148" s="237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178</v>
      </c>
      <c r="AU148" s="245" t="s">
        <v>80</v>
      </c>
      <c r="AV148" s="14" t="s">
        <v>78</v>
      </c>
      <c r="AW148" s="14" t="s">
        <v>32</v>
      </c>
      <c r="AX148" s="14" t="s">
        <v>70</v>
      </c>
      <c r="AY148" s="245" t="s">
        <v>117</v>
      </c>
    </row>
    <row r="149" s="13" customFormat="1">
      <c r="A149" s="13"/>
      <c r="B149" s="225"/>
      <c r="C149" s="226"/>
      <c r="D149" s="218" t="s">
        <v>178</v>
      </c>
      <c r="E149" s="227" t="s">
        <v>19</v>
      </c>
      <c r="F149" s="228" t="s">
        <v>355</v>
      </c>
      <c r="G149" s="226"/>
      <c r="H149" s="229">
        <v>59.399999999999999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178</v>
      </c>
      <c r="AU149" s="235" t="s">
        <v>80</v>
      </c>
      <c r="AV149" s="13" t="s">
        <v>80</v>
      </c>
      <c r="AW149" s="13" t="s">
        <v>32</v>
      </c>
      <c r="AX149" s="13" t="s">
        <v>70</v>
      </c>
      <c r="AY149" s="235" t="s">
        <v>117</v>
      </c>
    </row>
    <row r="150" s="2" customFormat="1" ht="16.5" customHeight="1">
      <c r="A150" s="39"/>
      <c r="B150" s="40"/>
      <c r="C150" s="205" t="s">
        <v>234</v>
      </c>
      <c r="D150" s="205" t="s">
        <v>119</v>
      </c>
      <c r="E150" s="206" t="s">
        <v>302</v>
      </c>
      <c r="F150" s="207" t="s">
        <v>303</v>
      </c>
      <c r="G150" s="208" t="s">
        <v>293</v>
      </c>
      <c r="H150" s="209">
        <v>136</v>
      </c>
      <c r="I150" s="210"/>
      <c r="J150" s="211">
        <f>ROUND(I150*H150,2)</f>
        <v>0</v>
      </c>
      <c r="K150" s="207" t="s">
        <v>123</v>
      </c>
      <c r="L150" s="45"/>
      <c r="M150" s="212" t="s">
        <v>19</v>
      </c>
      <c r="N150" s="213" t="s">
        <v>41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124</v>
      </c>
      <c r="AT150" s="216" t="s">
        <v>119</v>
      </c>
      <c r="AU150" s="216" t="s">
        <v>80</v>
      </c>
      <c r="AY150" s="18" t="s">
        <v>117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78</v>
      </c>
      <c r="BK150" s="217">
        <f>ROUND(I150*H150,2)</f>
        <v>0</v>
      </c>
      <c r="BL150" s="18" t="s">
        <v>124</v>
      </c>
      <c r="BM150" s="216" t="s">
        <v>356</v>
      </c>
    </row>
    <row r="151" s="2" customFormat="1">
      <c r="A151" s="39"/>
      <c r="B151" s="40"/>
      <c r="C151" s="41"/>
      <c r="D151" s="218" t="s">
        <v>126</v>
      </c>
      <c r="E151" s="41"/>
      <c r="F151" s="219" t="s">
        <v>305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126</v>
      </c>
      <c r="AU151" s="18" t="s">
        <v>80</v>
      </c>
    </row>
    <row r="152" s="2" customFormat="1">
      <c r="A152" s="39"/>
      <c r="B152" s="40"/>
      <c r="C152" s="41"/>
      <c r="D152" s="223" t="s">
        <v>128</v>
      </c>
      <c r="E152" s="41"/>
      <c r="F152" s="224" t="s">
        <v>306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128</v>
      </c>
      <c r="AU152" s="18" t="s">
        <v>80</v>
      </c>
    </row>
    <row r="153" s="14" customFormat="1">
      <c r="A153" s="14"/>
      <c r="B153" s="236"/>
      <c r="C153" s="237"/>
      <c r="D153" s="218" t="s">
        <v>178</v>
      </c>
      <c r="E153" s="238" t="s">
        <v>19</v>
      </c>
      <c r="F153" s="239" t="s">
        <v>357</v>
      </c>
      <c r="G153" s="237"/>
      <c r="H153" s="238" t="s">
        <v>19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178</v>
      </c>
      <c r="AU153" s="245" t="s">
        <v>80</v>
      </c>
      <c r="AV153" s="14" t="s">
        <v>78</v>
      </c>
      <c r="AW153" s="14" t="s">
        <v>32</v>
      </c>
      <c r="AX153" s="14" t="s">
        <v>70</v>
      </c>
      <c r="AY153" s="245" t="s">
        <v>117</v>
      </c>
    </row>
    <row r="154" s="14" customFormat="1">
      <c r="A154" s="14"/>
      <c r="B154" s="236"/>
      <c r="C154" s="237"/>
      <c r="D154" s="218" t="s">
        <v>178</v>
      </c>
      <c r="E154" s="238" t="s">
        <v>19</v>
      </c>
      <c r="F154" s="239" t="s">
        <v>297</v>
      </c>
      <c r="G154" s="237"/>
      <c r="H154" s="238" t="s">
        <v>19</v>
      </c>
      <c r="I154" s="240"/>
      <c r="J154" s="237"/>
      <c r="K154" s="237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178</v>
      </c>
      <c r="AU154" s="245" t="s">
        <v>80</v>
      </c>
      <c r="AV154" s="14" t="s">
        <v>78</v>
      </c>
      <c r="AW154" s="14" t="s">
        <v>32</v>
      </c>
      <c r="AX154" s="14" t="s">
        <v>70</v>
      </c>
      <c r="AY154" s="245" t="s">
        <v>117</v>
      </c>
    </row>
    <row r="155" s="13" customFormat="1">
      <c r="A155" s="13"/>
      <c r="B155" s="225"/>
      <c r="C155" s="226"/>
      <c r="D155" s="218" t="s">
        <v>178</v>
      </c>
      <c r="E155" s="227" t="s">
        <v>19</v>
      </c>
      <c r="F155" s="228" t="s">
        <v>354</v>
      </c>
      <c r="G155" s="226"/>
      <c r="H155" s="229">
        <v>8.5999999999999996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178</v>
      </c>
      <c r="AU155" s="235" t="s">
        <v>80</v>
      </c>
      <c r="AV155" s="13" t="s">
        <v>80</v>
      </c>
      <c r="AW155" s="13" t="s">
        <v>32</v>
      </c>
      <c r="AX155" s="13" t="s">
        <v>70</v>
      </c>
      <c r="AY155" s="235" t="s">
        <v>117</v>
      </c>
    </row>
    <row r="156" s="14" customFormat="1">
      <c r="A156" s="14"/>
      <c r="B156" s="236"/>
      <c r="C156" s="237"/>
      <c r="D156" s="218" t="s">
        <v>178</v>
      </c>
      <c r="E156" s="238" t="s">
        <v>19</v>
      </c>
      <c r="F156" s="239" t="s">
        <v>299</v>
      </c>
      <c r="G156" s="237"/>
      <c r="H156" s="238" t="s">
        <v>19</v>
      </c>
      <c r="I156" s="240"/>
      <c r="J156" s="237"/>
      <c r="K156" s="237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178</v>
      </c>
      <c r="AU156" s="245" t="s">
        <v>80</v>
      </c>
      <c r="AV156" s="14" t="s">
        <v>78</v>
      </c>
      <c r="AW156" s="14" t="s">
        <v>32</v>
      </c>
      <c r="AX156" s="14" t="s">
        <v>70</v>
      </c>
      <c r="AY156" s="245" t="s">
        <v>117</v>
      </c>
    </row>
    <row r="157" s="13" customFormat="1">
      <c r="A157" s="13"/>
      <c r="B157" s="225"/>
      <c r="C157" s="226"/>
      <c r="D157" s="218" t="s">
        <v>178</v>
      </c>
      <c r="E157" s="227" t="s">
        <v>19</v>
      </c>
      <c r="F157" s="228" t="s">
        <v>355</v>
      </c>
      <c r="G157" s="226"/>
      <c r="H157" s="229">
        <v>59.399999999999999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178</v>
      </c>
      <c r="AU157" s="235" t="s">
        <v>80</v>
      </c>
      <c r="AV157" s="13" t="s">
        <v>80</v>
      </c>
      <c r="AW157" s="13" t="s">
        <v>32</v>
      </c>
      <c r="AX157" s="13" t="s">
        <v>70</v>
      </c>
      <c r="AY157" s="235" t="s">
        <v>117</v>
      </c>
    </row>
    <row r="158" s="13" customFormat="1">
      <c r="A158" s="13"/>
      <c r="B158" s="225"/>
      <c r="C158" s="226"/>
      <c r="D158" s="218" t="s">
        <v>178</v>
      </c>
      <c r="E158" s="226"/>
      <c r="F158" s="228" t="s">
        <v>358</v>
      </c>
      <c r="G158" s="226"/>
      <c r="H158" s="229">
        <v>136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178</v>
      </c>
      <c r="AU158" s="235" t="s">
        <v>80</v>
      </c>
      <c r="AV158" s="13" t="s">
        <v>80</v>
      </c>
      <c r="AW158" s="13" t="s">
        <v>4</v>
      </c>
      <c r="AX158" s="13" t="s">
        <v>78</v>
      </c>
      <c r="AY158" s="235" t="s">
        <v>117</v>
      </c>
    </row>
    <row r="159" s="2" customFormat="1" ht="16.5" customHeight="1">
      <c r="A159" s="39"/>
      <c r="B159" s="40"/>
      <c r="C159" s="205" t="s">
        <v>240</v>
      </c>
      <c r="D159" s="205" t="s">
        <v>119</v>
      </c>
      <c r="E159" s="206" t="s">
        <v>309</v>
      </c>
      <c r="F159" s="207" t="s">
        <v>310</v>
      </c>
      <c r="G159" s="208" t="s">
        <v>293</v>
      </c>
      <c r="H159" s="209">
        <v>8.5999999999999996</v>
      </c>
      <c r="I159" s="210"/>
      <c r="J159" s="211">
        <f>ROUND(I159*H159,2)</f>
        <v>0</v>
      </c>
      <c r="K159" s="207" t="s">
        <v>123</v>
      </c>
      <c r="L159" s="45"/>
      <c r="M159" s="212" t="s">
        <v>19</v>
      </c>
      <c r="N159" s="213" t="s">
        <v>41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124</v>
      </c>
      <c r="AT159" s="216" t="s">
        <v>119</v>
      </c>
      <c r="AU159" s="216" t="s">
        <v>80</v>
      </c>
      <c r="AY159" s="18" t="s">
        <v>117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78</v>
      </c>
      <c r="BK159" s="217">
        <f>ROUND(I159*H159,2)</f>
        <v>0</v>
      </c>
      <c r="BL159" s="18" t="s">
        <v>124</v>
      </c>
      <c r="BM159" s="216" t="s">
        <v>359</v>
      </c>
    </row>
    <row r="160" s="2" customFormat="1">
      <c r="A160" s="39"/>
      <c r="B160" s="40"/>
      <c r="C160" s="41"/>
      <c r="D160" s="218" t="s">
        <v>126</v>
      </c>
      <c r="E160" s="41"/>
      <c r="F160" s="219" t="s">
        <v>312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126</v>
      </c>
      <c r="AU160" s="18" t="s">
        <v>80</v>
      </c>
    </row>
    <row r="161" s="2" customFormat="1">
      <c r="A161" s="39"/>
      <c r="B161" s="40"/>
      <c r="C161" s="41"/>
      <c r="D161" s="223" t="s">
        <v>128</v>
      </c>
      <c r="E161" s="41"/>
      <c r="F161" s="224" t="s">
        <v>313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128</v>
      </c>
      <c r="AU161" s="18" t="s">
        <v>80</v>
      </c>
    </row>
    <row r="162" s="14" customFormat="1">
      <c r="A162" s="14"/>
      <c r="B162" s="236"/>
      <c r="C162" s="237"/>
      <c r="D162" s="218" t="s">
        <v>178</v>
      </c>
      <c r="E162" s="238" t="s">
        <v>19</v>
      </c>
      <c r="F162" s="239" t="s">
        <v>297</v>
      </c>
      <c r="G162" s="237"/>
      <c r="H162" s="238" t="s">
        <v>19</v>
      </c>
      <c r="I162" s="240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178</v>
      </c>
      <c r="AU162" s="245" t="s">
        <v>80</v>
      </c>
      <c r="AV162" s="14" t="s">
        <v>78</v>
      </c>
      <c r="AW162" s="14" t="s">
        <v>32</v>
      </c>
      <c r="AX162" s="14" t="s">
        <v>70</v>
      </c>
      <c r="AY162" s="245" t="s">
        <v>117</v>
      </c>
    </row>
    <row r="163" s="13" customFormat="1">
      <c r="A163" s="13"/>
      <c r="B163" s="225"/>
      <c r="C163" s="226"/>
      <c r="D163" s="218" t="s">
        <v>178</v>
      </c>
      <c r="E163" s="227" t="s">
        <v>19</v>
      </c>
      <c r="F163" s="228" t="s">
        <v>354</v>
      </c>
      <c r="G163" s="226"/>
      <c r="H163" s="229">
        <v>8.5999999999999996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178</v>
      </c>
      <c r="AU163" s="235" t="s">
        <v>80</v>
      </c>
      <c r="AV163" s="13" t="s">
        <v>80</v>
      </c>
      <c r="AW163" s="13" t="s">
        <v>32</v>
      </c>
      <c r="AX163" s="13" t="s">
        <v>70</v>
      </c>
      <c r="AY163" s="235" t="s">
        <v>117</v>
      </c>
    </row>
    <row r="164" s="2" customFormat="1" ht="24.15" customHeight="1">
      <c r="A164" s="39"/>
      <c r="B164" s="40"/>
      <c r="C164" s="205" t="s">
        <v>7</v>
      </c>
      <c r="D164" s="205" t="s">
        <v>119</v>
      </c>
      <c r="E164" s="206" t="s">
        <v>315</v>
      </c>
      <c r="F164" s="207" t="s">
        <v>316</v>
      </c>
      <c r="G164" s="208" t="s">
        <v>293</v>
      </c>
      <c r="H164" s="209">
        <v>59.399999999999999</v>
      </c>
      <c r="I164" s="210"/>
      <c r="J164" s="211">
        <f>ROUND(I164*H164,2)</f>
        <v>0</v>
      </c>
      <c r="K164" s="207" t="s">
        <v>123</v>
      </c>
      <c r="L164" s="45"/>
      <c r="M164" s="212" t="s">
        <v>19</v>
      </c>
      <c r="N164" s="213" t="s">
        <v>41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124</v>
      </c>
      <c r="AT164" s="216" t="s">
        <v>119</v>
      </c>
      <c r="AU164" s="216" t="s">
        <v>80</v>
      </c>
      <c r="AY164" s="18" t="s">
        <v>117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78</v>
      </c>
      <c r="BK164" s="217">
        <f>ROUND(I164*H164,2)</f>
        <v>0</v>
      </c>
      <c r="BL164" s="18" t="s">
        <v>124</v>
      </c>
      <c r="BM164" s="216" t="s">
        <v>360</v>
      </c>
    </row>
    <row r="165" s="2" customFormat="1">
      <c r="A165" s="39"/>
      <c r="B165" s="40"/>
      <c r="C165" s="41"/>
      <c r="D165" s="218" t="s">
        <v>126</v>
      </c>
      <c r="E165" s="41"/>
      <c r="F165" s="219" t="s">
        <v>318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126</v>
      </c>
      <c r="AU165" s="18" t="s">
        <v>80</v>
      </c>
    </row>
    <row r="166" s="2" customFormat="1">
      <c r="A166" s="39"/>
      <c r="B166" s="40"/>
      <c r="C166" s="41"/>
      <c r="D166" s="223" t="s">
        <v>128</v>
      </c>
      <c r="E166" s="41"/>
      <c r="F166" s="224" t="s">
        <v>319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128</v>
      </c>
      <c r="AU166" s="18" t="s">
        <v>80</v>
      </c>
    </row>
    <row r="167" s="14" customFormat="1">
      <c r="A167" s="14"/>
      <c r="B167" s="236"/>
      <c r="C167" s="237"/>
      <c r="D167" s="218" t="s">
        <v>178</v>
      </c>
      <c r="E167" s="238" t="s">
        <v>19</v>
      </c>
      <c r="F167" s="239" t="s">
        <v>299</v>
      </c>
      <c r="G167" s="237"/>
      <c r="H167" s="238" t="s">
        <v>19</v>
      </c>
      <c r="I167" s="240"/>
      <c r="J167" s="237"/>
      <c r="K167" s="237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178</v>
      </c>
      <c r="AU167" s="245" t="s">
        <v>80</v>
      </c>
      <c r="AV167" s="14" t="s">
        <v>78</v>
      </c>
      <c r="AW167" s="14" t="s">
        <v>32</v>
      </c>
      <c r="AX167" s="14" t="s">
        <v>70</v>
      </c>
      <c r="AY167" s="245" t="s">
        <v>117</v>
      </c>
    </row>
    <row r="168" s="13" customFormat="1">
      <c r="A168" s="13"/>
      <c r="B168" s="225"/>
      <c r="C168" s="226"/>
      <c r="D168" s="218" t="s">
        <v>178</v>
      </c>
      <c r="E168" s="227" t="s">
        <v>19</v>
      </c>
      <c r="F168" s="228" t="s">
        <v>355</v>
      </c>
      <c r="G168" s="226"/>
      <c r="H168" s="229">
        <v>59.399999999999999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178</v>
      </c>
      <c r="AU168" s="235" t="s">
        <v>80</v>
      </c>
      <c r="AV168" s="13" t="s">
        <v>80</v>
      </c>
      <c r="AW168" s="13" t="s">
        <v>32</v>
      </c>
      <c r="AX168" s="13" t="s">
        <v>70</v>
      </c>
      <c r="AY168" s="235" t="s">
        <v>117</v>
      </c>
    </row>
    <row r="169" s="2" customFormat="1" ht="24.15" customHeight="1">
      <c r="A169" s="39"/>
      <c r="B169" s="40"/>
      <c r="C169" s="205" t="s">
        <v>252</v>
      </c>
      <c r="D169" s="205" t="s">
        <v>119</v>
      </c>
      <c r="E169" s="206" t="s">
        <v>321</v>
      </c>
      <c r="F169" s="207" t="s">
        <v>322</v>
      </c>
      <c r="G169" s="208" t="s">
        <v>293</v>
      </c>
      <c r="H169" s="209">
        <v>8.5999999999999996</v>
      </c>
      <c r="I169" s="210"/>
      <c r="J169" s="211">
        <f>ROUND(I169*H169,2)</f>
        <v>0</v>
      </c>
      <c r="K169" s="207" t="s">
        <v>123</v>
      </c>
      <c r="L169" s="45"/>
      <c r="M169" s="212" t="s">
        <v>19</v>
      </c>
      <c r="N169" s="213" t="s">
        <v>41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124</v>
      </c>
      <c r="AT169" s="216" t="s">
        <v>119</v>
      </c>
      <c r="AU169" s="216" t="s">
        <v>80</v>
      </c>
      <c r="AY169" s="18" t="s">
        <v>117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78</v>
      </c>
      <c r="BK169" s="217">
        <f>ROUND(I169*H169,2)</f>
        <v>0</v>
      </c>
      <c r="BL169" s="18" t="s">
        <v>124</v>
      </c>
      <c r="BM169" s="216" t="s">
        <v>361</v>
      </c>
    </row>
    <row r="170" s="2" customFormat="1">
      <c r="A170" s="39"/>
      <c r="B170" s="40"/>
      <c r="C170" s="41"/>
      <c r="D170" s="218" t="s">
        <v>126</v>
      </c>
      <c r="E170" s="41"/>
      <c r="F170" s="219" t="s">
        <v>324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126</v>
      </c>
      <c r="AU170" s="18" t="s">
        <v>80</v>
      </c>
    </row>
    <row r="171" s="2" customFormat="1">
      <c r="A171" s="39"/>
      <c r="B171" s="40"/>
      <c r="C171" s="41"/>
      <c r="D171" s="223" t="s">
        <v>128</v>
      </c>
      <c r="E171" s="41"/>
      <c r="F171" s="224" t="s">
        <v>325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128</v>
      </c>
      <c r="AU171" s="18" t="s">
        <v>80</v>
      </c>
    </row>
    <row r="172" s="14" customFormat="1">
      <c r="A172" s="14"/>
      <c r="B172" s="236"/>
      <c r="C172" s="237"/>
      <c r="D172" s="218" t="s">
        <v>178</v>
      </c>
      <c r="E172" s="238" t="s">
        <v>19</v>
      </c>
      <c r="F172" s="239" t="s">
        <v>297</v>
      </c>
      <c r="G172" s="237"/>
      <c r="H172" s="238" t="s">
        <v>19</v>
      </c>
      <c r="I172" s="240"/>
      <c r="J172" s="237"/>
      <c r="K172" s="237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178</v>
      </c>
      <c r="AU172" s="245" t="s">
        <v>80</v>
      </c>
      <c r="AV172" s="14" t="s">
        <v>78</v>
      </c>
      <c r="AW172" s="14" t="s">
        <v>32</v>
      </c>
      <c r="AX172" s="14" t="s">
        <v>70</v>
      </c>
      <c r="AY172" s="245" t="s">
        <v>117</v>
      </c>
    </row>
    <row r="173" s="13" customFormat="1">
      <c r="A173" s="13"/>
      <c r="B173" s="225"/>
      <c r="C173" s="226"/>
      <c r="D173" s="218" t="s">
        <v>178</v>
      </c>
      <c r="E173" s="227" t="s">
        <v>19</v>
      </c>
      <c r="F173" s="228" t="s">
        <v>354</v>
      </c>
      <c r="G173" s="226"/>
      <c r="H173" s="229">
        <v>8.5999999999999996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178</v>
      </c>
      <c r="AU173" s="235" t="s">
        <v>80</v>
      </c>
      <c r="AV173" s="13" t="s">
        <v>80</v>
      </c>
      <c r="AW173" s="13" t="s">
        <v>32</v>
      </c>
      <c r="AX173" s="13" t="s">
        <v>70</v>
      </c>
      <c r="AY173" s="235" t="s">
        <v>117</v>
      </c>
    </row>
    <row r="174" s="12" customFormat="1" ht="22.8" customHeight="1">
      <c r="A174" s="12"/>
      <c r="B174" s="189"/>
      <c r="C174" s="190"/>
      <c r="D174" s="191" t="s">
        <v>69</v>
      </c>
      <c r="E174" s="203" t="s">
        <v>326</v>
      </c>
      <c r="F174" s="203" t="s">
        <v>327</v>
      </c>
      <c r="G174" s="190"/>
      <c r="H174" s="190"/>
      <c r="I174" s="193"/>
      <c r="J174" s="204">
        <f>BK174</f>
        <v>0</v>
      </c>
      <c r="K174" s="190"/>
      <c r="L174" s="195"/>
      <c r="M174" s="196"/>
      <c r="N174" s="197"/>
      <c r="O174" s="197"/>
      <c r="P174" s="198">
        <f>SUM(P175:P177)</f>
        <v>0</v>
      </c>
      <c r="Q174" s="197"/>
      <c r="R174" s="198">
        <f>SUM(R175:R177)</f>
        <v>0</v>
      </c>
      <c r="S174" s="197"/>
      <c r="T174" s="199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0" t="s">
        <v>78</v>
      </c>
      <c r="AT174" s="201" t="s">
        <v>69</v>
      </c>
      <c r="AU174" s="201" t="s">
        <v>78</v>
      </c>
      <c r="AY174" s="200" t="s">
        <v>117</v>
      </c>
      <c r="BK174" s="202">
        <f>SUM(BK175:BK177)</f>
        <v>0</v>
      </c>
    </row>
    <row r="175" s="2" customFormat="1" ht="21.75" customHeight="1">
      <c r="A175" s="39"/>
      <c r="B175" s="40"/>
      <c r="C175" s="205" t="s">
        <v>264</v>
      </c>
      <c r="D175" s="205" t="s">
        <v>119</v>
      </c>
      <c r="E175" s="206" t="s">
        <v>329</v>
      </c>
      <c r="F175" s="207" t="s">
        <v>330</v>
      </c>
      <c r="G175" s="208" t="s">
        <v>293</v>
      </c>
      <c r="H175" s="209">
        <v>10.738</v>
      </c>
      <c r="I175" s="210"/>
      <c r="J175" s="211">
        <f>ROUND(I175*H175,2)</f>
        <v>0</v>
      </c>
      <c r="K175" s="207" t="s">
        <v>123</v>
      </c>
      <c r="L175" s="45"/>
      <c r="M175" s="212" t="s">
        <v>19</v>
      </c>
      <c r="N175" s="213" t="s">
        <v>41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124</v>
      </c>
      <c r="AT175" s="216" t="s">
        <v>119</v>
      </c>
      <c r="AU175" s="216" t="s">
        <v>80</v>
      </c>
      <c r="AY175" s="18" t="s">
        <v>117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78</v>
      </c>
      <c r="BK175" s="217">
        <f>ROUND(I175*H175,2)</f>
        <v>0</v>
      </c>
      <c r="BL175" s="18" t="s">
        <v>124</v>
      </c>
      <c r="BM175" s="216" t="s">
        <v>362</v>
      </c>
    </row>
    <row r="176" s="2" customFormat="1">
      <c r="A176" s="39"/>
      <c r="B176" s="40"/>
      <c r="C176" s="41"/>
      <c r="D176" s="218" t="s">
        <v>126</v>
      </c>
      <c r="E176" s="41"/>
      <c r="F176" s="219" t="s">
        <v>332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126</v>
      </c>
      <c r="AU176" s="18" t="s">
        <v>80</v>
      </c>
    </row>
    <row r="177" s="2" customFormat="1">
      <c r="A177" s="39"/>
      <c r="B177" s="40"/>
      <c r="C177" s="41"/>
      <c r="D177" s="223" t="s">
        <v>128</v>
      </c>
      <c r="E177" s="41"/>
      <c r="F177" s="224" t="s">
        <v>333</v>
      </c>
      <c r="G177" s="41"/>
      <c r="H177" s="41"/>
      <c r="I177" s="220"/>
      <c r="J177" s="41"/>
      <c r="K177" s="41"/>
      <c r="L177" s="45"/>
      <c r="M177" s="246"/>
      <c r="N177" s="247"/>
      <c r="O177" s="248"/>
      <c r="P177" s="248"/>
      <c r="Q177" s="248"/>
      <c r="R177" s="248"/>
      <c r="S177" s="248"/>
      <c r="T177" s="24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128</v>
      </c>
      <c r="AU177" s="18" t="s">
        <v>80</v>
      </c>
    </row>
    <row r="178" s="2" customFormat="1" ht="6.96" customHeight="1">
      <c r="A178" s="39"/>
      <c r="B178" s="60"/>
      <c r="C178" s="61"/>
      <c r="D178" s="61"/>
      <c r="E178" s="61"/>
      <c r="F178" s="61"/>
      <c r="G178" s="61"/>
      <c r="H178" s="61"/>
      <c r="I178" s="61"/>
      <c r="J178" s="61"/>
      <c r="K178" s="61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0u4ttr0cdYzr/RfDGYWBYpM/gnBTl/bxXxjMIf0BLZZyGgIWbvHjYFsttNLh11JG8MJkLqXiaf+I45z5mblO0g==" hashValue="JxIkVkqZ9cE96+dZdhlroT1hSDKUHC5NaQIMPncKyP6CKJ/KI6KYOLu+UIPHSLkb4li3PW1bvbg7LEvcvCoWFg==" algorithmName="SHA-512" password="CC35"/>
  <autoFilter ref="C85:K17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1/113154123"/>
    <hyperlink ref="F94" r:id="rId2" display="https://podminky.urs.cz/item/CS_URS_2024_01/113154264"/>
    <hyperlink ref="F98" r:id="rId3" display="https://podminky.urs.cz/item/CS_URS_2024_01/565135111"/>
    <hyperlink ref="F101" r:id="rId4" display="https://podminky.urs.cz/item/CS_URS_2024_01/573211111"/>
    <hyperlink ref="F104" r:id="rId5" display="https://podminky.urs.cz/item/CS_URS_2024_01/577144121"/>
    <hyperlink ref="F107" r:id="rId6" display="https://podminky.urs.cz/item/CS_URS_2024_01/577145122"/>
    <hyperlink ref="F111" r:id="rId7" display="https://podminky.urs.cz/item/CS_URS_2024_01/899132212"/>
    <hyperlink ref="F114" r:id="rId8" display="https://podminky.urs.cz/item/CS_URS_2024_01/899133111"/>
    <hyperlink ref="F117" r:id="rId9" display="https://podminky.urs.cz/item/CS_URS_2024_01/899133211"/>
    <hyperlink ref="F121" r:id="rId10" display="https://podminky.urs.cz/item/CS_URS_2024_01/915211112"/>
    <hyperlink ref="F124" r:id="rId11" display="https://podminky.urs.cz/item/CS_URS_2024_01/915611111"/>
    <hyperlink ref="F127" r:id="rId12" display="https://podminky.urs.cz/item/CS_URS_2024_01/919731122"/>
    <hyperlink ref="F130" r:id="rId13" display="https://podminky.urs.cz/item/CS_URS_2024_01/919732211"/>
    <hyperlink ref="F133" r:id="rId14" display="https://podminky.urs.cz/item/CS_URS_2024_01/919735112"/>
    <hyperlink ref="F136" r:id="rId15" display="https://podminky.urs.cz/item/CS_URS_2024_01/938908411"/>
    <hyperlink ref="F139" r:id="rId16" display="https://podminky.urs.cz/item/CS_URS_2024_01/938909311"/>
    <hyperlink ref="F145" r:id="rId17" display="https://podminky.urs.cz/item/CS_URS_2024_01/997221551"/>
    <hyperlink ref="F152" r:id="rId18" display="https://podminky.urs.cz/item/CS_URS_2024_01/997221559"/>
    <hyperlink ref="F161" r:id="rId19" display="https://podminky.urs.cz/item/CS_URS_2024_01/997221612"/>
    <hyperlink ref="F166" r:id="rId20" display="https://podminky.urs.cz/item/CS_URS_2024_01/997221873"/>
    <hyperlink ref="F171" r:id="rId21" display="https://podminky.urs.cz/item/CS_URS_2024_01/997221875"/>
    <hyperlink ref="F177" r:id="rId22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II/198 a III/19910 - Tachov, oprava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363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9. 5. 2024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ROUND((SUM(BE80:BE95)),  2)</f>
        <v>0</v>
      </c>
      <c r="G33" s="39"/>
      <c r="H33" s="39"/>
      <c r="I33" s="149">
        <v>0.20999999999999999</v>
      </c>
      <c r="J33" s="148">
        <f>ROUND(((SUM(BE80:BE95))*I33),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ROUND((SUM(BF80:BF95)),  2)</f>
        <v>0</v>
      </c>
      <c r="G34" s="39"/>
      <c r="H34" s="39"/>
      <c r="I34" s="149">
        <v>0.12</v>
      </c>
      <c r="J34" s="148">
        <f>ROUND(((SUM(BF80:BF95))*I34),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ROUND((SUM(BG80:BG95)),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ROUND((SUM(BH80:BH95)),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ROUND((SUM(BI80:BI95)),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II/198 a III/19910 - Tachov, oprava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9. 5. 2024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SUS PK p.o.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364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102</v>
      </c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61" t="str">
        <f>E7</f>
        <v>II/198 a III/19910 - Tachov, oprava</v>
      </c>
      <c r="F70" s="33"/>
      <c r="G70" s="33"/>
      <c r="H70" s="33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89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VRN - Vedlejší a ostatní náklady</v>
      </c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 xml:space="preserve"> </v>
      </c>
      <c r="G74" s="41"/>
      <c r="H74" s="41"/>
      <c r="I74" s="33" t="s">
        <v>23</v>
      </c>
      <c r="J74" s="73" t="str">
        <f>IF(J12="","",J12)</f>
        <v>9. 5. 2024</v>
      </c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25</v>
      </c>
      <c r="D76" s="41"/>
      <c r="E76" s="41"/>
      <c r="F76" s="28" t="str">
        <f>E15</f>
        <v xml:space="preserve">SUS PK p.o. </v>
      </c>
      <c r="G76" s="41"/>
      <c r="H76" s="41"/>
      <c r="I76" s="33" t="s">
        <v>31</v>
      </c>
      <c r="J76" s="37" t="str">
        <f>E21</f>
        <v xml:space="preserve"> 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29</v>
      </c>
      <c r="D77" s="41"/>
      <c r="E77" s="41"/>
      <c r="F77" s="28" t="str">
        <f>IF(E18="","",E18)</f>
        <v>Vyplň údaj</v>
      </c>
      <c r="G77" s="41"/>
      <c r="H77" s="41"/>
      <c r="I77" s="33" t="s">
        <v>33</v>
      </c>
      <c r="J77" s="37" t="str">
        <f>E24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78"/>
      <c r="B79" s="179"/>
      <c r="C79" s="180" t="s">
        <v>103</v>
      </c>
      <c r="D79" s="181" t="s">
        <v>55</v>
      </c>
      <c r="E79" s="181" t="s">
        <v>51</v>
      </c>
      <c r="F79" s="181" t="s">
        <v>52</v>
      </c>
      <c r="G79" s="181" t="s">
        <v>104</v>
      </c>
      <c r="H79" s="181" t="s">
        <v>105</v>
      </c>
      <c r="I79" s="181" t="s">
        <v>106</v>
      </c>
      <c r="J79" s="181" t="s">
        <v>93</v>
      </c>
      <c r="K79" s="182" t="s">
        <v>107</v>
      </c>
      <c r="L79" s="183"/>
      <c r="M79" s="93" t="s">
        <v>19</v>
      </c>
      <c r="N79" s="94" t="s">
        <v>40</v>
      </c>
      <c r="O79" s="94" t="s">
        <v>108</v>
      </c>
      <c r="P79" s="94" t="s">
        <v>109</v>
      </c>
      <c r="Q79" s="94" t="s">
        <v>110</v>
      </c>
      <c r="R79" s="94" t="s">
        <v>111</v>
      </c>
      <c r="S79" s="94" t="s">
        <v>112</v>
      </c>
      <c r="T79" s="95" t="s">
        <v>113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9"/>
      <c r="B80" s="40"/>
      <c r="C80" s="100" t="s">
        <v>114</v>
      </c>
      <c r="D80" s="41"/>
      <c r="E80" s="41"/>
      <c r="F80" s="41"/>
      <c r="G80" s="41"/>
      <c r="H80" s="41"/>
      <c r="I80" s="41"/>
      <c r="J80" s="184">
        <f>BK80</f>
        <v>0</v>
      </c>
      <c r="K80" s="41"/>
      <c r="L80" s="45"/>
      <c r="M80" s="96"/>
      <c r="N80" s="185"/>
      <c r="O80" s="97"/>
      <c r="P80" s="186">
        <f>P81</f>
        <v>0</v>
      </c>
      <c r="Q80" s="97"/>
      <c r="R80" s="186">
        <f>R81</f>
        <v>0.0099000000000000008</v>
      </c>
      <c r="S80" s="97"/>
      <c r="T80" s="187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69</v>
      </c>
      <c r="AU80" s="18" t="s">
        <v>94</v>
      </c>
      <c r="BK80" s="188">
        <f>BK81</f>
        <v>0</v>
      </c>
    </row>
    <row r="81" s="12" customFormat="1" ht="25.92" customHeight="1">
      <c r="A81" s="12"/>
      <c r="B81" s="189"/>
      <c r="C81" s="190"/>
      <c r="D81" s="191" t="s">
        <v>69</v>
      </c>
      <c r="E81" s="192" t="s">
        <v>84</v>
      </c>
      <c r="F81" s="192" t="s">
        <v>365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SUM(P82:P95)</f>
        <v>0</v>
      </c>
      <c r="Q81" s="197"/>
      <c r="R81" s="198">
        <f>SUM(R82:R95)</f>
        <v>0.0099000000000000008</v>
      </c>
      <c r="S81" s="197"/>
      <c r="T81" s="199">
        <f>SUM(T82:T95)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0" t="s">
        <v>135</v>
      </c>
      <c r="AT81" s="201" t="s">
        <v>69</v>
      </c>
      <c r="AU81" s="201" t="s">
        <v>70</v>
      </c>
      <c r="AY81" s="200" t="s">
        <v>117</v>
      </c>
      <c r="BK81" s="202">
        <f>SUM(BK82:BK95)</f>
        <v>0</v>
      </c>
    </row>
    <row r="82" s="2" customFormat="1" ht="16.5" customHeight="1">
      <c r="A82" s="39"/>
      <c r="B82" s="40"/>
      <c r="C82" s="205" t="s">
        <v>78</v>
      </c>
      <c r="D82" s="205" t="s">
        <v>119</v>
      </c>
      <c r="E82" s="206" t="s">
        <v>366</v>
      </c>
      <c r="F82" s="207" t="s">
        <v>367</v>
      </c>
      <c r="G82" s="208" t="s">
        <v>286</v>
      </c>
      <c r="H82" s="209">
        <v>1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41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368</v>
      </c>
      <c r="AT82" s="216" t="s">
        <v>119</v>
      </c>
      <c r="AU82" s="216" t="s">
        <v>78</v>
      </c>
      <c r="AY82" s="18" t="s">
        <v>117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78</v>
      </c>
      <c r="BK82" s="217">
        <f>ROUND(I82*H82,2)</f>
        <v>0</v>
      </c>
      <c r="BL82" s="18" t="s">
        <v>368</v>
      </c>
      <c r="BM82" s="216" t="s">
        <v>369</v>
      </c>
    </row>
    <row r="83" s="2" customFormat="1">
      <c r="A83" s="39"/>
      <c r="B83" s="40"/>
      <c r="C83" s="41"/>
      <c r="D83" s="218" t="s">
        <v>126</v>
      </c>
      <c r="E83" s="41"/>
      <c r="F83" s="219" t="s">
        <v>367</v>
      </c>
      <c r="G83" s="41"/>
      <c r="H83" s="41"/>
      <c r="I83" s="220"/>
      <c r="J83" s="41"/>
      <c r="K83" s="41"/>
      <c r="L83" s="45"/>
      <c r="M83" s="221"/>
      <c r="N83" s="222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126</v>
      </c>
      <c r="AU83" s="18" t="s">
        <v>78</v>
      </c>
    </row>
    <row r="84" s="2" customFormat="1" ht="16.5" customHeight="1">
      <c r="A84" s="39"/>
      <c r="B84" s="40"/>
      <c r="C84" s="205" t="s">
        <v>80</v>
      </c>
      <c r="D84" s="205" t="s">
        <v>119</v>
      </c>
      <c r="E84" s="206" t="s">
        <v>370</v>
      </c>
      <c r="F84" s="207" t="s">
        <v>371</v>
      </c>
      <c r="G84" s="208" t="s">
        <v>286</v>
      </c>
      <c r="H84" s="209">
        <v>1</v>
      </c>
      <c r="I84" s="210"/>
      <c r="J84" s="211">
        <f>ROUND(I84*H84,2)</f>
        <v>0</v>
      </c>
      <c r="K84" s="207" t="s">
        <v>123</v>
      </c>
      <c r="L84" s="45"/>
      <c r="M84" s="212" t="s">
        <v>19</v>
      </c>
      <c r="N84" s="213" t="s">
        <v>41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368</v>
      </c>
      <c r="AT84" s="216" t="s">
        <v>119</v>
      </c>
      <c r="AU84" s="216" t="s">
        <v>78</v>
      </c>
      <c r="AY84" s="18" t="s">
        <v>117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78</v>
      </c>
      <c r="BK84" s="217">
        <f>ROUND(I84*H84,2)</f>
        <v>0</v>
      </c>
      <c r="BL84" s="18" t="s">
        <v>368</v>
      </c>
      <c r="BM84" s="216" t="s">
        <v>372</v>
      </c>
    </row>
    <row r="85" s="2" customFormat="1">
      <c r="A85" s="39"/>
      <c r="B85" s="40"/>
      <c r="C85" s="41"/>
      <c r="D85" s="218" t="s">
        <v>126</v>
      </c>
      <c r="E85" s="41"/>
      <c r="F85" s="219" t="s">
        <v>371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126</v>
      </c>
      <c r="AU85" s="18" t="s">
        <v>78</v>
      </c>
    </row>
    <row r="86" s="2" customFormat="1">
      <c r="A86" s="39"/>
      <c r="B86" s="40"/>
      <c r="C86" s="41"/>
      <c r="D86" s="223" t="s">
        <v>128</v>
      </c>
      <c r="E86" s="41"/>
      <c r="F86" s="224" t="s">
        <v>373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128</v>
      </c>
      <c r="AU86" s="18" t="s">
        <v>78</v>
      </c>
    </row>
    <row r="87" s="2" customFormat="1" ht="16.5" customHeight="1">
      <c r="A87" s="39"/>
      <c r="B87" s="40"/>
      <c r="C87" s="205" t="s">
        <v>137</v>
      </c>
      <c r="D87" s="205" t="s">
        <v>119</v>
      </c>
      <c r="E87" s="206" t="s">
        <v>374</v>
      </c>
      <c r="F87" s="207" t="s">
        <v>375</v>
      </c>
      <c r="G87" s="208" t="s">
        <v>286</v>
      </c>
      <c r="H87" s="209">
        <v>1</v>
      </c>
      <c r="I87" s="210"/>
      <c r="J87" s="211">
        <f>ROUND(I87*H87,2)</f>
        <v>0</v>
      </c>
      <c r="K87" s="207" t="s">
        <v>123</v>
      </c>
      <c r="L87" s="45"/>
      <c r="M87" s="212" t="s">
        <v>19</v>
      </c>
      <c r="N87" s="213" t="s">
        <v>41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368</v>
      </c>
      <c r="AT87" s="216" t="s">
        <v>119</v>
      </c>
      <c r="AU87" s="216" t="s">
        <v>78</v>
      </c>
      <c r="AY87" s="18" t="s">
        <v>117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78</v>
      </c>
      <c r="BK87" s="217">
        <f>ROUND(I87*H87,2)</f>
        <v>0</v>
      </c>
      <c r="BL87" s="18" t="s">
        <v>368</v>
      </c>
      <c r="BM87" s="216" t="s">
        <v>376</v>
      </c>
    </row>
    <row r="88" s="2" customFormat="1">
      <c r="A88" s="39"/>
      <c r="B88" s="40"/>
      <c r="C88" s="41"/>
      <c r="D88" s="218" t="s">
        <v>126</v>
      </c>
      <c r="E88" s="41"/>
      <c r="F88" s="219" t="s">
        <v>375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126</v>
      </c>
      <c r="AU88" s="18" t="s">
        <v>78</v>
      </c>
    </row>
    <row r="89" s="2" customFormat="1">
      <c r="A89" s="39"/>
      <c r="B89" s="40"/>
      <c r="C89" s="41"/>
      <c r="D89" s="223" t="s">
        <v>128</v>
      </c>
      <c r="E89" s="41"/>
      <c r="F89" s="224" t="s">
        <v>377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128</v>
      </c>
      <c r="AU89" s="18" t="s">
        <v>78</v>
      </c>
    </row>
    <row r="90" s="2" customFormat="1" ht="16.5" customHeight="1">
      <c r="A90" s="39"/>
      <c r="B90" s="40"/>
      <c r="C90" s="205" t="s">
        <v>124</v>
      </c>
      <c r="D90" s="205" t="s">
        <v>119</v>
      </c>
      <c r="E90" s="206" t="s">
        <v>378</v>
      </c>
      <c r="F90" s="207" t="s">
        <v>379</v>
      </c>
      <c r="G90" s="208" t="s">
        <v>286</v>
      </c>
      <c r="H90" s="209">
        <v>1</v>
      </c>
      <c r="I90" s="210"/>
      <c r="J90" s="211">
        <f>ROUND(I90*H90,2)</f>
        <v>0</v>
      </c>
      <c r="K90" s="207" t="s">
        <v>123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368</v>
      </c>
      <c r="AT90" s="216" t="s">
        <v>119</v>
      </c>
      <c r="AU90" s="216" t="s">
        <v>78</v>
      </c>
      <c r="AY90" s="18" t="s">
        <v>117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368</v>
      </c>
      <c r="BM90" s="216" t="s">
        <v>380</v>
      </c>
    </row>
    <row r="91" s="2" customFormat="1">
      <c r="A91" s="39"/>
      <c r="B91" s="40"/>
      <c r="C91" s="41"/>
      <c r="D91" s="218" t="s">
        <v>126</v>
      </c>
      <c r="E91" s="41"/>
      <c r="F91" s="219" t="s">
        <v>379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126</v>
      </c>
      <c r="AU91" s="18" t="s">
        <v>78</v>
      </c>
    </row>
    <row r="92" s="2" customFormat="1">
      <c r="A92" s="39"/>
      <c r="B92" s="40"/>
      <c r="C92" s="41"/>
      <c r="D92" s="223" t="s">
        <v>128</v>
      </c>
      <c r="E92" s="41"/>
      <c r="F92" s="224" t="s">
        <v>381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128</v>
      </c>
      <c r="AU92" s="18" t="s">
        <v>78</v>
      </c>
    </row>
    <row r="93" s="2" customFormat="1" ht="16.5" customHeight="1">
      <c r="A93" s="39"/>
      <c r="B93" s="40"/>
      <c r="C93" s="205" t="s">
        <v>135</v>
      </c>
      <c r="D93" s="205" t="s">
        <v>119</v>
      </c>
      <c r="E93" s="206" t="s">
        <v>382</v>
      </c>
      <c r="F93" s="207" t="s">
        <v>383</v>
      </c>
      <c r="G93" s="208" t="s">
        <v>286</v>
      </c>
      <c r="H93" s="209">
        <v>1</v>
      </c>
      <c r="I93" s="210"/>
      <c r="J93" s="211">
        <f>ROUND(I93*H93,2)</f>
        <v>0</v>
      </c>
      <c r="K93" s="207" t="s">
        <v>123</v>
      </c>
      <c r="L93" s="45"/>
      <c r="M93" s="212" t="s">
        <v>19</v>
      </c>
      <c r="N93" s="213" t="s">
        <v>41</v>
      </c>
      <c r="O93" s="85"/>
      <c r="P93" s="214">
        <f>O93*H93</f>
        <v>0</v>
      </c>
      <c r="Q93" s="214">
        <v>0.0099000000000000008</v>
      </c>
      <c r="R93" s="214">
        <f>Q93*H93</f>
        <v>0.0099000000000000008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368</v>
      </c>
      <c r="AT93" s="216" t="s">
        <v>119</v>
      </c>
      <c r="AU93" s="216" t="s">
        <v>78</v>
      </c>
      <c r="AY93" s="18" t="s">
        <v>117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368</v>
      </c>
      <c r="BM93" s="216" t="s">
        <v>384</v>
      </c>
    </row>
    <row r="94" s="2" customFormat="1">
      <c r="A94" s="39"/>
      <c r="B94" s="40"/>
      <c r="C94" s="41"/>
      <c r="D94" s="218" t="s">
        <v>126</v>
      </c>
      <c r="E94" s="41"/>
      <c r="F94" s="219" t="s">
        <v>383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126</v>
      </c>
      <c r="AU94" s="18" t="s">
        <v>78</v>
      </c>
    </row>
    <row r="95" s="2" customFormat="1">
      <c r="A95" s="39"/>
      <c r="B95" s="40"/>
      <c r="C95" s="41"/>
      <c r="D95" s="223" t="s">
        <v>128</v>
      </c>
      <c r="E95" s="41"/>
      <c r="F95" s="224" t="s">
        <v>385</v>
      </c>
      <c r="G95" s="41"/>
      <c r="H95" s="41"/>
      <c r="I95" s="220"/>
      <c r="J95" s="41"/>
      <c r="K95" s="41"/>
      <c r="L95" s="45"/>
      <c r="M95" s="246"/>
      <c r="N95" s="247"/>
      <c r="O95" s="248"/>
      <c r="P95" s="248"/>
      <c r="Q95" s="248"/>
      <c r="R95" s="248"/>
      <c r="S95" s="248"/>
      <c r="T95" s="24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128</v>
      </c>
      <c r="AU95" s="18" t="s">
        <v>78</v>
      </c>
    </row>
    <row r="96" s="2" customFormat="1" ht="6.96" customHeight="1">
      <c r="A96" s="39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45"/>
      <c r="M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</sheetData>
  <sheetProtection sheet="1" autoFilter="0" formatColumns="0" formatRows="0" objects="1" scenarios="1" spinCount="100000" saltValue="CRqIb9NGp4pl7yksq9nrWlbv4xEt7VLR+hIu+5nbBRFufu4n7Y2N3R2mgPZFp/Irne0bLMUesP5IVI8lcfVCJQ==" hashValue="p6uPWBWL5xH30BaAw0TIoSz1rimuh1zpDsqG1moHdElrScrWSPU5HYDpAgffMusWtgVB0wLIMOEstTOW627Hww==" algorithmName="SHA-512" password="CC35"/>
  <autoFilter ref="C79:K9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6" r:id="rId1" display="https://podminky.urs.cz/item/CS_URS_2024_01/030001000"/>
    <hyperlink ref="F89" r:id="rId2" display="https://podminky.urs.cz/item/CS_URS_2024_01/043002000"/>
    <hyperlink ref="F92" r:id="rId3" display="https://podminky.urs.cz/item/CS_URS_2024_01/072103001"/>
    <hyperlink ref="F95" r:id="rId4" display="https://podminky.urs.cz/item/CS_URS_2024_01/4600100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0" customWidth="1"/>
    <col min="2" max="2" width="1.667969" style="250" customWidth="1"/>
    <col min="3" max="4" width="5" style="250" customWidth="1"/>
    <col min="5" max="5" width="11.66016" style="250" customWidth="1"/>
    <col min="6" max="6" width="9.160156" style="250" customWidth="1"/>
    <col min="7" max="7" width="5" style="250" customWidth="1"/>
    <col min="8" max="8" width="77.83203" style="250" customWidth="1"/>
    <col min="9" max="10" width="20" style="250" customWidth="1"/>
    <col min="11" max="11" width="1.667969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5" customFormat="1" ht="45" customHeight="1">
      <c r="B3" s="254"/>
      <c r="C3" s="255" t="s">
        <v>386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387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388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389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390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391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392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393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394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395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396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77</v>
      </c>
      <c r="F18" s="261" t="s">
        <v>397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398</v>
      </c>
      <c r="F19" s="261" t="s">
        <v>399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400</v>
      </c>
      <c r="F20" s="261" t="s">
        <v>401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86</v>
      </c>
      <c r="F21" s="261" t="s">
        <v>85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402</v>
      </c>
      <c r="F22" s="261" t="s">
        <v>403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404</v>
      </c>
      <c r="F23" s="261" t="s">
        <v>405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406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407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408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409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410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411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412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413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414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103</v>
      </c>
      <c r="F36" s="261"/>
      <c r="G36" s="261" t="s">
        <v>415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416</v>
      </c>
      <c r="F37" s="261"/>
      <c r="G37" s="261" t="s">
        <v>417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51</v>
      </c>
      <c r="F38" s="261"/>
      <c r="G38" s="261" t="s">
        <v>418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52</v>
      </c>
      <c r="F39" s="261"/>
      <c r="G39" s="261" t="s">
        <v>419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104</v>
      </c>
      <c r="F40" s="261"/>
      <c r="G40" s="261" t="s">
        <v>420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105</v>
      </c>
      <c r="F41" s="261"/>
      <c r="G41" s="261" t="s">
        <v>421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422</v>
      </c>
      <c r="F42" s="261"/>
      <c r="G42" s="261" t="s">
        <v>423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424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425</v>
      </c>
      <c r="F44" s="261"/>
      <c r="G44" s="261" t="s">
        <v>426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107</v>
      </c>
      <c r="F45" s="261"/>
      <c r="G45" s="261" t="s">
        <v>427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428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429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430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431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432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433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434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435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436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437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438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439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440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441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442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443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444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445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446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447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448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449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450</v>
      </c>
      <c r="D76" s="279"/>
      <c r="E76" s="279"/>
      <c r="F76" s="279" t="s">
        <v>451</v>
      </c>
      <c r="G76" s="280"/>
      <c r="H76" s="279" t="s">
        <v>52</v>
      </c>
      <c r="I76" s="279" t="s">
        <v>55</v>
      </c>
      <c r="J76" s="279" t="s">
        <v>452</v>
      </c>
      <c r="K76" s="278"/>
    </row>
    <row r="77" s="1" customFormat="1" ht="17.25" customHeight="1">
      <c r="B77" s="276"/>
      <c r="C77" s="281" t="s">
        <v>453</v>
      </c>
      <c r="D77" s="281"/>
      <c r="E77" s="281"/>
      <c r="F77" s="282" t="s">
        <v>454</v>
      </c>
      <c r="G77" s="283"/>
      <c r="H77" s="281"/>
      <c r="I77" s="281"/>
      <c r="J77" s="281" t="s">
        <v>455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51</v>
      </c>
      <c r="D79" s="286"/>
      <c r="E79" s="286"/>
      <c r="F79" s="287" t="s">
        <v>456</v>
      </c>
      <c r="G79" s="288"/>
      <c r="H79" s="264" t="s">
        <v>457</v>
      </c>
      <c r="I79" s="264" t="s">
        <v>458</v>
      </c>
      <c r="J79" s="264">
        <v>20</v>
      </c>
      <c r="K79" s="278"/>
    </row>
    <row r="80" s="1" customFormat="1" ht="15" customHeight="1">
      <c r="B80" s="276"/>
      <c r="C80" s="264" t="s">
        <v>459</v>
      </c>
      <c r="D80" s="264"/>
      <c r="E80" s="264"/>
      <c r="F80" s="287" t="s">
        <v>456</v>
      </c>
      <c r="G80" s="288"/>
      <c r="H80" s="264" t="s">
        <v>460</v>
      </c>
      <c r="I80" s="264" t="s">
        <v>458</v>
      </c>
      <c r="J80" s="264">
        <v>120</v>
      </c>
      <c r="K80" s="278"/>
    </row>
    <row r="81" s="1" customFormat="1" ht="15" customHeight="1">
      <c r="B81" s="289"/>
      <c r="C81" s="264" t="s">
        <v>461</v>
      </c>
      <c r="D81" s="264"/>
      <c r="E81" s="264"/>
      <c r="F81" s="287" t="s">
        <v>462</v>
      </c>
      <c r="G81" s="288"/>
      <c r="H81" s="264" t="s">
        <v>463</v>
      </c>
      <c r="I81" s="264" t="s">
        <v>458</v>
      </c>
      <c r="J81" s="264">
        <v>50</v>
      </c>
      <c r="K81" s="278"/>
    </row>
    <row r="82" s="1" customFormat="1" ht="15" customHeight="1">
      <c r="B82" s="289"/>
      <c r="C82" s="264" t="s">
        <v>464</v>
      </c>
      <c r="D82" s="264"/>
      <c r="E82" s="264"/>
      <c r="F82" s="287" t="s">
        <v>456</v>
      </c>
      <c r="G82" s="288"/>
      <c r="H82" s="264" t="s">
        <v>465</v>
      </c>
      <c r="I82" s="264" t="s">
        <v>466</v>
      </c>
      <c r="J82" s="264"/>
      <c r="K82" s="278"/>
    </row>
    <row r="83" s="1" customFormat="1" ht="15" customHeight="1">
      <c r="B83" s="289"/>
      <c r="C83" s="290" t="s">
        <v>467</v>
      </c>
      <c r="D83" s="290"/>
      <c r="E83" s="290"/>
      <c r="F83" s="291" t="s">
        <v>462</v>
      </c>
      <c r="G83" s="290"/>
      <c r="H83" s="290" t="s">
        <v>468</v>
      </c>
      <c r="I83" s="290" t="s">
        <v>458</v>
      </c>
      <c r="J83" s="290">
        <v>15</v>
      </c>
      <c r="K83" s="278"/>
    </row>
    <row r="84" s="1" customFormat="1" ht="15" customHeight="1">
      <c r="B84" s="289"/>
      <c r="C84" s="290" t="s">
        <v>469</v>
      </c>
      <c r="D84" s="290"/>
      <c r="E84" s="290"/>
      <c r="F84" s="291" t="s">
        <v>462</v>
      </c>
      <c r="G84" s="290"/>
      <c r="H84" s="290" t="s">
        <v>470</v>
      </c>
      <c r="I84" s="290" t="s">
        <v>458</v>
      </c>
      <c r="J84" s="290">
        <v>15</v>
      </c>
      <c r="K84" s="278"/>
    </row>
    <row r="85" s="1" customFormat="1" ht="15" customHeight="1">
      <c r="B85" s="289"/>
      <c r="C85" s="290" t="s">
        <v>471</v>
      </c>
      <c r="D85" s="290"/>
      <c r="E85" s="290"/>
      <c r="F85" s="291" t="s">
        <v>462</v>
      </c>
      <c r="G85" s="290"/>
      <c r="H85" s="290" t="s">
        <v>472</v>
      </c>
      <c r="I85" s="290" t="s">
        <v>458</v>
      </c>
      <c r="J85" s="290">
        <v>20</v>
      </c>
      <c r="K85" s="278"/>
    </row>
    <row r="86" s="1" customFormat="1" ht="15" customHeight="1">
      <c r="B86" s="289"/>
      <c r="C86" s="290" t="s">
        <v>473</v>
      </c>
      <c r="D86" s="290"/>
      <c r="E86" s="290"/>
      <c r="F86" s="291" t="s">
        <v>462</v>
      </c>
      <c r="G86" s="290"/>
      <c r="H86" s="290" t="s">
        <v>474</v>
      </c>
      <c r="I86" s="290" t="s">
        <v>458</v>
      </c>
      <c r="J86" s="290">
        <v>20</v>
      </c>
      <c r="K86" s="278"/>
    </row>
    <row r="87" s="1" customFormat="1" ht="15" customHeight="1">
      <c r="B87" s="289"/>
      <c r="C87" s="264" t="s">
        <v>475</v>
      </c>
      <c r="D87" s="264"/>
      <c r="E87" s="264"/>
      <c r="F87" s="287" t="s">
        <v>462</v>
      </c>
      <c r="G87" s="288"/>
      <c r="H87" s="264" t="s">
        <v>476</v>
      </c>
      <c r="I87" s="264" t="s">
        <v>458</v>
      </c>
      <c r="J87" s="264">
        <v>50</v>
      </c>
      <c r="K87" s="278"/>
    </row>
    <row r="88" s="1" customFormat="1" ht="15" customHeight="1">
      <c r="B88" s="289"/>
      <c r="C88" s="264" t="s">
        <v>477</v>
      </c>
      <c r="D88" s="264"/>
      <c r="E88" s="264"/>
      <c r="F88" s="287" t="s">
        <v>462</v>
      </c>
      <c r="G88" s="288"/>
      <c r="H88" s="264" t="s">
        <v>478</v>
      </c>
      <c r="I88" s="264" t="s">
        <v>458</v>
      </c>
      <c r="J88" s="264">
        <v>20</v>
      </c>
      <c r="K88" s="278"/>
    </row>
    <row r="89" s="1" customFormat="1" ht="15" customHeight="1">
      <c r="B89" s="289"/>
      <c r="C89" s="264" t="s">
        <v>479</v>
      </c>
      <c r="D89" s="264"/>
      <c r="E89" s="264"/>
      <c r="F89" s="287" t="s">
        <v>462</v>
      </c>
      <c r="G89" s="288"/>
      <c r="H89" s="264" t="s">
        <v>480</v>
      </c>
      <c r="I89" s="264" t="s">
        <v>458</v>
      </c>
      <c r="J89" s="264">
        <v>20</v>
      </c>
      <c r="K89" s="278"/>
    </row>
    <row r="90" s="1" customFormat="1" ht="15" customHeight="1">
      <c r="B90" s="289"/>
      <c r="C90" s="264" t="s">
        <v>481</v>
      </c>
      <c r="D90" s="264"/>
      <c r="E90" s="264"/>
      <c r="F90" s="287" t="s">
        <v>462</v>
      </c>
      <c r="G90" s="288"/>
      <c r="H90" s="264" t="s">
        <v>482</v>
      </c>
      <c r="I90" s="264" t="s">
        <v>458</v>
      </c>
      <c r="J90" s="264">
        <v>50</v>
      </c>
      <c r="K90" s="278"/>
    </row>
    <row r="91" s="1" customFormat="1" ht="15" customHeight="1">
      <c r="B91" s="289"/>
      <c r="C91" s="264" t="s">
        <v>483</v>
      </c>
      <c r="D91" s="264"/>
      <c r="E91" s="264"/>
      <c r="F91" s="287" t="s">
        <v>462</v>
      </c>
      <c r="G91" s="288"/>
      <c r="H91" s="264" t="s">
        <v>483</v>
      </c>
      <c r="I91" s="264" t="s">
        <v>458</v>
      </c>
      <c r="J91" s="264">
        <v>50</v>
      </c>
      <c r="K91" s="278"/>
    </row>
    <row r="92" s="1" customFormat="1" ht="15" customHeight="1">
      <c r="B92" s="289"/>
      <c r="C92" s="264" t="s">
        <v>484</v>
      </c>
      <c r="D92" s="264"/>
      <c r="E92" s="264"/>
      <c r="F92" s="287" t="s">
        <v>462</v>
      </c>
      <c r="G92" s="288"/>
      <c r="H92" s="264" t="s">
        <v>485</v>
      </c>
      <c r="I92" s="264" t="s">
        <v>458</v>
      </c>
      <c r="J92" s="264">
        <v>255</v>
      </c>
      <c r="K92" s="278"/>
    </row>
    <row r="93" s="1" customFormat="1" ht="15" customHeight="1">
      <c r="B93" s="289"/>
      <c r="C93" s="264" t="s">
        <v>486</v>
      </c>
      <c r="D93" s="264"/>
      <c r="E93" s="264"/>
      <c r="F93" s="287" t="s">
        <v>456</v>
      </c>
      <c r="G93" s="288"/>
      <c r="H93" s="264" t="s">
        <v>487</v>
      </c>
      <c r="I93" s="264" t="s">
        <v>488</v>
      </c>
      <c r="J93" s="264"/>
      <c r="K93" s="278"/>
    </row>
    <row r="94" s="1" customFormat="1" ht="15" customHeight="1">
      <c r="B94" s="289"/>
      <c r="C94" s="264" t="s">
        <v>489</v>
      </c>
      <c r="D94" s="264"/>
      <c r="E94" s="264"/>
      <c r="F94" s="287" t="s">
        <v>456</v>
      </c>
      <c r="G94" s="288"/>
      <c r="H94" s="264" t="s">
        <v>490</v>
      </c>
      <c r="I94" s="264" t="s">
        <v>491</v>
      </c>
      <c r="J94" s="264"/>
      <c r="K94" s="278"/>
    </row>
    <row r="95" s="1" customFormat="1" ht="15" customHeight="1">
      <c r="B95" s="289"/>
      <c r="C95" s="264" t="s">
        <v>492</v>
      </c>
      <c r="D95" s="264"/>
      <c r="E95" s="264"/>
      <c r="F95" s="287" t="s">
        <v>456</v>
      </c>
      <c r="G95" s="288"/>
      <c r="H95" s="264" t="s">
        <v>492</v>
      </c>
      <c r="I95" s="264" t="s">
        <v>491</v>
      </c>
      <c r="J95" s="264"/>
      <c r="K95" s="278"/>
    </row>
    <row r="96" s="1" customFormat="1" ht="15" customHeight="1">
      <c r="B96" s="289"/>
      <c r="C96" s="264" t="s">
        <v>36</v>
      </c>
      <c r="D96" s="264"/>
      <c r="E96" s="264"/>
      <c r="F96" s="287" t="s">
        <v>456</v>
      </c>
      <c r="G96" s="288"/>
      <c r="H96" s="264" t="s">
        <v>493</v>
      </c>
      <c r="I96" s="264" t="s">
        <v>491</v>
      </c>
      <c r="J96" s="264"/>
      <c r="K96" s="278"/>
    </row>
    <row r="97" s="1" customFormat="1" ht="15" customHeight="1">
      <c r="B97" s="289"/>
      <c r="C97" s="264" t="s">
        <v>46</v>
      </c>
      <c r="D97" s="264"/>
      <c r="E97" s="264"/>
      <c r="F97" s="287" t="s">
        <v>456</v>
      </c>
      <c r="G97" s="288"/>
      <c r="H97" s="264" t="s">
        <v>494</v>
      </c>
      <c r="I97" s="264" t="s">
        <v>491</v>
      </c>
      <c r="J97" s="264"/>
      <c r="K97" s="278"/>
    </row>
    <row r="98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495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450</v>
      </c>
      <c r="D103" s="279"/>
      <c r="E103" s="279"/>
      <c r="F103" s="279" t="s">
        <v>451</v>
      </c>
      <c r="G103" s="280"/>
      <c r="H103" s="279" t="s">
        <v>52</v>
      </c>
      <c r="I103" s="279" t="s">
        <v>55</v>
      </c>
      <c r="J103" s="279" t="s">
        <v>452</v>
      </c>
      <c r="K103" s="278"/>
    </row>
    <row r="104" s="1" customFormat="1" ht="17.25" customHeight="1">
      <c r="B104" s="276"/>
      <c r="C104" s="281" t="s">
        <v>453</v>
      </c>
      <c r="D104" s="281"/>
      <c r="E104" s="281"/>
      <c r="F104" s="282" t="s">
        <v>454</v>
      </c>
      <c r="G104" s="283"/>
      <c r="H104" s="281"/>
      <c r="I104" s="281"/>
      <c r="J104" s="281" t="s">
        <v>455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="1" customFormat="1" ht="15" customHeight="1">
      <c r="B106" s="276"/>
      <c r="C106" s="264" t="s">
        <v>51</v>
      </c>
      <c r="D106" s="286"/>
      <c r="E106" s="286"/>
      <c r="F106" s="287" t="s">
        <v>456</v>
      </c>
      <c r="G106" s="264"/>
      <c r="H106" s="264" t="s">
        <v>496</v>
      </c>
      <c r="I106" s="264" t="s">
        <v>458</v>
      </c>
      <c r="J106" s="264">
        <v>20</v>
      </c>
      <c r="K106" s="278"/>
    </row>
    <row r="107" s="1" customFormat="1" ht="15" customHeight="1">
      <c r="B107" s="276"/>
      <c r="C107" s="264" t="s">
        <v>459</v>
      </c>
      <c r="D107" s="264"/>
      <c r="E107" s="264"/>
      <c r="F107" s="287" t="s">
        <v>456</v>
      </c>
      <c r="G107" s="264"/>
      <c r="H107" s="264" t="s">
        <v>496</v>
      </c>
      <c r="I107" s="264" t="s">
        <v>458</v>
      </c>
      <c r="J107" s="264">
        <v>120</v>
      </c>
      <c r="K107" s="278"/>
    </row>
    <row r="108" s="1" customFormat="1" ht="15" customHeight="1">
      <c r="B108" s="289"/>
      <c r="C108" s="264" t="s">
        <v>461</v>
      </c>
      <c r="D108" s="264"/>
      <c r="E108" s="264"/>
      <c r="F108" s="287" t="s">
        <v>462</v>
      </c>
      <c r="G108" s="264"/>
      <c r="H108" s="264" t="s">
        <v>496</v>
      </c>
      <c r="I108" s="264" t="s">
        <v>458</v>
      </c>
      <c r="J108" s="264">
        <v>50</v>
      </c>
      <c r="K108" s="278"/>
    </row>
    <row r="109" s="1" customFormat="1" ht="15" customHeight="1">
      <c r="B109" s="289"/>
      <c r="C109" s="264" t="s">
        <v>464</v>
      </c>
      <c r="D109" s="264"/>
      <c r="E109" s="264"/>
      <c r="F109" s="287" t="s">
        <v>456</v>
      </c>
      <c r="G109" s="264"/>
      <c r="H109" s="264" t="s">
        <v>496</v>
      </c>
      <c r="I109" s="264" t="s">
        <v>466</v>
      </c>
      <c r="J109" s="264"/>
      <c r="K109" s="278"/>
    </row>
    <row r="110" s="1" customFormat="1" ht="15" customHeight="1">
      <c r="B110" s="289"/>
      <c r="C110" s="264" t="s">
        <v>475</v>
      </c>
      <c r="D110" s="264"/>
      <c r="E110" s="264"/>
      <c r="F110" s="287" t="s">
        <v>462</v>
      </c>
      <c r="G110" s="264"/>
      <c r="H110" s="264" t="s">
        <v>496</v>
      </c>
      <c r="I110" s="264" t="s">
        <v>458</v>
      </c>
      <c r="J110" s="264">
        <v>50</v>
      </c>
      <c r="K110" s="278"/>
    </row>
    <row r="111" s="1" customFormat="1" ht="15" customHeight="1">
      <c r="B111" s="289"/>
      <c r="C111" s="264" t="s">
        <v>483</v>
      </c>
      <c r="D111" s="264"/>
      <c r="E111" s="264"/>
      <c r="F111" s="287" t="s">
        <v>462</v>
      </c>
      <c r="G111" s="264"/>
      <c r="H111" s="264" t="s">
        <v>496</v>
      </c>
      <c r="I111" s="264" t="s">
        <v>458</v>
      </c>
      <c r="J111" s="264">
        <v>50</v>
      </c>
      <c r="K111" s="278"/>
    </row>
    <row r="112" s="1" customFormat="1" ht="15" customHeight="1">
      <c r="B112" s="289"/>
      <c r="C112" s="264" t="s">
        <v>481</v>
      </c>
      <c r="D112" s="264"/>
      <c r="E112" s="264"/>
      <c r="F112" s="287" t="s">
        <v>462</v>
      </c>
      <c r="G112" s="264"/>
      <c r="H112" s="264" t="s">
        <v>496</v>
      </c>
      <c r="I112" s="264" t="s">
        <v>458</v>
      </c>
      <c r="J112" s="264">
        <v>50</v>
      </c>
      <c r="K112" s="278"/>
    </row>
    <row r="113" s="1" customFormat="1" ht="15" customHeight="1">
      <c r="B113" s="289"/>
      <c r="C113" s="264" t="s">
        <v>51</v>
      </c>
      <c r="D113" s="264"/>
      <c r="E113" s="264"/>
      <c r="F113" s="287" t="s">
        <v>456</v>
      </c>
      <c r="G113" s="264"/>
      <c r="H113" s="264" t="s">
        <v>497</v>
      </c>
      <c r="I113" s="264" t="s">
        <v>458</v>
      </c>
      <c r="J113" s="264">
        <v>20</v>
      </c>
      <c r="K113" s="278"/>
    </row>
    <row r="114" s="1" customFormat="1" ht="15" customHeight="1">
      <c r="B114" s="289"/>
      <c r="C114" s="264" t="s">
        <v>498</v>
      </c>
      <c r="D114" s="264"/>
      <c r="E114" s="264"/>
      <c r="F114" s="287" t="s">
        <v>456</v>
      </c>
      <c r="G114" s="264"/>
      <c r="H114" s="264" t="s">
        <v>499</v>
      </c>
      <c r="I114" s="264" t="s">
        <v>458</v>
      </c>
      <c r="J114" s="264">
        <v>120</v>
      </c>
      <c r="K114" s="278"/>
    </row>
    <row r="115" s="1" customFormat="1" ht="15" customHeight="1">
      <c r="B115" s="289"/>
      <c r="C115" s="264" t="s">
        <v>36</v>
      </c>
      <c r="D115" s="264"/>
      <c r="E115" s="264"/>
      <c r="F115" s="287" t="s">
        <v>456</v>
      </c>
      <c r="G115" s="264"/>
      <c r="H115" s="264" t="s">
        <v>500</v>
      </c>
      <c r="I115" s="264" t="s">
        <v>491</v>
      </c>
      <c r="J115" s="264"/>
      <c r="K115" s="278"/>
    </row>
    <row r="116" s="1" customFormat="1" ht="15" customHeight="1">
      <c r="B116" s="289"/>
      <c r="C116" s="264" t="s">
        <v>46</v>
      </c>
      <c r="D116" s="264"/>
      <c r="E116" s="264"/>
      <c r="F116" s="287" t="s">
        <v>456</v>
      </c>
      <c r="G116" s="264"/>
      <c r="H116" s="264" t="s">
        <v>501</v>
      </c>
      <c r="I116" s="264" t="s">
        <v>491</v>
      </c>
      <c r="J116" s="264"/>
      <c r="K116" s="278"/>
    </row>
    <row r="117" s="1" customFormat="1" ht="15" customHeight="1">
      <c r="B117" s="289"/>
      <c r="C117" s="264" t="s">
        <v>55</v>
      </c>
      <c r="D117" s="264"/>
      <c r="E117" s="264"/>
      <c r="F117" s="287" t="s">
        <v>456</v>
      </c>
      <c r="G117" s="264"/>
      <c r="H117" s="264" t="s">
        <v>502</v>
      </c>
      <c r="I117" s="264" t="s">
        <v>503</v>
      </c>
      <c r="J117" s="264"/>
      <c r="K117" s="278"/>
    </row>
    <row r="118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="1" customFormat="1" ht="45" customHeight="1">
      <c r="B122" s="305"/>
      <c r="C122" s="255" t="s">
        <v>504</v>
      </c>
      <c r="D122" s="255"/>
      <c r="E122" s="255"/>
      <c r="F122" s="255"/>
      <c r="G122" s="255"/>
      <c r="H122" s="255"/>
      <c r="I122" s="255"/>
      <c r="J122" s="255"/>
      <c r="K122" s="306"/>
    </row>
    <row r="123" s="1" customFormat="1" ht="17.25" customHeight="1">
      <c r="B123" s="307"/>
      <c r="C123" s="279" t="s">
        <v>450</v>
      </c>
      <c r="D123" s="279"/>
      <c r="E123" s="279"/>
      <c r="F123" s="279" t="s">
        <v>451</v>
      </c>
      <c r="G123" s="280"/>
      <c r="H123" s="279" t="s">
        <v>52</v>
      </c>
      <c r="I123" s="279" t="s">
        <v>55</v>
      </c>
      <c r="J123" s="279" t="s">
        <v>452</v>
      </c>
      <c r="K123" s="308"/>
    </row>
    <row r="124" s="1" customFormat="1" ht="17.25" customHeight="1">
      <c r="B124" s="307"/>
      <c r="C124" s="281" t="s">
        <v>453</v>
      </c>
      <c r="D124" s="281"/>
      <c r="E124" s="281"/>
      <c r="F124" s="282" t="s">
        <v>454</v>
      </c>
      <c r="G124" s="283"/>
      <c r="H124" s="281"/>
      <c r="I124" s="281"/>
      <c r="J124" s="281" t="s">
        <v>455</v>
      </c>
      <c r="K124" s="308"/>
    </row>
    <row r="125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="1" customFormat="1" ht="15" customHeight="1">
      <c r="B126" s="309"/>
      <c r="C126" s="264" t="s">
        <v>459</v>
      </c>
      <c r="D126" s="286"/>
      <c r="E126" s="286"/>
      <c r="F126" s="287" t="s">
        <v>456</v>
      </c>
      <c r="G126" s="264"/>
      <c r="H126" s="264" t="s">
        <v>496</v>
      </c>
      <c r="I126" s="264" t="s">
        <v>458</v>
      </c>
      <c r="J126" s="264">
        <v>120</v>
      </c>
      <c r="K126" s="312"/>
    </row>
    <row r="127" s="1" customFormat="1" ht="15" customHeight="1">
      <c r="B127" s="309"/>
      <c r="C127" s="264" t="s">
        <v>505</v>
      </c>
      <c r="D127" s="264"/>
      <c r="E127" s="264"/>
      <c r="F127" s="287" t="s">
        <v>456</v>
      </c>
      <c r="G127" s="264"/>
      <c r="H127" s="264" t="s">
        <v>506</v>
      </c>
      <c r="I127" s="264" t="s">
        <v>458</v>
      </c>
      <c r="J127" s="264" t="s">
        <v>507</v>
      </c>
      <c r="K127" s="312"/>
    </row>
    <row r="128" s="1" customFormat="1" ht="15" customHeight="1">
      <c r="B128" s="309"/>
      <c r="C128" s="264" t="s">
        <v>404</v>
      </c>
      <c r="D128" s="264"/>
      <c r="E128" s="264"/>
      <c r="F128" s="287" t="s">
        <v>456</v>
      </c>
      <c r="G128" s="264"/>
      <c r="H128" s="264" t="s">
        <v>508</v>
      </c>
      <c r="I128" s="264" t="s">
        <v>458</v>
      </c>
      <c r="J128" s="264" t="s">
        <v>507</v>
      </c>
      <c r="K128" s="312"/>
    </row>
    <row r="129" s="1" customFormat="1" ht="15" customHeight="1">
      <c r="B129" s="309"/>
      <c r="C129" s="264" t="s">
        <v>467</v>
      </c>
      <c r="D129" s="264"/>
      <c r="E129" s="264"/>
      <c r="F129" s="287" t="s">
        <v>462</v>
      </c>
      <c r="G129" s="264"/>
      <c r="H129" s="264" t="s">
        <v>468</v>
      </c>
      <c r="I129" s="264" t="s">
        <v>458</v>
      </c>
      <c r="J129" s="264">
        <v>15</v>
      </c>
      <c r="K129" s="312"/>
    </row>
    <row r="130" s="1" customFormat="1" ht="15" customHeight="1">
      <c r="B130" s="309"/>
      <c r="C130" s="290" t="s">
        <v>469</v>
      </c>
      <c r="D130" s="290"/>
      <c r="E130" s="290"/>
      <c r="F130" s="291" t="s">
        <v>462</v>
      </c>
      <c r="G130" s="290"/>
      <c r="H130" s="290" t="s">
        <v>470</v>
      </c>
      <c r="I130" s="290" t="s">
        <v>458</v>
      </c>
      <c r="J130" s="290">
        <v>15</v>
      </c>
      <c r="K130" s="312"/>
    </row>
    <row r="131" s="1" customFormat="1" ht="15" customHeight="1">
      <c r="B131" s="309"/>
      <c r="C131" s="290" t="s">
        <v>471</v>
      </c>
      <c r="D131" s="290"/>
      <c r="E131" s="290"/>
      <c r="F131" s="291" t="s">
        <v>462</v>
      </c>
      <c r="G131" s="290"/>
      <c r="H131" s="290" t="s">
        <v>472</v>
      </c>
      <c r="I131" s="290" t="s">
        <v>458</v>
      </c>
      <c r="J131" s="290">
        <v>20</v>
      </c>
      <c r="K131" s="312"/>
    </row>
    <row r="132" s="1" customFormat="1" ht="15" customHeight="1">
      <c r="B132" s="309"/>
      <c r="C132" s="290" t="s">
        <v>473</v>
      </c>
      <c r="D132" s="290"/>
      <c r="E132" s="290"/>
      <c r="F132" s="291" t="s">
        <v>462</v>
      </c>
      <c r="G132" s="290"/>
      <c r="H132" s="290" t="s">
        <v>474</v>
      </c>
      <c r="I132" s="290" t="s">
        <v>458</v>
      </c>
      <c r="J132" s="290">
        <v>20</v>
      </c>
      <c r="K132" s="312"/>
    </row>
    <row r="133" s="1" customFormat="1" ht="15" customHeight="1">
      <c r="B133" s="309"/>
      <c r="C133" s="264" t="s">
        <v>461</v>
      </c>
      <c r="D133" s="264"/>
      <c r="E133" s="264"/>
      <c r="F133" s="287" t="s">
        <v>462</v>
      </c>
      <c r="G133" s="264"/>
      <c r="H133" s="264" t="s">
        <v>496</v>
      </c>
      <c r="I133" s="264" t="s">
        <v>458</v>
      </c>
      <c r="J133" s="264">
        <v>50</v>
      </c>
      <c r="K133" s="312"/>
    </row>
    <row r="134" s="1" customFormat="1" ht="15" customHeight="1">
      <c r="B134" s="309"/>
      <c r="C134" s="264" t="s">
        <v>475</v>
      </c>
      <c r="D134" s="264"/>
      <c r="E134" s="264"/>
      <c r="F134" s="287" t="s">
        <v>462</v>
      </c>
      <c r="G134" s="264"/>
      <c r="H134" s="264" t="s">
        <v>496</v>
      </c>
      <c r="I134" s="264" t="s">
        <v>458</v>
      </c>
      <c r="J134" s="264">
        <v>50</v>
      </c>
      <c r="K134" s="312"/>
    </row>
    <row r="135" s="1" customFormat="1" ht="15" customHeight="1">
      <c r="B135" s="309"/>
      <c r="C135" s="264" t="s">
        <v>481</v>
      </c>
      <c r="D135" s="264"/>
      <c r="E135" s="264"/>
      <c r="F135" s="287" t="s">
        <v>462</v>
      </c>
      <c r="G135" s="264"/>
      <c r="H135" s="264" t="s">
        <v>496</v>
      </c>
      <c r="I135" s="264" t="s">
        <v>458</v>
      </c>
      <c r="J135" s="264">
        <v>50</v>
      </c>
      <c r="K135" s="312"/>
    </row>
    <row r="136" s="1" customFormat="1" ht="15" customHeight="1">
      <c r="B136" s="309"/>
      <c r="C136" s="264" t="s">
        <v>483</v>
      </c>
      <c r="D136" s="264"/>
      <c r="E136" s="264"/>
      <c r="F136" s="287" t="s">
        <v>462</v>
      </c>
      <c r="G136" s="264"/>
      <c r="H136" s="264" t="s">
        <v>496</v>
      </c>
      <c r="I136" s="264" t="s">
        <v>458</v>
      </c>
      <c r="J136" s="264">
        <v>50</v>
      </c>
      <c r="K136" s="312"/>
    </row>
    <row r="137" s="1" customFormat="1" ht="15" customHeight="1">
      <c r="B137" s="309"/>
      <c r="C137" s="264" t="s">
        <v>484</v>
      </c>
      <c r="D137" s="264"/>
      <c r="E137" s="264"/>
      <c r="F137" s="287" t="s">
        <v>462</v>
      </c>
      <c r="G137" s="264"/>
      <c r="H137" s="264" t="s">
        <v>509</v>
      </c>
      <c r="I137" s="264" t="s">
        <v>458</v>
      </c>
      <c r="J137" s="264">
        <v>255</v>
      </c>
      <c r="K137" s="312"/>
    </row>
    <row r="138" s="1" customFormat="1" ht="15" customHeight="1">
      <c r="B138" s="309"/>
      <c r="C138" s="264" t="s">
        <v>486</v>
      </c>
      <c r="D138" s="264"/>
      <c r="E138" s="264"/>
      <c r="F138" s="287" t="s">
        <v>456</v>
      </c>
      <c r="G138" s="264"/>
      <c r="H138" s="264" t="s">
        <v>510</v>
      </c>
      <c r="I138" s="264" t="s">
        <v>488</v>
      </c>
      <c r="J138" s="264"/>
      <c r="K138" s="312"/>
    </row>
    <row r="139" s="1" customFormat="1" ht="15" customHeight="1">
      <c r="B139" s="309"/>
      <c r="C139" s="264" t="s">
        <v>489</v>
      </c>
      <c r="D139" s="264"/>
      <c r="E139" s="264"/>
      <c r="F139" s="287" t="s">
        <v>456</v>
      </c>
      <c r="G139" s="264"/>
      <c r="H139" s="264" t="s">
        <v>511</v>
      </c>
      <c r="I139" s="264" t="s">
        <v>491</v>
      </c>
      <c r="J139" s="264"/>
      <c r="K139" s="312"/>
    </row>
    <row r="140" s="1" customFormat="1" ht="15" customHeight="1">
      <c r="B140" s="309"/>
      <c r="C140" s="264" t="s">
        <v>492</v>
      </c>
      <c r="D140" s="264"/>
      <c r="E140" s="264"/>
      <c r="F140" s="287" t="s">
        <v>456</v>
      </c>
      <c r="G140" s="264"/>
      <c r="H140" s="264" t="s">
        <v>492</v>
      </c>
      <c r="I140" s="264" t="s">
        <v>491</v>
      </c>
      <c r="J140" s="264"/>
      <c r="K140" s="312"/>
    </row>
    <row r="141" s="1" customFormat="1" ht="15" customHeight="1">
      <c r="B141" s="309"/>
      <c r="C141" s="264" t="s">
        <v>36</v>
      </c>
      <c r="D141" s="264"/>
      <c r="E141" s="264"/>
      <c r="F141" s="287" t="s">
        <v>456</v>
      </c>
      <c r="G141" s="264"/>
      <c r="H141" s="264" t="s">
        <v>512</v>
      </c>
      <c r="I141" s="264" t="s">
        <v>491</v>
      </c>
      <c r="J141" s="264"/>
      <c r="K141" s="312"/>
    </row>
    <row r="142" s="1" customFormat="1" ht="15" customHeight="1">
      <c r="B142" s="309"/>
      <c r="C142" s="264" t="s">
        <v>513</v>
      </c>
      <c r="D142" s="264"/>
      <c r="E142" s="264"/>
      <c r="F142" s="287" t="s">
        <v>456</v>
      </c>
      <c r="G142" s="264"/>
      <c r="H142" s="264" t="s">
        <v>514</v>
      </c>
      <c r="I142" s="264" t="s">
        <v>491</v>
      </c>
      <c r="J142" s="264"/>
      <c r="K142" s="312"/>
    </row>
    <row r="143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515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450</v>
      </c>
      <c r="D148" s="279"/>
      <c r="E148" s="279"/>
      <c r="F148" s="279" t="s">
        <v>451</v>
      </c>
      <c r="G148" s="280"/>
      <c r="H148" s="279" t="s">
        <v>52</v>
      </c>
      <c r="I148" s="279" t="s">
        <v>55</v>
      </c>
      <c r="J148" s="279" t="s">
        <v>452</v>
      </c>
      <c r="K148" s="278"/>
    </row>
    <row r="149" s="1" customFormat="1" ht="17.25" customHeight="1">
      <c r="B149" s="276"/>
      <c r="C149" s="281" t="s">
        <v>453</v>
      </c>
      <c r="D149" s="281"/>
      <c r="E149" s="281"/>
      <c r="F149" s="282" t="s">
        <v>454</v>
      </c>
      <c r="G149" s="283"/>
      <c r="H149" s="281"/>
      <c r="I149" s="281"/>
      <c r="J149" s="281" t="s">
        <v>455</v>
      </c>
      <c r="K149" s="278"/>
    </row>
    <row r="150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="1" customFormat="1" ht="15" customHeight="1">
      <c r="B151" s="289"/>
      <c r="C151" s="316" t="s">
        <v>459</v>
      </c>
      <c r="D151" s="264"/>
      <c r="E151" s="264"/>
      <c r="F151" s="317" t="s">
        <v>456</v>
      </c>
      <c r="G151" s="264"/>
      <c r="H151" s="316" t="s">
        <v>496</v>
      </c>
      <c r="I151" s="316" t="s">
        <v>458</v>
      </c>
      <c r="J151" s="316">
        <v>120</v>
      </c>
      <c r="K151" s="312"/>
    </row>
    <row r="152" s="1" customFormat="1" ht="15" customHeight="1">
      <c r="B152" s="289"/>
      <c r="C152" s="316" t="s">
        <v>505</v>
      </c>
      <c r="D152" s="264"/>
      <c r="E152" s="264"/>
      <c r="F152" s="317" t="s">
        <v>456</v>
      </c>
      <c r="G152" s="264"/>
      <c r="H152" s="316" t="s">
        <v>516</v>
      </c>
      <c r="I152" s="316" t="s">
        <v>458</v>
      </c>
      <c r="J152" s="316" t="s">
        <v>507</v>
      </c>
      <c r="K152" s="312"/>
    </row>
    <row r="153" s="1" customFormat="1" ht="15" customHeight="1">
      <c r="B153" s="289"/>
      <c r="C153" s="316" t="s">
        <v>404</v>
      </c>
      <c r="D153" s="264"/>
      <c r="E153" s="264"/>
      <c r="F153" s="317" t="s">
        <v>456</v>
      </c>
      <c r="G153" s="264"/>
      <c r="H153" s="316" t="s">
        <v>517</v>
      </c>
      <c r="I153" s="316" t="s">
        <v>458</v>
      </c>
      <c r="J153" s="316" t="s">
        <v>507</v>
      </c>
      <c r="K153" s="312"/>
    </row>
    <row r="154" s="1" customFormat="1" ht="15" customHeight="1">
      <c r="B154" s="289"/>
      <c r="C154" s="316" t="s">
        <v>461</v>
      </c>
      <c r="D154" s="264"/>
      <c r="E154" s="264"/>
      <c r="F154" s="317" t="s">
        <v>462</v>
      </c>
      <c r="G154" s="264"/>
      <c r="H154" s="316" t="s">
        <v>496</v>
      </c>
      <c r="I154" s="316" t="s">
        <v>458</v>
      </c>
      <c r="J154" s="316">
        <v>50</v>
      </c>
      <c r="K154" s="312"/>
    </row>
    <row r="155" s="1" customFormat="1" ht="15" customHeight="1">
      <c r="B155" s="289"/>
      <c r="C155" s="316" t="s">
        <v>464</v>
      </c>
      <c r="D155" s="264"/>
      <c r="E155" s="264"/>
      <c r="F155" s="317" t="s">
        <v>456</v>
      </c>
      <c r="G155" s="264"/>
      <c r="H155" s="316" t="s">
        <v>496</v>
      </c>
      <c r="I155" s="316" t="s">
        <v>466</v>
      </c>
      <c r="J155" s="316"/>
      <c r="K155" s="312"/>
    </row>
    <row r="156" s="1" customFormat="1" ht="15" customHeight="1">
      <c r="B156" s="289"/>
      <c r="C156" s="316" t="s">
        <v>475</v>
      </c>
      <c r="D156" s="264"/>
      <c r="E156" s="264"/>
      <c r="F156" s="317" t="s">
        <v>462</v>
      </c>
      <c r="G156" s="264"/>
      <c r="H156" s="316" t="s">
        <v>496</v>
      </c>
      <c r="I156" s="316" t="s">
        <v>458</v>
      </c>
      <c r="J156" s="316">
        <v>50</v>
      </c>
      <c r="K156" s="312"/>
    </row>
    <row r="157" s="1" customFormat="1" ht="15" customHeight="1">
      <c r="B157" s="289"/>
      <c r="C157" s="316" t="s">
        <v>483</v>
      </c>
      <c r="D157" s="264"/>
      <c r="E157" s="264"/>
      <c r="F157" s="317" t="s">
        <v>462</v>
      </c>
      <c r="G157" s="264"/>
      <c r="H157" s="316" t="s">
        <v>496</v>
      </c>
      <c r="I157" s="316" t="s">
        <v>458</v>
      </c>
      <c r="J157" s="316">
        <v>50</v>
      </c>
      <c r="K157" s="312"/>
    </row>
    <row r="158" s="1" customFormat="1" ht="15" customHeight="1">
      <c r="B158" s="289"/>
      <c r="C158" s="316" t="s">
        <v>481</v>
      </c>
      <c r="D158" s="264"/>
      <c r="E158" s="264"/>
      <c r="F158" s="317" t="s">
        <v>462</v>
      </c>
      <c r="G158" s="264"/>
      <c r="H158" s="316" t="s">
        <v>496</v>
      </c>
      <c r="I158" s="316" t="s">
        <v>458</v>
      </c>
      <c r="J158" s="316">
        <v>50</v>
      </c>
      <c r="K158" s="312"/>
    </row>
    <row r="159" s="1" customFormat="1" ht="15" customHeight="1">
      <c r="B159" s="289"/>
      <c r="C159" s="316" t="s">
        <v>92</v>
      </c>
      <c r="D159" s="264"/>
      <c r="E159" s="264"/>
      <c r="F159" s="317" t="s">
        <v>456</v>
      </c>
      <c r="G159" s="264"/>
      <c r="H159" s="316" t="s">
        <v>518</v>
      </c>
      <c r="I159" s="316" t="s">
        <v>458</v>
      </c>
      <c r="J159" s="316" t="s">
        <v>519</v>
      </c>
      <c r="K159" s="312"/>
    </row>
    <row r="160" s="1" customFormat="1" ht="15" customHeight="1">
      <c r="B160" s="289"/>
      <c r="C160" s="316" t="s">
        <v>520</v>
      </c>
      <c r="D160" s="264"/>
      <c r="E160" s="264"/>
      <c r="F160" s="317" t="s">
        <v>456</v>
      </c>
      <c r="G160" s="264"/>
      <c r="H160" s="316" t="s">
        <v>521</v>
      </c>
      <c r="I160" s="316" t="s">
        <v>491</v>
      </c>
      <c r="J160" s="316"/>
      <c r="K160" s="312"/>
    </row>
    <row r="16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522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450</v>
      </c>
      <c r="D166" s="279"/>
      <c r="E166" s="279"/>
      <c r="F166" s="279" t="s">
        <v>451</v>
      </c>
      <c r="G166" s="321"/>
      <c r="H166" s="322" t="s">
        <v>52</v>
      </c>
      <c r="I166" s="322" t="s">
        <v>55</v>
      </c>
      <c r="J166" s="279" t="s">
        <v>452</v>
      </c>
      <c r="K166" s="256"/>
    </row>
    <row r="167" s="1" customFormat="1" ht="17.25" customHeight="1">
      <c r="B167" s="257"/>
      <c r="C167" s="281" t="s">
        <v>453</v>
      </c>
      <c r="D167" s="281"/>
      <c r="E167" s="281"/>
      <c r="F167" s="282" t="s">
        <v>454</v>
      </c>
      <c r="G167" s="323"/>
      <c r="H167" s="324"/>
      <c r="I167" s="324"/>
      <c r="J167" s="281" t="s">
        <v>455</v>
      </c>
      <c r="K167" s="259"/>
    </row>
    <row r="168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="1" customFormat="1" ht="15" customHeight="1">
      <c r="B169" s="289"/>
      <c r="C169" s="264" t="s">
        <v>459</v>
      </c>
      <c r="D169" s="264"/>
      <c r="E169" s="264"/>
      <c r="F169" s="287" t="s">
        <v>456</v>
      </c>
      <c r="G169" s="264"/>
      <c r="H169" s="264" t="s">
        <v>496</v>
      </c>
      <c r="I169" s="264" t="s">
        <v>458</v>
      </c>
      <c r="J169" s="264">
        <v>120</v>
      </c>
      <c r="K169" s="312"/>
    </row>
    <row r="170" s="1" customFormat="1" ht="15" customHeight="1">
      <c r="B170" s="289"/>
      <c r="C170" s="264" t="s">
        <v>505</v>
      </c>
      <c r="D170" s="264"/>
      <c r="E170" s="264"/>
      <c r="F170" s="287" t="s">
        <v>456</v>
      </c>
      <c r="G170" s="264"/>
      <c r="H170" s="264" t="s">
        <v>506</v>
      </c>
      <c r="I170" s="264" t="s">
        <v>458</v>
      </c>
      <c r="J170" s="264" t="s">
        <v>507</v>
      </c>
      <c r="K170" s="312"/>
    </row>
    <row r="171" s="1" customFormat="1" ht="15" customHeight="1">
      <c r="B171" s="289"/>
      <c r="C171" s="264" t="s">
        <v>404</v>
      </c>
      <c r="D171" s="264"/>
      <c r="E171" s="264"/>
      <c r="F171" s="287" t="s">
        <v>456</v>
      </c>
      <c r="G171" s="264"/>
      <c r="H171" s="264" t="s">
        <v>523</v>
      </c>
      <c r="I171" s="264" t="s">
        <v>458</v>
      </c>
      <c r="J171" s="264" t="s">
        <v>507</v>
      </c>
      <c r="K171" s="312"/>
    </row>
    <row r="172" s="1" customFormat="1" ht="15" customHeight="1">
      <c r="B172" s="289"/>
      <c r="C172" s="264" t="s">
        <v>461</v>
      </c>
      <c r="D172" s="264"/>
      <c r="E172" s="264"/>
      <c r="F172" s="287" t="s">
        <v>462</v>
      </c>
      <c r="G172" s="264"/>
      <c r="H172" s="264" t="s">
        <v>523</v>
      </c>
      <c r="I172" s="264" t="s">
        <v>458</v>
      </c>
      <c r="J172" s="264">
        <v>50</v>
      </c>
      <c r="K172" s="312"/>
    </row>
    <row r="173" s="1" customFormat="1" ht="15" customHeight="1">
      <c r="B173" s="289"/>
      <c r="C173" s="264" t="s">
        <v>464</v>
      </c>
      <c r="D173" s="264"/>
      <c r="E173" s="264"/>
      <c r="F173" s="287" t="s">
        <v>456</v>
      </c>
      <c r="G173" s="264"/>
      <c r="H173" s="264" t="s">
        <v>523</v>
      </c>
      <c r="I173" s="264" t="s">
        <v>466</v>
      </c>
      <c r="J173" s="264"/>
      <c r="K173" s="312"/>
    </row>
    <row r="174" s="1" customFormat="1" ht="15" customHeight="1">
      <c r="B174" s="289"/>
      <c r="C174" s="264" t="s">
        <v>475</v>
      </c>
      <c r="D174" s="264"/>
      <c r="E174" s="264"/>
      <c r="F174" s="287" t="s">
        <v>462</v>
      </c>
      <c r="G174" s="264"/>
      <c r="H174" s="264" t="s">
        <v>523</v>
      </c>
      <c r="I174" s="264" t="s">
        <v>458</v>
      </c>
      <c r="J174" s="264">
        <v>50</v>
      </c>
      <c r="K174" s="312"/>
    </row>
    <row r="175" s="1" customFormat="1" ht="15" customHeight="1">
      <c r="B175" s="289"/>
      <c r="C175" s="264" t="s">
        <v>483</v>
      </c>
      <c r="D175" s="264"/>
      <c r="E175" s="264"/>
      <c r="F175" s="287" t="s">
        <v>462</v>
      </c>
      <c r="G175" s="264"/>
      <c r="H175" s="264" t="s">
        <v>523</v>
      </c>
      <c r="I175" s="264" t="s">
        <v>458</v>
      </c>
      <c r="J175" s="264">
        <v>50</v>
      </c>
      <c r="K175" s="312"/>
    </row>
    <row r="176" s="1" customFormat="1" ht="15" customHeight="1">
      <c r="B176" s="289"/>
      <c r="C176" s="264" t="s">
        <v>481</v>
      </c>
      <c r="D176" s="264"/>
      <c r="E176" s="264"/>
      <c r="F176" s="287" t="s">
        <v>462</v>
      </c>
      <c r="G176" s="264"/>
      <c r="H176" s="264" t="s">
        <v>523</v>
      </c>
      <c r="I176" s="264" t="s">
        <v>458</v>
      </c>
      <c r="J176" s="264">
        <v>50</v>
      </c>
      <c r="K176" s="312"/>
    </row>
    <row r="177" s="1" customFormat="1" ht="15" customHeight="1">
      <c r="B177" s="289"/>
      <c r="C177" s="264" t="s">
        <v>103</v>
      </c>
      <c r="D177" s="264"/>
      <c r="E177" s="264"/>
      <c r="F177" s="287" t="s">
        <v>456</v>
      </c>
      <c r="G177" s="264"/>
      <c r="H177" s="264" t="s">
        <v>524</v>
      </c>
      <c r="I177" s="264" t="s">
        <v>525</v>
      </c>
      <c r="J177" s="264"/>
      <c r="K177" s="312"/>
    </row>
    <row r="178" s="1" customFormat="1" ht="15" customHeight="1">
      <c r="B178" s="289"/>
      <c r="C178" s="264" t="s">
        <v>55</v>
      </c>
      <c r="D178" s="264"/>
      <c r="E178" s="264"/>
      <c r="F178" s="287" t="s">
        <v>456</v>
      </c>
      <c r="G178" s="264"/>
      <c r="H178" s="264" t="s">
        <v>526</v>
      </c>
      <c r="I178" s="264" t="s">
        <v>527</v>
      </c>
      <c r="J178" s="264">
        <v>1</v>
      </c>
      <c r="K178" s="312"/>
    </row>
    <row r="179" s="1" customFormat="1" ht="15" customHeight="1">
      <c r="B179" s="289"/>
      <c r="C179" s="264" t="s">
        <v>51</v>
      </c>
      <c r="D179" s="264"/>
      <c r="E179" s="264"/>
      <c r="F179" s="287" t="s">
        <v>456</v>
      </c>
      <c r="G179" s="264"/>
      <c r="H179" s="264" t="s">
        <v>528</v>
      </c>
      <c r="I179" s="264" t="s">
        <v>458</v>
      </c>
      <c r="J179" s="264">
        <v>20</v>
      </c>
      <c r="K179" s="312"/>
    </row>
    <row r="180" s="1" customFormat="1" ht="15" customHeight="1">
      <c r="B180" s="289"/>
      <c r="C180" s="264" t="s">
        <v>52</v>
      </c>
      <c r="D180" s="264"/>
      <c r="E180" s="264"/>
      <c r="F180" s="287" t="s">
        <v>456</v>
      </c>
      <c r="G180" s="264"/>
      <c r="H180" s="264" t="s">
        <v>529</v>
      </c>
      <c r="I180" s="264" t="s">
        <v>458</v>
      </c>
      <c r="J180" s="264">
        <v>255</v>
      </c>
      <c r="K180" s="312"/>
    </row>
    <row r="181" s="1" customFormat="1" ht="15" customHeight="1">
      <c r="B181" s="289"/>
      <c r="C181" s="264" t="s">
        <v>104</v>
      </c>
      <c r="D181" s="264"/>
      <c r="E181" s="264"/>
      <c r="F181" s="287" t="s">
        <v>456</v>
      </c>
      <c r="G181" s="264"/>
      <c r="H181" s="264" t="s">
        <v>420</v>
      </c>
      <c r="I181" s="264" t="s">
        <v>458</v>
      </c>
      <c r="J181" s="264">
        <v>10</v>
      </c>
      <c r="K181" s="312"/>
    </row>
    <row r="182" s="1" customFormat="1" ht="15" customHeight="1">
      <c r="B182" s="289"/>
      <c r="C182" s="264" t="s">
        <v>105</v>
      </c>
      <c r="D182" s="264"/>
      <c r="E182" s="264"/>
      <c r="F182" s="287" t="s">
        <v>456</v>
      </c>
      <c r="G182" s="264"/>
      <c r="H182" s="264" t="s">
        <v>530</v>
      </c>
      <c r="I182" s="264" t="s">
        <v>491</v>
      </c>
      <c r="J182" s="264"/>
      <c r="K182" s="312"/>
    </row>
    <row r="183" s="1" customFormat="1" ht="15" customHeight="1">
      <c r="B183" s="289"/>
      <c r="C183" s="264" t="s">
        <v>531</v>
      </c>
      <c r="D183" s="264"/>
      <c r="E183" s="264"/>
      <c r="F183" s="287" t="s">
        <v>456</v>
      </c>
      <c r="G183" s="264"/>
      <c r="H183" s="264" t="s">
        <v>532</v>
      </c>
      <c r="I183" s="264" t="s">
        <v>491</v>
      </c>
      <c r="J183" s="264"/>
      <c r="K183" s="312"/>
    </row>
    <row r="184" s="1" customFormat="1" ht="15" customHeight="1">
      <c r="B184" s="289"/>
      <c r="C184" s="264" t="s">
        <v>520</v>
      </c>
      <c r="D184" s="264"/>
      <c r="E184" s="264"/>
      <c r="F184" s="287" t="s">
        <v>456</v>
      </c>
      <c r="G184" s="264"/>
      <c r="H184" s="264" t="s">
        <v>533</v>
      </c>
      <c r="I184" s="264" t="s">
        <v>491</v>
      </c>
      <c r="J184" s="264"/>
      <c r="K184" s="312"/>
    </row>
    <row r="185" s="1" customFormat="1" ht="15" customHeight="1">
      <c r="B185" s="289"/>
      <c r="C185" s="264" t="s">
        <v>107</v>
      </c>
      <c r="D185" s="264"/>
      <c r="E185" s="264"/>
      <c r="F185" s="287" t="s">
        <v>462</v>
      </c>
      <c r="G185" s="264"/>
      <c r="H185" s="264" t="s">
        <v>534</v>
      </c>
      <c r="I185" s="264" t="s">
        <v>458</v>
      </c>
      <c r="J185" s="264">
        <v>50</v>
      </c>
      <c r="K185" s="312"/>
    </row>
    <row r="186" s="1" customFormat="1" ht="15" customHeight="1">
      <c r="B186" s="289"/>
      <c r="C186" s="264" t="s">
        <v>535</v>
      </c>
      <c r="D186" s="264"/>
      <c r="E186" s="264"/>
      <c r="F186" s="287" t="s">
        <v>462</v>
      </c>
      <c r="G186" s="264"/>
      <c r="H186" s="264" t="s">
        <v>536</v>
      </c>
      <c r="I186" s="264" t="s">
        <v>537</v>
      </c>
      <c r="J186" s="264"/>
      <c r="K186" s="312"/>
    </row>
    <row r="187" s="1" customFormat="1" ht="15" customHeight="1">
      <c r="B187" s="289"/>
      <c r="C187" s="264" t="s">
        <v>538</v>
      </c>
      <c r="D187" s="264"/>
      <c r="E187" s="264"/>
      <c r="F187" s="287" t="s">
        <v>462</v>
      </c>
      <c r="G187" s="264"/>
      <c r="H187" s="264" t="s">
        <v>539</v>
      </c>
      <c r="I187" s="264" t="s">
        <v>537</v>
      </c>
      <c r="J187" s="264"/>
      <c r="K187" s="312"/>
    </row>
    <row r="188" s="1" customFormat="1" ht="15" customHeight="1">
      <c r="B188" s="289"/>
      <c r="C188" s="264" t="s">
        <v>540</v>
      </c>
      <c r="D188" s="264"/>
      <c r="E188" s="264"/>
      <c r="F188" s="287" t="s">
        <v>462</v>
      </c>
      <c r="G188" s="264"/>
      <c r="H188" s="264" t="s">
        <v>541</v>
      </c>
      <c r="I188" s="264" t="s">
        <v>537</v>
      </c>
      <c r="J188" s="264"/>
      <c r="K188" s="312"/>
    </row>
    <row r="189" s="1" customFormat="1" ht="15" customHeight="1">
      <c r="B189" s="289"/>
      <c r="C189" s="325" t="s">
        <v>542</v>
      </c>
      <c r="D189" s="264"/>
      <c r="E189" s="264"/>
      <c r="F189" s="287" t="s">
        <v>462</v>
      </c>
      <c r="G189" s="264"/>
      <c r="H189" s="264" t="s">
        <v>543</v>
      </c>
      <c r="I189" s="264" t="s">
        <v>544</v>
      </c>
      <c r="J189" s="326" t="s">
        <v>545</v>
      </c>
      <c r="K189" s="312"/>
    </row>
    <row r="190" s="16" customFormat="1" ht="15" customHeight="1">
      <c r="B190" s="327"/>
      <c r="C190" s="328" t="s">
        <v>546</v>
      </c>
      <c r="D190" s="329"/>
      <c r="E190" s="329"/>
      <c r="F190" s="330" t="s">
        <v>462</v>
      </c>
      <c r="G190" s="329"/>
      <c r="H190" s="329" t="s">
        <v>547</v>
      </c>
      <c r="I190" s="329" t="s">
        <v>544</v>
      </c>
      <c r="J190" s="331" t="s">
        <v>545</v>
      </c>
      <c r="K190" s="332"/>
    </row>
    <row r="191" s="1" customFormat="1" ht="15" customHeight="1">
      <c r="B191" s="289"/>
      <c r="C191" s="325" t="s">
        <v>40</v>
      </c>
      <c r="D191" s="264"/>
      <c r="E191" s="264"/>
      <c r="F191" s="287" t="s">
        <v>456</v>
      </c>
      <c r="G191" s="264"/>
      <c r="H191" s="261" t="s">
        <v>548</v>
      </c>
      <c r="I191" s="264" t="s">
        <v>549</v>
      </c>
      <c r="J191" s="264"/>
      <c r="K191" s="312"/>
    </row>
    <row r="192" s="1" customFormat="1" ht="15" customHeight="1">
      <c r="B192" s="289"/>
      <c r="C192" s="325" t="s">
        <v>550</v>
      </c>
      <c r="D192" s="264"/>
      <c r="E192" s="264"/>
      <c r="F192" s="287" t="s">
        <v>456</v>
      </c>
      <c r="G192" s="264"/>
      <c r="H192" s="264" t="s">
        <v>551</v>
      </c>
      <c r="I192" s="264" t="s">
        <v>491</v>
      </c>
      <c r="J192" s="264"/>
      <c r="K192" s="312"/>
    </row>
    <row r="193" s="1" customFormat="1" ht="15" customHeight="1">
      <c r="B193" s="289"/>
      <c r="C193" s="325" t="s">
        <v>552</v>
      </c>
      <c r="D193" s="264"/>
      <c r="E193" s="264"/>
      <c r="F193" s="287" t="s">
        <v>456</v>
      </c>
      <c r="G193" s="264"/>
      <c r="H193" s="264" t="s">
        <v>553</v>
      </c>
      <c r="I193" s="264" t="s">
        <v>491</v>
      </c>
      <c r="J193" s="264"/>
      <c r="K193" s="312"/>
    </row>
    <row r="194" s="1" customFormat="1" ht="15" customHeight="1">
      <c r="B194" s="289"/>
      <c r="C194" s="325" t="s">
        <v>554</v>
      </c>
      <c r="D194" s="264"/>
      <c r="E194" s="264"/>
      <c r="F194" s="287" t="s">
        <v>462</v>
      </c>
      <c r="G194" s="264"/>
      <c r="H194" s="264" t="s">
        <v>555</v>
      </c>
      <c r="I194" s="264" t="s">
        <v>491</v>
      </c>
      <c r="J194" s="264"/>
      <c r="K194" s="312"/>
    </row>
    <row r="195" s="1" customFormat="1" ht="15" customHeight="1">
      <c r="B195" s="318"/>
      <c r="C195" s="333"/>
      <c r="D195" s="298"/>
      <c r="E195" s="298"/>
      <c r="F195" s="298"/>
      <c r="G195" s="298"/>
      <c r="H195" s="298"/>
      <c r="I195" s="298"/>
      <c r="J195" s="298"/>
      <c r="K195" s="319"/>
    </row>
    <row r="196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="1" customFormat="1" ht="18.75" customHeight="1">
      <c r="B197" s="300"/>
      <c r="C197" s="310"/>
      <c r="D197" s="310"/>
      <c r="E197" s="310"/>
      <c r="F197" s="320"/>
      <c r="G197" s="310"/>
      <c r="H197" s="310"/>
      <c r="I197" s="310"/>
      <c r="J197" s="310"/>
      <c r="K197" s="300"/>
    </row>
    <row r="198" s="1" customFormat="1" ht="18.75" customHeight="1">
      <c r="B198" s="272"/>
      <c r="C198" s="272"/>
      <c r="D198" s="272"/>
      <c r="E198" s="272"/>
      <c r="F198" s="272"/>
      <c r="G198" s="272"/>
      <c r="H198" s="272"/>
      <c r="I198" s="272"/>
      <c r="J198" s="272"/>
      <c r="K198" s="272"/>
    </row>
    <row r="199" s="1" customFormat="1" ht="13.5">
      <c r="B199" s="251"/>
      <c r="C199" s="252"/>
      <c r="D199" s="252"/>
      <c r="E199" s="252"/>
      <c r="F199" s="252"/>
      <c r="G199" s="252"/>
      <c r="H199" s="252"/>
      <c r="I199" s="252"/>
      <c r="J199" s="252"/>
      <c r="K199" s="253"/>
    </row>
    <row r="200" s="1" customFormat="1" ht="21">
      <c r="B200" s="254"/>
      <c r="C200" s="255" t="s">
        <v>556</v>
      </c>
      <c r="D200" s="255"/>
      <c r="E200" s="255"/>
      <c r="F200" s="255"/>
      <c r="G200" s="255"/>
      <c r="H200" s="255"/>
      <c r="I200" s="255"/>
      <c r="J200" s="255"/>
      <c r="K200" s="256"/>
    </row>
    <row r="201" s="1" customFormat="1" ht="25.5" customHeight="1">
      <c r="B201" s="254"/>
      <c r="C201" s="334" t="s">
        <v>557</v>
      </c>
      <c r="D201" s="334"/>
      <c r="E201" s="334"/>
      <c r="F201" s="334" t="s">
        <v>558</v>
      </c>
      <c r="G201" s="335"/>
      <c r="H201" s="334" t="s">
        <v>559</v>
      </c>
      <c r="I201" s="334"/>
      <c r="J201" s="334"/>
      <c r="K201" s="256"/>
    </row>
    <row r="202" s="1" customFormat="1" ht="5.25" customHeight="1">
      <c r="B202" s="289"/>
      <c r="C202" s="284"/>
      <c r="D202" s="284"/>
      <c r="E202" s="284"/>
      <c r="F202" s="284"/>
      <c r="G202" s="310"/>
      <c r="H202" s="284"/>
      <c r="I202" s="284"/>
      <c r="J202" s="284"/>
      <c r="K202" s="312"/>
    </row>
    <row r="203" s="1" customFormat="1" ht="15" customHeight="1">
      <c r="B203" s="289"/>
      <c r="C203" s="264" t="s">
        <v>549</v>
      </c>
      <c r="D203" s="264"/>
      <c r="E203" s="264"/>
      <c r="F203" s="287" t="s">
        <v>41</v>
      </c>
      <c r="G203" s="264"/>
      <c r="H203" s="264" t="s">
        <v>560</v>
      </c>
      <c r="I203" s="264"/>
      <c r="J203" s="264"/>
      <c r="K203" s="312"/>
    </row>
    <row r="204" s="1" customFormat="1" ht="15" customHeight="1">
      <c r="B204" s="289"/>
      <c r="C204" s="264"/>
      <c r="D204" s="264"/>
      <c r="E204" s="264"/>
      <c r="F204" s="287" t="s">
        <v>42</v>
      </c>
      <c r="G204" s="264"/>
      <c r="H204" s="264" t="s">
        <v>561</v>
      </c>
      <c r="I204" s="264"/>
      <c r="J204" s="264"/>
      <c r="K204" s="312"/>
    </row>
    <row r="205" s="1" customFormat="1" ht="15" customHeight="1">
      <c r="B205" s="289"/>
      <c r="C205" s="264"/>
      <c r="D205" s="264"/>
      <c r="E205" s="264"/>
      <c r="F205" s="287" t="s">
        <v>45</v>
      </c>
      <c r="G205" s="264"/>
      <c r="H205" s="264" t="s">
        <v>562</v>
      </c>
      <c r="I205" s="264"/>
      <c r="J205" s="264"/>
      <c r="K205" s="312"/>
    </row>
    <row r="206" s="1" customFormat="1" ht="15" customHeight="1">
      <c r="B206" s="289"/>
      <c r="C206" s="264"/>
      <c r="D206" s="264"/>
      <c r="E206" s="264"/>
      <c r="F206" s="287" t="s">
        <v>43</v>
      </c>
      <c r="G206" s="264"/>
      <c r="H206" s="264" t="s">
        <v>563</v>
      </c>
      <c r="I206" s="264"/>
      <c r="J206" s="264"/>
      <c r="K206" s="312"/>
    </row>
    <row r="207" s="1" customFormat="1" ht="15" customHeight="1">
      <c r="B207" s="289"/>
      <c r="C207" s="264"/>
      <c r="D207" s="264"/>
      <c r="E207" s="264"/>
      <c r="F207" s="287" t="s">
        <v>44</v>
      </c>
      <c r="G207" s="264"/>
      <c r="H207" s="264" t="s">
        <v>564</v>
      </c>
      <c r="I207" s="264"/>
      <c r="J207" s="264"/>
      <c r="K207" s="312"/>
    </row>
    <row r="208" s="1" customFormat="1" ht="15" customHeight="1">
      <c r="B208" s="289"/>
      <c r="C208" s="264"/>
      <c r="D208" s="264"/>
      <c r="E208" s="264"/>
      <c r="F208" s="287"/>
      <c r="G208" s="264"/>
      <c r="H208" s="264"/>
      <c r="I208" s="264"/>
      <c r="J208" s="264"/>
      <c r="K208" s="312"/>
    </row>
    <row r="209" s="1" customFormat="1" ht="15" customHeight="1">
      <c r="B209" s="289"/>
      <c r="C209" s="264" t="s">
        <v>503</v>
      </c>
      <c r="D209" s="264"/>
      <c r="E209" s="264"/>
      <c r="F209" s="287" t="s">
        <v>77</v>
      </c>
      <c r="G209" s="264"/>
      <c r="H209" s="264" t="s">
        <v>565</v>
      </c>
      <c r="I209" s="264"/>
      <c r="J209" s="264"/>
      <c r="K209" s="312"/>
    </row>
    <row r="210" s="1" customFormat="1" ht="15" customHeight="1">
      <c r="B210" s="289"/>
      <c r="C210" s="264"/>
      <c r="D210" s="264"/>
      <c r="E210" s="264"/>
      <c r="F210" s="287" t="s">
        <v>400</v>
      </c>
      <c r="G210" s="264"/>
      <c r="H210" s="264" t="s">
        <v>401</v>
      </c>
      <c r="I210" s="264"/>
      <c r="J210" s="264"/>
      <c r="K210" s="312"/>
    </row>
    <row r="211" s="1" customFormat="1" ht="15" customHeight="1">
      <c r="B211" s="289"/>
      <c r="C211" s="264"/>
      <c r="D211" s="264"/>
      <c r="E211" s="264"/>
      <c r="F211" s="287" t="s">
        <v>398</v>
      </c>
      <c r="G211" s="264"/>
      <c r="H211" s="264" t="s">
        <v>566</v>
      </c>
      <c r="I211" s="264"/>
      <c r="J211" s="264"/>
      <c r="K211" s="312"/>
    </row>
    <row r="212" s="1" customFormat="1" ht="15" customHeight="1">
      <c r="B212" s="336"/>
      <c r="C212" s="264"/>
      <c r="D212" s="264"/>
      <c r="E212" s="264"/>
      <c r="F212" s="287" t="s">
        <v>86</v>
      </c>
      <c r="G212" s="325"/>
      <c r="H212" s="316" t="s">
        <v>85</v>
      </c>
      <c r="I212" s="316"/>
      <c r="J212" s="316"/>
      <c r="K212" s="337"/>
    </row>
    <row r="213" s="1" customFormat="1" ht="15" customHeight="1">
      <c r="B213" s="336"/>
      <c r="C213" s="264"/>
      <c r="D213" s="264"/>
      <c r="E213" s="264"/>
      <c r="F213" s="287" t="s">
        <v>402</v>
      </c>
      <c r="G213" s="325"/>
      <c r="H213" s="316" t="s">
        <v>567</v>
      </c>
      <c r="I213" s="316"/>
      <c r="J213" s="316"/>
      <c r="K213" s="337"/>
    </row>
    <row r="214" s="1" customFormat="1" ht="15" customHeight="1">
      <c r="B214" s="336"/>
      <c r="C214" s="264"/>
      <c r="D214" s="264"/>
      <c r="E214" s="264"/>
      <c r="F214" s="287"/>
      <c r="G214" s="325"/>
      <c r="H214" s="316"/>
      <c r="I214" s="316"/>
      <c r="J214" s="316"/>
      <c r="K214" s="337"/>
    </row>
    <row r="215" s="1" customFormat="1" ht="15" customHeight="1">
      <c r="B215" s="336"/>
      <c r="C215" s="264" t="s">
        <v>527</v>
      </c>
      <c r="D215" s="264"/>
      <c r="E215" s="264"/>
      <c r="F215" s="287">
        <v>1</v>
      </c>
      <c r="G215" s="325"/>
      <c r="H215" s="316" t="s">
        <v>568</v>
      </c>
      <c r="I215" s="316"/>
      <c r="J215" s="316"/>
      <c r="K215" s="337"/>
    </row>
    <row r="216" s="1" customFormat="1" ht="15" customHeight="1">
      <c r="B216" s="336"/>
      <c r="C216" s="264"/>
      <c r="D216" s="264"/>
      <c r="E216" s="264"/>
      <c r="F216" s="287">
        <v>2</v>
      </c>
      <c r="G216" s="325"/>
      <c r="H216" s="316" t="s">
        <v>569</v>
      </c>
      <c r="I216" s="316"/>
      <c r="J216" s="316"/>
      <c r="K216" s="337"/>
    </row>
    <row r="217" s="1" customFormat="1" ht="15" customHeight="1">
      <c r="B217" s="336"/>
      <c r="C217" s="264"/>
      <c r="D217" s="264"/>
      <c r="E217" s="264"/>
      <c r="F217" s="287">
        <v>3</v>
      </c>
      <c r="G217" s="325"/>
      <c r="H217" s="316" t="s">
        <v>570</v>
      </c>
      <c r="I217" s="316"/>
      <c r="J217" s="316"/>
      <c r="K217" s="337"/>
    </row>
    <row r="218" s="1" customFormat="1" ht="15" customHeight="1">
      <c r="B218" s="336"/>
      <c r="C218" s="264"/>
      <c r="D218" s="264"/>
      <c r="E218" s="264"/>
      <c r="F218" s="287">
        <v>4</v>
      </c>
      <c r="G218" s="325"/>
      <c r="H218" s="316" t="s">
        <v>571</v>
      </c>
      <c r="I218" s="316"/>
      <c r="J218" s="316"/>
      <c r="K218" s="337"/>
    </row>
    <row r="219" s="1" customFormat="1" ht="12.75" customHeight="1">
      <c r="B219" s="338"/>
      <c r="C219" s="339"/>
      <c r="D219" s="339"/>
      <c r="E219" s="339"/>
      <c r="F219" s="339"/>
      <c r="G219" s="339"/>
      <c r="H219" s="339"/>
      <c r="I219" s="339"/>
      <c r="J219" s="339"/>
      <c r="K219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DESKTOP-K2VMR02\Martina Havířová</dc:creator>
  <cp:lastModifiedBy>DESKTOP-K2VMR02\Martina Havířová</cp:lastModifiedBy>
  <dcterms:created xsi:type="dcterms:W3CDTF">2024-06-03T11:46:16Z</dcterms:created>
  <dcterms:modified xsi:type="dcterms:W3CDTF">2024-06-03T11:46:19Z</dcterms:modified>
</cp:coreProperties>
</file>