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885" activeTab="0"/>
  </bookViews>
  <sheets>
    <sheet name="Položkový rozpočet slepý" sheetId="9" r:id="rId1"/>
  </sheets>
  <definedNames>
    <definedName name="_xlnm.Print_Area" localSheetId="0">'Položkový rozpočet slepý'!$A$1:$F$83</definedName>
    <definedName name="_xlnm.Print_Titles" localSheetId="0">'Položkový rozpočet slepý'!$1:$1</definedName>
  </definedNames>
  <calcPr calcId="152511"/>
</workbook>
</file>

<file path=xl/sharedStrings.xml><?xml version="1.0" encoding="utf-8"?>
<sst xmlns="http://schemas.openxmlformats.org/spreadsheetml/2006/main" count="123" uniqueCount="81">
  <si>
    <t>ks</t>
  </si>
  <si>
    <t>km</t>
  </si>
  <si>
    <t>vrt</t>
  </si>
  <si>
    <t>vzorek</t>
  </si>
  <si>
    <t>hodina</t>
  </si>
  <si>
    <t>rekognoskace lokality</t>
  </si>
  <si>
    <t>doprava</t>
  </si>
  <si>
    <t>stanovení ClU včetně vinylchloridu ve vodě</t>
  </si>
  <si>
    <t>Položka</t>
  </si>
  <si>
    <t>Jednotka</t>
  </si>
  <si>
    <t>Počet jednotek</t>
  </si>
  <si>
    <t>REKAPITULACE</t>
  </si>
  <si>
    <t>Jednot. cena (Kč)</t>
  </si>
  <si>
    <t>Celkem           (Kč)</t>
  </si>
  <si>
    <t>odběr vzorku podzemní vody dynamicky, vč. dekontaminace odběrového zařízení</t>
  </si>
  <si>
    <t>1. Přípravné práce</t>
  </si>
  <si>
    <t>Kč</t>
  </si>
  <si>
    <t xml:space="preserve">přeprava vzorků k analýzám </t>
  </si>
  <si>
    <t>2. Vrtné práce</t>
  </si>
  <si>
    <t>ověření průběhu inženýrských sítí</t>
  </si>
  <si>
    <t>soubor</t>
  </si>
  <si>
    <t>bm</t>
  </si>
  <si>
    <t>zhlaví vrtu</t>
  </si>
  <si>
    <t>přeprava vrtné soupravy</t>
  </si>
  <si>
    <t>přeprava materiálu</t>
  </si>
  <si>
    <t>dekontaminace vrtného nářadí</t>
  </si>
  <si>
    <t>vypracování analýzy rizik</t>
  </si>
  <si>
    <t>doplnění databáze SEKM a PKM</t>
  </si>
  <si>
    <t>s DPH</t>
  </si>
  <si>
    <t>4. Další terénní práce</t>
  </si>
  <si>
    <t>karotážní měření včetně dopravy a vyhodnocení</t>
  </si>
  <si>
    <t>povrchová geofyzika včetně dopravy a vyhodnocení</t>
  </si>
  <si>
    <t>Další terénní práce celkem:</t>
  </si>
  <si>
    <t>přípravné práce a rešerše podkladových materiálů</t>
  </si>
  <si>
    <t xml:space="preserve">Datum: </t>
  </si>
  <si>
    <t>Podpis:</t>
  </si>
  <si>
    <t>Cena za průzkumné práce a bez DPH</t>
  </si>
  <si>
    <t>Razítko:</t>
  </si>
  <si>
    <t>doprava (1 cesta = 230 km)</t>
  </si>
  <si>
    <t>terénní stanovení pH, vodivosti, teploty, rozp. O2, redox</t>
  </si>
  <si>
    <t>celek</t>
  </si>
  <si>
    <t>vyčištění vrtu air liftem nebo kalovkou</t>
  </si>
  <si>
    <t>příjem, evidence a likvidace vzorku vody</t>
  </si>
  <si>
    <t>sled a řízení prací, účast na kontrolních dnech</t>
  </si>
  <si>
    <t>paré</t>
  </si>
  <si>
    <t>vypracování příloh - AR</t>
  </si>
  <si>
    <t>tisky dílčí zprávy - AR</t>
  </si>
  <si>
    <t>vypracování stručné zprávy  a prezentace pro KD</t>
  </si>
  <si>
    <t xml:space="preserve">Geologické a vyhodnocovací práce celkem: </t>
  </si>
  <si>
    <t>Vzorkovací a laboratorní práce v rámci doprůzkumu celkem:</t>
  </si>
  <si>
    <t>Vrtné práce celkem:</t>
  </si>
  <si>
    <t>Přípravné práce celkem:</t>
  </si>
  <si>
    <t>vypracování Projektu geologických prací (2. etapa prací)</t>
  </si>
  <si>
    <t>získání souhlasů od majitelů pozemků (2. etapa prací)</t>
  </si>
  <si>
    <t>monitorovací vrt do 7 m</t>
  </si>
  <si>
    <t>3. Vzorkovací a laboratorní práce</t>
  </si>
  <si>
    <t>monitorovací vrt - dvouúrovňový</t>
  </si>
  <si>
    <t>monitorovací vrt do 80 m</t>
  </si>
  <si>
    <t>betonová skruž včetně dopravy a instalace</t>
  </si>
  <si>
    <t>odběr vzorku podzemní vody staticky - vrt TWC z vodovodního potrubí</t>
  </si>
  <si>
    <t>demontáž a reinstalace čerpadla do vrtu TWC</t>
  </si>
  <si>
    <t>odběr vzorku půdního vzduchu</t>
  </si>
  <si>
    <t>instalace pasivních vzorkovačů a následná deinstalace</t>
  </si>
  <si>
    <t>zonální odběry z vrtu TWC pneumatickým vzorkovačem</t>
  </si>
  <si>
    <t>stanovení ClU vč. VC v půdním vzduchu</t>
  </si>
  <si>
    <t>stanovení VOC ve vnitřním ovzduší budovy (cena včetně vzorkovače)</t>
  </si>
  <si>
    <t>geodetické zaměření vrtů/studní včetně dopravy</t>
  </si>
  <si>
    <t>atmogeochemický průzkum (20 sond do 3 m, terénní měření obsahu TOL), včetně dopravy a vyhodnocení</t>
  </si>
  <si>
    <t>5. Geologické a vyhodnocovací práce</t>
  </si>
  <si>
    <t>stanovení parametrů přirozené atenuace</t>
  </si>
  <si>
    <t>vypracování etapové zprávy za 1. etapu prací</t>
  </si>
  <si>
    <t>vypracování příloh etapové zprávy</t>
  </si>
  <si>
    <t>tisky etapové zprávy</t>
  </si>
  <si>
    <t>DPH (21 %)</t>
  </si>
  <si>
    <t>CELKOVÉ NÁKLADY NA AR</t>
  </si>
  <si>
    <t>DPH 21%</t>
  </si>
  <si>
    <t>likvidace vrtného jádra a úklid míst vrtání</t>
  </si>
  <si>
    <t>hydrodynamické zkoušky, včetně dopravy, likvidace čerpané vody a vyhodnocení (na 4 dvouúrovních vrtech v obou horizontech)</t>
  </si>
  <si>
    <t>Celková cena  v Kč bez DPH</t>
  </si>
  <si>
    <t>Celková cena v Kč včetně DPH (21 %)</t>
  </si>
  <si>
    <t>CELKOVÉ NÁKLADY  včetně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</si>
</sst>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\-"/>
  </numFmts>
  <fonts count="10">
    <font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medium"/>
      <top style="double"/>
      <bottom style="double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14">
    <xf numFmtId="0" fontId="0" fillId="0" borderId="0" xfId="0"/>
    <xf numFmtId="0" fontId="2" fillId="0" borderId="0" xfId="0" applyFont="1" applyBorder="1"/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0" fontId="1" fillId="2" borderId="4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164" fontId="2" fillId="0" borderId="2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0" fontId="1" fillId="0" borderId="13" xfId="0" applyFont="1" applyBorder="1"/>
    <xf numFmtId="3" fontId="1" fillId="0" borderId="14" xfId="0" applyNumberFormat="1" applyFont="1" applyBorder="1" applyAlignment="1">
      <alignment horizontal="center"/>
    </xf>
    <xf numFmtId="0" fontId="1" fillId="0" borderId="6" xfId="0" applyFont="1" applyBorder="1"/>
    <xf numFmtId="3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/>
    <xf numFmtId="164" fontId="1" fillId="0" borderId="16" xfId="0" applyNumberFormat="1" applyFont="1" applyFill="1" applyBorder="1"/>
    <xf numFmtId="0" fontId="1" fillId="0" borderId="17" xfId="0" applyFont="1" applyBorder="1"/>
    <xf numFmtId="164" fontId="1" fillId="0" borderId="12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64" fontId="2" fillId="0" borderId="18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164" fontId="2" fillId="0" borderId="19" xfId="0" applyNumberFormat="1" applyFont="1" applyFill="1" applyBorder="1"/>
    <xf numFmtId="164" fontId="7" fillId="0" borderId="2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164" fontId="1" fillId="0" borderId="5" xfId="0" applyNumberFormat="1" applyFont="1" applyBorder="1"/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164" fontId="2" fillId="0" borderId="2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2" xfId="0" applyFont="1" applyBorder="1"/>
    <xf numFmtId="164" fontId="3" fillId="0" borderId="0" xfId="0" applyNumberFormat="1" applyFont="1" applyFill="1" applyBorder="1"/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wrapText="1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3" fontId="3" fillId="3" borderId="30" xfId="0" applyNumberFormat="1" applyFont="1" applyFill="1" applyBorder="1" applyAlignment="1" applyProtection="1">
      <alignment horizontal="center"/>
      <protection locked="0"/>
    </xf>
    <xf numFmtId="4" fontId="3" fillId="3" borderId="30" xfId="0" applyNumberFormat="1" applyFont="1" applyFill="1" applyBorder="1" applyProtection="1">
      <protection locked="0"/>
    </xf>
    <xf numFmtId="164" fontId="5" fillId="3" borderId="31" xfId="0" applyNumberFormat="1" applyFont="1" applyFill="1" applyBorder="1" applyProtection="1"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left" wrapText="1"/>
      <protection locked="0"/>
    </xf>
    <xf numFmtId="0" fontId="2" fillId="3" borderId="33" xfId="0" applyFont="1" applyFill="1" applyBorder="1" applyAlignment="1" applyProtection="1">
      <alignment horizontal="center"/>
      <protection locked="0"/>
    </xf>
    <xf numFmtId="3" fontId="2" fillId="3" borderId="33" xfId="0" applyNumberFormat="1" applyFont="1" applyFill="1" applyBorder="1" applyAlignment="1" applyProtection="1">
      <alignment horizontal="center"/>
      <protection locked="0"/>
    </xf>
    <xf numFmtId="164" fontId="2" fillId="3" borderId="33" xfId="0" applyNumberFormat="1" applyFont="1" applyFill="1" applyBorder="1" applyProtection="1">
      <protection locked="0"/>
    </xf>
    <xf numFmtId="164" fontId="4" fillId="3" borderId="34" xfId="0" applyNumberFormat="1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wrapText="1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3" fontId="2" fillId="3" borderId="35" xfId="0" applyNumberFormat="1" applyFont="1" applyFill="1" applyBorder="1" applyAlignment="1" applyProtection="1">
      <alignment horizontal="center"/>
      <protection locked="0"/>
    </xf>
    <xf numFmtId="164" fontId="2" fillId="3" borderId="35" xfId="0" applyNumberFormat="1" applyFont="1" applyFill="1" applyBorder="1" applyProtection="1">
      <protection locked="0"/>
    </xf>
    <xf numFmtId="164" fontId="3" fillId="3" borderId="36" xfId="0" applyNumberFormat="1" applyFont="1" applyFill="1" applyBorder="1" applyProtection="1">
      <protection locked="0"/>
    </xf>
    <xf numFmtId="0" fontId="3" fillId="4" borderId="37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/>
    <xf numFmtId="164" fontId="3" fillId="4" borderId="4" xfId="0" applyNumberFormat="1" applyFont="1" applyFill="1" applyBorder="1"/>
    <xf numFmtId="3" fontId="1" fillId="4" borderId="38" xfId="0" applyNumberFormat="1" applyFont="1" applyFill="1" applyBorder="1" applyAlignment="1">
      <alignment horizontal="center" wrapText="1"/>
    </xf>
    <xf numFmtId="3" fontId="1" fillId="4" borderId="39" xfId="0" applyNumberFormat="1" applyFont="1" applyFill="1" applyBorder="1" applyAlignment="1">
      <alignment horizontal="center"/>
    </xf>
    <xf numFmtId="3" fontId="1" fillId="4" borderId="40" xfId="0" applyNumberFormat="1" applyFont="1" applyFill="1" applyBorder="1" applyAlignment="1">
      <alignment horizontal="center"/>
    </xf>
    <xf numFmtId="164" fontId="3" fillId="4" borderId="41" xfId="0" applyNumberFormat="1" applyFont="1" applyFill="1" applyBorder="1"/>
    <xf numFmtId="3" fontId="1" fillId="5" borderId="42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164" fontId="1" fillId="5" borderId="12" xfId="0" applyNumberFormat="1" applyFont="1" applyFill="1" applyBorder="1"/>
    <xf numFmtId="0" fontId="1" fillId="5" borderId="0" xfId="0" applyFont="1" applyFill="1" applyBorder="1"/>
    <xf numFmtId="3" fontId="1" fillId="5" borderId="43" xfId="0" applyNumberFormat="1" applyFont="1" applyFill="1" applyBorder="1" applyAlignment="1">
      <alignment horizontal="center" wrapText="1"/>
    </xf>
    <xf numFmtId="164" fontId="3" fillId="4" borderId="3" xfId="0" applyNumberFormat="1" applyFont="1" applyFill="1" applyBorder="1"/>
    <xf numFmtId="0" fontId="1" fillId="2" borderId="44" xfId="0" applyFont="1" applyFill="1" applyBorder="1" applyAlignment="1">
      <alignment horizontal="center"/>
    </xf>
    <xf numFmtId="0" fontId="3" fillId="2" borderId="35" xfId="0" applyFont="1" applyFill="1" applyBorder="1" applyAlignment="1">
      <alignment wrapText="1"/>
    </xf>
    <xf numFmtId="0" fontId="1" fillId="2" borderId="35" xfId="0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4" fontId="1" fillId="2" borderId="35" xfId="0" applyNumberFormat="1" applyFont="1" applyFill="1" applyBorder="1"/>
    <xf numFmtId="0" fontId="1" fillId="2" borderId="45" xfId="0" applyFont="1" applyFill="1" applyBorder="1"/>
    <xf numFmtId="164" fontId="3" fillId="4" borderId="37" xfId="0" applyNumberFormat="1" applyFont="1" applyFill="1" applyBorder="1"/>
    <xf numFmtId="164" fontId="3" fillId="4" borderId="41" xfId="0" applyNumberFormat="1" applyFont="1" applyFill="1" applyBorder="1"/>
    <xf numFmtId="0" fontId="2" fillId="0" borderId="20" xfId="20" applyFont="1" applyFill="1" applyBorder="1" applyAlignment="1" applyProtection="1">
      <alignment vertical="center" wrapText="1"/>
      <protection/>
    </xf>
    <xf numFmtId="0" fontId="2" fillId="0" borderId="20" xfId="20" applyFont="1" applyFill="1" applyBorder="1" applyAlignment="1" applyProtection="1">
      <alignment vertical="center"/>
      <protection/>
    </xf>
    <xf numFmtId="164" fontId="3" fillId="4" borderId="10" xfId="0" applyNumberFormat="1" applyFont="1" applyFill="1" applyBorder="1" applyAlignment="1">
      <alignment vertical="center" wrapText="1"/>
    </xf>
    <xf numFmtId="164" fontId="3" fillId="4" borderId="40" xfId="0" applyNumberFormat="1" applyFont="1" applyFill="1" applyBorder="1" applyAlignment="1">
      <alignment vertical="center" wrapText="1"/>
    </xf>
    <xf numFmtId="164" fontId="3" fillId="4" borderId="41" xfId="0" applyNumberFormat="1" applyFont="1" applyFill="1" applyBorder="1" applyAlignment="1">
      <alignment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Čárka 2" xfId="21"/>
    <cellStyle name="Čárka 3" xfId="22"/>
    <cellStyle name="Čárka 4" xfId="23"/>
    <cellStyle name="Čárka 5" xfId="24"/>
    <cellStyle name="Normální 2" xfId="25"/>
    <cellStyle name="Normální 3" xfId="26"/>
    <cellStyle name="Normální 4" xfId="27"/>
    <cellStyle name="Normální 5" xfId="28"/>
    <cellStyle name="Normální 6" xfId="29"/>
    <cellStyle name="Normální 7" xfId="30"/>
  </cellStyles>
  <dxfs count="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60.75390625" style="67" customWidth="1"/>
    <col min="4" max="4" width="9.75390625" style="0" customWidth="1"/>
    <col min="5" max="6" width="10.75390625" style="0" customWidth="1"/>
    <col min="7" max="7" width="11.875" style="0" bestFit="1" customWidth="1"/>
  </cols>
  <sheetData>
    <row r="1" spans="1:8" s="1" customFormat="1" ht="37.5" customHeight="1" thickBot="1">
      <c r="A1" s="111"/>
      <c r="B1" s="112" t="s">
        <v>8</v>
      </c>
      <c r="C1" s="112" t="s">
        <v>9</v>
      </c>
      <c r="D1" s="112" t="s">
        <v>12</v>
      </c>
      <c r="E1" s="112" t="s">
        <v>10</v>
      </c>
      <c r="F1" s="113" t="s">
        <v>13</v>
      </c>
      <c r="G1" s="52"/>
      <c r="H1" s="52"/>
    </row>
    <row r="2" spans="1:6" s="2" customFormat="1" ht="14.1" customHeight="1" thickBot="1">
      <c r="A2" s="101"/>
      <c r="B2" s="102" t="s">
        <v>15</v>
      </c>
      <c r="C2" s="103"/>
      <c r="D2" s="104"/>
      <c r="E2" s="105"/>
      <c r="F2" s="106"/>
    </row>
    <row r="3" spans="1:6" s="1" customFormat="1" ht="14.1" customHeight="1">
      <c r="A3" s="17">
        <v>1</v>
      </c>
      <c r="B3" s="44" t="s">
        <v>33</v>
      </c>
      <c r="C3" s="4" t="s">
        <v>4</v>
      </c>
      <c r="D3" s="15"/>
      <c r="E3" s="5">
        <v>32</v>
      </c>
      <c r="F3" s="16">
        <f>D3*E3</f>
        <v>0</v>
      </c>
    </row>
    <row r="4" spans="1:6" s="1" customFormat="1" ht="14.1" customHeight="1">
      <c r="A4" s="3">
        <v>2</v>
      </c>
      <c r="B4" s="44" t="s">
        <v>5</v>
      </c>
      <c r="C4" s="4" t="s">
        <v>4</v>
      </c>
      <c r="D4" s="15"/>
      <c r="E4" s="5">
        <v>8</v>
      </c>
      <c r="F4" s="16">
        <f>D4*E4</f>
        <v>0</v>
      </c>
    </row>
    <row r="5" spans="1:6" s="1" customFormat="1" ht="14.1" customHeight="1">
      <c r="A5" s="3">
        <v>3</v>
      </c>
      <c r="B5" s="44" t="s">
        <v>52</v>
      </c>
      <c r="C5" s="4" t="s">
        <v>20</v>
      </c>
      <c r="D5" s="15"/>
      <c r="E5" s="5">
        <v>1</v>
      </c>
      <c r="F5" s="16">
        <f>D5*E5</f>
        <v>0</v>
      </c>
    </row>
    <row r="6" spans="1:6" s="1" customFormat="1" ht="14.1" customHeight="1">
      <c r="A6" s="3">
        <v>4</v>
      </c>
      <c r="B6" s="44" t="s">
        <v>53</v>
      </c>
      <c r="C6" s="4" t="s">
        <v>4</v>
      </c>
      <c r="D6" s="15"/>
      <c r="E6" s="5">
        <v>24</v>
      </c>
      <c r="F6" s="16">
        <f>D6*E6</f>
        <v>0</v>
      </c>
    </row>
    <row r="7" spans="1:6" s="1" customFormat="1" ht="14.1" customHeight="1">
      <c r="A7" s="17">
        <v>5</v>
      </c>
      <c r="B7" s="44" t="s">
        <v>38</v>
      </c>
      <c r="C7" s="19" t="s">
        <v>1</v>
      </c>
      <c r="D7" s="20"/>
      <c r="E7" s="21">
        <v>460</v>
      </c>
      <c r="F7" s="22">
        <f>D7*E7</f>
        <v>0</v>
      </c>
    </row>
    <row r="8" spans="1:6" s="1" customFormat="1" ht="14.1" customHeight="1" thickBot="1">
      <c r="A8" s="18"/>
      <c r="B8" s="60"/>
      <c r="C8" s="37"/>
      <c r="D8" s="36" t="s">
        <v>51</v>
      </c>
      <c r="E8" s="38"/>
      <c r="F8" s="24">
        <f>(SUM(F3:F7))</f>
        <v>0</v>
      </c>
    </row>
    <row r="9" spans="1:6" s="35" customFormat="1" ht="14.1" customHeight="1" thickBot="1">
      <c r="A9" s="23"/>
      <c r="B9" s="59" t="s">
        <v>18</v>
      </c>
      <c r="C9" s="6"/>
      <c r="D9" s="7"/>
      <c r="E9" s="8"/>
      <c r="F9" s="9"/>
    </row>
    <row r="10" spans="1:6" s="35" customFormat="1" ht="14.1" customHeight="1">
      <c r="A10" s="3">
        <v>5</v>
      </c>
      <c r="B10" s="44" t="s">
        <v>19</v>
      </c>
      <c r="C10" s="48" t="s">
        <v>4</v>
      </c>
      <c r="D10" s="49"/>
      <c r="E10" s="50">
        <v>12</v>
      </c>
      <c r="F10" s="51">
        <f>D10*E10</f>
        <v>0</v>
      </c>
    </row>
    <row r="11" spans="1:6" s="35" customFormat="1" ht="14.1" customHeight="1">
      <c r="A11" s="3">
        <v>6</v>
      </c>
      <c r="B11" s="44" t="s">
        <v>54</v>
      </c>
      <c r="C11" s="4" t="s">
        <v>21</v>
      </c>
      <c r="D11" s="15"/>
      <c r="E11" s="5">
        <v>35</v>
      </c>
      <c r="F11" s="16">
        <f aca="true" t="shared" si="0" ref="F11:F20">D11*E11</f>
        <v>0</v>
      </c>
    </row>
    <row r="12" spans="1:6" s="35" customFormat="1" ht="14.1" customHeight="1">
      <c r="A12" s="3">
        <v>7</v>
      </c>
      <c r="B12" s="61" t="s">
        <v>56</v>
      </c>
      <c r="C12" s="46" t="s">
        <v>21</v>
      </c>
      <c r="D12" s="15"/>
      <c r="E12" s="47">
        <v>150</v>
      </c>
      <c r="F12" s="16">
        <f t="shared" si="0"/>
        <v>0</v>
      </c>
    </row>
    <row r="13" spans="1:6" s="35" customFormat="1" ht="14.1" customHeight="1">
      <c r="A13" s="3">
        <v>8</v>
      </c>
      <c r="B13" s="58" t="s">
        <v>57</v>
      </c>
      <c r="C13" s="46" t="s">
        <v>21</v>
      </c>
      <c r="D13" s="15"/>
      <c r="E13" s="47">
        <v>80</v>
      </c>
      <c r="F13" s="16">
        <f t="shared" si="0"/>
        <v>0</v>
      </c>
    </row>
    <row r="14" spans="1:6" s="35" customFormat="1" ht="14.1" customHeight="1">
      <c r="A14" s="3">
        <v>9</v>
      </c>
      <c r="B14" s="44" t="s">
        <v>22</v>
      </c>
      <c r="C14" s="4" t="s">
        <v>0</v>
      </c>
      <c r="D14" s="15"/>
      <c r="E14" s="5">
        <v>12</v>
      </c>
      <c r="F14" s="16">
        <f t="shared" si="0"/>
        <v>0</v>
      </c>
    </row>
    <row r="15" spans="1:6" s="35" customFormat="1" ht="14.1" customHeight="1">
      <c r="A15" s="3">
        <v>10</v>
      </c>
      <c r="B15" s="44" t="s">
        <v>58</v>
      </c>
      <c r="C15" s="4" t="s">
        <v>0</v>
      </c>
      <c r="D15" s="15"/>
      <c r="E15" s="5">
        <v>10</v>
      </c>
      <c r="F15" s="16">
        <f t="shared" si="0"/>
        <v>0</v>
      </c>
    </row>
    <row r="16" spans="1:6" s="35" customFormat="1" ht="14.1" customHeight="1">
      <c r="A16" s="3">
        <v>11</v>
      </c>
      <c r="B16" s="44" t="s">
        <v>41</v>
      </c>
      <c r="C16" s="4" t="s">
        <v>2</v>
      </c>
      <c r="D16" s="15"/>
      <c r="E16" s="5">
        <v>12</v>
      </c>
      <c r="F16" s="16">
        <f t="shared" si="0"/>
        <v>0</v>
      </c>
    </row>
    <row r="17" spans="1:6" s="35" customFormat="1" ht="14.1" customHeight="1">
      <c r="A17" s="3">
        <v>12</v>
      </c>
      <c r="B17" s="44" t="s">
        <v>23</v>
      </c>
      <c r="C17" s="4" t="s">
        <v>1</v>
      </c>
      <c r="D17" s="15"/>
      <c r="E17" s="5">
        <v>400</v>
      </c>
      <c r="F17" s="16">
        <f t="shared" si="0"/>
        <v>0</v>
      </c>
    </row>
    <row r="18" spans="1:6" s="35" customFormat="1" ht="14.1" customHeight="1">
      <c r="A18" s="3">
        <v>13</v>
      </c>
      <c r="B18" s="44" t="s">
        <v>24</v>
      </c>
      <c r="C18" s="4" t="s">
        <v>1</v>
      </c>
      <c r="D18" s="15"/>
      <c r="E18" s="5">
        <v>400</v>
      </c>
      <c r="F18" s="16">
        <f t="shared" si="0"/>
        <v>0</v>
      </c>
    </row>
    <row r="19" spans="1:6" s="35" customFormat="1" ht="14.1" customHeight="1">
      <c r="A19" s="3">
        <v>14</v>
      </c>
      <c r="B19" s="44" t="s">
        <v>25</v>
      </c>
      <c r="C19" s="4" t="s">
        <v>2</v>
      </c>
      <c r="D19" s="15"/>
      <c r="E19" s="5">
        <v>12</v>
      </c>
      <c r="F19" s="16">
        <f t="shared" si="0"/>
        <v>0</v>
      </c>
    </row>
    <row r="20" spans="1:6" s="35" customFormat="1" ht="14.1" customHeight="1">
      <c r="A20" s="3">
        <v>15</v>
      </c>
      <c r="B20" s="44" t="s">
        <v>76</v>
      </c>
      <c r="C20" s="4" t="s">
        <v>20</v>
      </c>
      <c r="D20" s="15"/>
      <c r="E20" s="5">
        <v>1</v>
      </c>
      <c r="F20" s="16">
        <f t="shared" si="0"/>
        <v>0</v>
      </c>
    </row>
    <row r="21" spans="1:6" s="1" customFormat="1" ht="14.1" customHeight="1" thickBot="1">
      <c r="A21" s="18"/>
      <c r="B21" s="60"/>
      <c r="C21" s="37"/>
      <c r="D21" s="36" t="s">
        <v>50</v>
      </c>
      <c r="E21" s="38"/>
      <c r="F21" s="24">
        <f>(SUM(F10:F20))</f>
        <v>0</v>
      </c>
    </row>
    <row r="22" spans="1:6" s="2" customFormat="1" ht="14.1" customHeight="1" thickBot="1">
      <c r="A22" s="23"/>
      <c r="B22" s="59" t="s">
        <v>55</v>
      </c>
      <c r="C22" s="6"/>
      <c r="D22" s="7"/>
      <c r="E22" s="8"/>
      <c r="F22" s="9"/>
    </row>
    <row r="23" spans="1:6" s="1" customFormat="1" ht="24">
      <c r="A23" s="3">
        <v>16</v>
      </c>
      <c r="B23" s="44" t="s">
        <v>14</v>
      </c>
      <c r="C23" s="4" t="s">
        <v>0</v>
      </c>
      <c r="D23" s="15"/>
      <c r="E23" s="5">
        <v>33</v>
      </c>
      <c r="F23" s="16">
        <f>D23*E23</f>
        <v>0</v>
      </c>
    </row>
    <row r="24" spans="1:6" s="1" customFormat="1" ht="12">
      <c r="A24" s="3">
        <v>17</v>
      </c>
      <c r="B24" s="44" t="s">
        <v>59</v>
      </c>
      <c r="C24" s="4" t="s">
        <v>0</v>
      </c>
      <c r="D24" s="15"/>
      <c r="E24" s="5">
        <v>2</v>
      </c>
      <c r="F24" s="16">
        <f>D24*E24</f>
        <v>0</v>
      </c>
    </row>
    <row r="25" spans="1:6" s="1" customFormat="1" ht="14.1" customHeight="1">
      <c r="A25" s="3">
        <v>18</v>
      </c>
      <c r="B25" s="44" t="s">
        <v>63</v>
      </c>
      <c r="C25" s="4" t="s">
        <v>0</v>
      </c>
      <c r="D25" s="15"/>
      <c r="E25" s="5">
        <v>8</v>
      </c>
      <c r="F25" s="16">
        <f aca="true" t="shared" si="1" ref="F25:F35">D25*E25</f>
        <v>0</v>
      </c>
    </row>
    <row r="26" spans="1:6" s="1" customFormat="1" ht="14.1" customHeight="1">
      <c r="A26" s="3">
        <v>19</v>
      </c>
      <c r="B26" s="44" t="s">
        <v>60</v>
      </c>
      <c r="C26" s="4" t="s">
        <v>20</v>
      </c>
      <c r="D26" s="15"/>
      <c r="E26" s="5">
        <v>2</v>
      </c>
      <c r="F26" s="16">
        <f t="shared" si="1"/>
        <v>0</v>
      </c>
    </row>
    <row r="27" spans="1:6" s="1" customFormat="1" ht="14.1" customHeight="1">
      <c r="A27" s="3">
        <v>20</v>
      </c>
      <c r="B27" s="44" t="s">
        <v>61</v>
      </c>
      <c r="C27" s="4" t="s">
        <v>0</v>
      </c>
      <c r="D27" s="15"/>
      <c r="E27" s="5">
        <v>20</v>
      </c>
      <c r="F27" s="16">
        <f>D27*E27</f>
        <v>0</v>
      </c>
    </row>
    <row r="28" spans="1:6" s="1" customFormat="1" ht="12">
      <c r="A28" s="3">
        <v>21</v>
      </c>
      <c r="B28" s="109" t="s">
        <v>62</v>
      </c>
      <c r="C28" s="4" t="s">
        <v>4</v>
      </c>
      <c r="D28" s="15"/>
      <c r="E28" s="5">
        <v>4</v>
      </c>
      <c r="F28" s="16">
        <f>D28*E28</f>
        <v>0</v>
      </c>
    </row>
    <row r="29" spans="1:6" s="1" customFormat="1" ht="14.1" customHeight="1">
      <c r="A29" s="3">
        <v>22</v>
      </c>
      <c r="B29" s="44" t="s">
        <v>17</v>
      </c>
      <c r="C29" s="4" t="s">
        <v>1</v>
      </c>
      <c r="D29" s="15"/>
      <c r="E29" s="5">
        <v>1380</v>
      </c>
      <c r="F29" s="16">
        <f t="shared" si="1"/>
        <v>0</v>
      </c>
    </row>
    <row r="30" spans="1:6" s="1" customFormat="1" ht="14.1" customHeight="1">
      <c r="A30" s="3">
        <v>23</v>
      </c>
      <c r="B30" s="44" t="s">
        <v>42</v>
      </c>
      <c r="C30" s="4" t="s">
        <v>3</v>
      </c>
      <c r="D30" s="43"/>
      <c r="E30" s="5">
        <v>43</v>
      </c>
      <c r="F30" s="16">
        <f>D30*E30</f>
        <v>0</v>
      </c>
    </row>
    <row r="31" spans="1:6" s="1" customFormat="1" ht="14.1" customHeight="1">
      <c r="A31" s="3">
        <v>24</v>
      </c>
      <c r="B31" s="44" t="s">
        <v>7</v>
      </c>
      <c r="C31" s="4" t="s">
        <v>3</v>
      </c>
      <c r="D31" s="43"/>
      <c r="E31" s="5">
        <v>43</v>
      </c>
      <c r="F31" s="16">
        <f>D31*E31</f>
        <v>0</v>
      </c>
    </row>
    <row r="32" spans="1:6" s="1" customFormat="1" ht="14.1" customHeight="1">
      <c r="A32" s="3">
        <v>25</v>
      </c>
      <c r="B32" s="44" t="s">
        <v>39</v>
      </c>
      <c r="C32" s="4" t="s">
        <v>3</v>
      </c>
      <c r="D32" s="43"/>
      <c r="E32" s="5">
        <v>43</v>
      </c>
      <c r="F32" s="16">
        <f t="shared" si="1"/>
        <v>0</v>
      </c>
    </row>
    <row r="33" spans="1:6" s="1" customFormat="1" ht="14.1" customHeight="1">
      <c r="A33" s="3">
        <v>26</v>
      </c>
      <c r="B33" s="44" t="s">
        <v>69</v>
      </c>
      <c r="C33" s="4" t="s">
        <v>3</v>
      </c>
      <c r="D33" s="43"/>
      <c r="E33" s="5">
        <v>12</v>
      </c>
      <c r="F33" s="16">
        <f t="shared" si="1"/>
        <v>0</v>
      </c>
    </row>
    <row r="34" spans="1:6" s="1" customFormat="1" ht="14.1" customHeight="1">
      <c r="A34" s="3">
        <v>27</v>
      </c>
      <c r="B34" s="44" t="s">
        <v>64</v>
      </c>
      <c r="C34" s="4" t="s">
        <v>3</v>
      </c>
      <c r="D34" s="43"/>
      <c r="E34" s="5">
        <v>20</v>
      </c>
      <c r="F34" s="16">
        <f t="shared" si="1"/>
        <v>0</v>
      </c>
    </row>
    <row r="35" spans="1:6" s="1" customFormat="1" ht="14.1" customHeight="1">
      <c r="A35" s="3">
        <v>28</v>
      </c>
      <c r="B35" s="110" t="s">
        <v>65</v>
      </c>
      <c r="C35" s="4" t="s">
        <v>3</v>
      </c>
      <c r="D35" s="43"/>
      <c r="E35" s="5">
        <v>8</v>
      </c>
      <c r="F35" s="16">
        <f t="shared" si="1"/>
        <v>0</v>
      </c>
    </row>
    <row r="36" spans="1:6" s="1" customFormat="1" ht="14.1" customHeight="1" thickBot="1">
      <c r="A36" s="18"/>
      <c r="B36" s="60"/>
      <c r="C36" s="37"/>
      <c r="D36" s="36" t="s">
        <v>49</v>
      </c>
      <c r="E36" s="38"/>
      <c r="F36" s="24">
        <f>(SUM(F23:F35))</f>
        <v>0</v>
      </c>
    </row>
    <row r="37" spans="1:6" s="1" customFormat="1" ht="14.1" customHeight="1" thickBot="1">
      <c r="A37" s="23"/>
      <c r="B37" s="59" t="s">
        <v>29</v>
      </c>
      <c r="C37" s="6"/>
      <c r="D37" s="7"/>
      <c r="E37" s="8"/>
      <c r="F37" s="9"/>
    </row>
    <row r="38" spans="1:6" s="1" customFormat="1" ht="14.1" customHeight="1">
      <c r="A38" s="3">
        <v>29</v>
      </c>
      <c r="B38" s="44" t="s">
        <v>66</v>
      </c>
      <c r="C38" s="4" t="s">
        <v>20</v>
      </c>
      <c r="D38" s="15"/>
      <c r="E38" s="5">
        <v>1</v>
      </c>
      <c r="F38" s="16">
        <f>D38*E38</f>
        <v>0</v>
      </c>
    </row>
    <row r="39" spans="1:6" s="1" customFormat="1" ht="27.75" customHeight="1">
      <c r="A39" s="3">
        <v>30</v>
      </c>
      <c r="B39" s="44" t="s">
        <v>67</v>
      </c>
      <c r="C39" s="4" t="s">
        <v>20</v>
      </c>
      <c r="D39" s="15"/>
      <c r="E39" s="5">
        <v>1</v>
      </c>
      <c r="F39" s="16">
        <f>D39*E39</f>
        <v>0</v>
      </c>
    </row>
    <row r="40" spans="1:6" s="1" customFormat="1" ht="26.25" customHeight="1">
      <c r="A40" s="3">
        <v>31</v>
      </c>
      <c r="B40" s="44" t="s">
        <v>77</v>
      </c>
      <c r="C40" s="4" t="s">
        <v>2</v>
      </c>
      <c r="D40" s="15"/>
      <c r="E40" s="5">
        <v>4</v>
      </c>
      <c r="F40" s="16">
        <f>D40*E40</f>
        <v>0</v>
      </c>
    </row>
    <row r="41" spans="1:6" s="35" customFormat="1" ht="12">
      <c r="A41" s="3">
        <v>32</v>
      </c>
      <c r="B41" s="44" t="s">
        <v>30</v>
      </c>
      <c r="C41" s="4" t="s">
        <v>20</v>
      </c>
      <c r="D41" s="15"/>
      <c r="E41" s="5">
        <v>1</v>
      </c>
      <c r="F41" s="16">
        <f>D41*E41</f>
        <v>0</v>
      </c>
    </row>
    <row r="42" spans="1:6" s="35" customFormat="1" ht="14.1" customHeight="1">
      <c r="A42" s="3">
        <v>33</v>
      </c>
      <c r="B42" s="44" t="s">
        <v>31</v>
      </c>
      <c r="C42" s="4" t="s">
        <v>20</v>
      </c>
      <c r="D42" s="15"/>
      <c r="E42" s="5">
        <v>1</v>
      </c>
      <c r="F42" s="16">
        <f>D42*E42</f>
        <v>0</v>
      </c>
    </row>
    <row r="43" spans="1:6" s="35" customFormat="1" ht="14.1" customHeight="1" thickBot="1">
      <c r="A43" s="18"/>
      <c r="B43" s="60"/>
      <c r="C43" s="37"/>
      <c r="D43" s="36" t="s">
        <v>32</v>
      </c>
      <c r="E43" s="38"/>
      <c r="F43" s="24">
        <f>(SUM(F38:F42))</f>
        <v>0</v>
      </c>
    </row>
    <row r="44" spans="1:6" s="12" customFormat="1" ht="13.5" thickBot="1">
      <c r="A44" s="23"/>
      <c r="B44" s="59" t="s">
        <v>68</v>
      </c>
      <c r="C44" s="6"/>
      <c r="D44" s="7"/>
      <c r="E44" s="8"/>
      <c r="F44" s="9"/>
    </row>
    <row r="45" spans="1:6" s="12" customFormat="1" ht="13.5" customHeight="1">
      <c r="A45" s="17">
        <v>34</v>
      </c>
      <c r="B45" s="44" t="s">
        <v>43</v>
      </c>
      <c r="C45" s="4" t="s">
        <v>4</v>
      </c>
      <c r="D45" s="15"/>
      <c r="E45" s="5">
        <v>250</v>
      </c>
      <c r="F45" s="16">
        <f aca="true" t="shared" si="2" ref="F45:F54">D45*E45</f>
        <v>0</v>
      </c>
    </row>
    <row r="46" spans="1:6" s="12" customFormat="1" ht="13.5" customHeight="1">
      <c r="A46" s="17">
        <v>35</v>
      </c>
      <c r="B46" s="44" t="s">
        <v>47</v>
      </c>
      <c r="C46" s="4" t="s">
        <v>40</v>
      </c>
      <c r="D46" s="15"/>
      <c r="E46" s="5">
        <v>3</v>
      </c>
      <c r="F46" s="16">
        <f t="shared" si="2"/>
        <v>0</v>
      </c>
    </row>
    <row r="47" spans="1:6" s="12" customFormat="1" ht="13.5" customHeight="1">
      <c r="A47" s="17">
        <v>36</v>
      </c>
      <c r="B47" s="44" t="s">
        <v>6</v>
      </c>
      <c r="C47" s="4" t="s">
        <v>1</v>
      </c>
      <c r="D47" s="15"/>
      <c r="E47" s="5">
        <v>4600</v>
      </c>
      <c r="F47" s="16">
        <f t="shared" si="2"/>
        <v>0</v>
      </c>
    </row>
    <row r="48" spans="1:6" s="12" customFormat="1" ht="24" customHeight="1">
      <c r="A48" s="17">
        <v>37</v>
      </c>
      <c r="B48" s="44" t="s">
        <v>70</v>
      </c>
      <c r="C48" s="4" t="s">
        <v>4</v>
      </c>
      <c r="D48" s="15"/>
      <c r="E48" s="5">
        <v>40</v>
      </c>
      <c r="F48" s="16">
        <f>D48*E48</f>
        <v>0</v>
      </c>
    </row>
    <row r="49" spans="1:6" s="12" customFormat="1" ht="15" customHeight="1">
      <c r="A49" s="17">
        <v>38</v>
      </c>
      <c r="B49" s="44" t="s">
        <v>71</v>
      </c>
      <c r="C49" s="4" t="s">
        <v>4</v>
      </c>
      <c r="D49" s="15"/>
      <c r="E49" s="5">
        <v>12</v>
      </c>
      <c r="F49" s="16">
        <f>D49*E49</f>
        <v>0</v>
      </c>
    </row>
    <row r="50" spans="1:6" s="12" customFormat="1" ht="15" customHeight="1">
      <c r="A50" s="17">
        <v>39</v>
      </c>
      <c r="B50" s="44" t="s">
        <v>72</v>
      </c>
      <c r="C50" s="4" t="s">
        <v>44</v>
      </c>
      <c r="D50" s="15"/>
      <c r="E50" s="5">
        <v>7</v>
      </c>
      <c r="F50" s="16">
        <f>D50*E50</f>
        <v>0</v>
      </c>
    </row>
    <row r="51" spans="1:6" s="2" customFormat="1" ht="14.1" customHeight="1">
      <c r="A51" s="17">
        <v>40</v>
      </c>
      <c r="B51" s="44" t="s">
        <v>26</v>
      </c>
      <c r="C51" s="4" t="s">
        <v>4</v>
      </c>
      <c r="D51" s="15"/>
      <c r="E51" s="5">
        <v>100</v>
      </c>
      <c r="F51" s="16">
        <f t="shared" si="2"/>
        <v>0</v>
      </c>
    </row>
    <row r="52" spans="1:6" s="2" customFormat="1" ht="14.1" customHeight="1">
      <c r="A52" s="17">
        <v>82</v>
      </c>
      <c r="B52" s="44" t="s">
        <v>45</v>
      </c>
      <c r="C52" s="4" t="s">
        <v>4</v>
      </c>
      <c r="D52" s="15"/>
      <c r="E52" s="5">
        <v>24</v>
      </c>
      <c r="F52" s="16">
        <f t="shared" si="2"/>
        <v>0</v>
      </c>
    </row>
    <row r="53" spans="1:6" s="2" customFormat="1" ht="14.1" customHeight="1">
      <c r="A53" s="17">
        <v>83</v>
      </c>
      <c r="B53" s="44" t="s">
        <v>46</v>
      </c>
      <c r="C53" s="4" t="s">
        <v>44</v>
      </c>
      <c r="D53" s="15"/>
      <c r="E53" s="5">
        <v>7</v>
      </c>
      <c r="F53" s="16">
        <f t="shared" si="2"/>
        <v>0</v>
      </c>
    </row>
    <row r="54" spans="1:6" s="1" customFormat="1" ht="14.1" customHeight="1">
      <c r="A54" s="17">
        <v>84</v>
      </c>
      <c r="B54" s="44" t="s">
        <v>27</v>
      </c>
      <c r="C54" s="4" t="s">
        <v>4</v>
      </c>
      <c r="D54" s="15"/>
      <c r="E54" s="5">
        <v>24</v>
      </c>
      <c r="F54" s="16">
        <f t="shared" si="2"/>
        <v>0</v>
      </c>
    </row>
    <row r="55" spans="1:6" s="35" customFormat="1" ht="14.1" customHeight="1" thickBot="1">
      <c r="A55" s="39"/>
      <c r="B55" s="62"/>
      <c r="C55" s="41"/>
      <c r="D55" s="40" t="s">
        <v>48</v>
      </c>
      <c r="E55" s="42"/>
      <c r="F55" s="25">
        <f>SUM(F45:F54)</f>
        <v>0</v>
      </c>
    </row>
    <row r="56" spans="1:6" s="35" customFormat="1" ht="14.1" customHeight="1" thickBot="1">
      <c r="A56" s="107"/>
      <c r="B56" s="100" t="s">
        <v>36</v>
      </c>
      <c r="C56" s="100"/>
      <c r="D56" s="100"/>
      <c r="E56" s="100"/>
      <c r="F56" s="108">
        <f>F57</f>
        <v>0</v>
      </c>
    </row>
    <row r="57" spans="1:7" s="10" customFormat="1" ht="17.25" customHeight="1" thickBot="1">
      <c r="A57" s="68"/>
      <c r="B57" s="69" t="s">
        <v>78</v>
      </c>
      <c r="C57" s="70"/>
      <c r="D57" s="71"/>
      <c r="E57" s="72"/>
      <c r="F57" s="73">
        <f>F8+F21+F36+F43+F55</f>
        <v>0</v>
      </c>
      <c r="G57" s="54"/>
    </row>
    <row r="58" spans="1:6" s="1" customFormat="1" ht="15" customHeight="1" thickBot="1" thickTop="1">
      <c r="A58" s="74"/>
      <c r="B58" s="75" t="s">
        <v>73</v>
      </c>
      <c r="C58" s="76"/>
      <c r="D58" s="77"/>
      <c r="E58" s="78"/>
      <c r="F58" s="79">
        <f>F57*0.21</f>
        <v>0</v>
      </c>
    </row>
    <row r="59" spans="1:6" s="1" customFormat="1" ht="18" customHeight="1" thickBot="1" thickTop="1">
      <c r="A59" s="80"/>
      <c r="B59" s="81" t="s">
        <v>79</v>
      </c>
      <c r="C59" s="82"/>
      <c r="D59" s="83"/>
      <c r="E59" s="84"/>
      <c r="F59" s="85">
        <f>+(F57*1.21)</f>
        <v>0</v>
      </c>
    </row>
    <row r="60" spans="1:6" s="12" customFormat="1" ht="12.75">
      <c r="A60" s="11"/>
      <c r="B60" s="63"/>
      <c r="C60" s="11"/>
      <c r="D60" s="11"/>
      <c r="E60" s="13"/>
      <c r="F60" s="14"/>
    </row>
    <row r="61" spans="1:6" s="12" customFormat="1" ht="12.75">
      <c r="A61" s="11"/>
      <c r="B61" s="63"/>
      <c r="C61" s="11"/>
      <c r="D61" s="11"/>
      <c r="E61" s="13"/>
      <c r="F61" s="14"/>
    </row>
    <row r="62" spans="1:6" s="12" customFormat="1" ht="13.5" thickBot="1">
      <c r="A62" s="11"/>
      <c r="B62" s="63"/>
      <c r="C62" s="11"/>
      <c r="D62" s="11"/>
      <c r="E62" s="13"/>
      <c r="F62" s="14"/>
    </row>
    <row r="63" spans="1:6" s="13" customFormat="1" ht="15.95" customHeight="1" thickBot="1">
      <c r="A63" s="86" t="s">
        <v>11</v>
      </c>
      <c r="B63" s="87"/>
      <c r="C63" s="88"/>
      <c r="D63" s="89"/>
      <c r="E63" s="90"/>
      <c r="F63" s="53" t="s">
        <v>28</v>
      </c>
    </row>
    <row r="64" spans="1:6" s="13" customFormat="1" ht="15.95" customHeight="1">
      <c r="A64" s="26" t="str">
        <f>B2</f>
        <v>1. Přípravné práce</v>
      </c>
      <c r="B64" s="64"/>
      <c r="C64" s="57"/>
      <c r="D64" s="27" t="s">
        <v>16</v>
      </c>
      <c r="E64" s="30">
        <f>F8</f>
        <v>0</v>
      </c>
      <c r="F64" s="45">
        <f>E64*1.21</f>
        <v>0</v>
      </c>
    </row>
    <row r="65" spans="1:6" s="13" customFormat="1" ht="15.95" customHeight="1">
      <c r="A65" s="28" t="str">
        <f>B9</f>
        <v>2. Vrtné práce</v>
      </c>
      <c r="B65" s="65"/>
      <c r="C65" s="55"/>
      <c r="D65" s="29" t="s">
        <v>16</v>
      </c>
      <c r="E65" s="30">
        <f>F21</f>
        <v>0</v>
      </c>
      <c r="F65" s="45">
        <f aca="true" t="shared" si="3" ref="F65:F68">E65*1.21</f>
        <v>0</v>
      </c>
    </row>
    <row r="66" spans="1:6" s="13" customFormat="1" ht="15.95" customHeight="1">
      <c r="A66" s="28" t="str">
        <f>B22</f>
        <v>3. Vzorkovací a laboratorní práce</v>
      </c>
      <c r="B66" s="65"/>
      <c r="C66" s="55"/>
      <c r="D66" s="29" t="s">
        <v>16</v>
      </c>
      <c r="E66" s="31">
        <f>F36</f>
        <v>0</v>
      </c>
      <c r="F66" s="45">
        <f t="shared" si="3"/>
        <v>0</v>
      </c>
    </row>
    <row r="67" spans="1:6" s="13" customFormat="1" ht="15.95" customHeight="1">
      <c r="A67" s="28" t="str">
        <f>B37</f>
        <v>4. Další terénní práce</v>
      </c>
      <c r="B67" s="65"/>
      <c r="C67" s="55"/>
      <c r="D67" s="29" t="s">
        <v>16</v>
      </c>
      <c r="E67" s="31">
        <f>F43</f>
        <v>0</v>
      </c>
      <c r="F67" s="45">
        <f t="shared" si="3"/>
        <v>0</v>
      </c>
    </row>
    <row r="68" spans="1:6" s="13" customFormat="1" ht="15.95" customHeight="1" thickBot="1">
      <c r="A68" s="32" t="str">
        <f>B44</f>
        <v>5. Geologické a vyhodnocovací práce</v>
      </c>
      <c r="B68" s="66"/>
      <c r="C68" s="56"/>
      <c r="D68" s="29" t="s">
        <v>16</v>
      </c>
      <c r="E68" s="33">
        <f>F55</f>
        <v>0</v>
      </c>
      <c r="F68" s="45">
        <f t="shared" si="3"/>
        <v>0</v>
      </c>
    </row>
    <row r="69" spans="1:6" s="13" customFormat="1" ht="15.95" customHeight="1" thickBot="1">
      <c r="A69" s="86" t="s">
        <v>74</v>
      </c>
      <c r="B69" s="91"/>
      <c r="C69" s="92"/>
      <c r="D69" s="93" t="s">
        <v>16</v>
      </c>
      <c r="E69" s="94">
        <f>SUM(E64:E68)</f>
        <v>0</v>
      </c>
      <c r="F69" s="94">
        <f>E69*1.21</f>
        <v>0</v>
      </c>
    </row>
    <row r="70" spans="1:6" s="2" customFormat="1" ht="15.95" customHeight="1" thickBot="1">
      <c r="A70" s="34" t="s">
        <v>75</v>
      </c>
      <c r="B70" s="99"/>
      <c r="C70" s="95"/>
      <c r="D70" s="96" t="s">
        <v>16</v>
      </c>
      <c r="E70" s="97">
        <f>E69*0.21</f>
        <v>0</v>
      </c>
      <c r="F70" s="98"/>
    </row>
    <row r="71" spans="1:6" s="13" customFormat="1" ht="15.95" customHeight="1" thickBot="1">
      <c r="A71" s="86" t="s">
        <v>80</v>
      </c>
      <c r="B71" s="91"/>
      <c r="C71" s="92"/>
      <c r="D71" s="93" t="s">
        <v>16</v>
      </c>
      <c r="E71" s="94">
        <f>SUM(E69:E70)</f>
        <v>0</v>
      </c>
      <c r="F71" s="98"/>
    </row>
    <row r="74" ht="12.75">
      <c r="A74" t="s">
        <v>34</v>
      </c>
    </row>
    <row r="77" ht="12.75">
      <c r="A77" t="s">
        <v>35</v>
      </c>
    </row>
    <row r="80" ht="12.75">
      <c r="A80" t="s">
        <v>37</v>
      </c>
    </row>
  </sheetData>
  <conditionalFormatting sqref="E63 F58:F59 D57:F57 E55:F55 E36:F37 E21:F22 E8:F9 D2:F2 D3:D7 F3:F7 F38:F42 D37:D42 F10:F20 D9:D20 F35 D35 D22:D33 F23:F33 E43:F44 D44:D54 F45:F54">
    <cfRule type="cellIs" priority="2" dxfId="0" operator="equal" stopIfTrue="1">
      <formula>0</formula>
    </cfRule>
  </conditionalFormatting>
  <conditionalFormatting sqref="F34 D34">
    <cfRule type="cellIs" priority="1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3" r:id="rId1"/>
  <headerFooter>
    <oddHeader>&amp;C
&amp;"-,Tučné"&amp;12Příloha č.1B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</dc:creator>
  <cp:keywords/>
  <dc:description/>
  <cp:lastModifiedBy>Renata Janoušková</cp:lastModifiedBy>
  <cp:lastPrinted>2024-05-27T04:25:44Z</cp:lastPrinted>
  <dcterms:created xsi:type="dcterms:W3CDTF">2002-08-14T10:22:57Z</dcterms:created>
  <dcterms:modified xsi:type="dcterms:W3CDTF">2024-05-27T04:27:17Z</dcterms:modified>
  <cp:category/>
  <cp:version/>
  <cp:contentType/>
  <cp:contentStatus/>
</cp:coreProperties>
</file>