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utocad\Krajská správa a údržba Plzeňského kraje\II-117 Lipnice - úsek IV V\___PDPS\G. Rozpočet\13.5.2024 LK\"/>
    </mc:Choice>
  </mc:AlternateContent>
  <bookViews>
    <workbookView xWindow="0" yWindow="0" windowWidth="0" windowHeight="0"/>
  </bookViews>
  <sheets>
    <sheet name="Rekapitulace stavby" sheetId="1" r:id="rId1"/>
    <sheet name="SKA7201 - SO 102  Komunik..." sheetId="2" r:id="rId2"/>
    <sheet name="SKA7202 - SO 301 Kanaliza..." sheetId="3" r:id="rId3"/>
    <sheet name="SKA7203 - Vedlejší a osta..." sheetId="4" r:id="rId4"/>
    <sheet name="SKA7204 - SO 103  Chodník..." sheetId="5" r:id="rId5"/>
    <sheet name="SKA7205 - Vedlejší a osta..." sheetId="6" r:id="rId6"/>
    <sheet name="SKA7206 - SO 104  Komunik..." sheetId="7" r:id="rId7"/>
    <sheet name="SKA7207 - Vedlejší a osta..." sheetId="8" r:id="rId8"/>
    <sheet name="SKA7208 - SO 303 Kanaliza..." sheetId="9" r:id="rId9"/>
    <sheet name="SKA7209 - SO 105  Chodník..." sheetId="10" r:id="rId10"/>
    <sheet name="SKA7210 - Vedlejší a osta..." sheetId="11" r:id="rId11"/>
    <sheet name="SKA7211 - SO 401  Veřejné..." sheetId="12" r:id="rId12"/>
    <sheet name="SKA7212 - SO 801 Sadové ú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'SKA7201 - SO 102  Komunik...'!$C$87:$K$395</definedName>
    <definedName name="_xlnm.Print_Area" localSheetId="1">'SKA7201 - SO 102  Komunik...'!$C$4:$J$39,'SKA7201 - SO 102  Komunik...'!$C$45:$J$69,'SKA7201 - SO 102  Komunik...'!$C$75:$K$395</definedName>
    <definedName name="_xlnm.Print_Titles" localSheetId="1">'SKA7201 - SO 102  Komunik...'!$87:$87</definedName>
    <definedName name="_xlnm._FilterDatabase" localSheetId="2" hidden="1">'SKA7202 - SO 301 Kanaliza...'!$C$92:$K$527</definedName>
    <definedName name="_xlnm.Print_Area" localSheetId="2">'SKA7202 - SO 301 Kanaliza...'!$C$4:$J$39,'SKA7202 - SO 301 Kanaliza...'!$C$45:$J$74,'SKA7202 - SO 301 Kanaliza...'!$C$80:$K$527</definedName>
    <definedName name="_xlnm.Print_Titles" localSheetId="2">'SKA7202 - SO 301 Kanaliza...'!$92:$92</definedName>
    <definedName name="_xlnm._FilterDatabase" localSheetId="3" hidden="1">'SKA7203 - Vedlejší a osta...'!$C$83:$K$106</definedName>
    <definedName name="_xlnm.Print_Area" localSheetId="3">'SKA7203 - Vedlejší a osta...'!$C$4:$J$39,'SKA7203 - Vedlejší a osta...'!$C$45:$J$65,'SKA7203 - Vedlejší a osta...'!$C$71:$K$106</definedName>
    <definedName name="_xlnm.Print_Titles" localSheetId="3">'SKA7203 - Vedlejší a osta...'!$83:$83</definedName>
    <definedName name="_xlnm._FilterDatabase" localSheetId="4" hidden="1">'SKA7204 - SO 103  Chodník...'!$C$89:$K$539</definedName>
    <definedName name="_xlnm.Print_Area" localSheetId="4">'SKA7204 - SO 103  Chodník...'!$C$4:$J$39,'SKA7204 - SO 103  Chodník...'!$C$45:$J$71,'SKA7204 - SO 103  Chodník...'!$C$77:$K$539</definedName>
    <definedName name="_xlnm.Print_Titles" localSheetId="4">'SKA7204 - SO 103  Chodník...'!$89:$89</definedName>
    <definedName name="_xlnm._FilterDatabase" localSheetId="5" hidden="1">'SKA7205 - Vedlejší a osta...'!$C$83:$K$104</definedName>
    <definedName name="_xlnm.Print_Area" localSheetId="5">'SKA7205 - Vedlejší a osta...'!$C$4:$J$39,'SKA7205 - Vedlejší a osta...'!$C$45:$J$65,'SKA7205 - Vedlejší a osta...'!$C$71:$K$104</definedName>
    <definedName name="_xlnm.Print_Titles" localSheetId="5">'SKA7205 - Vedlejší a osta...'!$83:$83</definedName>
    <definedName name="_xlnm._FilterDatabase" localSheetId="6" hidden="1">'SKA7206 - SO 104  Komunik...'!$C$90:$K$620</definedName>
    <definedName name="_xlnm.Print_Area" localSheetId="6">'SKA7206 - SO 104  Komunik...'!$C$4:$J$39,'SKA7206 - SO 104  Komunik...'!$C$45:$J$72,'SKA7206 - SO 104  Komunik...'!$C$78:$K$620</definedName>
    <definedName name="_xlnm.Print_Titles" localSheetId="6">'SKA7206 - SO 104  Komunik...'!$90:$90</definedName>
    <definedName name="_xlnm._FilterDatabase" localSheetId="7" hidden="1">'SKA7207 - Vedlejší a osta...'!$C$83:$K$106</definedName>
    <definedName name="_xlnm.Print_Area" localSheetId="7">'SKA7207 - Vedlejší a osta...'!$C$4:$J$39,'SKA7207 - Vedlejší a osta...'!$C$45:$J$65,'SKA7207 - Vedlejší a osta...'!$C$71:$K$106</definedName>
    <definedName name="_xlnm.Print_Titles" localSheetId="7">'SKA7207 - Vedlejší a osta...'!$83:$83</definedName>
    <definedName name="_xlnm._FilterDatabase" localSheetId="8" hidden="1">'SKA7208 - SO 303 Kanaliza...'!$C$93:$K$584</definedName>
    <definedName name="_xlnm.Print_Area" localSheetId="8">'SKA7208 - SO 303 Kanaliza...'!$C$4:$J$39,'SKA7208 - SO 303 Kanaliza...'!$C$45:$J$75,'SKA7208 - SO 303 Kanaliza...'!$C$81:$K$584</definedName>
    <definedName name="_xlnm.Print_Titles" localSheetId="8">'SKA7208 - SO 303 Kanaliza...'!$93:$93</definedName>
    <definedName name="_xlnm._FilterDatabase" localSheetId="9" hidden="1">'SKA7209 - SO 105  Chodník...'!$C$86:$K$502</definedName>
    <definedName name="_xlnm.Print_Area" localSheetId="9">'SKA7209 - SO 105  Chodník...'!$C$4:$J$39,'SKA7209 - SO 105  Chodník...'!$C$45:$J$68,'SKA7209 - SO 105  Chodník...'!$C$74:$K$502</definedName>
    <definedName name="_xlnm.Print_Titles" localSheetId="9">'SKA7209 - SO 105  Chodník...'!$86:$86</definedName>
    <definedName name="_xlnm._FilterDatabase" localSheetId="10" hidden="1">'SKA7210 - Vedlejší a osta...'!$C$83:$K$104</definedName>
    <definedName name="_xlnm.Print_Area" localSheetId="10">'SKA7210 - Vedlejší a osta...'!$C$4:$J$39,'SKA7210 - Vedlejší a osta...'!$C$45:$J$65,'SKA7210 - Vedlejší a osta...'!$C$71:$K$104</definedName>
    <definedName name="_xlnm.Print_Titles" localSheetId="10">'SKA7210 - Vedlejší a osta...'!$83:$83</definedName>
    <definedName name="_xlnm._FilterDatabase" localSheetId="11" hidden="1">'SKA7211 - SO 401  Veřejné...'!$C$84:$K$160</definedName>
    <definedName name="_xlnm.Print_Area" localSheetId="11">'SKA7211 - SO 401  Veřejné...'!$C$4:$J$39,'SKA7211 - SO 401  Veřejné...'!$C$45:$J$66,'SKA7211 - SO 401  Veřejné...'!$C$72:$K$160</definedName>
    <definedName name="_xlnm.Print_Titles" localSheetId="11">'SKA7211 - SO 401  Veřejné...'!$84:$84</definedName>
    <definedName name="_xlnm._FilterDatabase" localSheetId="12" hidden="1">'SKA7212 - SO 801 Sadové ú...'!$C$81:$K$193</definedName>
    <definedName name="_xlnm.Print_Area" localSheetId="12">'SKA7212 - SO 801 Sadové ú...'!$C$4:$J$39,'SKA7212 - SO 801 Sadové ú...'!$C$45:$J$63,'SKA7212 - SO 801 Sadové ú...'!$C$69:$K$193</definedName>
    <definedName name="_xlnm.Print_Titles" localSheetId="12">'SKA7212 - SO 801 Sadové ú...'!$81:$81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92"/>
  <c r="BH192"/>
  <c r="BG192"/>
  <c r="BF192"/>
  <c r="T192"/>
  <c r="T191"/>
  <c r="R192"/>
  <c r="R191"/>
  <c r="P192"/>
  <c r="P191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12" r="J37"/>
  <c r="J36"/>
  <c i="1" r="AY65"/>
  <c i="12" r="J35"/>
  <c i="1" r="AX65"/>
  <c i="12"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1" r="J37"/>
  <c r="J36"/>
  <c i="1" r="AY64"/>
  <c i="11" r="J35"/>
  <c i="1" r="AX64"/>
  <c i="11" r="BI103"/>
  <c r="BH103"/>
  <c r="BG103"/>
  <c r="BF103"/>
  <c r="T103"/>
  <c r="T102"/>
  <c r="R103"/>
  <c r="R102"/>
  <c r="P103"/>
  <c r="P102"/>
  <c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0" r="J37"/>
  <c r="J36"/>
  <c i="1" r="AY63"/>
  <c i="10" r="J35"/>
  <c i="1" r="AX63"/>
  <c i="10" r="BI501"/>
  <c r="BH501"/>
  <c r="BG501"/>
  <c r="BF501"/>
  <c r="T501"/>
  <c r="T500"/>
  <c r="R501"/>
  <c r="R500"/>
  <c r="P501"/>
  <c r="P500"/>
  <c r="BI495"/>
  <c r="BH495"/>
  <c r="BG495"/>
  <c r="BF495"/>
  <c r="T495"/>
  <c r="R495"/>
  <c r="P495"/>
  <c r="BI490"/>
  <c r="BH490"/>
  <c r="BG490"/>
  <c r="BF490"/>
  <c r="T490"/>
  <c r="R490"/>
  <c r="P490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7"/>
  <c r="BH427"/>
  <c r="BG427"/>
  <c r="BF427"/>
  <c r="T427"/>
  <c r="R427"/>
  <c r="P427"/>
  <c r="BI426"/>
  <c r="BH426"/>
  <c r="BG426"/>
  <c r="BF426"/>
  <c r="T426"/>
  <c r="R426"/>
  <c r="P426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4"/>
  <c r="BH344"/>
  <c r="BG344"/>
  <c r="BF344"/>
  <c r="T344"/>
  <c r="R344"/>
  <c r="P344"/>
  <c r="BI343"/>
  <c r="BH343"/>
  <c r="BG343"/>
  <c r="BF343"/>
  <c r="T343"/>
  <c r="R343"/>
  <c r="P343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3"/>
  <c r="BH203"/>
  <c r="BG203"/>
  <c r="BF203"/>
  <c r="T203"/>
  <c r="R203"/>
  <c r="P203"/>
  <c r="BI198"/>
  <c r="BH198"/>
  <c r="BG198"/>
  <c r="BF198"/>
  <c r="T198"/>
  <c r="R198"/>
  <c r="P198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T180"/>
  <c r="R181"/>
  <c r="R180"/>
  <c r="P181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BI111"/>
  <c r="BH111"/>
  <c r="BG111"/>
  <c r="BF111"/>
  <c r="T111"/>
  <c r="R111"/>
  <c r="P111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9" r="J37"/>
  <c r="J36"/>
  <c i="1" r="AY62"/>
  <c i="9" r="J35"/>
  <c i="1" r="AX62"/>
  <c i="9" r="BI582"/>
  <c r="BH582"/>
  <c r="BG582"/>
  <c r="BF582"/>
  <c r="T582"/>
  <c r="R582"/>
  <c r="P582"/>
  <c r="BI581"/>
  <c r="BH581"/>
  <c r="BG581"/>
  <c r="BF581"/>
  <c r="T581"/>
  <c r="R581"/>
  <c r="P581"/>
  <c r="BI577"/>
  <c r="BH577"/>
  <c r="BG577"/>
  <c r="BF577"/>
  <c r="T577"/>
  <c r="R577"/>
  <c r="P577"/>
  <c r="BI576"/>
  <c r="BH576"/>
  <c r="BG576"/>
  <c r="BF576"/>
  <c r="T576"/>
  <c r="R576"/>
  <c r="P576"/>
  <c r="BI572"/>
  <c r="BH572"/>
  <c r="BG572"/>
  <c r="BF572"/>
  <c r="T572"/>
  <c r="R572"/>
  <c r="P572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0"/>
  <c r="BH560"/>
  <c r="BG560"/>
  <c r="BF560"/>
  <c r="T560"/>
  <c r="R560"/>
  <c r="P560"/>
  <c r="BI556"/>
  <c r="BH556"/>
  <c r="BG556"/>
  <c r="BF556"/>
  <c r="T556"/>
  <c r="R556"/>
  <c r="P556"/>
  <c r="BI554"/>
  <c r="BH554"/>
  <c r="BG554"/>
  <c r="BF554"/>
  <c r="T554"/>
  <c r="R554"/>
  <c r="P554"/>
  <c r="BI549"/>
  <c r="BH549"/>
  <c r="BG549"/>
  <c r="BF549"/>
  <c r="T549"/>
  <c r="R549"/>
  <c r="P549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7"/>
  <c r="BH537"/>
  <c r="BG537"/>
  <c r="BF537"/>
  <c r="T537"/>
  <c r="R537"/>
  <c r="P537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3"/>
  <c r="BH443"/>
  <c r="BG443"/>
  <c r="BF443"/>
  <c r="T443"/>
  <c r="R443"/>
  <c r="P443"/>
  <c r="BI439"/>
  <c r="BH439"/>
  <c r="BG439"/>
  <c r="BF439"/>
  <c r="T439"/>
  <c r="R439"/>
  <c r="P439"/>
  <c r="BI438"/>
  <c r="BH438"/>
  <c r="BG438"/>
  <c r="BF438"/>
  <c r="T438"/>
  <c r="R438"/>
  <c r="P438"/>
  <c r="BI434"/>
  <c r="BH434"/>
  <c r="BG434"/>
  <c r="BF434"/>
  <c r="T434"/>
  <c r="R434"/>
  <c r="P434"/>
  <c r="BI433"/>
  <c r="BH433"/>
  <c r="BG433"/>
  <c r="BF433"/>
  <c r="T433"/>
  <c r="R433"/>
  <c r="P433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402"/>
  <c r="BH402"/>
  <c r="BG402"/>
  <c r="BF402"/>
  <c r="T402"/>
  <c r="R402"/>
  <c r="P402"/>
  <c r="BI397"/>
  <c r="BH397"/>
  <c r="BG397"/>
  <c r="BF397"/>
  <c r="T397"/>
  <c r="R397"/>
  <c r="P397"/>
  <c r="BI394"/>
  <c r="BH394"/>
  <c r="BG394"/>
  <c r="BF394"/>
  <c r="T394"/>
  <c r="R394"/>
  <c r="P394"/>
  <c r="BI389"/>
  <c r="BH389"/>
  <c r="BG389"/>
  <c r="BF389"/>
  <c r="T389"/>
  <c r="R389"/>
  <c r="P389"/>
  <c r="BI386"/>
  <c r="BH386"/>
  <c r="BG386"/>
  <c r="BF386"/>
  <c r="T386"/>
  <c r="R386"/>
  <c r="P386"/>
  <c r="BI381"/>
  <c r="BH381"/>
  <c r="BG381"/>
  <c r="BF381"/>
  <c r="T381"/>
  <c r="R381"/>
  <c r="P381"/>
  <c r="BI371"/>
  <c r="BH371"/>
  <c r="BG371"/>
  <c r="BF371"/>
  <c r="T371"/>
  <c r="R371"/>
  <c r="P371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T269"/>
  <c r="R270"/>
  <c r="R269"/>
  <c r="P270"/>
  <c r="P269"/>
  <c r="BI260"/>
  <c r="BH260"/>
  <c r="BG260"/>
  <c r="BF260"/>
  <c r="T260"/>
  <c r="T253"/>
  <c r="R260"/>
  <c r="R253"/>
  <c r="P260"/>
  <c r="P253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R179"/>
  <c r="P179"/>
  <c r="BI174"/>
  <c r="BH174"/>
  <c r="BG174"/>
  <c r="BF174"/>
  <c r="T174"/>
  <c r="R174"/>
  <c r="P174"/>
  <c r="BI156"/>
  <c r="BH156"/>
  <c r="BG156"/>
  <c r="BF156"/>
  <c r="T156"/>
  <c r="R156"/>
  <c r="P156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52"/>
  <c r="E7"/>
  <c r="E84"/>
  <c i="8" r="J37"/>
  <c r="J36"/>
  <c i="1" r="AY61"/>
  <c i="8" r="J35"/>
  <c i="1" r="AX61"/>
  <c i="8"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7" r="J37"/>
  <c r="J36"/>
  <c i="1" r="AY60"/>
  <c i="7" r="J35"/>
  <c i="1" r="AX60"/>
  <c i="7" r="BI616"/>
  <c r="BH616"/>
  <c r="BG616"/>
  <c r="BF616"/>
  <c r="T616"/>
  <c r="R616"/>
  <c r="P616"/>
  <c r="BI611"/>
  <c r="BH611"/>
  <c r="BG611"/>
  <c r="BF611"/>
  <c r="T611"/>
  <c r="R611"/>
  <c r="P611"/>
  <c r="BI607"/>
  <c r="BH607"/>
  <c r="BG607"/>
  <c r="BF607"/>
  <c r="T607"/>
  <c r="T606"/>
  <c r="R607"/>
  <c r="R606"/>
  <c r="P607"/>
  <c r="P606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71"/>
  <c r="BH571"/>
  <c r="BG571"/>
  <c r="BF571"/>
  <c r="T571"/>
  <c r="R571"/>
  <c r="P571"/>
  <c r="BI562"/>
  <c r="BH562"/>
  <c r="BG562"/>
  <c r="BF562"/>
  <c r="T562"/>
  <c r="R562"/>
  <c r="P562"/>
  <c r="BI556"/>
  <c r="BH556"/>
  <c r="BG556"/>
  <c r="BF556"/>
  <c r="T556"/>
  <c r="R556"/>
  <c r="P556"/>
  <c r="BI551"/>
  <c r="BH551"/>
  <c r="BG551"/>
  <c r="BF551"/>
  <c r="T551"/>
  <c r="R551"/>
  <c r="P551"/>
  <c r="BI546"/>
  <c r="BH546"/>
  <c r="BG546"/>
  <c r="BF546"/>
  <c r="T546"/>
  <c r="R546"/>
  <c r="P546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27"/>
  <c r="BH527"/>
  <c r="BG527"/>
  <c r="BF527"/>
  <c r="T527"/>
  <c r="R527"/>
  <c r="P527"/>
  <c r="BI523"/>
  <c r="BH523"/>
  <c r="BG523"/>
  <c r="BF523"/>
  <c r="T523"/>
  <c r="R523"/>
  <c r="P523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80"/>
  <c r="BH380"/>
  <c r="BG380"/>
  <c r="BF380"/>
  <c r="T380"/>
  <c r="R380"/>
  <c r="P380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T270"/>
  <c r="R271"/>
  <c r="R270"/>
  <c r="P271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R132"/>
  <c r="P132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103"/>
  <c r="BH103"/>
  <c r="BG103"/>
  <c r="BF103"/>
  <c r="T103"/>
  <c r="T102"/>
  <c r="R103"/>
  <c r="R102"/>
  <c r="P103"/>
  <c r="P102"/>
  <c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5" r="J37"/>
  <c r="J36"/>
  <c i="1" r="AY58"/>
  <c i="5" r="J35"/>
  <c i="1" r="AX58"/>
  <c i="5"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4"/>
  <c r="BH524"/>
  <c r="BG524"/>
  <c r="BF524"/>
  <c r="T524"/>
  <c r="R524"/>
  <c r="P524"/>
  <c r="BI520"/>
  <c r="BH520"/>
  <c r="BG520"/>
  <c r="BF520"/>
  <c r="T520"/>
  <c r="T519"/>
  <c r="R520"/>
  <c r="R519"/>
  <c r="P520"/>
  <c r="P519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6"/>
  <c r="BH496"/>
  <c r="BG496"/>
  <c r="BF496"/>
  <c r="T496"/>
  <c r="R496"/>
  <c r="P496"/>
  <c r="BI492"/>
  <c r="BH492"/>
  <c r="BG492"/>
  <c r="BF492"/>
  <c r="T492"/>
  <c r="R492"/>
  <c r="P492"/>
  <c r="BI487"/>
  <c r="BH487"/>
  <c r="BG487"/>
  <c r="BF487"/>
  <c r="T487"/>
  <c r="R487"/>
  <c r="P487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4"/>
  <c r="BH454"/>
  <c r="BG454"/>
  <c r="BF454"/>
  <c r="T454"/>
  <c r="R454"/>
  <c r="P454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7"/>
  <c r="BH437"/>
  <c r="BG437"/>
  <c r="BF437"/>
  <c r="T437"/>
  <c r="R437"/>
  <c r="P437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80"/>
  <c r="BH380"/>
  <c r="BG380"/>
  <c r="BF380"/>
  <c r="T380"/>
  <c r="R380"/>
  <c r="P380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4" r="J37"/>
  <c r="J36"/>
  <c i="1" r="AY57"/>
  <c i="4" r="J35"/>
  <c i="1" r="AX57"/>
  <c i="4"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3" r="J37"/>
  <c r="J36"/>
  <c i="1" r="AY56"/>
  <c i="3" r="J35"/>
  <c i="1" r="AX56"/>
  <c i="3" r="BI527"/>
  <c r="BH527"/>
  <c r="BG527"/>
  <c r="BF527"/>
  <c r="T527"/>
  <c r="R527"/>
  <c r="P527"/>
  <c r="BI526"/>
  <c r="BH526"/>
  <c r="BG526"/>
  <c r="BF526"/>
  <c r="T526"/>
  <c r="R526"/>
  <c r="P526"/>
  <c r="BI522"/>
  <c r="BH522"/>
  <c r="BG522"/>
  <c r="BF522"/>
  <c r="T522"/>
  <c r="R522"/>
  <c r="P522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11"/>
  <c r="BH511"/>
  <c r="BG511"/>
  <c r="BF511"/>
  <c r="T511"/>
  <c r="R511"/>
  <c r="P511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1"/>
  <c r="BH481"/>
  <c r="BG481"/>
  <c r="BF481"/>
  <c r="T481"/>
  <c r="R481"/>
  <c r="P481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68"/>
  <c r="BH468"/>
  <c r="BG468"/>
  <c r="BF468"/>
  <c r="T468"/>
  <c r="R468"/>
  <c r="P468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6"/>
  <c r="BH396"/>
  <c r="BG396"/>
  <c r="BF396"/>
  <c r="T396"/>
  <c r="R396"/>
  <c r="P396"/>
  <c r="BI389"/>
  <c r="BH389"/>
  <c r="BG389"/>
  <c r="BF389"/>
  <c r="T389"/>
  <c r="R389"/>
  <c r="P389"/>
  <c r="BI386"/>
  <c r="BH386"/>
  <c r="BG386"/>
  <c r="BF386"/>
  <c r="T386"/>
  <c r="R386"/>
  <c r="P386"/>
  <c r="BI379"/>
  <c r="BH379"/>
  <c r="BG379"/>
  <c r="BF379"/>
  <c r="T379"/>
  <c r="R379"/>
  <c r="P379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305"/>
  <c r="BH305"/>
  <c r="BG305"/>
  <c r="BF305"/>
  <c r="T305"/>
  <c r="R305"/>
  <c r="P305"/>
  <c r="BI298"/>
  <c r="BH298"/>
  <c r="BG298"/>
  <c r="BF298"/>
  <c r="T298"/>
  <c r="R298"/>
  <c r="P298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4"/>
  <c r="BH164"/>
  <c r="BG164"/>
  <c r="BF164"/>
  <c r="T164"/>
  <c r="R164"/>
  <c r="P164"/>
  <c r="BI155"/>
  <c r="BH155"/>
  <c r="BG155"/>
  <c r="BF155"/>
  <c r="T155"/>
  <c r="R155"/>
  <c r="P155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48"/>
  <c i="2" r="J37"/>
  <c r="J36"/>
  <c i="1" r="AY55"/>
  <c i="2" r="J35"/>
  <c i="1" r="AX55"/>
  <c i="2" r="BI394"/>
  <c r="BH394"/>
  <c r="BG394"/>
  <c r="BF394"/>
  <c r="T394"/>
  <c r="T393"/>
  <c r="R394"/>
  <c r="R393"/>
  <c r="P394"/>
  <c r="P393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265"/>
  <c r="J91"/>
  <c r="BK314"/>
  <c r="BK235"/>
  <c r="J143"/>
  <c r="BK146"/>
  <c i="3" r="J439"/>
  <c r="BK449"/>
  <c r="BK445"/>
  <c r="BK96"/>
  <c r="J421"/>
  <c r="J242"/>
  <c r="BK287"/>
  <c r="BK174"/>
  <c r="J101"/>
  <c r="J293"/>
  <c r="J164"/>
  <c i="5" r="J261"/>
  <c r="BK515"/>
  <c r="J303"/>
  <c r="BK416"/>
  <c r="BK454"/>
  <c r="J133"/>
  <c r="J283"/>
  <c r="BK133"/>
  <c i="7" r="BK449"/>
  <c r="BK418"/>
  <c r="J611"/>
  <c r="J518"/>
  <c r="J410"/>
  <c r="BK541"/>
  <c r="BK119"/>
  <c r="BK556"/>
  <c r="BK408"/>
  <c r="J409"/>
  <c r="J157"/>
  <c i="8" r="J96"/>
  <c i="9" r="J443"/>
  <c r="J301"/>
  <c r="BK434"/>
  <c r="J143"/>
  <c r="J389"/>
  <c r="BK220"/>
  <c r="BK97"/>
  <c i="10" r="J431"/>
  <c r="BK225"/>
  <c r="J416"/>
  <c r="J471"/>
  <c r="BK365"/>
  <c r="J238"/>
  <c r="BK322"/>
  <c r="BK150"/>
  <c r="J150"/>
  <c i="11" r="BK97"/>
  <c i="12" r="J131"/>
  <c i="13" r="BK141"/>
  <c r="BK162"/>
  <c r="BK183"/>
  <c r="BK136"/>
  <c r="BK99"/>
  <c i="2" r="J316"/>
  <c r="BK96"/>
  <c r="BK351"/>
  <c r="BK270"/>
  <c r="BK100"/>
  <c r="J100"/>
  <c i="3" r="BK527"/>
  <c r="J262"/>
  <c r="J359"/>
  <c r="J316"/>
  <c r="BK242"/>
  <c i="5" r="J390"/>
  <c r="J529"/>
  <c r="BK529"/>
  <c r="J386"/>
  <c r="BK196"/>
  <c r="BK442"/>
  <c i="7" r="BK411"/>
  <c r="J575"/>
  <c r="J596"/>
  <c r="BK575"/>
  <c r="BK447"/>
  <c r="J237"/>
  <c r="BK255"/>
  <c i="9" r="J323"/>
  <c r="J428"/>
  <c r="J185"/>
  <c i="10" r="J436"/>
  <c r="J426"/>
  <c r="J290"/>
  <c r="BK164"/>
  <c r="BK141"/>
  <c i="12" r="J155"/>
  <c r="J106"/>
  <c i="13" r="BK177"/>
  <c r="J97"/>
  <c r="BK163"/>
  <c i="2" r="J274"/>
  <c r="BK344"/>
  <c r="BK218"/>
  <c r="J306"/>
  <c r="J387"/>
  <c r="BK263"/>
  <c r="J117"/>
  <c i="3" r="BK460"/>
  <c r="J506"/>
  <c r="BK183"/>
  <c r="BK426"/>
  <c r="BK217"/>
  <c r="BK208"/>
  <c r="J321"/>
  <c r="J174"/>
  <c i="4" r="BK92"/>
  <c i="5" r="BK376"/>
  <c r="BK487"/>
  <c r="BK329"/>
  <c r="J191"/>
  <c r="BK231"/>
  <c i="7" r="BK421"/>
  <c r="J276"/>
  <c r="J600"/>
  <c r="BK551"/>
  <c r="J571"/>
  <c r="BK192"/>
  <c i="8" r="J90"/>
  <c i="9" r="J576"/>
  <c r="J311"/>
  <c r="J460"/>
  <c i="10" r="BK268"/>
  <c r="J372"/>
  <c r="BK198"/>
  <c i="11" r="J100"/>
  <c i="12" r="BK117"/>
  <c i="13" r="J162"/>
  <c r="J134"/>
  <c i="2" r="J262"/>
  <c r="J249"/>
  <c i="3" r="BK453"/>
  <c r="J458"/>
  <c i="4" r="J92"/>
  <c i="5" r="J310"/>
  <c r="J399"/>
  <c r="BK456"/>
  <c r="BK374"/>
  <c r="J291"/>
  <c i="6" r="J92"/>
  <c i="7" r="J432"/>
  <c r="BK248"/>
  <c r="J373"/>
  <c r="J400"/>
  <c r="J418"/>
  <c r="J99"/>
  <c i="9" r="BK460"/>
  <c r="J203"/>
  <c r="J565"/>
  <c r="BK502"/>
  <c r="J402"/>
  <c r="BK489"/>
  <c r="BK223"/>
  <c r="J405"/>
  <c r="BK429"/>
  <c r="J302"/>
  <c r="BK303"/>
  <c i="10" r="J404"/>
  <c r="J385"/>
  <c r="J248"/>
  <c r="BK285"/>
  <c r="J147"/>
  <c i="11" r="BK103"/>
  <c i="12" r="BK108"/>
  <c r="J157"/>
  <c r="J153"/>
  <c r="BK146"/>
  <c r="BK139"/>
  <c r="J136"/>
  <c r="BK91"/>
  <c r="BK140"/>
  <c r="BK122"/>
  <c r="J108"/>
  <c r="J129"/>
  <c r="BK104"/>
  <c r="J89"/>
  <c i="13" r="J136"/>
  <c r="BK172"/>
  <c i="2" r="BK280"/>
  <c r="BK363"/>
  <c r="BK339"/>
  <c i="3" r="BK463"/>
  <c r="BK494"/>
  <c r="J496"/>
  <c r="J389"/>
  <c r="BK413"/>
  <c r="J430"/>
  <c r="J272"/>
  <c r="BK379"/>
  <c r="J155"/>
  <c r="BK118"/>
  <c r="J245"/>
  <c i="5" r="BK108"/>
  <c r="BK449"/>
  <c r="BK412"/>
  <c r="BK103"/>
  <c r="BK404"/>
  <c i="7" r="BK368"/>
  <c r="BK454"/>
  <c r="J248"/>
  <c r="J255"/>
  <c r="J267"/>
  <c r="J498"/>
  <c r="BK214"/>
  <c i="9" r="BK567"/>
  <c r="BK122"/>
  <c r="BK572"/>
  <c r="BK524"/>
  <c r="J479"/>
  <c r="J482"/>
  <c r="J291"/>
  <c r="J275"/>
  <c i="10" r="BK475"/>
  <c r="J230"/>
  <c r="J495"/>
  <c r="J388"/>
  <c r="BK364"/>
  <c r="BK306"/>
  <c i="11" r="BK94"/>
  <c i="12" r="J144"/>
  <c r="J118"/>
  <c i="13" r="J177"/>
  <c r="J157"/>
  <c r="BK128"/>
  <c i="2" r="BK281"/>
  <c r="J286"/>
  <c r="BK205"/>
  <c i="3" r="BK506"/>
  <c r="J511"/>
  <c r="J462"/>
  <c r="J186"/>
  <c r="BK376"/>
  <c r="BK267"/>
  <c r="BK236"/>
  <c r="J138"/>
  <c i="5" r="J404"/>
  <c r="J375"/>
  <c r="J373"/>
  <c r="BK167"/>
  <c r="BK128"/>
  <c i="6" r="J97"/>
  <c i="7" r="J607"/>
  <c r="BK332"/>
  <c r="BK241"/>
  <c r="BK401"/>
  <c r="J421"/>
  <c r="BK245"/>
  <c r="BK422"/>
  <c r="J523"/>
  <c r="J241"/>
  <c i="9" r="J97"/>
  <c r="J109"/>
  <c i="10" r="BK471"/>
  <c r="J225"/>
  <c r="BK495"/>
  <c r="BK385"/>
  <c i="12" r="J141"/>
  <c i="13" r="BK109"/>
  <c i="2" r="BK379"/>
  <c r="BK381"/>
  <c r="BK91"/>
  <c i="3" r="J522"/>
  <c r="J399"/>
  <c r="J148"/>
  <c i="5" r="J329"/>
  <c r="J496"/>
  <c r="BK429"/>
  <c r="BK222"/>
  <c r="BK310"/>
  <c r="BK445"/>
  <c r="BK113"/>
  <c i="7" r="BK385"/>
  <c r="J449"/>
  <c r="BK446"/>
  <c r="J419"/>
  <c r="BK506"/>
  <c r="BK171"/>
  <c r="BK280"/>
  <c r="BK448"/>
  <c i="9" r="BK495"/>
  <c r="BK484"/>
  <c r="BK428"/>
  <c r="J245"/>
  <c i="10" r="BK260"/>
  <c r="BK243"/>
  <c r="BK396"/>
  <c r="BK126"/>
  <c i="13" r="BK173"/>
  <c r="J147"/>
  <c r="J141"/>
  <c i="2" r="J166"/>
  <c r="BK292"/>
  <c r="BK173"/>
  <c i="3" r="J468"/>
  <c i="4" r="BK105"/>
  <c i="5" r="BK363"/>
  <c i="2" r="BK306"/>
  <c r="J385"/>
  <c i="3" r="J527"/>
  <c r="J404"/>
  <c r="BK321"/>
  <c r="BK336"/>
  <c r="BK359"/>
  <c r="J143"/>
  <c i="5" r="J476"/>
  <c r="J368"/>
  <c i="6" r="BK97"/>
  <c i="7" r="J403"/>
  <c r="BK197"/>
  <c r="BK386"/>
  <c r="J534"/>
  <c r="BK328"/>
  <c i="8" r="J92"/>
  <c i="9" r="BK371"/>
  <c r="J531"/>
  <c r="J426"/>
  <c r="J397"/>
  <c r="BK198"/>
  <c r="J249"/>
  <c i="10" r="J343"/>
  <c r="J322"/>
  <c r="BK301"/>
  <c r="BK393"/>
  <c i="12" r="BK110"/>
  <c r="BK120"/>
  <c i="13" r="BK138"/>
  <c r="J173"/>
  <c r="BK86"/>
  <c i="2" r="BK267"/>
  <c r="J96"/>
  <c i="3" r="BK422"/>
  <c r="J526"/>
  <c i="5" r="J342"/>
  <c r="J454"/>
  <c r="J515"/>
  <c r="BK326"/>
  <c i="7" r="BK114"/>
  <c r="BK546"/>
  <c r="J328"/>
  <c i="9" r="J572"/>
  <c r="BK520"/>
  <c r="J475"/>
  <c r="BK127"/>
  <c i="3" r="BK446"/>
  <c r="BK148"/>
  <c r="J267"/>
  <c r="BK254"/>
  <c i="4" r="BK99"/>
  <c i="5" r="BK364"/>
  <c r="BK313"/>
  <c r="BK118"/>
  <c i="6" r="BK100"/>
  <c i="7" r="BK417"/>
  <c r="J109"/>
  <c r="BK487"/>
  <c r="BK562"/>
  <c r="BK263"/>
  <c r="J391"/>
  <c r="BK232"/>
  <c i="8" r="BK92"/>
  <c i="9" r="J511"/>
  <c r="J516"/>
  <c r="J497"/>
  <c r="BK323"/>
  <c i="10" r="BK483"/>
  <c r="BK248"/>
  <c r="J344"/>
  <c r="BK418"/>
  <c r="BK277"/>
  <c r="J309"/>
  <c r="J301"/>
  <c r="J95"/>
  <c i="11" r="J90"/>
  <c i="12" r="BK92"/>
  <c i="13" r="BK135"/>
  <c r="BK133"/>
  <c r="J167"/>
  <c r="BK97"/>
  <c i="2" r="J304"/>
  <c r="J291"/>
  <c r="BK249"/>
  <c r="J191"/>
  <c i="3" r="J396"/>
  <c r="BK276"/>
  <c r="BK277"/>
  <c i="5" r="BK93"/>
  <c r="BK246"/>
  <c r="BK265"/>
  <c i="7" r="J479"/>
  <c r="BK265"/>
  <c r="J407"/>
  <c r="J448"/>
  <c i="9" r="J504"/>
  <c r="BK483"/>
  <c r="J421"/>
  <c i="10" r="BK147"/>
  <c r="BK186"/>
  <c r="J90"/>
  <c i="12" r="BK145"/>
  <c r="J91"/>
  <c i="13" r="J152"/>
  <c i="2" r="J368"/>
  <c r="BK264"/>
  <c r="J344"/>
  <c r="BK227"/>
  <c r="J251"/>
  <c i="3" r="BK517"/>
  <c r="BK458"/>
  <c r="BK481"/>
  <c r="BK412"/>
  <c r="J365"/>
  <c r="BK272"/>
  <c r="J114"/>
  <c i="5" r="BK261"/>
  <c r="J381"/>
  <c r="J350"/>
  <c i="6" r="BK94"/>
  <c i="7" r="BK284"/>
  <c r="J537"/>
  <c r="J368"/>
  <c r="J104"/>
  <c r="BK297"/>
  <c i="8" r="BK105"/>
  <c i="9" r="J233"/>
  <c i="10" r="J198"/>
  <c r="J274"/>
  <c i="12" r="J150"/>
  <c i="13" r="J126"/>
  <c r="J128"/>
  <c i="2" r="BK291"/>
  <c r="BK122"/>
  <c i="3" r="J428"/>
  <c r="BK407"/>
  <c i="5" r="J265"/>
  <c r="J313"/>
  <c r="BK354"/>
  <c r="J445"/>
  <c i="6" r="J100"/>
  <c i="7" r="BK571"/>
  <c r="J616"/>
  <c r="BK253"/>
  <c r="J386"/>
  <c i="8" r="BK89"/>
  <c i="9" r="BK113"/>
  <c r="BK504"/>
  <c r="J549"/>
  <c r="BK531"/>
  <c r="J242"/>
  <c i="10" r="BK490"/>
  <c r="BK234"/>
  <c r="J363"/>
  <c r="BK132"/>
  <c r="BK111"/>
  <c i="12" r="J147"/>
  <c r="J158"/>
  <c r="BK149"/>
  <c r="BK137"/>
  <c r="J146"/>
  <c r="BK124"/>
  <c r="BK97"/>
  <c r="BK135"/>
  <c r="J99"/>
  <c r="BK118"/>
  <c i="13" r="BK134"/>
  <c i="2" r="J183"/>
  <c r="BK274"/>
  <c r="BK358"/>
  <c i="3" r="J415"/>
  <c r="BK447"/>
  <c r="J413"/>
  <c r="J450"/>
  <c r="BK404"/>
  <c r="J223"/>
  <c r="J305"/>
  <c i="4" r="J102"/>
  <c i="5" r="BK291"/>
  <c r="J188"/>
  <c r="BK481"/>
  <c i="7" r="BK537"/>
  <c r="BK374"/>
  <c r="J551"/>
  <c r="BK498"/>
  <c r="J381"/>
  <c i="8" r="J87"/>
  <c i="9" r="BK425"/>
  <c r="BK179"/>
  <c r="J545"/>
  <c r="BK503"/>
  <c r="J528"/>
  <c r="J491"/>
  <c r="J434"/>
  <c r="BK260"/>
  <c r="J230"/>
  <c r="J495"/>
  <c r="J371"/>
  <c r="BK338"/>
  <c r="BK194"/>
  <c i="10" r="BK412"/>
  <c r="J164"/>
  <c r="BK314"/>
  <c r="J243"/>
  <c r="BK181"/>
  <c r="BK121"/>
  <c i="12" r="BK160"/>
  <c r="BK115"/>
  <c r="J101"/>
  <c i="13" r="BK137"/>
  <c r="BK95"/>
  <c r="J120"/>
  <c i="2" r="J273"/>
  <c r="BK297"/>
  <c r="BK223"/>
  <c r="J252"/>
  <c i="1" r="AS54"/>
  <c i="3" r="BK133"/>
  <c r="J233"/>
  <c i="4" r="BK87"/>
  <c i="5" r="BK205"/>
  <c r="J487"/>
  <c r="BK321"/>
  <c r="BK373"/>
  <c r="BK150"/>
  <c r="J354"/>
  <c r="BK390"/>
  <c r="J397"/>
  <c i="6" r="J87"/>
  <c i="7" r="J464"/>
  <c r="J132"/>
  <c r="BK260"/>
  <c r="J340"/>
  <c r="BK376"/>
  <c r="BK175"/>
  <c r="J297"/>
  <c r="BK109"/>
  <c i="9" r="J448"/>
  <c r="BK230"/>
  <c r="J133"/>
  <c i="10" r="J285"/>
  <c r="BK252"/>
  <c i="12" r="J110"/>
  <c i="13" r="J91"/>
  <c i="2" r="BK268"/>
  <c r="J146"/>
  <c i="3" r="J446"/>
  <c r="BK323"/>
  <c i="4" r="J96"/>
  <c i="5" r="BK375"/>
  <c r="J274"/>
  <c r="BK434"/>
  <c r="BK407"/>
  <c r="BK368"/>
  <c i="7" r="BK464"/>
  <c r="J376"/>
  <c r="J94"/>
  <c r="BK437"/>
  <c r="J336"/>
  <c r="J358"/>
  <c r="J320"/>
  <c i="8" r="BK102"/>
  <c i="9" r="BK386"/>
  <c r="BK249"/>
  <c r="J333"/>
  <c r="J207"/>
  <c r="BK107"/>
  <c i="10" r="BK363"/>
  <c r="BK356"/>
  <c r="BK344"/>
  <c r="J409"/>
  <c i="11" r="J94"/>
  <c i="13" r="BK89"/>
  <c r="J175"/>
  <c r="J156"/>
  <c r="BK85"/>
  <c i="2" r="BK286"/>
  <c r="BK356"/>
  <c r="J161"/>
  <c i="3" r="J481"/>
  <c r="J451"/>
  <c i="5" r="BK461"/>
  <c i="2" r="J321"/>
  <c r="BK387"/>
  <c r="BK137"/>
  <c i="3" r="J521"/>
  <c r="J448"/>
  <c r="J320"/>
  <c r="BK233"/>
  <c r="BK204"/>
  <c r="J198"/>
  <c i="5" r="BK476"/>
  <c r="J492"/>
  <c r="BK385"/>
  <c i="7" r="BK240"/>
  <c r="J240"/>
  <c r="BK410"/>
  <c r="BK301"/>
  <c i="8" r="J99"/>
  <c i="9" r="BK537"/>
  <c r="J471"/>
  <c r="BK475"/>
  <c r="BK443"/>
  <c r="BK306"/>
  <c r="J194"/>
  <c i="10" r="BK282"/>
  <c r="BK238"/>
  <c r="J358"/>
  <c r="BK169"/>
  <c i="12" r="BK102"/>
  <c r="BK106"/>
  <c i="13" r="J85"/>
  <c r="BK145"/>
  <c r="J109"/>
  <c i="2" r="J315"/>
  <c r="J170"/>
  <c r="BK251"/>
  <c i="3" r="J513"/>
  <c r="BK430"/>
  <c i="5" r="J471"/>
  <c r="BK236"/>
  <c r="J318"/>
  <c r="BK123"/>
  <c i="7" r="J395"/>
  <c r="BK440"/>
  <c r="J482"/>
  <c i="9" r="J215"/>
  <c r="J429"/>
  <c r="BK353"/>
  <c i="2" r="J151"/>
  <c r="J331"/>
  <c r="BK132"/>
  <c r="BK178"/>
  <c i="3" r="BK496"/>
  <c r="J410"/>
  <c r="BK409"/>
  <c r="BK365"/>
  <c r="BK386"/>
  <c r="BK206"/>
  <c r="J189"/>
  <c r="J279"/>
  <c r="BK128"/>
  <c i="5" r="BK256"/>
  <c r="J466"/>
  <c r="J524"/>
  <c r="J214"/>
  <c r="J413"/>
  <c r="J295"/>
  <c r="BK391"/>
  <c i="7" r="BK518"/>
  <c r="J168"/>
  <c r="BK142"/>
  <c r="BK584"/>
  <c r="J349"/>
  <c r="J584"/>
  <c r="J385"/>
  <c r="J301"/>
  <c r="J210"/>
  <c r="BK340"/>
  <c r="J511"/>
  <c r="J218"/>
  <c i="8" r="BK87"/>
  <c i="9" r="BK545"/>
  <c r="J260"/>
  <c r="J478"/>
  <c r="BK444"/>
  <c r="BK287"/>
  <c r="J113"/>
  <c r="J254"/>
  <c i="10" r="BK401"/>
  <c i="2" r="J235"/>
  <c r="BK161"/>
  <c r="BK252"/>
  <c i="3" r="BK298"/>
  <c r="J204"/>
  <c r="J322"/>
  <c r="J254"/>
  <c i="4" r="J94"/>
  <c i="5" r="J363"/>
  <c r="BK270"/>
  <c r="J270"/>
  <c r="BK140"/>
  <c r="BK381"/>
  <c i="7" r="J253"/>
  <c r="J459"/>
  <c r="BK616"/>
  <c r="BK180"/>
  <c r="BK416"/>
  <c r="J430"/>
  <c r="J469"/>
  <c i="9" r="J438"/>
  <c r="J418"/>
  <c r="BK480"/>
  <c i="10" r="BK216"/>
  <c r="BK343"/>
  <c r="BK104"/>
  <c r="BK90"/>
  <c i="12" r="J126"/>
  <c r="BK114"/>
  <c i="13" r="J93"/>
  <c r="BK167"/>
  <c i="2" r="BK262"/>
  <c r="J303"/>
  <c r="J257"/>
  <c r="J264"/>
  <c r="BK117"/>
  <c i="3" r="BK410"/>
  <c r="BK101"/>
  <c r="BK443"/>
  <c r="J351"/>
  <c r="J236"/>
  <c r="BK223"/>
  <c r="BK192"/>
  <c i="5" r="J236"/>
  <c r="BK337"/>
  <c r="BK350"/>
  <c r="J437"/>
  <c i="6" r="BK103"/>
  <c i="7" r="BK185"/>
  <c r="BK600"/>
  <c r="BK532"/>
  <c r="BK429"/>
  <c r="J506"/>
  <c r="J200"/>
  <c i="9" r="BK439"/>
  <c r="BK397"/>
  <c r="BK245"/>
  <c i="10" r="BK230"/>
  <c r="BK173"/>
  <c i="12" r="J154"/>
  <c i="13" r="BK111"/>
  <c r="BK185"/>
  <c r="BK152"/>
  <c i="2" r="J305"/>
  <c r="BK257"/>
  <c r="BK170"/>
  <c i="3" r="BK487"/>
  <c i="5" r="BK492"/>
  <c r="J108"/>
  <c i="9" r="BK448"/>
  <c r="BK328"/>
  <c r="J356"/>
  <c i="10" r="BK348"/>
  <c r="BK203"/>
  <c r="BK388"/>
  <c r="BK367"/>
  <c r="J169"/>
  <c i="11" r="J92"/>
  <c i="12" r="J152"/>
  <c r="BK90"/>
  <c r="BK93"/>
  <c r="BK154"/>
  <c r="BK147"/>
  <c r="J138"/>
  <c r="J97"/>
  <c r="BK130"/>
  <c r="J115"/>
  <c r="J142"/>
  <c r="BK113"/>
  <c r="BK99"/>
  <c i="13" r="J101"/>
  <c i="2" r="J302"/>
  <c r="BK312"/>
  <c r="J271"/>
  <c i="5" r="J205"/>
  <c i="7" r="BK580"/>
  <c r="BK205"/>
  <c r="BK490"/>
  <c r="BK400"/>
  <c r="BK168"/>
  <c r="J293"/>
  <c r="J114"/>
  <c i="8" r="BK96"/>
  <c i="9" r="BK554"/>
  <c r="J413"/>
  <c r="J567"/>
  <c r="BK491"/>
  <c r="J362"/>
  <c r="J287"/>
  <c r="J102"/>
  <c r="BK348"/>
  <c r="BK192"/>
  <c i="10" r="BK445"/>
  <c r="J216"/>
  <c r="BK465"/>
  <c r="BK377"/>
  <c r="BK366"/>
  <c r="BK176"/>
  <c r="BK211"/>
  <c i="11" r="BK92"/>
  <c i="12" r="BK134"/>
  <c r="J104"/>
  <c i="13" r="BK175"/>
  <c r="J163"/>
  <c i="2" r="J381"/>
  <c r="J373"/>
  <c r="J358"/>
  <c r="BK214"/>
  <c i="3" r="BK451"/>
  <c r="BK143"/>
  <c r="BK356"/>
  <c r="BK415"/>
  <c r="J426"/>
  <c r="BK283"/>
  <c r="BK259"/>
  <c r="BK114"/>
  <c i="4" r="J87"/>
  <c i="5" r="J227"/>
  <c r="BK342"/>
  <c r="BK532"/>
  <c r="BK98"/>
  <c r="BK177"/>
  <c r="J200"/>
  <c i="7" r="J401"/>
  <c r="J171"/>
  <c r="J541"/>
  <c r="J417"/>
  <c r="J205"/>
  <c r="BK276"/>
  <c r="J235"/>
  <c i="9" r="J425"/>
  <c r="BK156"/>
  <c r="BK148"/>
  <c i="10" r="J418"/>
  <c r="BK450"/>
  <c r="J366"/>
  <c r="J334"/>
  <c i="13" r="BK156"/>
  <c i="2" r="BK304"/>
  <c r="BK128"/>
  <c i="3" r="J206"/>
  <c i="4" r="BK90"/>
  <c i="5" r="BK415"/>
  <c r="J520"/>
  <c r="BK274"/>
  <c r="BK283"/>
  <c i="7" r="BK288"/>
  <c r="J490"/>
  <c r="J260"/>
  <c r="J271"/>
  <c r="J127"/>
  <c r="J380"/>
  <c r="BK189"/>
  <c r="J265"/>
  <c i="8" r="J102"/>
  <c i="9" r="J338"/>
  <c r="BK280"/>
  <c r="J220"/>
  <c r="BK102"/>
  <c i="10" r="J456"/>
  <c r="J445"/>
  <c r="J356"/>
  <c r="J136"/>
  <c i="12" r="BK158"/>
  <c i="13" r="BK91"/>
  <c r="J99"/>
  <c i="2" r="J379"/>
  <c r="J356"/>
  <c r="J268"/>
  <c i="3" r="BK526"/>
  <c r="J474"/>
  <c i="4" r="BK96"/>
  <c i="2" r="J267"/>
  <c r="BK307"/>
  <c r="J156"/>
  <c i="3" r="J472"/>
  <c r="J407"/>
  <c r="J257"/>
  <c r="J341"/>
  <c r="J213"/>
  <c i="5" r="J167"/>
  <c r="BK380"/>
  <c r="J396"/>
  <c i="6" r="J94"/>
  <c i="7" r="BK293"/>
  <c r="BK367"/>
  <c r="BK310"/>
  <c r="BK503"/>
  <c r="BK439"/>
  <c i="9" r="BK452"/>
  <c r="J317"/>
  <c r="J433"/>
  <c r="BK203"/>
  <c r="BK117"/>
  <c i="10" r="J461"/>
  <c r="J393"/>
  <c r="BK99"/>
  <c i="12" r="J134"/>
  <c r="J90"/>
  <c i="13" r="BK182"/>
  <c r="J139"/>
  <c i="2" r="J394"/>
  <c r="J312"/>
  <c r="BK183"/>
  <c i="3" r="BK513"/>
  <c i="4" r="J99"/>
  <c i="5" r="BK152"/>
  <c r="J426"/>
  <c i="7" r="BK218"/>
  <c r="BK391"/>
  <c r="J532"/>
  <c i="9" r="BK581"/>
  <c r="J128"/>
  <c r="BK297"/>
  <c i="2" r="J227"/>
  <c r="BK151"/>
  <c i="3" r="J502"/>
  <c r="J420"/>
  <c r="J128"/>
  <c r="J287"/>
  <c i="5" r="BK537"/>
  <c r="J416"/>
  <c r="BK405"/>
  <c i="6" r="J103"/>
  <c i="7" r="J245"/>
  <c r="J374"/>
  <c r="J344"/>
  <c r="BK258"/>
  <c r="BK132"/>
  <c i="9" r="J306"/>
  <c r="J363"/>
  <c r="J410"/>
  <c i="10" r="BK264"/>
  <c r="J440"/>
  <c r="BK325"/>
  <c r="J190"/>
  <c i="12" r="BK156"/>
  <c r="J93"/>
  <c i="13" r="J170"/>
  <c r="J107"/>
  <c i="2" r="BK279"/>
  <c r="BK200"/>
  <c i="3" r="BK155"/>
  <c r="BK123"/>
  <c i="5" r="BK295"/>
  <c r="J98"/>
  <c i="10" r="J252"/>
  <c r="J401"/>
  <c r="BK293"/>
  <c i="12" r="BK136"/>
  <c i="13" r="J182"/>
  <c i="2" r="J293"/>
  <c r="J196"/>
  <c i="3" r="J500"/>
  <c r="BK346"/>
  <c r="J96"/>
  <c r="BK213"/>
  <c i="5" r="BK200"/>
  <c r="J150"/>
  <c i="7" r="BK523"/>
  <c r="BK390"/>
  <c r="BK407"/>
  <c i="9" r="BK363"/>
  <c r="J348"/>
  <c i="10" r="J176"/>
  <c i="13" r="J87"/>
  <c r="J137"/>
  <c i="2" r="J205"/>
  <c i="3" r="BK450"/>
  <c i="5" r="BK501"/>
  <c r="J140"/>
  <c r="BK188"/>
  <c i="7" r="J310"/>
  <c r="J527"/>
  <c r="BK99"/>
  <c i="9" r="J394"/>
  <c r="BK481"/>
  <c r="J280"/>
  <c r="J366"/>
  <c i="10" r="BK440"/>
  <c r="BK461"/>
  <c r="J155"/>
  <c i="12" r="BK101"/>
  <c r="J156"/>
  <c r="BK142"/>
  <c r="BK152"/>
  <c r="J117"/>
  <c r="BK126"/>
  <c r="J102"/>
  <c i="2" r="BK385"/>
  <c i="3" r="J208"/>
  <c r="BK228"/>
  <c i="5" r="BK251"/>
  <c r="J385"/>
  <c r="J414"/>
  <c i="9" r="J107"/>
  <c r="BK467"/>
  <c i="7" r="BK381"/>
  <c r="BK320"/>
  <c r="J197"/>
  <c r="BK432"/>
  <c i="9" r="BK418"/>
  <c r="BK301"/>
  <c i="10" r="J349"/>
  <c r="BK409"/>
  <c r="BK426"/>
  <c i="12" r="BK89"/>
  <c r="BK121"/>
  <c i="2" r="J281"/>
  <c r="BK331"/>
  <c r="BK239"/>
  <c i="3" r="J310"/>
  <c r="J379"/>
  <c i="5" r="J406"/>
  <c r="J358"/>
  <c r="J177"/>
  <c r="BK520"/>
  <c r="J256"/>
  <c r="J152"/>
  <c i="6" r="J89"/>
  <c i="7" r="J189"/>
  <c r="BK588"/>
  <c r="J359"/>
  <c r="J428"/>
  <c r="J454"/>
  <c r="J185"/>
  <c i="8" r="BK94"/>
  <c i="9" r="J581"/>
  <c r="BK238"/>
  <c r="J353"/>
  <c i="10" r="J423"/>
  <c r="BK221"/>
  <c r="J479"/>
  <c r="J380"/>
  <c r="BK136"/>
  <c i="12" r="J121"/>
  <c i="13" r="J183"/>
  <c r="BK168"/>
  <c i="7" r="BK430"/>
  <c r="BK344"/>
  <c r="BK431"/>
  <c r="BK445"/>
  <c r="J147"/>
  <c i="9" r="BK582"/>
  <c r="BK394"/>
  <c r="J446"/>
  <c r="BK311"/>
  <c r="BK138"/>
  <c i="10" r="J367"/>
  <c r="BK190"/>
  <c r="J483"/>
  <c r="BK349"/>
  <c i="12" r="J94"/>
  <c i="13" r="J114"/>
  <c r="J122"/>
  <c r="BK116"/>
  <c r="J138"/>
  <c i="2" r="BK315"/>
  <c i="3" r="BK522"/>
  <c r="J444"/>
  <c i="5" r="J407"/>
  <c r="BK413"/>
  <c r="BK513"/>
  <c r="J391"/>
  <c i="7" r="J431"/>
  <c r="J588"/>
  <c r="J315"/>
  <c i="8" r="J105"/>
  <c i="9" r="J483"/>
  <c r="J502"/>
  <c i="2" r="J314"/>
  <c r="J280"/>
  <c r="J188"/>
  <c r="J270"/>
  <c r="J132"/>
  <c i="3" r="J461"/>
  <c r="J463"/>
  <c r="J324"/>
  <c r="BK366"/>
  <c r="BK389"/>
  <c i="7" r="J440"/>
  <c r="BK427"/>
  <c r="J514"/>
  <c r="J214"/>
  <c r="J429"/>
  <c i="8" r="J94"/>
  <c i="9" r="BK410"/>
  <c r="BK456"/>
  <c r="J537"/>
  <c r="BK482"/>
  <c r="BK413"/>
  <c r="BK333"/>
  <c r="BK133"/>
  <c i="10" r="J293"/>
  <c r="BK155"/>
  <c r="J490"/>
  <c r="J330"/>
  <c r="BK357"/>
  <c r="BK416"/>
  <c r="J173"/>
  <c i="11" r="BK90"/>
  <c i="12" r="BK151"/>
  <c r="J88"/>
  <c i="13" r="J119"/>
  <c r="J95"/>
  <c r="J135"/>
  <c r="J143"/>
  <c r="BK126"/>
  <c i="2" r="J279"/>
  <c r="BK302"/>
  <c r="BK191"/>
  <c r="BK326"/>
  <c r="J122"/>
  <c i="3" r="BK500"/>
  <c r="BK371"/>
  <c r="J412"/>
  <c r="BK106"/>
  <c r="BK221"/>
  <c i="5" r="J251"/>
  <c r="BK345"/>
  <c r="J429"/>
  <c r="J118"/>
  <c r="J449"/>
  <c i="6" r="BK92"/>
  <c i="7" r="J258"/>
  <c r="BK237"/>
  <c r="BK514"/>
  <c r="BK363"/>
  <c r="BK479"/>
  <c i="9" r="BK556"/>
  <c r="BK270"/>
  <c r="J297"/>
  <c i="10" r="J181"/>
  <c r="J475"/>
  <c r="J317"/>
  <c r="J126"/>
  <c i="11" r="J89"/>
  <c i="12" r="BK133"/>
  <c i="3" r="J106"/>
  <c i="5" r="BK466"/>
  <c r="J156"/>
  <c r="J509"/>
  <c r="BK182"/>
  <c r="BK406"/>
  <c r="J405"/>
  <c i="7" r="BK373"/>
  <c r="J153"/>
  <c r="J495"/>
  <c r="BK147"/>
  <c r="J232"/>
  <c r="J222"/>
  <c r="BK482"/>
  <c i="9" r="J520"/>
  <c r="J480"/>
  <c r="J381"/>
  <c i="10" r="J338"/>
  <c r="BK298"/>
  <c i="11" r="BK100"/>
  <c r="J87"/>
  <c i="13" r="J168"/>
  <c r="BK113"/>
  <c r="BK143"/>
  <c i="2" r="BK196"/>
  <c r="J173"/>
  <c i="3" r="J478"/>
  <c r="BK502"/>
  <c i="5" r="J412"/>
  <c r="J173"/>
  <c r="J532"/>
  <c r="BK437"/>
  <c r="J364"/>
  <c r="J380"/>
  <c i="7" r="BK349"/>
  <c r="BK428"/>
  <c r="J390"/>
  <c r="BK438"/>
  <c r="BK324"/>
  <c r="BK358"/>
  <c r="BK235"/>
  <c i="9" r="J238"/>
  <c r="BK577"/>
  <c r="J554"/>
  <c r="BK421"/>
  <c r="BK511"/>
  <c r="BK356"/>
  <c r="J489"/>
  <c r="BK233"/>
  <c r="BK185"/>
  <c i="10" r="BK274"/>
  <c r="BK317"/>
  <c r="BK404"/>
  <c r="J111"/>
  <c i="12" r="BK157"/>
  <c r="BK95"/>
  <c r="J160"/>
  <c r="J151"/>
  <c r="BK141"/>
  <c r="BK138"/>
  <c r="J143"/>
  <c r="BK116"/>
  <c r="J95"/>
  <c r="J132"/>
  <c r="J122"/>
  <c i="13" r="BK186"/>
  <c r="BK103"/>
  <c i="2" r="J339"/>
  <c r="BK244"/>
  <c r="J107"/>
  <c i="3" r="BK444"/>
  <c r="BK461"/>
  <c r="J447"/>
  <c r="BK351"/>
  <c r="J443"/>
  <c r="J366"/>
  <c r="J329"/>
  <c r="BK262"/>
  <c r="BK305"/>
  <c r="BK250"/>
  <c i="5" r="BK505"/>
  <c r="J456"/>
  <c r="BK496"/>
  <c r="BK278"/>
  <c r="J537"/>
  <c r="BK299"/>
  <c i="7" r="BK495"/>
  <c r="J288"/>
  <c r="J556"/>
  <c r="J227"/>
  <c r="J423"/>
  <c r="BK227"/>
  <c r="J119"/>
  <c i="8" r="BK90"/>
  <c i="9" r="BK109"/>
  <c r="J484"/>
  <c r="BK576"/>
  <c r="BK516"/>
  <c r="J439"/>
  <c r="J501"/>
  <c r="J524"/>
  <c r="BK438"/>
  <c r="J117"/>
  <c r="BK304"/>
  <c r="BK362"/>
  <c i="10" r="J501"/>
  <c r="BK290"/>
  <c r="J465"/>
  <c r="J450"/>
  <c r="J306"/>
  <c r="BK256"/>
  <c r="J99"/>
  <c i="11" r="BK87"/>
  <c i="12" r="J116"/>
  <c i="13" r="J103"/>
  <c r="J113"/>
  <c r="J105"/>
  <c i="2" r="BK373"/>
  <c r="BK295"/>
  <c i="3" r="J487"/>
  <c r="BK468"/>
  <c r="J441"/>
  <c r="BK428"/>
  <c r="BK279"/>
  <c r="J371"/>
  <c r="BK189"/>
  <c r="J183"/>
  <c r="J283"/>
  <c i="5" r="J163"/>
  <c r="BK210"/>
  <c r="BK173"/>
  <c r="J182"/>
  <c r="BK421"/>
  <c r="J278"/>
  <c i="7" r="J422"/>
  <c r="J142"/>
  <c r="BK611"/>
  <c r="BK596"/>
  <c r="BK474"/>
  <c r="J446"/>
  <c r="J487"/>
  <c i="9" r="J223"/>
  <c r="BK275"/>
  <c r="BK207"/>
  <c i="10" r="BK372"/>
  <c r="J364"/>
  <c r="J325"/>
  <c r="BK358"/>
  <c i="12" r="BK94"/>
  <c i="2" r="BK336"/>
  <c r="J295"/>
  <c r="BK321"/>
  <c r="BK188"/>
  <c i="3" r="BK198"/>
  <c i="4" r="BK102"/>
  <c i="5" r="J501"/>
  <c r="J421"/>
  <c r="BK358"/>
  <c r="BK217"/>
  <c r="BK334"/>
  <c i="6" r="BK89"/>
  <c i="7" r="J192"/>
  <c r="BK200"/>
  <c r="BK127"/>
  <c r="BK527"/>
  <c r="BK153"/>
  <c r="J427"/>
  <c r="J416"/>
  <c i="9" r="J571"/>
  <c r="BK549"/>
  <c r="BK446"/>
  <c r="BK389"/>
  <c r="BK128"/>
  <c i="10" r="J298"/>
  <c r="J260"/>
  <c r="BK95"/>
  <c i="11" r="J97"/>
  <c i="13" r="BK114"/>
  <c r="BK139"/>
  <c r="BK142"/>
  <c i="2" r="BK394"/>
  <c r="J239"/>
  <c r="BK293"/>
  <c i="3" r="BK462"/>
  <c r="BK437"/>
  <c i="5" r="J231"/>
  <c r="BK414"/>
  <c i="2" r="BK271"/>
  <c r="J256"/>
  <c i="3" r="J517"/>
  <c r="BK448"/>
  <c r="J376"/>
  <c r="J133"/>
  <c r="BK186"/>
  <c i="5" r="J374"/>
  <c r="BK426"/>
  <c i="7" r="BK423"/>
  <c r="J474"/>
  <c r="BK469"/>
  <c r="J180"/>
  <c r="BK305"/>
  <c r="J411"/>
  <c i="8" r="J89"/>
  <c i="9" r="BK560"/>
  <c r="BK317"/>
  <c r="J156"/>
  <c r="J174"/>
  <c i="10" r="J427"/>
  <c r="J234"/>
  <c r="J348"/>
  <c r="J264"/>
  <c i="12" r="BK143"/>
  <c r="J124"/>
  <c i="13" r="BK120"/>
  <c r="J86"/>
  <c r="BK147"/>
  <c r="BK122"/>
  <c i="2" r="J214"/>
  <c r="J178"/>
  <c i="3" r="J453"/>
  <c i="2" r="J347"/>
  <c r="J210"/>
  <c r="BK107"/>
  <c i="3" r="BK320"/>
  <c r="J409"/>
  <c r="BK322"/>
  <c r="BK441"/>
  <c r="J346"/>
  <c r="BK341"/>
  <c r="J118"/>
  <c r="BK110"/>
  <c i="5" r="J334"/>
  <c r="BK524"/>
  <c r="J196"/>
  <c r="J345"/>
  <c r="J222"/>
  <c i="6" r="F36"/>
  <c i="1" r="BC59"/>
  <c i="7" r="J445"/>
  <c r="J263"/>
  <c r="BK534"/>
  <c i="9" r="BK471"/>
  <c r="J386"/>
  <c r="J179"/>
  <c r="J270"/>
  <c r="BK211"/>
  <c r="J148"/>
  <c i="10" r="J211"/>
  <c i="3" r="J445"/>
  <c r="BK329"/>
  <c r="J277"/>
  <c i="5" r="BK318"/>
  <c r="J376"/>
  <c r="J434"/>
  <c i="6" r="BK87"/>
  <c i="7" r="J162"/>
  <c r="J367"/>
  <c r="J562"/>
  <c i="9" r="J503"/>
  <c r="J304"/>
  <c r="BK305"/>
  <c i="10" r="BK330"/>
  <c r="J365"/>
  <c i="12" r="BK129"/>
  <c i="13" r="J192"/>
  <c i="2" r="J294"/>
  <c r="BK347"/>
  <c r="J292"/>
  <c r="J128"/>
  <c r="BK143"/>
  <c i="3" r="J422"/>
  <c r="J424"/>
  <c r="J217"/>
  <c r="J192"/>
  <c i="5" r="BK156"/>
  <c r="BK303"/>
  <c r="J128"/>
  <c r="J287"/>
  <c i="7" r="J503"/>
  <c r="BK403"/>
  <c r="BK409"/>
  <c r="J284"/>
  <c r="BK459"/>
  <c r="BK419"/>
  <c i="9" r="J543"/>
  <c r="BK242"/>
  <c i="10" r="BK479"/>
  <c r="J132"/>
  <c i="12" r="J137"/>
  <c i="13" r="J172"/>
  <c r="BK107"/>
  <c i="2" r="J351"/>
  <c r="BK166"/>
  <c i="3" r="BK521"/>
  <c r="BK439"/>
  <c i="5" r="J93"/>
  <c r="J123"/>
  <c r="J415"/>
  <c r="J210"/>
  <c i="7" r="J580"/>
  <c r="BK267"/>
  <c r="J592"/>
  <c r="J546"/>
  <c r="J408"/>
  <c i="9" r="BK565"/>
  <c r="BK571"/>
  <c r="J452"/>
  <c r="BK497"/>
  <c r="J456"/>
  <c r="J328"/>
  <c r="J192"/>
  <c i="10" r="BK436"/>
  <c r="BK351"/>
  <c r="J159"/>
  <c i="12" r="J114"/>
  <c r="J148"/>
  <c r="BK150"/>
  <c r="J140"/>
  <c r="J92"/>
  <c r="J145"/>
  <c r="J113"/>
  <c r="J120"/>
  <c r="BK132"/>
  <c i="13" r="BK101"/>
  <c i="2" r="J313"/>
  <c r="J297"/>
  <c r="BK294"/>
  <c i="3" r="BK293"/>
  <c r="BK420"/>
  <c r="J336"/>
  <c r="BK421"/>
  <c r="J416"/>
  <c r="J228"/>
  <c r="J179"/>
  <c r="J323"/>
  <c r="J110"/>
  <c i="5" r="BK386"/>
  <c r="BK161"/>
  <c r="J326"/>
  <c r="J513"/>
  <c i="6" r="F37"/>
  <c i="7" r="BK94"/>
  <c r="J447"/>
  <c r="J420"/>
  <c i="9" r="J481"/>
  <c r="J505"/>
  <c r="J582"/>
  <c r="BK543"/>
  <c r="BK381"/>
  <c r="BK402"/>
  <c r="BK215"/>
  <c r="J211"/>
  <c i="10" r="J256"/>
  <c r="BK334"/>
  <c r="J412"/>
  <c r="BK338"/>
  <c r="J121"/>
  <c r="J141"/>
  <c i="12" r="J133"/>
  <c r="BK131"/>
  <c i="13" r="J111"/>
  <c r="J142"/>
  <c r="J89"/>
  <c i="2" r="BK313"/>
  <c r="BK316"/>
  <c r="BK368"/>
  <c r="BK256"/>
  <c r="BK296"/>
  <c r="J223"/>
  <c i="3" r="BK511"/>
  <c r="J491"/>
  <c r="J259"/>
  <c r="BK164"/>
  <c i="4" r="J90"/>
  <c i="5" r="J103"/>
  <c r="BK287"/>
  <c i="6" r="J90"/>
  <c i="7" r="J305"/>
  <c r="J234"/>
  <c r="J375"/>
  <c r="BK315"/>
  <c i="9" r="J577"/>
  <c r="BK528"/>
  <c r="J198"/>
  <c i="10" r="J351"/>
  <c r="J277"/>
  <c r="J377"/>
  <c r="J104"/>
  <c i="11" r="J103"/>
  <c i="12" r="J149"/>
  <c i="13" r="J185"/>
  <c r="BK119"/>
  <c i="2" r="J363"/>
  <c r="BK273"/>
  <c r="J137"/>
  <c i="3" r="BK257"/>
  <c i="4" r="J89"/>
  <c i="5" r="BK396"/>
  <c r="BK163"/>
  <c i="7" r="J280"/>
  <c r="J332"/>
  <c r="BK354"/>
  <c i="9" r="BK366"/>
  <c i="10" r="BK380"/>
  <c i="11" r="BK89"/>
  <c i="13" r="J116"/>
  <c i="2" r="J307"/>
  <c r="J218"/>
  <c i="3" r="BK491"/>
  <c r="J460"/>
  <c r="J250"/>
  <c r="BK245"/>
  <c i="5" r="J481"/>
  <c r="J321"/>
  <c i="7" r="BK420"/>
  <c r="J439"/>
  <c r="BK395"/>
  <c i="12" r="BK88"/>
  <c i="13" r="BK157"/>
  <c i="2" r="J244"/>
  <c i="3" r="BK472"/>
  <c i="4" r="BK89"/>
  <c i="5" r="J113"/>
  <c r="BK191"/>
  <c i="7" r="BK157"/>
  <c r="BK592"/>
  <c i="8" r="BK99"/>
  <c i="9" r="J138"/>
  <c r="J539"/>
  <c r="J467"/>
  <c r="J303"/>
  <c r="BK291"/>
  <c i="10" r="BK501"/>
  <c r="J221"/>
  <c i="12" r="BK155"/>
  <c r="BK148"/>
  <c r="BK144"/>
  <c r="J128"/>
  <c r="BK128"/>
  <c i="13" r="J145"/>
  <c i="2" r="BK265"/>
  <c r="J200"/>
  <c i="3" r="BK310"/>
  <c r="BK179"/>
  <c r="BK138"/>
  <c r="BK324"/>
  <c i="4" r="BK94"/>
  <c i="5" r="BK509"/>
  <c r="J337"/>
  <c i="7" r="BK380"/>
  <c r="BK375"/>
  <c r="BK336"/>
  <c r="J437"/>
  <c i="9" r="J444"/>
  <c r="J560"/>
  <c r="BK405"/>
  <c r="J556"/>
  <c r="BK539"/>
  <c r="BK479"/>
  <c r="J127"/>
  <c r="BK254"/>
  <c r="BK174"/>
  <c i="10" r="J357"/>
  <c r="BK427"/>
  <c r="BK423"/>
  <c r="J314"/>
  <c r="BK309"/>
  <c i="12" r="BK153"/>
  <c r="J135"/>
  <c i="13" r="BK192"/>
  <c r="J186"/>
  <c r="J133"/>
  <c r="BK105"/>
  <c i="2" r="BK231"/>
  <c r="J263"/>
  <c r="J296"/>
  <c r="BK156"/>
  <c i="3" r="BK424"/>
  <c r="J356"/>
  <c r="J386"/>
  <c r="J437"/>
  <c r="J221"/>
  <c r="BK316"/>
  <c i="4" r="J105"/>
  <c i="5" r="BK399"/>
  <c r="J246"/>
  <c r="J461"/>
  <c r="J442"/>
  <c r="J299"/>
  <c r="J217"/>
  <c i="6" r="BK90"/>
  <c i="7" r="J438"/>
  <c r="J363"/>
  <c r="BK607"/>
  <c r="BK511"/>
  <c r="BK222"/>
  <c r="J324"/>
  <c i="9" r="J305"/>
  <c r="BK302"/>
  <c r="J122"/>
  <c i="10" r="BK159"/>
  <c r="BK431"/>
  <c r="J268"/>
  <c i="12" r="J130"/>
  <c i="13" r="BK93"/>
  <c i="7" r="J175"/>
  <c i="9" r="BK501"/>
  <c r="BK478"/>
  <c r="BK143"/>
  <c i="10" r="BK456"/>
  <c r="J186"/>
  <c r="J396"/>
  <c r="J282"/>
  <c r="J203"/>
  <c i="12" r="J139"/>
  <c i="13" r="BK170"/>
  <c r="BK87"/>
  <c i="2" r="BK305"/>
  <c r="BK303"/>
  <c r="J231"/>
  <c i="3" r="J298"/>
  <c r="J494"/>
  <c i="5" r="BK227"/>
  <c i="2" r="J336"/>
  <c r="J326"/>
  <c r="BK210"/>
  <c i="3" r="J449"/>
  <c r="BK478"/>
  <c r="BK416"/>
  <c r="BK396"/>
  <c r="BK399"/>
  <c r="J123"/>
  <c i="5" r="J161"/>
  <c r="J241"/>
  <c r="BK214"/>
  <c i="7" r="BK210"/>
  <c r="BK104"/>
  <c r="BK359"/>
  <c r="BK162"/>
  <c i="3" r="BK474"/>
  <c r="J276"/>
  <c i="5" r="BK471"/>
  <c r="BK241"/>
  <c r="J505"/>
  <c r="BK397"/>
  <c i="7" r="BK234"/>
  <c r="J354"/>
  <c r="BK271"/>
  <c i="9" r="BK426"/>
  <c r="BK505"/>
  <c r="BK433"/>
  <c i="2" l="1" r="T90"/>
  <c r="R177"/>
  <c r="R285"/>
  <c i="3" r="T95"/>
  <c r="BK292"/>
  <c r="J292"/>
  <c r="J64"/>
  <c r="R292"/>
  <c r="BK335"/>
  <c r="J335"/>
  <c r="J65"/>
  <c r="R335"/>
  <c r="BK467"/>
  <c r="J467"/>
  <c r="J67"/>
  <c r="R486"/>
  <c r="BK516"/>
  <c r="J516"/>
  <c r="J71"/>
  <c r="R525"/>
  <c r="R524"/>
  <c i="5" r="R92"/>
  <c r="BK398"/>
  <c r="J398"/>
  <c r="J65"/>
  <c r="R486"/>
  <c r="BK523"/>
  <c r="J523"/>
  <c r="J69"/>
  <c i="6" r="T86"/>
  <c r="T85"/>
  <c r="T84"/>
  <c i="7" r="T204"/>
  <c r="R275"/>
  <c r="T348"/>
  <c r="R561"/>
  <c r="T610"/>
  <c r="T609"/>
  <c i="9" r="P361"/>
  <c r="BK553"/>
  <c r="J553"/>
  <c r="J69"/>
  <c i="10" r="R185"/>
  <c i="2" r="P90"/>
  <c r="T177"/>
  <c r="BK285"/>
  <c r="J285"/>
  <c r="J66"/>
  <c r="P378"/>
  <c i="3" r="BK261"/>
  <c r="J261"/>
  <c r="J62"/>
  <c r="P278"/>
  <c r="R364"/>
  <c r="R467"/>
  <c r="P510"/>
  <c r="R516"/>
  <c r="R515"/>
  <c r="T525"/>
  <c r="T524"/>
  <c i="4" r="P86"/>
  <c r="P85"/>
  <c r="P84"/>
  <c i="1" r="AU57"/>
  <c i="5" r="BK226"/>
  <c r="J226"/>
  <c r="J63"/>
  <c r="P353"/>
  <c r="P486"/>
  <c r="P531"/>
  <c i="7" r="R93"/>
  <c r="R231"/>
  <c r="BK348"/>
  <c r="J348"/>
  <c r="J66"/>
  <c r="T561"/>
  <c r="R610"/>
  <c r="R609"/>
  <c i="9" r="P96"/>
  <c r="T274"/>
  <c r="P536"/>
  <c r="R566"/>
  <c i="10" r="R350"/>
  <c r="T455"/>
  <c i="2" r="P177"/>
  <c r="T195"/>
  <c r="P243"/>
  <c r="R243"/>
  <c r="BK378"/>
  <c r="J378"/>
  <c r="J67"/>
  <c i="3" r="R95"/>
  <c r="BK278"/>
  <c r="J278"/>
  <c r="J63"/>
  <c r="T364"/>
  <c r="P486"/>
  <c i="4" r="R86"/>
  <c r="R85"/>
  <c r="R84"/>
  <c i="5" r="BK92"/>
  <c r="J92"/>
  <c r="J61"/>
  <c r="P226"/>
  <c r="R398"/>
  <c r="T523"/>
  <c i="6" r="R86"/>
  <c r="R85"/>
  <c r="R84"/>
  <c i="7" r="P204"/>
  <c r="BK402"/>
  <c r="J402"/>
  <c r="J67"/>
  <c i="8" r="R86"/>
  <c r="R85"/>
  <c r="R84"/>
  <c i="9" r="BK322"/>
  <c r="J322"/>
  <c r="J65"/>
  <c r="R515"/>
  <c r="P553"/>
  <c r="R559"/>
  <c r="R558"/>
  <c r="BK580"/>
  <c r="J580"/>
  <c r="J74"/>
  <c i="10" r="P350"/>
  <c r="P89"/>
  <c r="T333"/>
  <c r="BK350"/>
  <c r="J350"/>
  <c r="J65"/>
  <c r="P455"/>
  <c i="9" r="BK274"/>
  <c r="J274"/>
  <c r="J64"/>
  <c i="10" r="T185"/>
  <c r="BK455"/>
  <c r="J455"/>
  <c r="J66"/>
  <c i="11" r="P86"/>
  <c r="P85"/>
  <c r="P84"/>
  <c i="1" r="AU64"/>
  <c i="2" r="BK90"/>
  <c r="BK195"/>
  <c r="J195"/>
  <c r="J64"/>
  <c r="T285"/>
  <c i="3" r="P261"/>
  <c r="R278"/>
  <c r="BK364"/>
  <c r="J364"/>
  <c r="J66"/>
  <c r="BK486"/>
  <c r="J486"/>
  <c r="J68"/>
  <c r="BK510"/>
  <c r="J510"/>
  <c r="J69"/>
  <c r="P516"/>
  <c r="P515"/>
  <c r="BK525"/>
  <c r="J525"/>
  <c r="J73"/>
  <c i="4" r="T86"/>
  <c r="T85"/>
  <c r="T84"/>
  <c i="5" r="T226"/>
  <c r="R353"/>
  <c r="BK486"/>
  <c r="J486"/>
  <c r="J66"/>
  <c r="BK531"/>
  <c r="J531"/>
  <c r="J70"/>
  <c i="6" r="P86"/>
  <c r="P85"/>
  <c r="P84"/>
  <c i="1" r="AU59"/>
  <c i="7" r="P231"/>
  <c r="P275"/>
  <c r="R348"/>
  <c r="P561"/>
  <c i="9" r="T96"/>
  <c r="P322"/>
  <c r="T515"/>
  <c r="T559"/>
  <c r="T580"/>
  <c r="T579"/>
  <c i="10" r="P185"/>
  <c i="9" r="BK96"/>
  <c r="J96"/>
  <c r="J61"/>
  <c r="P274"/>
  <c r="BK515"/>
  <c r="J515"/>
  <c r="J67"/>
  <c r="BK566"/>
  <c r="J566"/>
  <c r="J72"/>
  <c i="11" r="R86"/>
  <c r="R85"/>
  <c r="R84"/>
  <c i="7" r="BK204"/>
  <c r="J204"/>
  <c r="J62"/>
  <c r="T402"/>
  <c i="8" r="P86"/>
  <c r="P85"/>
  <c r="P84"/>
  <c i="1" r="AU61"/>
  <c i="9" r="T361"/>
  <c r="R553"/>
  <c i="7" r="BK93"/>
  <c r="R204"/>
  <c r="BK275"/>
  <c r="J275"/>
  <c r="J65"/>
  <c r="T275"/>
  <c i="8" r="BK86"/>
  <c r="J86"/>
  <c r="J61"/>
  <c i="9" r="R361"/>
  <c i="10" r="BK89"/>
  <c r="R333"/>
  <c i="5" r="T92"/>
  <c r="BK353"/>
  <c r="J353"/>
  <c r="J64"/>
  <c r="T353"/>
  <c r="T486"/>
  <c r="P523"/>
  <c r="P522"/>
  <c r="R531"/>
  <c i="7" r="BK231"/>
  <c r="J231"/>
  <c r="J63"/>
  <c r="R402"/>
  <c i="9" r="BK361"/>
  <c r="J361"/>
  <c r="J66"/>
  <c r="P515"/>
  <c r="T553"/>
  <c r="T566"/>
  <c i="10" r="BK185"/>
  <c r="J185"/>
  <c r="J63"/>
  <c i="11" r="T86"/>
  <c r="T85"/>
  <c r="T84"/>
  <c i="12" r="BK87"/>
  <c r="BK123"/>
  <c r="J123"/>
  <c r="J64"/>
  <c i="10" r="T89"/>
  <c i="11" r="BK86"/>
  <c r="J86"/>
  <c r="J61"/>
  <c i="12" r="BK112"/>
  <c r="J112"/>
  <c r="J62"/>
  <c r="P123"/>
  <c i="2" r="R90"/>
  <c r="R89"/>
  <c r="R88"/>
  <c r="R195"/>
  <c r="P285"/>
  <c r="R378"/>
  <c i="3" r="P95"/>
  <c r="T261"/>
  <c r="P292"/>
  <c r="T292"/>
  <c r="P335"/>
  <c r="T335"/>
  <c r="P467"/>
  <c r="T486"/>
  <c r="T510"/>
  <c r="P525"/>
  <c r="P524"/>
  <c i="4" r="BK86"/>
  <c i="5" r="P92"/>
  <c r="P91"/>
  <c r="P90"/>
  <c i="1" r="AU58"/>
  <c i="5" r="P398"/>
  <c r="R523"/>
  <c r="R522"/>
  <c i="6" r="BK86"/>
  <c r="J86"/>
  <c r="J61"/>
  <c i="7" r="P93"/>
  <c r="T231"/>
  <c r="P348"/>
  <c r="BK561"/>
  <c r="J561"/>
  <c r="J68"/>
  <c r="P610"/>
  <c r="P609"/>
  <c i="8" r="T86"/>
  <c r="T85"/>
  <c r="T84"/>
  <c i="9" r="R96"/>
  <c r="R274"/>
  <c r="R536"/>
  <c r="P566"/>
  <c i="10" r="T350"/>
  <c r="R455"/>
  <c i="12" r="R119"/>
  <c i="10" r="BK333"/>
  <c r="J333"/>
  <c r="J64"/>
  <c i="12" r="T87"/>
  <c r="T112"/>
  <c r="BK119"/>
  <c r="J119"/>
  <c r="J63"/>
  <c r="P119"/>
  <c r="T119"/>
  <c i="9" r="T322"/>
  <c r="T536"/>
  <c r="P559"/>
  <c r="P580"/>
  <c r="P579"/>
  <c i="10" r="P333"/>
  <c r="R89"/>
  <c i="12" r="P87"/>
  <c r="P86"/>
  <c r="P85"/>
  <c i="1" r="AU65"/>
  <c i="12" r="P112"/>
  <c r="T123"/>
  <c i="13" r="BK84"/>
  <c r="R84"/>
  <c r="R83"/>
  <c r="R82"/>
  <c i="2" r="BK177"/>
  <c r="J177"/>
  <c r="J62"/>
  <c r="P195"/>
  <c r="BK243"/>
  <c r="J243"/>
  <c r="J65"/>
  <c r="T243"/>
  <c r="T378"/>
  <c i="3" r="BK95"/>
  <c r="J95"/>
  <c r="J61"/>
  <c r="R261"/>
  <c r="T278"/>
  <c r="P364"/>
  <c r="T467"/>
  <c r="R510"/>
  <c r="T516"/>
  <c r="T515"/>
  <c i="5" r="R226"/>
  <c r="T398"/>
  <c r="T531"/>
  <c i="7" r="T93"/>
  <c r="T92"/>
  <c r="T91"/>
  <c r="P402"/>
  <c r="BK610"/>
  <c r="J610"/>
  <c r="J71"/>
  <c i="9" r="R322"/>
  <c r="BK536"/>
  <c r="J536"/>
  <c r="J68"/>
  <c r="BK559"/>
  <c r="J559"/>
  <c r="J71"/>
  <c r="R580"/>
  <c r="R579"/>
  <c i="12" r="R87"/>
  <c r="R112"/>
  <c r="R123"/>
  <c i="13" r="P84"/>
  <c r="P83"/>
  <c r="P82"/>
  <c i="1" r="AU66"/>
  <c i="13" r="T84"/>
  <c r="T83"/>
  <c r="T82"/>
  <c i="6" r="BK99"/>
  <c r="J99"/>
  <c r="J63"/>
  <c i="2" r="BK190"/>
  <c r="J190"/>
  <c r="J63"/>
  <c i="6" r="BK102"/>
  <c r="J102"/>
  <c r="J64"/>
  <c i="7" r="BK270"/>
  <c r="J270"/>
  <c r="J64"/>
  <c i="8" r="BK101"/>
  <c r="J101"/>
  <c r="J63"/>
  <c r="BK104"/>
  <c r="J104"/>
  <c r="J64"/>
  <c i="10" r="BK500"/>
  <c r="J500"/>
  <c r="J67"/>
  <c i="9" r="BK253"/>
  <c r="J253"/>
  <c r="J62"/>
  <c i="2" r="BK393"/>
  <c r="J393"/>
  <c r="J68"/>
  <c i="9" r="BK269"/>
  <c r="J269"/>
  <c r="J63"/>
  <c i="10" r="BK180"/>
  <c r="J180"/>
  <c r="J62"/>
  <c i="6" r="BK96"/>
  <c r="J96"/>
  <c r="J62"/>
  <c i="8" r="BK98"/>
  <c r="J98"/>
  <c r="J62"/>
  <c i="11" r="BK96"/>
  <c r="J96"/>
  <c r="J62"/>
  <c r="BK99"/>
  <c r="J99"/>
  <c r="J63"/>
  <c i="4" r="BK101"/>
  <c r="J101"/>
  <c r="J63"/>
  <c i="5" r="BK221"/>
  <c r="J221"/>
  <c r="J62"/>
  <c r="BK519"/>
  <c r="J519"/>
  <c r="J67"/>
  <c i="11" r="BK102"/>
  <c r="J102"/>
  <c r="J64"/>
  <c i="4" r="BK98"/>
  <c r="J98"/>
  <c r="J62"/>
  <c r="BK104"/>
  <c r="J104"/>
  <c r="J64"/>
  <c i="7" r="BK606"/>
  <c r="J606"/>
  <c r="J69"/>
  <c i="12" r="BK159"/>
  <c r="J159"/>
  <c r="J65"/>
  <c i="13" r="BK191"/>
  <c r="J191"/>
  <c r="J62"/>
  <c r="BE97"/>
  <c r="BE103"/>
  <c r="BE111"/>
  <c r="BE145"/>
  <c r="BE116"/>
  <c r="BE120"/>
  <c r="BE134"/>
  <c r="BE114"/>
  <c r="BE133"/>
  <c r="BE136"/>
  <c r="BE137"/>
  <c r="BE143"/>
  <c r="BE156"/>
  <c r="J76"/>
  <c r="BE141"/>
  <c r="BE87"/>
  <c r="BE91"/>
  <c r="BE162"/>
  <c r="BE101"/>
  <c r="BE139"/>
  <c r="E48"/>
  <c r="F79"/>
  <c r="BE85"/>
  <c r="BE86"/>
  <c r="BE93"/>
  <c r="BE95"/>
  <c r="BE152"/>
  <c i="12" r="J87"/>
  <c r="J61"/>
  <c i="13" r="BE107"/>
  <c r="BE163"/>
  <c r="BE173"/>
  <c r="BE99"/>
  <c r="BE109"/>
  <c r="BE113"/>
  <c r="BE157"/>
  <c r="BE138"/>
  <c r="BE168"/>
  <c r="BE170"/>
  <c r="BE175"/>
  <c r="BE172"/>
  <c r="BE183"/>
  <c r="BE185"/>
  <c r="BE105"/>
  <c r="BE167"/>
  <c r="BE186"/>
  <c r="BE89"/>
  <c r="BE122"/>
  <c r="BE177"/>
  <c r="BE182"/>
  <c r="BE128"/>
  <c r="BE192"/>
  <c r="BE119"/>
  <c r="BE126"/>
  <c r="BE135"/>
  <c r="BE142"/>
  <c r="BE147"/>
  <c i="12" r="E48"/>
  <c r="F55"/>
  <c r="BE88"/>
  <c i="11" r="BK85"/>
  <c r="J85"/>
  <c r="J60"/>
  <c i="12" r="BE89"/>
  <c r="BE92"/>
  <c r="BE101"/>
  <c r="BE114"/>
  <c r="BE113"/>
  <c r="BE121"/>
  <c r="J79"/>
  <c r="BE94"/>
  <c r="BE97"/>
  <c r="BE99"/>
  <c r="BE102"/>
  <c r="BE108"/>
  <c r="BE115"/>
  <c r="BE117"/>
  <c r="BE128"/>
  <c r="BE133"/>
  <c r="BE136"/>
  <c r="BE104"/>
  <c r="BE95"/>
  <c r="BE129"/>
  <c r="BE130"/>
  <c r="BE134"/>
  <c r="BE91"/>
  <c r="BE110"/>
  <c r="BE116"/>
  <c r="BE118"/>
  <c r="BE124"/>
  <c r="BE131"/>
  <c r="BE138"/>
  <c r="BE139"/>
  <c r="BE120"/>
  <c r="BE126"/>
  <c r="BE135"/>
  <c r="BE140"/>
  <c r="BE141"/>
  <c r="BE146"/>
  <c r="BE151"/>
  <c r="BE153"/>
  <c r="BE142"/>
  <c r="BE148"/>
  <c r="BE137"/>
  <c r="BE143"/>
  <c r="BE154"/>
  <c r="BE155"/>
  <c r="BE160"/>
  <c r="BE90"/>
  <c r="BE157"/>
  <c r="BE93"/>
  <c r="BE106"/>
  <c r="BE122"/>
  <c r="BE132"/>
  <c r="BE144"/>
  <c r="BE145"/>
  <c r="BE147"/>
  <c r="BE149"/>
  <c r="BE150"/>
  <c r="BE152"/>
  <c r="BE156"/>
  <c r="BE158"/>
  <c i="10" r="J89"/>
  <c r="J61"/>
  <c i="11" r="E48"/>
  <c r="J52"/>
  <c r="F81"/>
  <c r="BE90"/>
  <c r="BE94"/>
  <c r="BE97"/>
  <c r="BE87"/>
  <c r="BE89"/>
  <c r="BE92"/>
  <c r="BE100"/>
  <c r="BE103"/>
  <c i="9" r="BK95"/>
  <c i="10" r="E48"/>
  <c r="F55"/>
  <c r="BE111"/>
  <c r="BE126"/>
  <c r="BE132"/>
  <c i="9" r="BK579"/>
  <c r="J579"/>
  <c r="J73"/>
  <c i="10" r="BE150"/>
  <c r="BE155"/>
  <c r="BE95"/>
  <c r="BE90"/>
  <c i="9" r="BK558"/>
  <c r="J558"/>
  <c r="J70"/>
  <c i="10" r="BE121"/>
  <c r="BE186"/>
  <c r="BE290"/>
  <c r="BE317"/>
  <c r="BE104"/>
  <c r="BE147"/>
  <c r="J52"/>
  <c r="BE99"/>
  <c r="BE325"/>
  <c r="BE365"/>
  <c r="BE416"/>
  <c r="BE141"/>
  <c r="BE159"/>
  <c r="BE181"/>
  <c r="BE190"/>
  <c r="BE198"/>
  <c r="BE243"/>
  <c r="BE252"/>
  <c r="BE260"/>
  <c r="BE264"/>
  <c r="BE277"/>
  <c r="BE298"/>
  <c r="BE322"/>
  <c r="BE349"/>
  <c r="BE363"/>
  <c r="BE396"/>
  <c r="BE404"/>
  <c r="BE409"/>
  <c r="BE164"/>
  <c r="BE169"/>
  <c r="BE176"/>
  <c r="BE248"/>
  <c r="BE256"/>
  <c r="BE268"/>
  <c r="BE282"/>
  <c r="BE285"/>
  <c r="BE293"/>
  <c r="BE330"/>
  <c r="BE356"/>
  <c r="BE366"/>
  <c r="BE388"/>
  <c r="BE393"/>
  <c r="BE426"/>
  <c r="BE440"/>
  <c r="BE450"/>
  <c r="BE465"/>
  <c r="BE490"/>
  <c r="BE274"/>
  <c r="BE301"/>
  <c r="BE306"/>
  <c r="BE334"/>
  <c r="BE338"/>
  <c r="BE358"/>
  <c r="BE367"/>
  <c r="BE401"/>
  <c r="BE418"/>
  <c r="BE423"/>
  <c r="BE427"/>
  <c r="BE436"/>
  <c r="BE456"/>
  <c r="BE136"/>
  <c r="BE173"/>
  <c r="BE203"/>
  <c r="BE211"/>
  <c r="BE216"/>
  <c r="BE221"/>
  <c r="BE225"/>
  <c r="BE230"/>
  <c r="BE234"/>
  <c r="BE238"/>
  <c r="BE309"/>
  <c r="BE314"/>
  <c r="BE343"/>
  <c r="BE344"/>
  <c r="BE348"/>
  <c r="BE351"/>
  <c r="BE357"/>
  <c r="BE364"/>
  <c r="BE372"/>
  <c r="BE377"/>
  <c r="BE380"/>
  <c r="BE385"/>
  <c r="BE412"/>
  <c r="BE431"/>
  <c r="BE445"/>
  <c r="BE461"/>
  <c r="BE471"/>
  <c r="BE475"/>
  <c r="BE479"/>
  <c r="BE483"/>
  <c r="BE495"/>
  <c r="BE501"/>
  <c i="9" r="BE287"/>
  <c r="J88"/>
  <c r="BE109"/>
  <c r="BE223"/>
  <c r="BE260"/>
  <c r="BE297"/>
  <c r="BE127"/>
  <c r="BE304"/>
  <c r="F91"/>
  <c r="BE143"/>
  <c r="BE185"/>
  <c r="BE198"/>
  <c r="BE305"/>
  <c r="BE311"/>
  <c i="8" r="BK85"/>
  <c r="J85"/>
  <c r="J60"/>
  <c i="9" r="BE254"/>
  <c r="BE323"/>
  <c r="BE97"/>
  <c r="BE117"/>
  <c r="BE317"/>
  <c r="BE356"/>
  <c r="BE242"/>
  <c r="BE275"/>
  <c r="BE306"/>
  <c r="BE348"/>
  <c r="BE386"/>
  <c r="BE353"/>
  <c r="BE394"/>
  <c r="BE402"/>
  <c r="BE230"/>
  <c r="BE302"/>
  <c r="BE303"/>
  <c r="BE338"/>
  <c r="BE107"/>
  <c r="BE113"/>
  <c r="BE174"/>
  <c r="BE301"/>
  <c r="BE438"/>
  <c r="BE138"/>
  <c r="BE203"/>
  <c r="BE397"/>
  <c r="BE433"/>
  <c r="E48"/>
  <c r="BE444"/>
  <c r="BE475"/>
  <c r="BE102"/>
  <c r="BE192"/>
  <c r="BE270"/>
  <c r="BE280"/>
  <c r="BE291"/>
  <c r="BE333"/>
  <c r="BE371"/>
  <c r="BE410"/>
  <c r="BE413"/>
  <c r="BE429"/>
  <c r="BE439"/>
  <c r="BE452"/>
  <c r="BE460"/>
  <c r="BE481"/>
  <c r="BE511"/>
  <c r="BE520"/>
  <c r="BE122"/>
  <c r="BE133"/>
  <c r="BE245"/>
  <c r="BE484"/>
  <c r="BE495"/>
  <c r="BE545"/>
  <c r="BE215"/>
  <c r="BE238"/>
  <c r="BE328"/>
  <c r="BE363"/>
  <c r="BE381"/>
  <c r="BE418"/>
  <c r="BE443"/>
  <c r="BE446"/>
  <c r="BE448"/>
  <c r="BE456"/>
  <c r="BE471"/>
  <c r="BE501"/>
  <c r="BE531"/>
  <c r="BE554"/>
  <c r="BE576"/>
  <c r="BE581"/>
  <c r="BE128"/>
  <c r="BE148"/>
  <c r="BE233"/>
  <c r="BE249"/>
  <c r="BE362"/>
  <c r="BE366"/>
  <c r="BE389"/>
  <c r="BE421"/>
  <c r="BE425"/>
  <c r="BE482"/>
  <c r="BE489"/>
  <c r="BE502"/>
  <c r="BE504"/>
  <c r="BE524"/>
  <c r="BE528"/>
  <c r="BE543"/>
  <c r="BE560"/>
  <c r="BE567"/>
  <c r="BE571"/>
  <c r="BE572"/>
  <c r="BE577"/>
  <c r="BE582"/>
  <c r="BE156"/>
  <c r="BE179"/>
  <c r="BE194"/>
  <c r="BE207"/>
  <c r="BE211"/>
  <c r="BE220"/>
  <c r="BE405"/>
  <c r="BE426"/>
  <c r="BE428"/>
  <c r="BE434"/>
  <c r="BE467"/>
  <c r="BE478"/>
  <c r="BE479"/>
  <c r="BE480"/>
  <c r="BE483"/>
  <c r="BE491"/>
  <c r="BE497"/>
  <c r="BE503"/>
  <c r="BE505"/>
  <c r="BE516"/>
  <c r="BE537"/>
  <c r="BE539"/>
  <c r="BE549"/>
  <c r="BE556"/>
  <c r="BE565"/>
  <c i="7" r="J93"/>
  <c r="J61"/>
  <c i="8" r="BE92"/>
  <c r="BE90"/>
  <c r="BE94"/>
  <c r="BE99"/>
  <c r="E74"/>
  <c r="F81"/>
  <c r="BE87"/>
  <c r="BE96"/>
  <c r="BE102"/>
  <c r="J52"/>
  <c r="BE89"/>
  <c r="BE105"/>
  <c i="7" r="BE132"/>
  <c r="BE222"/>
  <c r="BE227"/>
  <c r="BE240"/>
  <c r="BE280"/>
  <c r="BE310"/>
  <c r="BE332"/>
  <c r="BE409"/>
  <c r="BE410"/>
  <c r="BE417"/>
  <c r="BE423"/>
  <c r="BE447"/>
  <c r="BE127"/>
  <c r="BE147"/>
  <c r="BE153"/>
  <c r="BE237"/>
  <c r="BE241"/>
  <c r="BE368"/>
  <c r="BE380"/>
  <c r="BE395"/>
  <c r="BE403"/>
  <c r="BE421"/>
  <c i="6" r="BK85"/>
  <c r="J85"/>
  <c r="J60"/>
  <c i="7" r="E81"/>
  <c r="BE99"/>
  <c r="BE109"/>
  <c r="BE162"/>
  <c r="BE168"/>
  <c r="BE284"/>
  <c r="BE288"/>
  <c r="BE293"/>
  <c r="BE301"/>
  <c r="BE344"/>
  <c r="BE418"/>
  <c r="BE422"/>
  <c r="BE437"/>
  <c r="BE440"/>
  <c r="BE446"/>
  <c r="BE474"/>
  <c r="BE210"/>
  <c r="BE245"/>
  <c r="BE373"/>
  <c r="BE391"/>
  <c r="BE408"/>
  <c r="BE420"/>
  <c r="BE432"/>
  <c r="BE487"/>
  <c r="J85"/>
  <c r="BE214"/>
  <c r="BE218"/>
  <c r="BE260"/>
  <c r="BE324"/>
  <c r="BE367"/>
  <c r="BE385"/>
  <c r="BE439"/>
  <c r="BE94"/>
  <c r="BE248"/>
  <c r="BE253"/>
  <c r="BE305"/>
  <c r="BE320"/>
  <c r="BE374"/>
  <c r="BE419"/>
  <c r="BE448"/>
  <c r="BE518"/>
  <c r="BE527"/>
  <c r="BE336"/>
  <c r="BE534"/>
  <c r="BE580"/>
  <c r="BE175"/>
  <c r="BE185"/>
  <c r="BE205"/>
  <c r="BE258"/>
  <c r="BE363"/>
  <c r="BE401"/>
  <c r="BE411"/>
  <c r="BE427"/>
  <c r="BE428"/>
  <c r="BE429"/>
  <c r="BE430"/>
  <c r="BE449"/>
  <c r="BE541"/>
  <c r="BE479"/>
  <c r="BE490"/>
  <c r="BE498"/>
  <c r="BE438"/>
  <c r="BE445"/>
  <c r="BE454"/>
  <c r="BE556"/>
  <c r="BE171"/>
  <c r="BE189"/>
  <c r="BE192"/>
  <c r="BE276"/>
  <c r="BE358"/>
  <c r="BE376"/>
  <c r="BE390"/>
  <c r="BE464"/>
  <c r="BE469"/>
  <c r="BE546"/>
  <c r="BE575"/>
  <c r="BE588"/>
  <c r="BE596"/>
  <c r="BE600"/>
  <c r="BE607"/>
  <c r="BE611"/>
  <c r="BE616"/>
  <c r="BE104"/>
  <c r="BE114"/>
  <c r="BE157"/>
  <c r="BE234"/>
  <c r="BE235"/>
  <c r="BE255"/>
  <c r="BE263"/>
  <c r="BE265"/>
  <c r="BE267"/>
  <c r="BE400"/>
  <c r="BE431"/>
  <c r="BE459"/>
  <c r="F88"/>
  <c r="BE349"/>
  <c r="BE354"/>
  <c r="BE381"/>
  <c r="BE482"/>
  <c r="BE503"/>
  <c r="BE506"/>
  <c r="BE514"/>
  <c r="BE523"/>
  <c r="BE551"/>
  <c r="BE511"/>
  <c r="BE532"/>
  <c r="BE537"/>
  <c r="BE119"/>
  <c r="BE180"/>
  <c r="BE232"/>
  <c r="BE271"/>
  <c r="BE297"/>
  <c r="BE315"/>
  <c r="BE386"/>
  <c r="BE407"/>
  <c r="BE416"/>
  <c r="BE495"/>
  <c r="BE562"/>
  <c r="BE592"/>
  <c r="BE142"/>
  <c r="BE197"/>
  <c r="BE200"/>
  <c r="BE328"/>
  <c r="BE340"/>
  <c r="BE359"/>
  <c r="BE375"/>
  <c r="BE571"/>
  <c r="BE584"/>
  <c i="5" r="BK522"/>
  <c r="J522"/>
  <c r="J68"/>
  <c i="6" r="F55"/>
  <c r="J78"/>
  <c r="BE90"/>
  <c r="BE92"/>
  <c r="BE94"/>
  <c r="BE103"/>
  <c i="5" r="BK91"/>
  <c r="J91"/>
  <c r="J60"/>
  <c i="6" r="BE100"/>
  <c r="E74"/>
  <c r="BE97"/>
  <c r="BE87"/>
  <c r="BE89"/>
  <c i="1" r="BD59"/>
  <c i="5" r="BE150"/>
  <c r="BE152"/>
  <c r="BE156"/>
  <c r="BE173"/>
  <c r="BE334"/>
  <c r="BE390"/>
  <c r="BE133"/>
  <c r="BE256"/>
  <c r="E48"/>
  <c r="F87"/>
  <c r="BE93"/>
  <c r="BE182"/>
  <c r="BE205"/>
  <c r="BE287"/>
  <c r="BE454"/>
  <c r="BE123"/>
  <c r="BE188"/>
  <c r="BE191"/>
  <c r="BE291"/>
  <c r="BE337"/>
  <c r="BE342"/>
  <c r="BE397"/>
  <c r="BE404"/>
  <c r="BE406"/>
  <c r="BE415"/>
  <c r="BE429"/>
  <c r="BE496"/>
  <c i="4" r="J86"/>
  <c r="J61"/>
  <c i="5" r="BE118"/>
  <c r="BE128"/>
  <c r="BE295"/>
  <c r="BE236"/>
  <c r="BE354"/>
  <c r="BE529"/>
  <c r="BE140"/>
  <c r="BE381"/>
  <c r="BE513"/>
  <c r="BE414"/>
  <c r="BE492"/>
  <c r="BE515"/>
  <c r="BE113"/>
  <c r="BE217"/>
  <c r="BE227"/>
  <c r="BE283"/>
  <c r="BE345"/>
  <c r="BE413"/>
  <c r="BE505"/>
  <c r="BE524"/>
  <c r="BE532"/>
  <c r="BE537"/>
  <c r="BE163"/>
  <c r="BE222"/>
  <c r="BE261"/>
  <c r="BE265"/>
  <c r="BE270"/>
  <c r="BE329"/>
  <c r="BE363"/>
  <c r="BE373"/>
  <c r="BE421"/>
  <c r="BE520"/>
  <c r="BE196"/>
  <c r="BE200"/>
  <c r="BE210"/>
  <c r="BE251"/>
  <c r="BE310"/>
  <c r="BE313"/>
  <c r="BE318"/>
  <c r="BE364"/>
  <c r="BE391"/>
  <c r="BE434"/>
  <c r="BE445"/>
  <c r="BE449"/>
  <c r="BE466"/>
  <c r="BE501"/>
  <c r="BE368"/>
  <c r="BE380"/>
  <c r="BE386"/>
  <c r="BE416"/>
  <c r="BE426"/>
  <c r="BE487"/>
  <c r="BE161"/>
  <c r="BE231"/>
  <c r="BE241"/>
  <c r="BE299"/>
  <c r="BE350"/>
  <c r="BE375"/>
  <c r="BE407"/>
  <c r="BE412"/>
  <c r="BE456"/>
  <c r="BE461"/>
  <c r="BE471"/>
  <c r="BE509"/>
  <c r="J84"/>
  <c r="BE103"/>
  <c r="BE108"/>
  <c r="BE246"/>
  <c r="BE274"/>
  <c r="BE278"/>
  <c r="BE303"/>
  <c r="BE321"/>
  <c r="BE374"/>
  <c r="BE376"/>
  <c r="BE405"/>
  <c r="BE437"/>
  <c r="BE98"/>
  <c r="BE167"/>
  <c r="BE214"/>
  <c r="BE326"/>
  <c r="BE177"/>
  <c r="BE358"/>
  <c r="BE385"/>
  <c r="BE396"/>
  <c r="BE399"/>
  <c r="BE442"/>
  <c r="BE476"/>
  <c r="BE481"/>
  <c i="3" r="BK94"/>
  <c r="BK515"/>
  <c r="J515"/>
  <c r="J70"/>
  <c i="4" r="BE87"/>
  <c r="E74"/>
  <c r="F55"/>
  <c r="BE92"/>
  <c r="BE89"/>
  <c r="J78"/>
  <c i="3" r="BK524"/>
  <c r="J524"/>
  <c r="J72"/>
  <c i="4" r="BE102"/>
  <c r="BE96"/>
  <c r="BE99"/>
  <c r="BE105"/>
  <c r="BE90"/>
  <c r="BE94"/>
  <c i="3" r="BE101"/>
  <c r="BE213"/>
  <c r="BE254"/>
  <c i="2" r="J90"/>
  <c r="J61"/>
  <c i="3" r="BE114"/>
  <c r="BE133"/>
  <c r="BE106"/>
  <c r="BE148"/>
  <c r="BE217"/>
  <c r="BE236"/>
  <c r="BE262"/>
  <c r="BE276"/>
  <c r="BE283"/>
  <c r="E83"/>
  <c r="F90"/>
  <c r="BE96"/>
  <c r="BE198"/>
  <c r="BE208"/>
  <c r="BE257"/>
  <c r="BE250"/>
  <c r="BE155"/>
  <c r="BE293"/>
  <c r="BE305"/>
  <c r="BE310"/>
  <c r="J52"/>
  <c r="BE164"/>
  <c r="BE324"/>
  <c r="BE336"/>
  <c r="BE128"/>
  <c r="BE174"/>
  <c r="BE179"/>
  <c r="BE183"/>
  <c r="BE186"/>
  <c r="BE189"/>
  <c r="BE228"/>
  <c r="BE245"/>
  <c r="BE298"/>
  <c r="BE118"/>
  <c r="BE123"/>
  <c r="BE138"/>
  <c r="BE221"/>
  <c r="BE279"/>
  <c r="BE341"/>
  <c r="BE365"/>
  <c r="BE376"/>
  <c r="BE396"/>
  <c r="BE409"/>
  <c r="BE143"/>
  <c r="BE192"/>
  <c r="BE223"/>
  <c r="BE272"/>
  <c r="BE277"/>
  <c r="BE323"/>
  <c r="BE346"/>
  <c r="BE356"/>
  <c r="BE366"/>
  <c r="BE399"/>
  <c r="BE410"/>
  <c r="BE416"/>
  <c r="BE420"/>
  <c r="BE422"/>
  <c r="BE424"/>
  <c r="BE439"/>
  <c r="BE371"/>
  <c r="BE379"/>
  <c r="BE404"/>
  <c r="BE415"/>
  <c r="BE444"/>
  <c r="BE453"/>
  <c r="BE204"/>
  <c r="BE206"/>
  <c r="BE242"/>
  <c r="BE259"/>
  <c r="BE267"/>
  <c r="BE287"/>
  <c r="BE407"/>
  <c r="BE487"/>
  <c r="BE502"/>
  <c r="BE513"/>
  <c r="BE329"/>
  <c r="BE389"/>
  <c r="BE412"/>
  <c r="BE421"/>
  <c r="BE441"/>
  <c r="BE443"/>
  <c r="BE446"/>
  <c r="BE449"/>
  <c r="BE450"/>
  <c r="BE451"/>
  <c r="BE458"/>
  <c r="BE460"/>
  <c r="BE478"/>
  <c r="BE500"/>
  <c r="BE316"/>
  <c r="BE320"/>
  <c r="BE321"/>
  <c r="BE322"/>
  <c r="BE351"/>
  <c r="BE359"/>
  <c r="BE386"/>
  <c r="BE428"/>
  <c r="BE437"/>
  <c r="BE447"/>
  <c r="BE461"/>
  <c r="BE110"/>
  <c r="BE233"/>
  <c r="BE445"/>
  <c r="BE463"/>
  <c r="BE468"/>
  <c r="BE474"/>
  <c r="BE491"/>
  <c r="BE506"/>
  <c r="BE511"/>
  <c r="BE521"/>
  <c r="BE413"/>
  <c r="BE426"/>
  <c r="BE430"/>
  <c r="BE448"/>
  <c r="BE462"/>
  <c r="BE472"/>
  <c r="BE481"/>
  <c r="BE494"/>
  <c r="BE496"/>
  <c r="BE517"/>
  <c r="BE522"/>
  <c r="BE526"/>
  <c r="BE527"/>
  <c i="2" r="BE239"/>
  <c r="BE91"/>
  <c r="BE178"/>
  <c r="BE183"/>
  <c r="BE170"/>
  <c r="BE191"/>
  <c r="BE251"/>
  <c r="BE316"/>
  <c r="J82"/>
  <c r="BE347"/>
  <c r="E78"/>
  <c r="BE151"/>
  <c r="BE156"/>
  <c r="BE231"/>
  <c r="BE235"/>
  <c r="BE265"/>
  <c r="BE267"/>
  <c r="BE100"/>
  <c r="BE132"/>
  <c r="BE146"/>
  <c r="BE210"/>
  <c r="BE223"/>
  <c r="BE262"/>
  <c r="F85"/>
  <c r="BE96"/>
  <c r="BE143"/>
  <c r="BE188"/>
  <c r="BE244"/>
  <c r="BE252"/>
  <c r="BE268"/>
  <c r="BE196"/>
  <c r="BE200"/>
  <c r="BE205"/>
  <c r="BE214"/>
  <c r="BE218"/>
  <c r="BE227"/>
  <c r="BE264"/>
  <c r="BE271"/>
  <c r="BE293"/>
  <c r="BE295"/>
  <c r="BE297"/>
  <c r="BE304"/>
  <c r="BE307"/>
  <c r="BE313"/>
  <c r="BE344"/>
  <c r="BE351"/>
  <c r="BE368"/>
  <c r="BE117"/>
  <c r="BE161"/>
  <c r="BE173"/>
  <c r="BE286"/>
  <c r="BE315"/>
  <c r="BE321"/>
  <c r="BE326"/>
  <c r="BE363"/>
  <c r="BE379"/>
  <c r="BE122"/>
  <c r="BE128"/>
  <c r="BE274"/>
  <c r="BE280"/>
  <c r="BE281"/>
  <c r="BE302"/>
  <c r="BE381"/>
  <c r="BE387"/>
  <c r="BE107"/>
  <c r="BE249"/>
  <c r="BE257"/>
  <c r="BE273"/>
  <c r="BE291"/>
  <c r="BE296"/>
  <c r="BE306"/>
  <c r="BE336"/>
  <c r="BE339"/>
  <c r="BE385"/>
  <c r="BE394"/>
  <c r="BE137"/>
  <c r="BE166"/>
  <c r="BE256"/>
  <c r="BE270"/>
  <c r="BE279"/>
  <c r="BE294"/>
  <c r="BE305"/>
  <c r="BE312"/>
  <c r="BE373"/>
  <c r="BE263"/>
  <c r="BE292"/>
  <c r="BE303"/>
  <c r="BE314"/>
  <c r="BE331"/>
  <c r="BE356"/>
  <c r="BE358"/>
  <c i="3" r="J34"/>
  <c i="1" r="AW56"/>
  <c i="13" r="J34"/>
  <c i="1" r="AW66"/>
  <c i="12" r="F37"/>
  <c i="1" r="BD65"/>
  <c i="11" r="F35"/>
  <c i="1" r="BB64"/>
  <c i="12" r="F36"/>
  <c i="1" r="BC65"/>
  <c i="2" r="J34"/>
  <c i="1" r="AW55"/>
  <c i="7" r="F35"/>
  <c i="1" r="BB60"/>
  <c i="3" r="F34"/>
  <c i="1" r="BA56"/>
  <c i="8" r="J34"/>
  <c i="1" r="AW61"/>
  <c i="3" r="F37"/>
  <c i="1" r="BD56"/>
  <c i="7" r="J34"/>
  <c i="1" r="AW60"/>
  <c i="13" r="F34"/>
  <c i="1" r="BA66"/>
  <c i="3" r="F36"/>
  <c i="1" r="BC56"/>
  <c i="3" r="F35"/>
  <c i="1" r="BB56"/>
  <c i="11" r="F37"/>
  <c i="1" r="BD64"/>
  <c i="4" r="F34"/>
  <c i="1" r="BA57"/>
  <c i="4" r="F36"/>
  <c i="1" r="BC57"/>
  <c i="10" r="F36"/>
  <c i="1" r="BC63"/>
  <c i="7" r="F37"/>
  <c i="1" r="BD60"/>
  <c i="10" r="F35"/>
  <c i="1" r="BB63"/>
  <c i="9" r="F34"/>
  <c i="1" r="BA62"/>
  <c i="5" r="F34"/>
  <c i="1" r="BA58"/>
  <c i="11" r="J34"/>
  <c i="1" r="AW64"/>
  <c i="11" r="F36"/>
  <c i="1" r="BC64"/>
  <c i="4" r="F35"/>
  <c i="1" r="BB57"/>
  <c i="5" r="F37"/>
  <c i="1" r="BD58"/>
  <c i="5" r="J34"/>
  <c i="1" r="AW58"/>
  <c i="9" r="F35"/>
  <c i="1" r="BB62"/>
  <c i="7" r="F36"/>
  <c i="1" r="BC60"/>
  <c i="2" r="F36"/>
  <c i="1" r="BC55"/>
  <c i="13" r="F37"/>
  <c i="1" r="BD66"/>
  <c i="13" r="F35"/>
  <c i="1" r="BB66"/>
  <c i="5" r="F35"/>
  <c i="1" r="BB58"/>
  <c i="10" r="F34"/>
  <c i="1" r="BA63"/>
  <c i="8" r="F34"/>
  <c i="1" r="BA61"/>
  <c i="9" r="J34"/>
  <c i="1" r="AW62"/>
  <c i="10" r="J34"/>
  <c i="1" r="AW63"/>
  <c i="6" r="F34"/>
  <c i="1" r="BA59"/>
  <c i="12" r="J34"/>
  <c i="1" r="AW65"/>
  <c i="5" r="F36"/>
  <c i="1" r="BC58"/>
  <c i="12" r="F34"/>
  <c i="1" r="BA65"/>
  <c i="4" r="J34"/>
  <c i="1" r="AW57"/>
  <c i="4" r="F37"/>
  <c i="1" r="BD57"/>
  <c i="6" r="J34"/>
  <c i="1" r="AW59"/>
  <c i="6" r="F35"/>
  <c i="1" r="BB59"/>
  <c i="11" r="F34"/>
  <c i="1" r="BA64"/>
  <c i="12" r="F35"/>
  <c i="1" r="BB65"/>
  <c i="13" r="F36"/>
  <c i="1" r="BC66"/>
  <c i="8" r="F37"/>
  <c i="1" r="BD61"/>
  <c i="8" r="F36"/>
  <c i="1" r="BC61"/>
  <c i="2" r="F34"/>
  <c i="1" r="BA55"/>
  <c i="2" r="F35"/>
  <c i="1" r="BB55"/>
  <c i="7" r="F34"/>
  <c i="1" r="BA60"/>
  <c i="2" r="F37"/>
  <c i="1" r="BD55"/>
  <c i="8" r="F35"/>
  <c i="1" r="BB61"/>
  <c i="9" r="F36"/>
  <c i="1" r="BC62"/>
  <c i="9" r="F37"/>
  <c i="1" r="BD62"/>
  <c i="10" r="F37"/>
  <c i="1" r="BD63"/>
  <c i="10" l="1" r="R88"/>
  <c r="R87"/>
  <c i="9" r="R95"/>
  <c r="R94"/>
  <c r="P558"/>
  <c i="13" r="BK83"/>
  <c r="J83"/>
  <c r="J60"/>
  <c i="10" r="P88"/>
  <c r="P87"/>
  <c i="1" r="AU63"/>
  <c i="10" r="T88"/>
  <c r="T87"/>
  <c i="9" r="T95"/>
  <c i="5" r="T91"/>
  <c i="7" r="BK92"/>
  <c r="J92"/>
  <c r="J60"/>
  <c i="2" r="BK89"/>
  <c r="BK88"/>
  <c r="J88"/>
  <c i="7" r="R92"/>
  <c r="R91"/>
  <c i="12" r="R86"/>
  <c r="R85"/>
  <c i="5" r="T522"/>
  <c r="R91"/>
  <c r="R90"/>
  <c i="10" r="BK88"/>
  <c r="J88"/>
  <c r="J60"/>
  <c i="9" r="T558"/>
  <c i="3" r="R94"/>
  <c r="R93"/>
  <c i="4" r="BK85"/>
  <c r="J85"/>
  <c r="J60"/>
  <c i="3" r="P94"/>
  <c r="P93"/>
  <c i="1" r="AU56"/>
  <c i="12" r="BK86"/>
  <c r="BK85"/>
  <c r="J85"/>
  <c r="J59"/>
  <c i="9" r="P95"/>
  <c r="P94"/>
  <c i="1" r="AU62"/>
  <c i="2" r="P89"/>
  <c r="P88"/>
  <c i="1" r="AU55"/>
  <c i="3" r="T94"/>
  <c r="T93"/>
  <c i="12" r="T86"/>
  <c r="T85"/>
  <c i="2" r="T89"/>
  <c r="T88"/>
  <c i="7" r="P92"/>
  <c r="P91"/>
  <c i="1" r="AU60"/>
  <c i="7" r="BK609"/>
  <c r="J609"/>
  <c r="J70"/>
  <c i="13" r="J84"/>
  <c r="J61"/>
  <c i="11" r="BK84"/>
  <c r="J84"/>
  <c r="J59"/>
  <c i="9" r="BK94"/>
  <c r="J94"/>
  <c r="J59"/>
  <c r="J95"/>
  <c r="J60"/>
  <c i="8" r="BK84"/>
  <c r="J84"/>
  <c r="J59"/>
  <c i="6" r="BK84"/>
  <c r="J84"/>
  <c i="5" r="BK90"/>
  <c r="J90"/>
  <c r="J59"/>
  <c i="3" r="BK93"/>
  <c r="J93"/>
  <c r="J94"/>
  <c r="J60"/>
  <c r="J30"/>
  <c i="1" r="AG56"/>
  <c i="6" r="J30"/>
  <c i="1" r="AG59"/>
  <c i="7" r="J33"/>
  <c i="1" r="AV60"/>
  <c r="AT60"/>
  <c i="12" r="J33"/>
  <c i="1" r="AV65"/>
  <c r="AT65"/>
  <c i="5" r="J33"/>
  <c i="1" r="AV58"/>
  <c r="AT58"/>
  <c i="4" r="F33"/>
  <c i="1" r="AZ57"/>
  <c i="11" r="J33"/>
  <c i="1" r="AV64"/>
  <c r="AT64"/>
  <c i="10" r="J33"/>
  <c i="1" r="AV63"/>
  <c r="AT63"/>
  <c r="BA54"/>
  <c r="AW54"/>
  <c r="AK30"/>
  <c i="6" r="F33"/>
  <c i="1" r="AZ59"/>
  <c i="6" r="J33"/>
  <c i="1" r="AV59"/>
  <c r="AT59"/>
  <c i="2" r="J33"/>
  <c i="1" r="AV55"/>
  <c r="AT55"/>
  <c i="2" r="J30"/>
  <c i="1" r="AG55"/>
  <c i="13" r="J33"/>
  <c i="1" r="AV66"/>
  <c r="AT66"/>
  <c i="2" r="F33"/>
  <c i="1" r="AZ55"/>
  <c i="8" r="J33"/>
  <c i="1" r="AV61"/>
  <c r="AT61"/>
  <c i="12" r="F33"/>
  <c i="1" r="AZ65"/>
  <c i="9" r="F33"/>
  <c i="1" r="AZ62"/>
  <c r="BB54"/>
  <c r="W31"/>
  <c i="11" r="F33"/>
  <c i="1" r="AZ64"/>
  <c i="8" r="F33"/>
  <c i="1" r="AZ61"/>
  <c i="5" r="F33"/>
  <c i="1" r="AZ58"/>
  <c i="4" r="J33"/>
  <c i="1" r="AV57"/>
  <c r="AT57"/>
  <c r="BC54"/>
  <c r="W32"/>
  <c i="7" r="F33"/>
  <c i="1" r="AZ60"/>
  <c i="9" r="J33"/>
  <c i="1" r="AV62"/>
  <c r="AT62"/>
  <c i="3" r="F33"/>
  <c i="1" r="AZ56"/>
  <c i="13" r="F33"/>
  <c i="1" r="AZ66"/>
  <c i="10" r="F33"/>
  <c i="1" r="AZ63"/>
  <c i="3" r="J33"/>
  <c i="1" r="AV56"/>
  <c r="AT56"/>
  <c r="BD54"/>
  <c r="W33"/>
  <c i="5" l="1" r="T90"/>
  <c i="9" r="T94"/>
  <c i="10" r="BK87"/>
  <c r="J87"/>
  <c r="J59"/>
  <c i="2" r="J89"/>
  <c r="J60"/>
  <c i="12" r="J86"/>
  <c r="J60"/>
  <c i="7" r="BK91"/>
  <c r="J91"/>
  <c r="J59"/>
  <c i="2" r="J59"/>
  <c i="4" r="BK84"/>
  <c r="J84"/>
  <c r="J59"/>
  <c i="13" r="BK82"/>
  <c r="J82"/>
  <c r="J59"/>
  <c i="1" r="AN59"/>
  <c i="6" r="J59"/>
  <c r="J39"/>
  <c i="1" r="AN56"/>
  <c i="3" r="J59"/>
  <c r="J39"/>
  <c i="2" r="J39"/>
  <c i="1" r="AN55"/>
  <c r="AU54"/>
  <c r="AZ54"/>
  <c r="W29"/>
  <c i="11" r="J30"/>
  <c i="1" r="AG64"/>
  <c r="AN64"/>
  <c i="9" r="J30"/>
  <c i="1" r="AG62"/>
  <c r="AN62"/>
  <c r="AY54"/>
  <c r="W30"/>
  <c i="12" r="J30"/>
  <c i="1" r="AG65"/>
  <c r="AN65"/>
  <c i="5" r="J30"/>
  <c i="1" r="AG58"/>
  <c r="AX54"/>
  <c i="8" r="J30"/>
  <c i="1" r="AG61"/>
  <c r="AN61"/>
  <c i="12" l="1" r="J39"/>
  <c i="11" r="J39"/>
  <c i="9" r="J39"/>
  <c i="8" r="J39"/>
  <c i="5" r="J39"/>
  <c i="1" r="AN58"/>
  <c i="10" r="J30"/>
  <c i="1" r="AG63"/>
  <c r="AN63"/>
  <c i="4" r="J30"/>
  <c i="1" r="AG57"/>
  <c r="AN57"/>
  <c i="7" r="J30"/>
  <c i="1" r="AG60"/>
  <c r="AN60"/>
  <c i="13" r="J30"/>
  <c i="1" r="AG66"/>
  <c r="AV54"/>
  <c r="AK29"/>
  <c i="4" l="1" r="J39"/>
  <c i="13" r="J39"/>
  <c i="7" r="J39"/>
  <c i="10" r="J39"/>
  <c i="1" r="AN6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<sst xmlns="http://schemas.openxmlformats.org/spreadsheetml/2006/main">
  <si>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</si>
  <si>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</si>
  <si>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</si>
  <si>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</si>
  <si>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</si>
  <si>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{f9e56873-f313-4fde-8467-492bde43678e}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</si>
  <si>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</si>
  <si>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</si>
  <si>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</si>
  <si>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</si>
  <si>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</si>
  <si>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</si>
  <si>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</si>
  <si>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</si>
  <si>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SKA72B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</si>
  <si>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</si>
  <si>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</si>
  <si>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II-117 Lipnice - Spálené Poříčí , ( úsek IV , úsek V )</t>
  </si>
  <si>
    <t>KSO:</t>
  </si>
  <si>
    <t/>
  </si>
  <si>
    <t>CC-CZ:</t>
  </si>
  <si>
    <t>Místo:</t>
  </si>
  <si>
    <t xml:space="preserve"> </t>
  </si>
  <si>
    <t>Datum:</t>
  </si>
  <si>
    <t>13. 5. 2024</t>
  </si>
  <si>
    <t>Zadavatel:</t>
  </si>
  <si>
    <t>IČ:</t>
  </si>
  <si>
    <t>00085031</t>
  </si>
  <si>
    <t>SÚS PK, příspěvková organizace</t>
  </si>
  <si>
    <t>DIČ:</t>
  </si>
  <si>
    <t>CZ00085031</t>
  </si>
  <si>
    <t>Uchazeč:</t>
  </si>
  <si>
    <t>Vyplň údaj</t>
  </si>
  <si>
    <t>Projektant:</t>
  </si>
  <si>
    <t>13890450</t>
  </si>
  <si>
    <t>Projekční kancelář Ing.Škubalová</t>
  </si>
  <si>
    <t>CZ5651090258</t>
  </si>
  <si>
    <t>True</t>
  </si>
  <si>
    <t>Zpracovatel:</t>
  </si>
  <si>
    <t>11628626</t>
  </si>
  <si>
    <t>Straka</t>
  </si>
  <si>
    <t>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</si>
  <si>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</si>
  <si>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</si>
  <si>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</si>
  <si>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</si>
  <si>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</si>
  <si>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</si>
  <si>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</si>
  <si>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</si>
  <si>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</si>
  <si>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</si>
  <si>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</si>
  <si>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</si>
  <si>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</si>
  <si>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</si>
  <si>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</si>
  <si>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</si>
  <si>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</si>
  <si>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</si>
  <si>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</si>
  <si>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</si>
  <si>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</si>
  <si>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</si>
  <si>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</si>
  <si>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</si>
  <si>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</si>
  <si>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</si>
  <si>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</si>
  <si>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</si>
  <si>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</si>
  <si>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</si>
  <si>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</si>
  <si>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</si>
  <si>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</si>
  <si>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</si>
  <si>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</si>
  <si>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</si>
  <si>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</si>
  <si>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</si>
  <si>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</si>
  <si>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</si>
  <si>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</si>
  <si>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SKA7201</t>
  </si>
  <si>
    <t xml:space="preserve">SO 102  Komunikace - úsek IV</t>
  </si>
  <si>
    <t>STA</t>
  </si>
  <si>
    <t>1</t>
  </si>
  <si>
    <t>{075ac06b-c452-4579-8475-d78a413ad0d5}</t>
  </si>
  <si>
    <t>2</t>
  </si>
  <si>
    <t>SKA7202</t>
  </si>
  <si>
    <t>SO 301 Kanalizace - úsek IV</t>
  </si>
  <si>
    <t>{0acbc73e-d220-402d-a84f-171f4ce96d2a}</t>
  </si>
  <si>
    <t>SKA7203</t>
  </si>
  <si>
    <t>Vedlejší a ostatní náklady SO 102</t>
  </si>
  <si>
    <t>{9c3a3614-c28c-4c2c-af86-c24ce71f7ee3}</t>
  </si>
  <si>
    <t>SKA7204</t>
  </si>
  <si>
    <t xml:space="preserve">SO 103  Chodník a ostatní plochy - úsek IV</t>
  </si>
  <si>
    <t>{afba2946-845b-4e82-9b49-4e1d0eae9704}</t>
  </si>
  <si>
    <t>SKA7205</t>
  </si>
  <si>
    <t>Vedlejší a ostatní náklady SO 103</t>
  </si>
  <si>
    <t>{636bbd65-70ac-4d90-bb1f-0dbed70f325d}</t>
  </si>
  <si>
    <t>SKA7206</t>
  </si>
  <si>
    <t xml:space="preserve">SO 104  Komunikace - úsek V</t>
  </si>
  <si>
    <t>{8c9ddf47-202a-43f2-ab09-eca9c245ddf0}</t>
  </si>
  <si>
    <t>SKA7207</t>
  </si>
  <si>
    <t>Vedlejší a ostatní náklady SO 104</t>
  </si>
  <si>
    <t>{5fbdd441-a370-499b-8369-08d1ff0d0b6f}</t>
  </si>
  <si>
    <t>SKA7208</t>
  </si>
  <si>
    <t>SO 303 Kanalizace - úsek V</t>
  </si>
  <si>
    <t>{18efa6de-4e7e-4fff-ae5b-f35c9091f6f8}</t>
  </si>
  <si>
    <t>SKA7209</t>
  </si>
  <si>
    <t xml:space="preserve">SO 105  Chodník a ostatní plochy - úsek V</t>
  </si>
  <si>
    <t>{0f753245-9957-4028-a1bf-e617a1b91522}</t>
  </si>
  <si>
    <t>SKA7210</t>
  </si>
  <si>
    <t>Vedlejší a ostatní náklady SO 105</t>
  </si>
  <si>
    <t>{8325cb5d-2b5c-4587-b867-f7df049d55d8}</t>
  </si>
  <si>
    <t>SKA7211</t>
  </si>
  <si>
    <t xml:space="preserve">SO 401  Veřejné osvětlení </t>
  </si>
  <si>
    <t>{cdae7573-445e-401a-b123-34edb4c68858}</t>
  </si>
  <si>
    <t>SKA7212</t>
  </si>
  <si>
    <t>SO 801 Sadové úpravy</t>
  </si>
  <si>
    <t>{b45faee0-55a0-4b91-bfe2-9ca0312dbc26}</t>
  </si>
  <si>
    <t>KRYCÍ LIST SOUPISU PRACÍ</t>
  </si>
  <si>
    <t>Objekt:</t>
  </si>
  <si>
    <t xml:space="preserve">SKA7201 - SO 102  Komunikace - úsek IV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</si>
  <si>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</si>
  <si>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</si>
  <si>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</si>
  <si>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</si>
  <si>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</si>
  <si>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</si>
  <si>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</si>
  <si>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</si>
  <si>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</si>
  <si>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</si>
  <si>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</si>
  <si>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</si>
  <si>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</si>
  <si>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</si>
  <si>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</si>
  <si>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</si>
  <si>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</si>
  <si>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</si>
  <si>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</si>
  <si>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</si>
  <si>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</si>
  <si>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</si>
  <si>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</si>
  <si>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</si>
  <si>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</si>
  <si>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</si>
  <si>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</si>
  <si>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</si>
  <si>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</si>
  <si>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</si>
  <si>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</si>
  <si>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</si>
  <si>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</si>
  <si>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m2</t>
  </si>
  <si>
    <t>CS ÚRS 2023 02</t>
  </si>
  <si>
    <t>4</t>
  </si>
  <si>
    <t>Online PSC</t>
  </si>
  <si>
    <t>https://podminky.urs.cz/item/CS_URS_2023_02/113107241</t>
  </si>
  <si>
    <t>VV</t>
  </si>
  <si>
    <t>1653</t>
  </si>
  <si>
    <t>penetr.makadam , dle výpisu hl.výměr</t>
  </si>
  <si>
    <t>Součet</t>
  </si>
  <si>
    <t>1131543351</t>
  </si>
  <si>
    <t>Frézování živičného podkladu nebo krytu s naložením na dopravní prostředek plochy přes 1 000 do 10 000 m2 bez překážek v trase pruhu šířky přes 1 m do 2 m, tloušťky vrstvy 140 mm</t>
  </si>
  <si>
    <t>dle výpisu hl. výměr</t>
  </si>
  <si>
    <t>3</t>
  </si>
  <si>
    <t>122452205</t>
  </si>
  <si>
    <t>Odkopávky a prokopávky nezapažené pro silnice a dálnice strojně v hornině třídy těžitelnosti II přes 500 do 1 000 m3</t>
  </si>
  <si>
    <t>m3</t>
  </si>
  <si>
    <t>6</t>
  </si>
  <si>
    <t>https://podminky.urs.cz/item/CS_URS_2023_02/122452205</t>
  </si>
  <si>
    <t>293,85*6,5*0,29</t>
  </si>
  <si>
    <t>pro komun</t>
  </si>
  <si>
    <t>293,85*6,5*0,5</t>
  </si>
  <si>
    <t>pro sanaci, dle výpisu hl.výměr</t>
  </si>
  <si>
    <t>132351104</t>
  </si>
  <si>
    <t>Hloubení nezapažených rýh šířky do 800 mm strojně s urovnáním dna do předepsaného profilu a spádu v hornině třídy těžitelnosti II skupiny 4 přes 100 m3</t>
  </si>
  <si>
    <t>8</t>
  </si>
  <si>
    <t>https://podminky.urs.cz/item/CS_URS_2023_02/132351104</t>
  </si>
  <si>
    <t>43*2*0,7</t>
  </si>
  <si>
    <t>pípojka</t>
  </si>
  <si>
    <t>588*0,4*0,3</t>
  </si>
  <si>
    <t>trativod</t>
  </si>
  <si>
    <t>0,7*2*11</t>
  </si>
  <si>
    <t>UV</t>
  </si>
  <si>
    <t>dle výpisu hl.výměr</t>
  </si>
  <si>
    <t>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</si>
  <si>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</si>
  <si>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</si>
  <si>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10</t>
  </si>
  <si>
    <t>https://podminky.urs.cz/item/CS_URS_2023_02/162351123</t>
  </si>
  <si>
    <t>43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</si>
  <si>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</si>
  <si>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</si>
  <si>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</si>
  <si>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1508,92</t>
  </si>
  <si>
    <t>146,16</t>
  </si>
  <si>
    <t>1653*0,05</t>
  </si>
  <si>
    <t>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</si>
  <si>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</si>
  <si>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</si>
  <si>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</t>
  </si>
  <si>
    <t>https://podminky.urs.cz/item/CS_URS_2023_02/162751139</t>
  </si>
  <si>
    <t>1737,73*5</t>
  </si>
  <si>
    <t>167103101</t>
  </si>
  <si>
    <t>Nakládání neulehlého výkopku z hromad zeminy schopné zúrodnění</t>
  </si>
  <si>
    <t>16</t>
  </si>
  <si>
    <t>https://podminky.urs.cz/item/CS_URS_2023_02/167103101</t>
  </si>
  <si>
    <t>9</t>
  </si>
  <si>
    <t>171112121</t>
  </si>
  <si>
    <t>Uložení sypaniny do násypů pro spodní stavbu železnic ručně s rozprostřením sypaniny ve vrstvách, s hrubým urovnáním a ručním hutněním objemu do 3 m3, z hornin nesoudržných sypkých</t>
  </si>
  <si>
    <t>18</t>
  </si>
  <si>
    <t>https://podminky.urs.cz/item/CS_URS_2023_02/171112121</t>
  </si>
  <si>
    <t>z nakup.materiálů</t>
  </si>
  <si>
    <t>50,4</t>
  </si>
  <si>
    <t>M</t>
  </si>
  <si>
    <t>58331200</t>
  </si>
  <si>
    <t>štěrkopísek netříděný</t>
  </si>
  <si>
    <t>t</t>
  </si>
  <si>
    <t>20</t>
  </si>
  <si>
    <t>50,4*2 "Přepočtené koeficientem množství</t>
  </si>
  <si>
    <t>11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</si>
  <si>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</si>
  <si>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</si>
  <si>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22</t>
  </si>
  <si>
    <t>https://podminky.urs.cz/item/CS_URS_2023_02/171152101</t>
  </si>
  <si>
    <t>54</t>
  </si>
  <si>
    <t>za obrubou , dle výpisu hl.výměr</t>
  </si>
  <si>
    <t>89</t>
  </si>
  <si>
    <t>171201221</t>
  </si>
  <si>
    <t>Poplatek za uložení stavebního odpadu na skládce (skládkovné) zeminy a kamení zatříděného do Katalogu odpadů pod kódem 17 05 04</t>
  </si>
  <si>
    <t>24</t>
  </si>
  <si>
    <t>https://podminky.urs.cz/item/CS_URS_2023_02/171201221</t>
  </si>
  <si>
    <t>1655,08*1,8</t>
  </si>
  <si>
    <t>82,65*2,2</t>
  </si>
  <si>
    <t>13</t>
  </si>
  <si>
    <t>171251201</t>
  </si>
  <si>
    <t>Uložení sypaniny na skládky nebo meziskládky bez hutnění s upravením uložené sypaniny do předepsaného tvaru</t>
  </si>
  <si>
    <t>26</t>
  </si>
  <si>
    <t>https://podminky.urs.cz/item/CS_URS_2023_02/171251201</t>
  </si>
  <si>
    <t>1737,73</t>
  </si>
  <si>
    <t>174151101</t>
  </si>
  <si>
    <t>Zásyp sypaninou z jakékoliv horniny strojně s uložením výkopku ve vrstvách se zhutněním jam, šachet, rýh nebo kolem objektů v těchto vykopávkách</t>
  </si>
  <si>
    <t>28</t>
  </si>
  <si>
    <t>https://podminky.urs.cz/item/CS_URS_2023_02/174151101</t>
  </si>
  <si>
    <t>vhodná zem.zvýkopu , dle výpisu hl.výměr</t>
  </si>
  <si>
    <t>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</si>
  <si>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</si>
  <si>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</si>
  <si>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30</t>
  </si>
  <si>
    <t>https://podminky.urs.cz/item/CS_URS_2023_02/175151101</t>
  </si>
  <si>
    <t>43*0,7*0,35</t>
  </si>
  <si>
    <t>32</t>
  </si>
  <si>
    <t>10,535*2 "Přepočtené koeficientem množství</t>
  </si>
  <si>
    <t>17</t>
  </si>
  <si>
    <t>181252305</t>
  </si>
  <si>
    <t>Úprava pláně na stavbách silnic a dálnic strojně na násypech se zhutněním</t>
  </si>
  <si>
    <t>34</t>
  </si>
  <si>
    <t>https://podminky.urs.cz/item/CS_URS_2023_02/181252305</t>
  </si>
  <si>
    <t>1907,75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</si>
  <si>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</si>
  <si>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</si>
  <si>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</si>
  <si>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36</t>
  </si>
  <si>
    <t>https://podminky.urs.cz/item/CS_URS_2023_02/211531111</t>
  </si>
  <si>
    <t>588*0,4*0,5</t>
  </si>
  <si>
    <t>19</t>
  </si>
  <si>
    <t>212752102</t>
  </si>
  <si>
    <t>Trativody z drenážních trubek pro liniové stavby a komunikace se zřízením štěrkového lože pod trubky a s jejich obsypem v otevřeném výkopu trubka sendvičová PE-HD SN 4 celoperforovaná 360° DN 150</t>
  </si>
  <si>
    <t>m</t>
  </si>
  <si>
    <t>38</t>
  </si>
  <si>
    <t>https://podminky.urs.cz/item/CS_URS_2023_02/212752102</t>
  </si>
  <si>
    <t>588</t>
  </si>
  <si>
    <t>212972113</t>
  </si>
  <si>
    <t>Opláštění drenážních trub filtrační textilií DN 160</t>
  </si>
  <si>
    <t>40</t>
  </si>
  <si>
    <t>https://podminky.urs.cz/item/CS_URS_2023_02/212972113</t>
  </si>
  <si>
    <t>Vodorovné konstrukce</t>
  </si>
  <si>
    <t>451573111</t>
  </si>
  <si>
    <t>Lože pod potrubí, stoky a drobné objekty v otevřeném výkopu z písku a štěrkopísku do 63 mm</t>
  </si>
  <si>
    <t>42</t>
  </si>
  <si>
    <t>https://podminky.urs.cz/item/CS_URS_2023_02/451573111</t>
  </si>
  <si>
    <t>43*0,7*0,1</t>
  </si>
  <si>
    <t>Komunikace pozemní</t>
  </si>
  <si>
    <t>5646711111</t>
  </si>
  <si>
    <t>Podklad z kameniva hrubého drceného HDK s rozprostřením a zhutněním plochy přes 100 m2, po zhutnění tl. 250 mm - sanace</t>
  </si>
  <si>
    <t>44</t>
  </si>
  <si>
    <t>293,85*6,5*2</t>
  </si>
  <si>
    <t>2 vrstvy 250 mm , dle výpisu hl.výměr</t>
  </si>
  <si>
    <t>23</t>
  </si>
  <si>
    <t>564861111</t>
  </si>
  <si>
    <t>Podklad ze štěrkodrti ŠD s rozprostřením a zhutněním plochy přes 100 m2, po zhutnění tl. 200 mm</t>
  </si>
  <si>
    <t>46</t>
  </si>
  <si>
    <t>https://podminky.urs.cz/item/CS_URS_2023_02/564861111</t>
  </si>
  <si>
    <t>1757</t>
  </si>
  <si>
    <t>konstr. vozovky , dle výpisu hl.výměr</t>
  </si>
  <si>
    <t>564952111</t>
  </si>
  <si>
    <t>Podklad z mechanicky zpevněného kameniva MZK (minerální beton) s rozprostřením a s hutněním, po zhutnění tl. 150 mm</t>
  </si>
  <si>
    <t>48</t>
  </si>
  <si>
    <t>https://podminky.urs.cz/item/CS_URS_2023_02/564952111</t>
  </si>
  <si>
    <t>konstr.vozovky , dle výpisu hl.výměr</t>
  </si>
  <si>
    <t>25</t>
  </si>
  <si>
    <t>5651651211</t>
  </si>
  <si>
    <t>Asfaltový beton vrstva podkladní ACP 16 S modif. PMB 25/55-60 (obalované kamenivo střednězrnné - OKS) s rozprostřením a zhutněním v pruhu šířky přes 3 m, po zhutnění tl. 80 mm</t>
  </si>
  <si>
    <t>50</t>
  </si>
  <si>
    <t>52</t>
  </si>
  <si>
    <t>31</t>
  </si>
  <si>
    <t>oprava vozovky , dle výpisu hl.výměr</t>
  </si>
  <si>
    <t>27</t>
  </si>
  <si>
    <t>573111111</t>
  </si>
  <si>
    <t>Postřik infiltrační PI z asfaltu silničního s posypem kamenivem, v množství 0,60 kg/m2</t>
  </si>
  <si>
    <t>https://podminky.urs.cz/item/CS_URS_2023_02/573111111</t>
  </si>
  <si>
    <t>konstr.vozovky</t>
  </si>
  <si>
    <t>5732111081</t>
  </si>
  <si>
    <t>Postřik spojovací PS bez posypu kamenivem z asfaltu silničního, v množství 0,35 kg/m2</t>
  </si>
  <si>
    <t>56</t>
  </si>
  <si>
    <t>konstr. vozovky</t>
  </si>
  <si>
    <t>29</t>
  </si>
  <si>
    <t>58</t>
  </si>
  <si>
    <t>oprava vozovky</t>
  </si>
  <si>
    <t>5732111091</t>
  </si>
  <si>
    <t>Postřik spojovací PS bez posypu kamenivem z asfaltu silničního, v množství 0,45 kg/m2</t>
  </si>
  <si>
    <t>60</t>
  </si>
  <si>
    <t>5771441411</t>
  </si>
  <si>
    <t>Asfaltový beton vrstva obrusná ACO 11 S PMB 45/80- 65(ABS) s rozprostřením a se zhutněním z modifikovaného asfaltu v pruhu šířky přes 3 m, po zhutnění tl. 50 mm</t>
  </si>
  <si>
    <t>62</t>
  </si>
  <si>
    <t xml:space="preserve">konstr. vozovky ,dle výpisu hl. výměr </t>
  </si>
  <si>
    <t>64</t>
  </si>
  <si>
    <t>Trubní vedení</t>
  </si>
  <si>
    <t>33</t>
  </si>
  <si>
    <t>871315231</t>
  </si>
  <si>
    <t>Kanalizační potrubí z tvrdého PVC v otevřeném výkopu ve sklonu do 20 %, hladkého plnostěnného jednovrstvého, tuhost třídy SN 10 DN 160</t>
  </si>
  <si>
    <t>66</t>
  </si>
  <si>
    <t>https://podminky.urs.cz/item/CS_URS_2023_02/871315231</t>
  </si>
  <si>
    <t>877310320</t>
  </si>
  <si>
    <t>Montáž nalepovacích odboček DN 150 vč.vývrtu</t>
  </si>
  <si>
    <t>kus</t>
  </si>
  <si>
    <t>68</t>
  </si>
  <si>
    <t>https://podminky.urs.cz/item/CS_URS_2023_02/877310320</t>
  </si>
  <si>
    <t>35</t>
  </si>
  <si>
    <t>28617205R</t>
  </si>
  <si>
    <t>odbočka kanalizační nalepovací DN 150</t>
  </si>
  <si>
    <t>70</t>
  </si>
  <si>
    <t>895941101R</t>
  </si>
  <si>
    <t>Osazení vpusti kanalizační chodníkové</t>
  </si>
  <si>
    <t>72</t>
  </si>
  <si>
    <t>37</t>
  </si>
  <si>
    <t>59221659R</t>
  </si>
  <si>
    <t xml:space="preserve">chodníková vpusť  300/500</t>
  </si>
  <si>
    <t>74</t>
  </si>
  <si>
    <t>895941341</t>
  </si>
  <si>
    <t>Osazení vpusti uliční z betonových dílců DN 500 dno s výtokem</t>
  </si>
  <si>
    <t>76</t>
  </si>
  <si>
    <t>https://podminky.urs.cz/item/CS_URS_2023_02/895941341</t>
  </si>
  <si>
    <t>39</t>
  </si>
  <si>
    <t>59224474</t>
  </si>
  <si>
    <t>vpusť uliční DN 500 s odtokem 150mm PVC 500/245x65mm</t>
  </si>
  <si>
    <t>78</t>
  </si>
  <si>
    <t>59223854</t>
  </si>
  <si>
    <t>skruž betonová s odtokem 150mm PVC pro uliční vpusť 450x350x50mm</t>
  </si>
  <si>
    <t>80</t>
  </si>
  <si>
    <t>41</t>
  </si>
  <si>
    <t>59223864</t>
  </si>
  <si>
    <t>prstenec pro uliční vpusť vyrovnávací betonový 390x60x130mm</t>
  </si>
  <si>
    <t>82</t>
  </si>
  <si>
    <t>895941351</t>
  </si>
  <si>
    <t>Osazení vpusti uliční z betonových dílců DN 500 skruž horní pro čtvercovou vtokovou mříž</t>
  </si>
  <si>
    <t>84</t>
  </si>
  <si>
    <t>https://podminky.urs.cz/item/CS_URS_2023_02/895941351</t>
  </si>
  <si>
    <t>59224460</t>
  </si>
  <si>
    <t>vpusť uliční DN 500 betonová 500x190x65mm čtvercový poklop</t>
  </si>
  <si>
    <t>86</t>
  </si>
  <si>
    <t>895941361</t>
  </si>
  <si>
    <t>Osazení vpusti uliční z betonových dílců DN 500 skruž středová 290 mm</t>
  </si>
  <si>
    <t>88</t>
  </si>
  <si>
    <t>https://podminky.urs.cz/item/CS_URS_2023_02/895941361</t>
  </si>
  <si>
    <t>45</t>
  </si>
  <si>
    <t>59224461</t>
  </si>
  <si>
    <t>vpusť uliční DN 500 skruž průběžná nízká betonová 500/290x65mm</t>
  </si>
  <si>
    <t>90</t>
  </si>
  <si>
    <t>895941367</t>
  </si>
  <si>
    <t>Osazení vpusti uliční z betonových dílců DN 500 skruž průběžná se zápachovou uzávěrkou</t>
  </si>
  <si>
    <t>92</t>
  </si>
  <si>
    <t>https://podminky.urs.cz/item/CS_URS_2023_02/895941367</t>
  </si>
  <si>
    <t>47</t>
  </si>
  <si>
    <t>59224467</t>
  </si>
  <si>
    <t>vpusť uliční DN 500 skruž průběžná 500/590x65mm betonová bez zápachové uzávěrky 150mm PVC</t>
  </si>
  <si>
    <t>94</t>
  </si>
  <si>
    <t>899204112</t>
  </si>
  <si>
    <t>Osazení mříží litinových včetně rámů a košů na bahno pro třídu zatížení D400, E600</t>
  </si>
  <si>
    <t>96</t>
  </si>
  <si>
    <t>https://podminky.urs.cz/item/CS_URS_2023_02/899204112</t>
  </si>
  <si>
    <t>49</t>
  </si>
  <si>
    <t>55242320</t>
  </si>
  <si>
    <t>mříž vtoková litinová plochá 500x500mm</t>
  </si>
  <si>
    <t>98</t>
  </si>
  <si>
    <t>59223871</t>
  </si>
  <si>
    <t>koš vysoký pro uliční vpusti žárově Pz plech pro rám 500/500mm</t>
  </si>
  <si>
    <t>CS ÚRS 2024 01</t>
  </si>
  <si>
    <t>-1681581974</t>
  </si>
  <si>
    <t>51</t>
  </si>
  <si>
    <t>8994311121</t>
  </si>
  <si>
    <t>Výšková úprava šoupat</t>
  </si>
  <si>
    <t>102</t>
  </si>
  <si>
    <t>Ostatní konstrukce a práce, bourání</t>
  </si>
  <si>
    <t>914111111</t>
  </si>
  <si>
    <t>Montáž svislé dopravní značky základní velikosti do 1 m2 objímkami na sloupky nebo konzoly</t>
  </si>
  <si>
    <t>104</t>
  </si>
  <si>
    <t>https://podminky.urs.cz/item/CS_URS_2023_02/914111111</t>
  </si>
  <si>
    <t>1+1+2+2+1+1</t>
  </si>
  <si>
    <t>53</t>
  </si>
  <si>
    <t>404456031</t>
  </si>
  <si>
    <t>výstražné dopravní značky A30</t>
  </si>
  <si>
    <t>106</t>
  </si>
  <si>
    <t>404456032</t>
  </si>
  <si>
    <t>výstražné dopravní značky A31a,</t>
  </si>
  <si>
    <t>108</t>
  </si>
  <si>
    <t>55</t>
  </si>
  <si>
    <t>40445612</t>
  </si>
  <si>
    <t>značky upravující přednost P2</t>
  </si>
  <si>
    <t>110</t>
  </si>
  <si>
    <t>40445609</t>
  </si>
  <si>
    <t xml:space="preserve">značky upravující přednost  P4</t>
  </si>
  <si>
    <t>112</t>
  </si>
  <si>
    <t>57</t>
  </si>
  <si>
    <t>404456531</t>
  </si>
  <si>
    <t>informativní značky zónové IZ4a</t>
  </si>
  <si>
    <t>114</t>
  </si>
  <si>
    <t>404456532</t>
  </si>
  <si>
    <t>informativní značky zónové IZ4 b</t>
  </si>
  <si>
    <t>116</t>
  </si>
  <si>
    <t>59</t>
  </si>
  <si>
    <t>118</t>
  </si>
  <si>
    <t>1+2+2+1+1</t>
  </si>
  <si>
    <t>404456034</t>
  </si>
  <si>
    <t>výstražné dopravní značky A31 b</t>
  </si>
  <si>
    <t>120</t>
  </si>
  <si>
    <t>61</t>
  </si>
  <si>
    <t>404456036</t>
  </si>
  <si>
    <t>výstražné dopravní značky A31 c</t>
  </si>
  <si>
    <t>122</t>
  </si>
  <si>
    <t>40445601</t>
  </si>
  <si>
    <t>výstražné dopravní značky A 22</t>
  </si>
  <si>
    <t>124</t>
  </si>
  <si>
    <t>63</t>
  </si>
  <si>
    <t>40445650</t>
  </si>
  <si>
    <t>dodatkové tabulky , E13</t>
  </si>
  <si>
    <t>126</t>
  </si>
  <si>
    <t>40445649</t>
  </si>
  <si>
    <t>dodatkové tabulky E3a</t>
  </si>
  <si>
    <t>128</t>
  </si>
  <si>
    <t>65</t>
  </si>
  <si>
    <t>914511112</t>
  </si>
  <si>
    <t>Montáž sloupku dopravních značek délky do 3,5 m do hliníkové patky pro sloupek D 60 mm</t>
  </si>
  <si>
    <t>130</t>
  </si>
  <si>
    <t>https://podminky.urs.cz/item/CS_URS_2023_02/914511112</t>
  </si>
  <si>
    <t>40445225</t>
  </si>
  <si>
    <t>sloupek pro dopravní značku Zn D 60mm v 3,5m</t>
  </si>
  <si>
    <t>132</t>
  </si>
  <si>
    <t>67</t>
  </si>
  <si>
    <t>40445240</t>
  </si>
  <si>
    <t>patka pro sloupek Al D 60mm</t>
  </si>
  <si>
    <t>134</t>
  </si>
  <si>
    <t>40445256</t>
  </si>
  <si>
    <t>svorka upínací na sloupek dopravní značky D 60mm</t>
  </si>
  <si>
    <t>136</t>
  </si>
  <si>
    <t>69</t>
  </si>
  <si>
    <t>40445253</t>
  </si>
  <si>
    <t>víčko plastové na sloupek D 60mm</t>
  </si>
  <si>
    <t>138</t>
  </si>
  <si>
    <t>915211112</t>
  </si>
  <si>
    <t>Vodorovné dopravní značení taženým plastem dělící čára šířky 125 mm souvislá bílá retroreflexní</t>
  </si>
  <si>
    <t>140</t>
  </si>
  <si>
    <t>https://podminky.urs.cz/item/CS_URS_2023_02/915211112</t>
  </si>
  <si>
    <t>551</t>
  </si>
  <si>
    <t>V4 dle výpisu hl.výměr</t>
  </si>
  <si>
    <t>71</t>
  </si>
  <si>
    <t>915221112</t>
  </si>
  <si>
    <t>Vodorovné dopravní značení taženým plastem vodící čára bílá šířky 250 mm souvislá retroreflexní</t>
  </si>
  <si>
    <t>142</t>
  </si>
  <si>
    <t>https://podminky.urs.cz/item/CS_URS_2023_02/915221112</t>
  </si>
  <si>
    <t>24,5</t>
  </si>
  <si>
    <t>V2b dle výpisu hl.výměr</t>
  </si>
  <si>
    <t>915221122</t>
  </si>
  <si>
    <t>Vodorovné dopravní značení taženým plastem vodící čára bílá šířky 250 mm přerušovaná retroreflexní</t>
  </si>
  <si>
    <t>144</t>
  </si>
  <si>
    <t>https://podminky.urs.cz/item/CS_URS_2023_02/915221122</t>
  </si>
  <si>
    <t>V10d , dle výpisu hl.výměr</t>
  </si>
  <si>
    <t>73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</si>
  <si>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</si>
  <si>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</si>
  <si>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146</t>
  </si>
  <si>
    <t>https://podminky.urs.cz/item/CS_URS_2023_02/916131213</t>
  </si>
  <si>
    <t>589</t>
  </si>
  <si>
    <t>59217034</t>
  </si>
  <si>
    <t>obrubník betonový silniční 1000x150x300mm vč. obloukových</t>
  </si>
  <si>
    <t>148</t>
  </si>
  <si>
    <t>589*1,02 "Přepočtené koeficientem množství</t>
  </si>
  <si>
    <t>75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</si>
  <si>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</si>
  <si>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</si>
  <si>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150</t>
  </si>
  <si>
    <t>https://podminky.urs.cz/item/CS_URS_2023_02/916132113</t>
  </si>
  <si>
    <t>59218003</t>
  </si>
  <si>
    <t>krajník betonový silniční 250x125x100mm</t>
  </si>
  <si>
    <t>152</t>
  </si>
  <si>
    <t>77</t>
  </si>
  <si>
    <t>916991121</t>
  </si>
  <si>
    <t>Lože pod obrubníky, krajníky nebo obruby z dlažebních kostek z betonu prostého</t>
  </si>
  <si>
    <t>154</t>
  </si>
  <si>
    <t>https://podminky.urs.cz/item/CS_URS_2023_02/916991121</t>
  </si>
  <si>
    <t>589*0,3*0,1</t>
  </si>
  <si>
    <t>919726124</t>
  </si>
  <si>
    <t>Geotextilie netkaná pro ochranu, separaci nebo filtraci měrná hmotnost přes 500 do 800 g/m2</t>
  </si>
  <si>
    <t>156</t>
  </si>
  <si>
    <t>https://podminky.urs.cz/item/CS_URS_2023_02/919726124</t>
  </si>
  <si>
    <t>1909,7</t>
  </si>
  <si>
    <t>79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</si>
  <si>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</si>
  <si>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</si>
  <si>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158</t>
  </si>
  <si>
    <t>https://podminky.urs.cz/item/CS_URS_2023_02/919732221</t>
  </si>
  <si>
    <t>919735111</t>
  </si>
  <si>
    <t>Řezání stávajícího živičného krytu nebo podkladu hloubky do 50 mm</t>
  </si>
  <si>
    <t>160</t>
  </si>
  <si>
    <t>https://podminky.urs.cz/item/CS_URS_2023_02/919735111</t>
  </si>
  <si>
    <t>329</t>
  </si>
  <si>
    <t>81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</si>
  <si>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</si>
  <si>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</si>
  <si>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162</t>
  </si>
  <si>
    <t>https://podminky.urs.cz/item/CS_URS_2023_02/966006132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</si>
  <si>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</si>
  <si>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</si>
  <si>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164</t>
  </si>
  <si>
    <t>https://podminky.urs.cz/item/CS_URS_2023_02/966006211</t>
  </si>
  <si>
    <t>83</t>
  </si>
  <si>
    <t>966006255</t>
  </si>
  <si>
    <t>Odstranění směrových sloupků s odklizením materiálu na vzdálenost do 20 m nebo s naložením na dopravní prostředek uloženého do země plastového nebo kovového</t>
  </si>
  <si>
    <t>166</t>
  </si>
  <si>
    <t>https://podminky.urs.cz/item/CS_URS_2023_02/966006255</t>
  </si>
  <si>
    <t>997</t>
  </si>
  <si>
    <t>Přesun sutě</t>
  </si>
  <si>
    <t>85</t>
  </si>
  <si>
    <t>997221551</t>
  </si>
  <si>
    <t>Vodorovná doprava suti bez naložení, ale se složením a s hrubým urovnáním ze sypkých materiálů, na vzdálenost do 1 km</t>
  </si>
  <si>
    <t>168</t>
  </si>
  <si>
    <t>https://podminky.urs.cz/item/CS_URS_2023_02/997221551</t>
  </si>
  <si>
    <t>997221559</t>
  </si>
  <si>
    <t>Vodorovná doprava suti bez naložení, ale se složením a s hrubým urovnáním Příplatek k ceně za každý další i započatý 1 km přes 1 km</t>
  </si>
  <si>
    <t>170</t>
  </si>
  <si>
    <t>https://podminky.urs.cz/item/CS_URS_2023_02/997221559</t>
  </si>
  <si>
    <t>694,995*14</t>
  </si>
  <si>
    <t>87</t>
  </si>
  <si>
    <t>997221611</t>
  </si>
  <si>
    <t>Nakládání na dopravní prostředky pro vodorovnou dopravu suti</t>
  </si>
  <si>
    <t>172</t>
  </si>
  <si>
    <t>https://podminky.urs.cz/item/CS_URS_2023_02/997221611</t>
  </si>
  <si>
    <t>997221875</t>
  </si>
  <si>
    <t>Poplatek za uložení stavebního odpadu na recyklační skládce (skládkovné) asfaltového bez obsahu dehtu zatříděného do Katalogu odpadů pod kódem 17 03 02</t>
  </si>
  <si>
    <t>174</t>
  </si>
  <si>
    <t>https://podminky.urs.cz/item/CS_URS_2023_02/997221875</t>
  </si>
  <si>
    <t>694,995</t>
  </si>
  <si>
    <t>-1653*0,332</t>
  </si>
  <si>
    <t>odpočet frézované drti ( bez poplatku , skládka su )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</si>
  <si>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</si>
  <si>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</si>
  <si>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</si>
  <si>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</si>
  <si>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176</t>
  </si>
  <si>
    <t>https://podminky.urs.cz/item/CS_URS_2023_02/998225111</t>
  </si>
  <si>
    <t>SKA7202 - SO 301 Kanalizace - úsek IV</t>
  </si>
  <si>
    <t xml:space="preserve">    3 - Svislé a kompletní konstrukce</t>
  </si>
  <si>
    <t>PSV - Práce a dodávky PSV</t>
  </si>
  <si>
    <t xml:space="preserve">    767 - Konstrukce zámečnické</t>
  </si>
  <si>
    <t>VRN - Vedlejší rozpočtové náklady</t>
  </si>
  <si>
    <t xml:space="preserve">    VRN4 - Inženýrská činnost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</si>
  <si>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</si>
  <si>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</si>
  <si>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</si>
  <si>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20,2*2,4</t>
  </si>
  <si>
    <t>mimo úpravu komun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</si>
  <si>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</si>
  <si>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</si>
  <si>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https://podminky.urs.cz/item/CS_URS_2023_02/113107342</t>
  </si>
  <si>
    <t>113151111</t>
  </si>
  <si>
    <t>Rozebírání zpevněných ploch s přemístěním na skládku na vzdálenost do 20 m nebo s naložením na dopravní prostředek ze silničních panelů</t>
  </si>
  <si>
    <t>https://podminky.urs.cz/item/CS_URS_2023_02/113151111</t>
  </si>
  <si>
    <t>29,4</t>
  </si>
  <si>
    <t>115101201</t>
  </si>
  <si>
    <t>Čerpání vody na dopravní výšku do 10 m s uvažovaným průměrným přítokem do 500 l/min</t>
  </si>
  <si>
    <t>hod</t>
  </si>
  <si>
    <t>https://podminky.urs.cz/item/CS_URS_2023_02/115101201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</si>
  <si>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</si>
  <si>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</si>
  <si>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</si>
  <si>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https://podminky.urs.cz/item/CS_URS_2023_02/115101301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</si>
  <si>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</si>
  <si>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</si>
  <si>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</si>
  <si>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1,4*3</t>
  </si>
  <si>
    <t>voda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</si>
  <si>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</si>
  <si>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</si>
  <si>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</si>
  <si>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1,4*10</t>
  </si>
  <si>
    <t>plyn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</si>
  <si>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</si>
  <si>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</si>
  <si>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</si>
  <si>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1,4*18</t>
  </si>
  <si>
    <t>kanal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</si>
  <si>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</si>
  <si>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</si>
  <si>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</si>
  <si>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silnoproud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</si>
  <si>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</si>
  <si>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</si>
  <si>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https://podminky.urs.cz/item/CS_URS_2023_02/119001422</t>
  </si>
  <si>
    <t>1,4*2</t>
  </si>
  <si>
    <t>slaboproud</t>
  </si>
  <si>
    <t>121151113</t>
  </si>
  <si>
    <t>Sejmutí ornice strojně při souvislé ploše přes 100 do 500 m2, tl. vrstvy do 200 mm</t>
  </si>
  <si>
    <t>https://podminky.urs.cz/item/CS_URS_2023_02/121151113</t>
  </si>
  <si>
    <t>70*2</t>
  </si>
  <si>
    <t>131351201</t>
  </si>
  <si>
    <t>Hloubení zapažených jam a zářezů strojně s urovnáním dna do předepsaného profilu a spádu v hornině třídy těžitelnosti II skupiny 4 do 20 m3</t>
  </si>
  <si>
    <t>https://podminky.urs.cz/item/CS_URS_2023_02/131351201</t>
  </si>
  <si>
    <t>1,5*1,3*2,64*5</t>
  </si>
  <si>
    <t>2*3*2,8</t>
  </si>
  <si>
    <t>7*4,2*2,8</t>
  </si>
  <si>
    <t>start.jámy</t>
  </si>
  <si>
    <t>131351206</t>
  </si>
  <si>
    <t>Hloubení zapažených jam a zářezů strojně s urovnáním dna do předepsaného profilu a spádu v hornině třídy těžitelnosti II skupiny 4 přes 1 000 do 5 000 m3</t>
  </si>
  <si>
    <t>https://podminky.urs.cz/item/CS_URS_2023_02/131351206</t>
  </si>
  <si>
    <t>(1,5+2,03+2,33+2,19+2,08+2,05+1,92+1,86+2,03)/9*1,4*198,6</t>
  </si>
  <si>
    <t xml:space="preserve">B1  DN 500 </t>
  </si>
  <si>
    <t>(2,34+2,04+2,21+2,42+2,52+2,36+2,28+1,99)/8*1,25*176,35</t>
  </si>
  <si>
    <t xml:space="preserve">B1  DN 400</t>
  </si>
  <si>
    <t>(2,34+2,01)/2*1,1*18,8</t>
  </si>
  <si>
    <t>B2</t>
  </si>
  <si>
    <t>napoj.lapačů</t>
  </si>
  <si>
    <t>1,5*1,1*1,5</t>
  </si>
  <si>
    <t>3,5*1,1*1,5</t>
  </si>
  <si>
    <t>10,5*1*10,5</t>
  </si>
  <si>
    <t>4,7*1,1*1,5</t>
  </si>
  <si>
    <t>přípojky</t>
  </si>
  <si>
    <t>70*0,9*1,5</t>
  </si>
  <si>
    <t>139001101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</si>
  <si>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</si>
  <si>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</si>
  <si>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(109,42+1101,14+220,75)*0,2</t>
  </si>
  <si>
    <t>20 %</t>
  </si>
  <si>
    <t>141721223</t>
  </si>
  <si>
    <t>Řízený zemní protlak délky protlaku do 50 m v hornině třídy těžitelnosti I a II, skupiny 1 až 4 včetně zatažení trub v hloubce do 6 m průměru vrtu přes 450 do 500 mm</t>
  </si>
  <si>
    <t>https://podminky.urs.cz/item/CS_URS_2023_02/141721223</t>
  </si>
  <si>
    <t>10,3</t>
  </si>
  <si>
    <t>14033234</t>
  </si>
  <si>
    <t>trubka ocelová bezešvá hladká tl 8mm ČSN 41 1375.1 D 457 mm</t>
  </si>
  <si>
    <t>10,3*1,01 "Přepočtené koeficientem množství</t>
  </si>
  <si>
    <t>141721225R</t>
  </si>
  <si>
    <t>Řízený zemní protlak délky protlaku do 50 m v hornině třídy těžitelnosti I a II, skupiny 1 až 4 včetně zatažení trub v hloubce do 6 m průměru vrtu přes 700 do 760 mm</t>
  </si>
  <si>
    <t>14033244R</t>
  </si>
  <si>
    <t xml:space="preserve">trubka ocelová bezešvá hladká tl 14,2mm ČSN 41 1375.1 D  762 x 8 mm</t>
  </si>
  <si>
    <t>151101102</t>
  </si>
  <si>
    <t>Zřízení pažení a rozepření stěn rýh pro podzemní vedení příložné pro jakoukoliv mezerovitost, hloubky přes 2 do 4 m</t>
  </si>
  <si>
    <t>https://podminky.urs.cz/item/CS_URS_2023_02/151101102</t>
  </si>
  <si>
    <t>1676,64</t>
  </si>
  <si>
    <t>20,2*1,5*2</t>
  </si>
  <si>
    <t>70*1,5*2</t>
  </si>
  <si>
    <t>29,12+63,84</t>
  </si>
  <si>
    <t>2,8*2*2,64*2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</si>
  <si>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</si>
  <si>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</si>
  <si>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</si>
  <si>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1416,4069</t>
  </si>
  <si>
    <t>1426,707*5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</si>
  <si>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</si>
  <si>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</si>
  <si>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</si>
  <si>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1426,707*1,8</t>
  </si>
  <si>
    <t>99,12</t>
  </si>
  <si>
    <t>start.jam</t>
  </si>
  <si>
    <t>755,681</t>
  </si>
  <si>
    <t>nakup. materiál</t>
  </si>
  <si>
    <t>58344171</t>
  </si>
  <si>
    <t>štěrkodrť frakce 0/32</t>
  </si>
  <si>
    <t>755,681*2 "Přepočtené koeficientem množství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</si>
  <si>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</si>
  <si>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</si>
  <si>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https://podminky.urs.cz/item/CS_URS_2023_02/175151201</t>
  </si>
  <si>
    <t>389,19-62,4593</t>
  </si>
  <si>
    <t>12,177-1,015</t>
  </si>
  <si>
    <t>31,5-1,2364</t>
  </si>
  <si>
    <t>368,157*2 "Přepočtené koeficientem množství</t>
  </si>
  <si>
    <t>181351003</t>
  </si>
  <si>
    <t>Rozprostření a urovnání ornice v rovině nebo ve svahu sklonu do 1:5 strojně při souvislé ploše do 100 m2, tl. vrstvy do 200 mm</t>
  </si>
  <si>
    <t>https://podminky.urs.cz/item/CS_URS_2023_02/181351003</t>
  </si>
  <si>
    <t>mimo úpravu kom.</t>
  </si>
  <si>
    <t>181411131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</si>
  <si>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</si>
  <si>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</si>
  <si>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</si>
  <si>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</si>
  <si>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kg</t>
  </si>
  <si>
    <t>140*0,02 "Přepočtené koeficientem množství</t>
  </si>
  <si>
    <t>181951113</t>
  </si>
  <si>
    <t>Úprava pláně vyrovnáním výškových rozdílů strojně v hornině třídy těžitelnosti II, skupiny 4 a 5 bez zhutnění</t>
  </si>
  <si>
    <t>https://podminky.urs.cz/item/CS_URS_2023_02/181951113</t>
  </si>
  <si>
    <t>181951114</t>
  </si>
  <si>
    <t>Úprava pláně vyrovnáním výškových rozdílů strojně v hornině třídy těžitelnosti II, skupiny 4 a 5 se zhutněním</t>
  </si>
  <si>
    <t>https://podminky.urs.cz/item/CS_URS_2023_02/181951114</t>
  </si>
  <si>
    <t>212752401</t>
  </si>
  <si>
    <t>Trativody z drenážních trubek pro liniové stavby a komunikace se zřízením štěrkového lože pod trubky a s jejich obsypem v otevřeném výkopu trubka sendvičová PE-HD SN 8 celoperforovaná 360° DN 100</t>
  </si>
  <si>
    <t>https://podminky.urs.cz/item/CS_URS_2023_02/212752401</t>
  </si>
  <si>
    <t>414</t>
  </si>
  <si>
    <t>při výskytu podzem.vody</t>
  </si>
  <si>
    <t>274311128</t>
  </si>
  <si>
    <t>Základové konstrukce z betonu prostého pasy, prahy, věnce a ostruhy ve výkopu nebo na hlavách pilot C 30/37</t>
  </si>
  <si>
    <t>https://podminky.urs.cz/item/CS_URS_2023_02/274311128</t>
  </si>
  <si>
    <t>lapače , prah</t>
  </si>
  <si>
    <t>(1,5*1,3*0,25+2*0,3*0,25)*5</t>
  </si>
  <si>
    <t>291211111</t>
  </si>
  <si>
    <t>Zřízení zpevněné plochy ze silničních panelů osazených do lože tl. 50 mm z kameniva</t>
  </si>
  <si>
    <t>https://podminky.urs.cz/item/CS_URS_2023_02/291211111</t>
  </si>
  <si>
    <t>4,2*7</t>
  </si>
  <si>
    <t>59381002</t>
  </si>
  <si>
    <t>panel silniční 3,00x1,20x0,215m</t>
  </si>
  <si>
    <t>593813388</t>
  </si>
  <si>
    <t xml:space="preserve">panel silniční  4,20x 1,0 x0,215m</t>
  </si>
  <si>
    <t>Svislé a kompletní konstrukce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</si>
  <si>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</si>
  <si>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</si>
  <si>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-1276760627</t>
  </si>
  <si>
    <t>https://podminky.urs.cz/item/CS_URS_2024_01/334361226</t>
  </si>
  <si>
    <t>2,2</t>
  </si>
  <si>
    <t>výztuž jímky</t>
  </si>
  <si>
    <t>359901211</t>
  </si>
  <si>
    <t>Monitoring stok (kamerový systém) jakékoli výšky nová kanalizace</t>
  </si>
  <si>
    <t>https://podminky.urs.cz/item/CS_URS_2023_02/359901211</t>
  </si>
  <si>
    <t>198,6+176,4+18,8</t>
  </si>
  <si>
    <t>386381111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</si>
  <si>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</si>
  <si>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https://podminky.urs.cz/item/CS_URS_2023_02/386381111</t>
  </si>
  <si>
    <t>čerpací jímka - dočasná jímka, provedení dle potřeby čerpání</t>
  </si>
  <si>
    <t>451317777</t>
  </si>
  <si>
    <t>Podklad nebo lože pod dlažbu (přídlažbu) v ploše vodorovné nebo ve sklonu do 1:5, tloušťky od 50 do 100 mm z betonu prostého</t>
  </si>
  <si>
    <t>https://podminky.urs.cz/item/CS_URS_2023_02/451317777</t>
  </si>
  <si>
    <t>2*1,9*2</t>
  </si>
  <si>
    <t>lapač</t>
  </si>
  <si>
    <t>451541111</t>
  </si>
  <si>
    <t>Lože pod potrubí, stoky a drobné objekty v otevřeném výkopu ze štěrkodrtě 16/32</t>
  </si>
  <si>
    <t>https://podminky.urs.cz/item/CS_URS_2023_02/451541111</t>
  </si>
  <si>
    <t>103,844</t>
  </si>
  <si>
    <t>4,234</t>
  </si>
  <si>
    <t>12,6</t>
  </si>
  <si>
    <t xml:space="preserve">při rozbř.podloží </t>
  </si>
  <si>
    <t>451541111R</t>
  </si>
  <si>
    <t>5*1,8*0,1</t>
  </si>
  <si>
    <t>5*0,9*0,1</t>
  </si>
  <si>
    <t>77,883</t>
  </si>
  <si>
    <t>3,1755</t>
  </si>
  <si>
    <t>70*0,9*0,15</t>
  </si>
  <si>
    <t>452112112</t>
  </si>
  <si>
    <t>Osazení betonových dílců prstenců nebo rámů pod poklopy a mříže, výšky do 100 mm</t>
  </si>
  <si>
    <t>https://podminky.urs.cz/item/CS_URS_2023_02/452112112</t>
  </si>
  <si>
    <t>2+5+10+4</t>
  </si>
  <si>
    <t>59224187</t>
  </si>
  <si>
    <t>prstenec šachtový vyrovnávací betonový 625x120x100mm</t>
  </si>
  <si>
    <t>100</t>
  </si>
  <si>
    <t>59224188</t>
  </si>
  <si>
    <t>prstenec šachtový vyrovnávací betonový 625x120x120mm</t>
  </si>
  <si>
    <t>59224147</t>
  </si>
  <si>
    <t>prstenec šachtový vyrovnávací betonový rovný 625x100x80mm</t>
  </si>
  <si>
    <t>59224146</t>
  </si>
  <si>
    <t>prstenec šachtový vyrovnávací betonový rovný 625x100x60mm</t>
  </si>
  <si>
    <t>452311131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</si>
  <si>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</si>
  <si>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</si>
  <si>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pod šachty</t>
  </si>
  <si>
    <t>1,2*1,2*0,1*12</t>
  </si>
  <si>
    <t>452311141</t>
  </si>
  <si>
    <t>Podkladní a zajišťovací konstrukce z betonu prostého v otevřeném výkopu bez zvýšených nároků na prostředí desky pod potrubí, stoky a drobné objekty z betonu tř. C 16/20</t>
  </si>
  <si>
    <t>https://podminky.urs.cz/item/CS_URS_2023_02/452311141</t>
  </si>
  <si>
    <t>(1,5*1,5+0,3*0,3*2)*0,1*2</t>
  </si>
  <si>
    <t>2*1,8*0,05*5</t>
  </si>
  <si>
    <t>podkl.b. lapače</t>
  </si>
  <si>
    <t>566901234</t>
  </si>
  <si>
    <t>Vyspravení podkladu po překopech inženýrských sítí plochy přes 15 m2 s rozprostřením a zhutněním štěrkodrtí tl. 250 mm</t>
  </si>
  <si>
    <t>https://podminky.urs.cz/item/CS_URS_2023_02/566901234</t>
  </si>
  <si>
    <t>566901261</t>
  </si>
  <si>
    <t>Vyspravení podkladu po překopech inženýrských sítí plochy přes 15 m2 s rozprostřením a zhutněním obalovaným kamenivem ACP (OK) tl. 100 mm</t>
  </si>
  <si>
    <t>https://podminky.urs.cz/item/CS_URS_2023_02/566901261</t>
  </si>
  <si>
    <t>48,48</t>
  </si>
  <si>
    <t>577134111</t>
  </si>
  <si>
    <t>Asfaltový beton vrstva obrusná ACO 11 + (ABS) s rozprostřením a se zhutněním z nemodifikovaného asfaltu v pruhu šířky do 3 m tř. I, po zhutnění tl. 40 mm</t>
  </si>
  <si>
    <t>https://podminky.urs.cz/item/CS_URS_2023_02/577134111</t>
  </si>
  <si>
    <t>594411113</t>
  </si>
  <si>
    <t>Kladení dlažby z lomového kamene lomařsky upraveného v ploše vodorovné nebo ve sklonu na plocho tl. do 250 mm, bez vyplnění spár, s provedením lože tl. 50 mm z cementové malty</t>
  </si>
  <si>
    <t>https://podminky.urs.cz/item/CS_URS_2023_02/594411113</t>
  </si>
  <si>
    <t>lapače</t>
  </si>
  <si>
    <t>58381088</t>
  </si>
  <si>
    <t>kámen lomový upravený</t>
  </si>
  <si>
    <t>7,6*0,25*1,8</t>
  </si>
  <si>
    <t>599632111</t>
  </si>
  <si>
    <t>Vyplnění spár dlažby (přídlažby) z lomového kamene v jakémkoliv sklonu plochy a jakékoliv tloušťky cementovou maltou se zatřením</t>
  </si>
  <si>
    <t>https://podminky.urs.cz/item/CS_URS_2023_02/599632111</t>
  </si>
  <si>
    <t>7,6</t>
  </si>
  <si>
    <t>83138319R</t>
  </si>
  <si>
    <t>Přepojení přípojek</t>
  </si>
  <si>
    <t>871315221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</si>
  <si>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</si>
  <si>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</si>
  <si>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přepoj.přípojek</t>
  </si>
  <si>
    <t>871350320</t>
  </si>
  <si>
    <t>Montáž kanalizačního potrubí z plastů z polypropylenu PP hladkého plnostěnného SN 12 DN 200</t>
  </si>
  <si>
    <t>https://podminky.urs.cz/item/CS_URS_2023_02/871350320</t>
  </si>
  <si>
    <t>10,5</t>
  </si>
  <si>
    <t>28617026</t>
  </si>
  <si>
    <t>trubka kanalizační PP plnostěnná třívrstvá DN 200x1000mm SN12</t>
  </si>
  <si>
    <t>10,5*1,015 "Přepočtené koeficientem množství</t>
  </si>
  <si>
    <t>871370320</t>
  </si>
  <si>
    <t>Montáž kanalizačního potrubí z plastů z polypropylenu PP hladkého plnostěnného SN 12 DN 300</t>
  </si>
  <si>
    <t>https://podminky.urs.cz/item/CS_URS_2023_02/871370320</t>
  </si>
  <si>
    <t>18,8</t>
  </si>
  <si>
    <t>9,7</t>
  </si>
  <si>
    <t>28617028</t>
  </si>
  <si>
    <t>trubka kanalizační PP plnostěnná třívrstvá DN 300x1000mm SN12</t>
  </si>
  <si>
    <t>28,5*1,015 "Přepočtené koeficientem množství</t>
  </si>
  <si>
    <t>871390320</t>
  </si>
  <si>
    <t>Montáž kanalizačního potrubí z plastů z polypropylenu PP hladkého plnostěnného SN 12 DN 400</t>
  </si>
  <si>
    <t>https://podminky.urs.cz/item/CS_URS_2023_02/871390320</t>
  </si>
  <si>
    <t>176,4</t>
  </si>
  <si>
    <t>B1</t>
  </si>
  <si>
    <t>1,5</t>
  </si>
  <si>
    <t>napoj lapačů</t>
  </si>
  <si>
    <t>28617029</t>
  </si>
  <si>
    <t>trubka kanalizační PP plnostěnná třívrstvá DN 400x1000mm SN12</t>
  </si>
  <si>
    <t>177,9*1,015 "Přepočtené koeficientem množství</t>
  </si>
  <si>
    <t>871420320</t>
  </si>
  <si>
    <t>Montáž kanalizačního potrubí z plastů z polypropylenu PP hladkého plnostěnného SN 12 DN 500</t>
  </si>
  <si>
    <t>https://podminky.urs.cz/item/CS_URS_2023_02/871420320</t>
  </si>
  <si>
    <t>198,6</t>
  </si>
  <si>
    <t>28617030</t>
  </si>
  <si>
    <t xml:space="preserve">trubka kanalizační PP plnostěnná třívrstvá DN 500 SN12x1000mm_x000d_
</t>
  </si>
  <si>
    <t>198,6*1,015 "Přepočtené koeficientem množství</t>
  </si>
  <si>
    <t>877370420</t>
  </si>
  <si>
    <t>Montáž tvarovek na kanalizačním plastovém potrubí z polypropylenu PP nebo tvrdého PVC odboček DN 300</t>
  </si>
  <si>
    <t>https://podminky.urs.cz/item/CS_URS_2023_02/877370420</t>
  </si>
  <si>
    <t>28617383</t>
  </si>
  <si>
    <t>odbočka kanalizace PP 45° DN 300/200</t>
  </si>
  <si>
    <t>877390420</t>
  </si>
  <si>
    <t>Montáž tvarovek na kanalizačním plastovém potrubí z polypropylenu PP nebo tvrdého PVC odboček DN 400</t>
  </si>
  <si>
    <t>https://podminky.urs.cz/item/CS_URS_2023_02/877390420</t>
  </si>
  <si>
    <t>28617384</t>
  </si>
  <si>
    <t>odbočka kanalizace PP 45° DN 400/200</t>
  </si>
  <si>
    <t>877420420</t>
  </si>
  <si>
    <t>Montáž tvarovek na kanalizačním plastovém potrubí z polypropylenu PP nebo tvrdého PVC odboček DN 500</t>
  </si>
  <si>
    <t>https://podminky.urs.cz/item/CS_URS_2023_02/877420420</t>
  </si>
  <si>
    <t>286173841</t>
  </si>
  <si>
    <t>odbočka kanalizace PP 45° DN 500/150</t>
  </si>
  <si>
    <t>1+2</t>
  </si>
  <si>
    <t>28617394</t>
  </si>
  <si>
    <t>odbočka kanalizace PP 45° DN 500/300</t>
  </si>
  <si>
    <t>892372121</t>
  </si>
  <si>
    <t>Tlakové zkoušky vzduchem těsnícími vaky ucpávkovými DN 300</t>
  </si>
  <si>
    <t>úsek</t>
  </si>
  <si>
    <t>https://podminky.urs.cz/item/CS_URS_2023_02/892372121</t>
  </si>
  <si>
    <t>892392121</t>
  </si>
  <si>
    <t>Tlakové zkoušky vzduchem těsnícími vaky ucpávkovými DN 400</t>
  </si>
  <si>
    <t>https://podminky.urs.cz/item/CS_URS_2023_02/892392121</t>
  </si>
  <si>
    <t>892422121</t>
  </si>
  <si>
    <t>Tlakové zkoušky vzduchem těsnícími vaky ucpávkovými DN 500</t>
  </si>
  <si>
    <t>https://podminky.urs.cz/item/CS_URS_2023_02/892422121</t>
  </si>
  <si>
    <t>892442111</t>
  </si>
  <si>
    <t>Tlakové zkoušky vodou zabezpečení konců potrubí při tlakových zkouškách DN přes 300 do 600</t>
  </si>
  <si>
    <t>https://podminky.urs.cz/item/CS_URS_2023_02/892442111</t>
  </si>
  <si>
    <t>121</t>
  </si>
  <si>
    <t>894302162</t>
  </si>
  <si>
    <t>Ostatní konstrukce na trubním vedení ze železobetonu stěny šachet tloušťky přes 200 mm z betonu se zvýšenými nároky na prostředí tř. C 30/37</t>
  </si>
  <si>
    <t>504908883</t>
  </si>
  <si>
    <t>https://podminky.urs.cz/item/CS_URS_2024_01/894302162</t>
  </si>
  <si>
    <t>(1,5*1,3+0,3*0,25*2)*0,25*5</t>
  </si>
  <si>
    <t>(1,79+0,5)*(1,9+1,3+1,2*2)*0,25*5</t>
  </si>
  <si>
    <t>-0,5*0,8*0,25*2</t>
  </si>
  <si>
    <t>lapače - dno + stěny</t>
  </si>
  <si>
    <t>894411121</t>
  </si>
  <si>
    <t>Zřízení šachet kanalizačních z betonových dílců výšky vstupu do 1,50 m , na potrubí DN přes 200 do 300</t>
  </si>
  <si>
    <t>https://podminky.urs.cz/item/CS_URS_2023_02/894411121</t>
  </si>
  <si>
    <t>894411131</t>
  </si>
  <si>
    <t>Zřízení šachet kanalizačních z betonových dílců výšky vstupu do 1,50 m s obložením dna betonem tř. C 25/30, na potrubí DN přes 300 do 400</t>
  </si>
  <si>
    <t>https://podminky.urs.cz/item/CS_URS_2023_02/894411131</t>
  </si>
  <si>
    <t>894411141</t>
  </si>
  <si>
    <t>Zřízení šachet kanalizačních z betonových dílců výšky vstupu do 1,50 m na potrubí DN 500</t>
  </si>
  <si>
    <t>https://podminky.urs.cz/item/CS_URS_2023_02/894411141</t>
  </si>
  <si>
    <t>59224046</t>
  </si>
  <si>
    <t>dno betonové šachtové DN 500 kameninový žlab i nástupnice 100x98,5x23cm</t>
  </si>
  <si>
    <t>178</t>
  </si>
  <si>
    <t>59224043</t>
  </si>
  <si>
    <t>dno betonové šachtové DN 400 kameninový žlab i nástupnice 100x88,5x23cm</t>
  </si>
  <si>
    <t>180</t>
  </si>
  <si>
    <t>91</t>
  </si>
  <si>
    <t>59224034</t>
  </si>
  <si>
    <t>dno betonové šachtové DN 300 kameninový žlab i nástupnice 100x78,5x15cm</t>
  </si>
  <si>
    <t>182</t>
  </si>
  <si>
    <t>59224348</t>
  </si>
  <si>
    <t>těsnění elastomerové pro spojení šachetních dílů DN 1000</t>
  </si>
  <si>
    <t>184</t>
  </si>
  <si>
    <t>93</t>
  </si>
  <si>
    <t>59224052</t>
  </si>
  <si>
    <t>skruž pro kanalizační šachty se zabudovanými stupadly 100x100x12cm</t>
  </si>
  <si>
    <t>186</t>
  </si>
  <si>
    <t>59224051</t>
  </si>
  <si>
    <t>skruž pro kanalizační šachty se zabudovanými stupadly 100x50x12cm</t>
  </si>
  <si>
    <t>188</t>
  </si>
  <si>
    <t>95</t>
  </si>
  <si>
    <t>59224160</t>
  </si>
  <si>
    <t>skruž kanalizační s ocelovými stupadly 100x25x12cm</t>
  </si>
  <si>
    <t>190</t>
  </si>
  <si>
    <t>59224075</t>
  </si>
  <si>
    <t>deska betonová zákrytová k ukončení šachet 1000/625x200mm</t>
  </si>
  <si>
    <t>192</t>
  </si>
  <si>
    <t>894501112</t>
  </si>
  <si>
    <t>Bednění konstrukcí na trubním vedení stěn šachet pravoúhlých nebo čtyř a vícehranných oboustranné odstranění</t>
  </si>
  <si>
    <t>2135407459</t>
  </si>
  <si>
    <t>https://podminky.urs.cz/item/CS_URS_2024_01/894501112</t>
  </si>
  <si>
    <t>97</t>
  </si>
  <si>
    <t>894502201</t>
  </si>
  <si>
    <t>Bednění konstrukcí na trubním vedení stěn šachet pravoúhlých nebo čtyř a vícehranných oboustranné</t>
  </si>
  <si>
    <t>194</t>
  </si>
  <si>
    <t>https://podminky.urs.cz/item/CS_URS_2023_02/894502201</t>
  </si>
  <si>
    <t>2,25*(0,5+1,2)*2*5</t>
  </si>
  <si>
    <t>2,5*(1,3+1,45*2+0,3*2+0,25*2+1,9)*5</t>
  </si>
  <si>
    <t>899104112</t>
  </si>
  <si>
    <t>Osazení poklopů litinových, ocelových nebo železobetonových včetně rámů pro třídu zatížení D400, E600</t>
  </si>
  <si>
    <t>196</t>
  </si>
  <si>
    <t>https://podminky.urs.cz/item/CS_URS_2023_02/899104112</t>
  </si>
  <si>
    <t>99</t>
  </si>
  <si>
    <t>55241406</t>
  </si>
  <si>
    <t>poklop šachtový s rámem DN 600 třída D400 s odvětráním</t>
  </si>
  <si>
    <t>198</t>
  </si>
  <si>
    <t>55241402</t>
  </si>
  <si>
    <t>poklop šachtový s rámem DN 600 třída D400 bez odvětrání</t>
  </si>
  <si>
    <t>200</t>
  </si>
  <si>
    <t>101</t>
  </si>
  <si>
    <t>55241034</t>
  </si>
  <si>
    <t>poklop šachtový litinový kruhový DN 600 bez ventilace tř D400 v samonivelačním rámu pro extrémní dopravní zatížení</t>
  </si>
  <si>
    <t>202</t>
  </si>
  <si>
    <t>899722112</t>
  </si>
  <si>
    <t>Krytí potrubí z plastů výstražnou fólií z PVC šířky 25 cm</t>
  </si>
  <si>
    <t>204</t>
  </si>
  <si>
    <t>https://podminky.urs.cz/item/CS_URS_2023_02/899722112</t>
  </si>
  <si>
    <t>198,6+176,4+18,8+10,5+9,7+1,5+70</t>
  </si>
  <si>
    <t>103</t>
  </si>
  <si>
    <t>206</t>
  </si>
  <si>
    <t>20,2*2</t>
  </si>
  <si>
    <t>919735112</t>
  </si>
  <si>
    <t>Řezání stávajícího živičného krytu nebo podkladu hloubky přes 50 do 100 mm</t>
  </si>
  <si>
    <t>208</t>
  </si>
  <si>
    <t>https://podminky.urs.cz/item/CS_URS_2023_02/919735112</t>
  </si>
  <si>
    <t>105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</si>
  <si>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</si>
  <si>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</si>
  <si>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210</t>
  </si>
  <si>
    <t>https://podminky.urs.cz/item/CS_URS_2023_02/935111211</t>
  </si>
  <si>
    <t>(2+2)*2</t>
  </si>
  <si>
    <t>59227029R</t>
  </si>
  <si>
    <t>žlabovka příkopová betonová 330x545x165mm</t>
  </si>
  <si>
    <t>212</t>
  </si>
  <si>
    <t>8*1,01 "Přepočtené koeficientem množství</t>
  </si>
  <si>
    <t>107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</si>
  <si>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</si>
  <si>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</si>
  <si>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214</t>
  </si>
  <si>
    <t>https://podminky.urs.cz/item/CS_URS_2023_02/938902111</t>
  </si>
  <si>
    <t>23,7</t>
  </si>
  <si>
    <t>mimo úpravu komun.</t>
  </si>
  <si>
    <t>123</t>
  </si>
  <si>
    <t>997013501</t>
  </si>
  <si>
    <t>Odvoz suti a vybouraných hmot na skládku nebo meziskládku se složením, na vzdálenost do 1 km</t>
  </si>
  <si>
    <t>-301743921</t>
  </si>
  <si>
    <t>https://podminky.urs.cz/item/CS_URS_2024_01/997013501</t>
  </si>
  <si>
    <t>29,4*2,4</t>
  </si>
  <si>
    <t>odvoz panelu na skládku SÚS</t>
  </si>
  <si>
    <t>997013509</t>
  </si>
  <si>
    <t>Odvoz suti a vybouraných hmot na skládku nebo meziskládku se složením, na vzdálenost Příplatek k ceně za každý další započatý 1 km přes 1 km</t>
  </si>
  <si>
    <t>1729523231</t>
  </si>
  <si>
    <t>https://podminky.urs.cz/item/CS_URS_2024_01/997013509</t>
  </si>
  <si>
    <t>70,56*20</t>
  </si>
  <si>
    <t>216</t>
  </si>
  <si>
    <t>109</t>
  </si>
  <si>
    <t>218</t>
  </si>
  <si>
    <t>44,733*14</t>
  </si>
  <si>
    <t>220</t>
  </si>
  <si>
    <t>111</t>
  </si>
  <si>
    <t>997221645</t>
  </si>
  <si>
    <t>Poplatek za uložení stavebního odpadu na skládce (skládkovné) asfaltového bez obsahu dehtu zatříděného do Katalogu odpadů pod kódem 17 03 02</t>
  </si>
  <si>
    <t>222</t>
  </si>
  <si>
    <t>https://podminky.urs.cz/item/CS_URS_2023_02/997221645</t>
  </si>
  <si>
    <t>48,48*0,22</t>
  </si>
  <si>
    <t>997221655</t>
  </si>
  <si>
    <t>224</t>
  </si>
  <si>
    <t>https://podminky.urs.cz/item/CS_URS_2023_02/997221655</t>
  </si>
  <si>
    <t>44,733-10,666</t>
  </si>
  <si>
    <t>113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</si>
  <si>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</si>
  <si>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</si>
  <si>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226</t>
  </si>
  <si>
    <t>https://podminky.urs.cz/item/CS_URS_2023_02/998276101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</si>
  <si>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</si>
  <si>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</si>
  <si>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228</t>
  </si>
  <si>
    <t>https://podminky.urs.cz/item/CS_URS_2023_02/998276124</t>
  </si>
  <si>
    <t>PSV</t>
  </si>
  <si>
    <t>Práce a dodávky PSV</t>
  </si>
  <si>
    <t>767</t>
  </si>
  <si>
    <t>Konstrukce zámečnické</t>
  </si>
  <si>
    <t>115</t>
  </si>
  <si>
    <t>767662210</t>
  </si>
  <si>
    <t>Montáž mříží otvíravých</t>
  </si>
  <si>
    <t>230</t>
  </si>
  <si>
    <t>https://podminky.urs.cz/item/CS_URS_2023_02/767662210</t>
  </si>
  <si>
    <t>1,3*0,9*5</t>
  </si>
  <si>
    <t>74910190R</t>
  </si>
  <si>
    <t>mříž otevíravá uzamyk. metalizovaná</t>
  </si>
  <si>
    <t>232</t>
  </si>
  <si>
    <t>117</t>
  </si>
  <si>
    <t>998767101</t>
  </si>
  <si>
    <t>Přesun hmot pro zámečnické konstrukce stanovený z hmotnosti přesunovaného materiálu vodorovná dopravní vzdálenost do 50 m v objektech výšky do 6 m</t>
  </si>
  <si>
    <t>234</t>
  </si>
  <si>
    <t>https://podminky.urs.cz/item/CS_URS_2023_02/998767101</t>
  </si>
  <si>
    <t>VRN</t>
  </si>
  <si>
    <t>Vedlejší rozpočtové náklady</t>
  </si>
  <si>
    <t>VRN4</t>
  </si>
  <si>
    <t>Inženýrská činnost</t>
  </si>
  <si>
    <t>043002001</t>
  </si>
  <si>
    <t>Statické zatěžovací zkoušky</t>
  </si>
  <si>
    <t>ks</t>
  </si>
  <si>
    <t>236</t>
  </si>
  <si>
    <t>119</t>
  </si>
  <si>
    <t>043002002</t>
  </si>
  <si>
    <t>Kontrola zhutnění</t>
  </si>
  <si>
    <t>238</t>
  </si>
  <si>
    <t>SKA7203 - Vedlejší a ostatní náklady SO 102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</si>
  <si>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</si>
  <si>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</si>
  <si>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</si>
  <si>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</si>
  <si>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</si>
  <si>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012103000</t>
  </si>
  <si>
    <t>Geodetické práce před výstavbou - vytyčení ,zaměření</t>
  </si>
  <si>
    <t>https://podminky.urs.cz/item/CS_URS_2023_02/012103000</t>
  </si>
  <si>
    <t>012203001</t>
  </si>
  <si>
    <t>Vytyčení stáv. inženýrských sítí</t>
  </si>
  <si>
    <t>012303000</t>
  </si>
  <si>
    <t>Geodetické práce po výstavbě - zaměření skutečného provedení</t>
  </si>
  <si>
    <t>https://podminky.urs.cz/item/CS_URS_2023_02/012303000</t>
  </si>
  <si>
    <t>012403000</t>
  </si>
  <si>
    <t>Kartografické práce - geometrický plán</t>
  </si>
  <si>
    <t>https://podminky.urs.cz/item/CS_URS_2023_02/012403000</t>
  </si>
  <si>
    <t>013254000</t>
  </si>
  <si>
    <t>Dokumentace skutečného provedení stavby</t>
  </si>
  <si>
    <t>https://podminky.urs.cz/item/CS_URS_2023_02/013254000</t>
  </si>
  <si>
    <t>013284000</t>
  </si>
  <si>
    <t>Pasportizace okolních objektu</t>
  </si>
  <si>
    <t>https://podminky.urs.cz/item/CS_URS_2023_02/013284000</t>
  </si>
  <si>
    <t>VRN3</t>
  </si>
  <si>
    <t>Zařízení staveniště</t>
  </si>
  <si>
    <t>030001000</t>
  </si>
  <si>
    <t>Zařízení staveniště - zřízení , odstranění ,oplocení , zabezpečení , náklady na stav.buňky ,mobil. WC ,energie pro ZS</t>
  </si>
  <si>
    <t>https://podminky.urs.cz/item/CS_URS_2023_02/030001000</t>
  </si>
  <si>
    <t>043002000</t>
  </si>
  <si>
    <t>Zkoušení materiálů nezávislou zkušebnou nad rámec KZP dle požadavku investora</t>
  </si>
  <si>
    <t>https://podminky.urs.cz/item/CS_URS_2023_02/043002000</t>
  </si>
  <si>
    <t>VRN7</t>
  </si>
  <si>
    <t>Provozní vlivy</t>
  </si>
  <si>
    <t>072103001</t>
  </si>
  <si>
    <t>Projednání DIO a zajištění DIR komunikace II.a III. třídy</t>
  </si>
  <si>
    <t>https://podminky.urs.cz/item/CS_URS_2023_02/072103001</t>
  </si>
  <si>
    <t xml:space="preserve">SKA7204 - SO 103  Chodník a ostatní plochy - úsek IV</t>
  </si>
  <si>
    <t xml:space="preserve">    721 - Zdravotechnika - vnitřní kanalizace</t>
  </si>
  <si>
    <t xml:space="preserve">    741 - Elektroinstalace - silnoproud</t>
  </si>
  <si>
    <t>111211101</t>
  </si>
  <si>
    <t>Odstranění křovin a stromů s odstraněním kořenů ručně průměru kmene do 100 mm jakékoliv plochy v rovině nebo ve svahu o sklonu do 1:5</t>
  </si>
  <si>
    <t>https://podminky.urs.cz/item/CS_URS_2023_02/111211101</t>
  </si>
  <si>
    <t>111301111</t>
  </si>
  <si>
    <t>Sejmutí drnu tl. do 100 mm, v jakékoliv ploše</t>
  </si>
  <si>
    <t>https://podminky.urs.cz/item/CS_URS_2023_02/111301111</t>
  </si>
  <si>
    <t>500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</si>
  <si>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</si>
  <si>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</si>
  <si>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https://podminky.urs.cz/item/CS_URS_2023_02/113106132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</si>
  <si>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</si>
  <si>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</si>
  <si>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https://podminky.urs.cz/item/CS_URS_2023_02/113106134</t>
  </si>
  <si>
    <t>14,5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</si>
  <si>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</si>
  <si>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</si>
  <si>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https://podminky.urs.cz/item/CS_URS_2023_02/113107161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</si>
  <si>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</si>
  <si>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</si>
  <si>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https://podminky.urs.cz/item/CS_URS_2023_02/113107162</t>
  </si>
  <si>
    <t>113204111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</si>
  <si>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</si>
  <si>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</si>
  <si>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121151123</t>
  </si>
  <si>
    <t>Sejmutí ornice strojně při souvislé ploše přes 500 m2, tl. vrstvy do 200 mm</t>
  </si>
  <si>
    <t>https://podminky.urs.cz/item/CS_URS_2023_02/121151123</t>
  </si>
  <si>
    <t>542</t>
  </si>
  <si>
    <t>(569+29,1)*0,4</t>
  </si>
  <si>
    <t>371,7*0,61</t>
  </si>
  <si>
    <t>213,19</t>
  </si>
  <si>
    <t>18,5*2*0,7+110*2*0,7+14,5*2*0,7</t>
  </si>
  <si>
    <t>81,1*0,25</t>
  </si>
  <si>
    <t xml:space="preserve">liniové odv. </t>
  </si>
  <si>
    <t>0,7*2*2</t>
  </si>
  <si>
    <t>162301501</t>
  </si>
  <si>
    <t>Vodorovné přemístění smýcených křovin do průměru kmene 100 mm na vzdálenost do 5 000 m</t>
  </si>
  <si>
    <t>https://podminky.urs.cz/item/CS_URS_2023_02/162301501</t>
  </si>
  <si>
    <t>162301981</t>
  </si>
  <si>
    <t>Vodorovné přemístění smýcených křovin Příplatek k ceně za každých dalších i započatých 1 000 m</t>
  </si>
  <si>
    <t>https://podminky.urs.cz/item/CS_URS_2023_02/162301981</t>
  </si>
  <si>
    <t>(15-5)*62</t>
  </si>
  <si>
    <t>43,5</t>
  </si>
  <si>
    <t>162702111</t>
  </si>
  <si>
    <t>Vodorovné přemístění drnu na suchu na vzdálenost přes 5000 do 6000 m</t>
  </si>
  <si>
    <t>https://podminky.urs.cz/item/CS_URS_2023_02/162702111</t>
  </si>
  <si>
    <t>162702119</t>
  </si>
  <si>
    <t>Vodorovné přemístění drnu na suchu Příplatek k ceně za každých dalších i započatých 1000 m</t>
  </si>
  <si>
    <t>https://podminky.urs.cz/item/CS_URS_2023_02/162702119</t>
  </si>
  <si>
    <t>(15-6)*500</t>
  </si>
  <si>
    <t>679,167</t>
  </si>
  <si>
    <t>223,275</t>
  </si>
  <si>
    <t>-43,5</t>
  </si>
  <si>
    <t>858,942*5</t>
  </si>
  <si>
    <t>185,2</t>
  </si>
  <si>
    <t xml:space="preserve">v ploše pův.příkopu  , dle výpisu hl.výměr</t>
  </si>
  <si>
    <t>185,2*2 "Přepočtené koeficientem množství</t>
  </si>
  <si>
    <t xml:space="preserve"> dle výpisu hl.výměr</t>
  </si>
  <si>
    <t>858,942*1,8</t>
  </si>
  <si>
    <t>858,942</t>
  </si>
  <si>
    <t>14,5*0,7*0,35+110*0,7*0,35</t>
  </si>
  <si>
    <t>30,503*2 "Přepočtené koeficientem množství</t>
  </si>
  <si>
    <t>1043,6</t>
  </si>
  <si>
    <t>(14,5+110+19,5)*0,7*0,1</t>
  </si>
  <si>
    <t>569*0,75+330+48*2</t>
  </si>
  <si>
    <t xml:space="preserve"> 250 mm , dle výpisu hl.výměr</t>
  </si>
  <si>
    <t>564831011</t>
  </si>
  <si>
    <t>Podklad ze štěrkodrti ŠD s rozprostřením a zhutněním plochy jednotlivě do 100 m2, po zhutnění tl. 100 mm</t>
  </si>
  <si>
    <t>https://podminky.urs.cz/item/CS_URS_2023_02/564831011</t>
  </si>
  <si>
    <t>park.stání</t>
  </si>
  <si>
    <t>26*2</t>
  </si>
  <si>
    <t>2 vrstvy, chodn.přejezd , dle výpisu hl.výměr</t>
  </si>
  <si>
    <t>564831111</t>
  </si>
  <si>
    <t>Podklad ze štěrkodrti ŠD s rozprostřením a zhutněním plochy přes 100 m2, po zhutnění tl. 100 mm</t>
  </si>
  <si>
    <t>https://podminky.urs.cz/item/CS_URS_2023_02/564831111</t>
  </si>
  <si>
    <t>330</t>
  </si>
  <si>
    <t>vjezd</t>
  </si>
  <si>
    <t>564851011</t>
  </si>
  <si>
    <t>Podklad ze štěrkodrti ŠD s rozprostřením a zhutněním plochy jednotlivě do 100 m2, po zhutnění tl. 150 mm</t>
  </si>
  <si>
    <t>https://podminky.urs.cz/item/CS_URS_2023_02/564851011</t>
  </si>
  <si>
    <t>564851111</t>
  </si>
  <si>
    <t>Podklad ze štěrkodrti ŠD s rozprostřením a zhutněním plochy přes 100 m2, po zhutnění tl. 150 mm</t>
  </si>
  <si>
    <t>https://podminky.urs.cz/item/CS_URS_2023_02/564851111</t>
  </si>
  <si>
    <t>569</t>
  </si>
  <si>
    <t>chodník</t>
  </si>
  <si>
    <t>5648610111</t>
  </si>
  <si>
    <t>Podklad ze štěrkodrti ŠD A 0/32 s rozprostřením a zhutněním plochy jednotlivě do 100 m2, po zhutnění tl. 200 mm</t>
  </si>
  <si>
    <t>41,5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</si>
  <si>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</si>
  <si>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</si>
  <si>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</si>
  <si>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park.stání , dle výpisu hl.výměr</t>
  </si>
  <si>
    <t>58381007</t>
  </si>
  <si>
    <t>kostka štípaná dlažební žula drobná 8/10</t>
  </si>
  <si>
    <t>378*1,02 "Přepočtené koeficientem množství</t>
  </si>
  <si>
    <t>chodn.přejezd , dle výpisu hl.výměr</t>
  </si>
  <si>
    <t>58381014</t>
  </si>
  <si>
    <t>kostka řezanoštípaná dlažební žula 10x10x8cm, sv.šedá</t>
  </si>
  <si>
    <t>26*1,02 "Přepočtené koeficientem množství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</si>
  <si>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</si>
  <si>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</si>
  <si>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https://podminky.urs.cz/item/CS_URS_2023_02/591411111</t>
  </si>
  <si>
    <t>chodník , dle výpisu hl.výměr</t>
  </si>
  <si>
    <t>58381005</t>
  </si>
  <si>
    <t xml:space="preserve">kostka  dlažební mozaika žula 4/6 šedá</t>
  </si>
  <si>
    <t>569*1,02 "Přepočtené koeficientem množství</t>
  </si>
  <si>
    <t>596211130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</si>
  <si>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C, pro plochy do 50 m2</t>
  </si>
  <si>
    <t>https://podminky.urs.cz/item/CS_URS_2023_02/596211130</t>
  </si>
  <si>
    <t>59245006</t>
  </si>
  <si>
    <t>dlažba tvar obdélník betonová pro nevidomé 200x100x60mm barevná</t>
  </si>
  <si>
    <t>13*1,03 "Přepočtené koeficientem množství</t>
  </si>
  <si>
    <t>596211230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</si>
  <si>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C, pro plochy do 50 m2</t>
  </si>
  <si>
    <t>https://podminky.urs.cz/item/CS_URS_2023_02/596211230</t>
  </si>
  <si>
    <t>21,5</t>
  </si>
  <si>
    <t xml:space="preserve">dle výpisu hl.výměr </t>
  </si>
  <si>
    <t>59245226</t>
  </si>
  <si>
    <t>dlažba tvar obdélník betonová pro nevidomé 200x100x80mm barevná</t>
  </si>
  <si>
    <t>21,5*1,03 "Přepočtené koeficientem množství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</si>
  <si>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</si>
  <si>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</si>
  <si>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https://podminky.urs.cz/item/CS_URS_2023_02/596811120</t>
  </si>
  <si>
    <t>59246115</t>
  </si>
  <si>
    <t xml:space="preserve">dlažba hladká  250/250 mm</t>
  </si>
  <si>
    <t>34*1,03 "Přepočtené koeficientem množství</t>
  </si>
  <si>
    <t>110+14,5+19,5</t>
  </si>
  <si>
    <t>89594001R</t>
  </si>
  <si>
    <t>Vybourání vpusti kanalizační vč. přípojky , vč. odvozu a ekologické likvidace</t>
  </si>
  <si>
    <t xml:space="preserve">Osazení vpusti uliční z betonových dílců DN 500 skruž průběžná </t>
  </si>
  <si>
    <t>vpusť uliční DN 500 skruž průběžná 500/590x65mm betonová 150mm PVC</t>
  </si>
  <si>
    <t>1340666401</t>
  </si>
  <si>
    <t>404456541</t>
  </si>
  <si>
    <t>informativní značky zónové IZ5 a</t>
  </si>
  <si>
    <t>404456542</t>
  </si>
  <si>
    <t>informativní značky zónové IZ5 b</t>
  </si>
  <si>
    <t>40445625</t>
  </si>
  <si>
    <t xml:space="preserve">informativní značky provozní  IP11b</t>
  </si>
  <si>
    <t>915223121</t>
  </si>
  <si>
    <t>Orientační prvky pro nevidomé z plastu na pozemních komunikacích a komunikacích pro pěší vodicí linie na přechodu šířky 170 mm</t>
  </si>
  <si>
    <t>https://podminky.urs.cz/item/CS_URS_2023_02/915223121</t>
  </si>
  <si>
    <t>7,7</t>
  </si>
  <si>
    <t>39*1,02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</si>
  <si>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</si>
  <si>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</si>
  <si>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</si>
  <si>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275</t>
  </si>
  <si>
    <t>59217016</t>
  </si>
  <si>
    <t>obrubník betonový chodníkový 1000x80x250mm vč. obloukových</t>
  </si>
  <si>
    <t>275*1,02 "Přepočtené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</si>
  <si>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</si>
  <si>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</si>
  <si>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</si>
  <si>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>509</t>
  </si>
  <si>
    <t>59217011</t>
  </si>
  <si>
    <t>obrubník betonový zahradní 500x50x200mm</t>
  </si>
  <si>
    <t>509*1,01 "Přepočtené koeficientem množství</t>
  </si>
  <si>
    <t>39*0,3*0,1</t>
  </si>
  <si>
    <t>935932411</t>
  </si>
  <si>
    <t>Odvodňovací polymerbetonový pro třídu zatížení D 400 vnitřní šířky 100 mm s krycím roštem mřížkovým z pozinkované oceli</t>
  </si>
  <si>
    <t>https://podminky.urs.cz/item/CS_URS_2023_02/935932411</t>
  </si>
  <si>
    <t>81,1</t>
  </si>
  <si>
    <t>935932611</t>
  </si>
  <si>
    <t>Odvodňovací polymerbet. žlab vpusť s kalovým košem pro žlab vnitřní šířky 100 mm</t>
  </si>
  <si>
    <t>https://podminky.urs.cz/item/CS_URS_2023_02/935932611</t>
  </si>
  <si>
    <t>961044111</t>
  </si>
  <si>
    <t>Bourání základů z betonu prostého</t>
  </si>
  <si>
    <t>https://podminky.urs.cz/item/CS_URS_2023_02/961044111</t>
  </si>
  <si>
    <t>23+5</t>
  </si>
  <si>
    <t>čela propustků , dle výpisu hl.výměr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</si>
  <si>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</si>
  <si>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</si>
  <si>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https://podminky.urs.cz/item/CS_URS_2023_02/966008112</t>
  </si>
  <si>
    <t>160,6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</si>
  <si>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</si>
  <si>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</si>
  <si>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https://podminky.urs.cz/item/CS_URS_2023_02/966008211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</si>
  <si>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</si>
  <si>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</si>
  <si>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https://podminky.urs.cz/item/CS_URS_2023_02/966008221</t>
  </si>
  <si>
    <t>17,6</t>
  </si>
  <si>
    <t>981511118</t>
  </si>
  <si>
    <t>Demolice konstrukcí objektů postupným rozebíráním konstrukcí drátokamenných (gabionů)</t>
  </si>
  <si>
    <t>https://podminky.urs.cz/item/CS_URS_2023_02/981511118</t>
  </si>
  <si>
    <t>15,5*1*0,5</t>
  </si>
  <si>
    <t>gabion zeď , dle výpisu hl.výměr</t>
  </si>
  <si>
    <t>136*0,17</t>
  </si>
  <si>
    <t>136*0,29</t>
  </si>
  <si>
    <t>62,56*14</t>
  </si>
  <si>
    <t>997221561</t>
  </si>
  <si>
    <t>Vodorovná doprava suti bez naložení, ale se složením a s hrubým urovnáním z kusových materiálů, na vzdálenost do 1 km</t>
  </si>
  <si>
    <t>https://podminky.urs.cz/item/CS_URS_2023_02/997221561</t>
  </si>
  <si>
    <t>329,335</t>
  </si>
  <si>
    <t>-62,56</t>
  </si>
  <si>
    <t>997221569</t>
  </si>
  <si>
    <t>https://podminky.urs.cz/item/CS_URS_2023_02/997221569</t>
  </si>
  <si>
    <t>266,775*14</t>
  </si>
  <si>
    <t>62,56</t>
  </si>
  <si>
    <t>997221612</t>
  </si>
  <si>
    <t>Nakládání na dopravní prostředky pro vodorovnou dopravu vybouraných hmot</t>
  </si>
  <si>
    <t>https://podminky.urs.cz/item/CS_URS_2023_02/997221612</t>
  </si>
  <si>
    <t>266,775</t>
  </si>
  <si>
    <t>997221615</t>
  </si>
  <si>
    <t>Poplatek za uložení stavebního odpadu na skládce (skládkovné) z prostého betonu zatříděného do Katalogu odpadů pod kódem 17 01 01</t>
  </si>
  <si>
    <t>https://podminky.urs.cz/item/CS_URS_2023_02/997221615</t>
  </si>
  <si>
    <t>997221873</t>
  </si>
  <si>
    <t>https://podminky.urs.cz/item/CS_URS_2023_02/997221873</t>
  </si>
  <si>
    <t>998223011</t>
  </si>
  <si>
    <t>Přesun hmot pro pozemní komunikace s krytem dlážděným dopravní vzdálenost do 200 m jakékoliv délky objektu</t>
  </si>
  <si>
    <t>https://podminky.urs.cz/item/CS_URS_2023_02/998223011</t>
  </si>
  <si>
    <t>721</t>
  </si>
  <si>
    <t>Zdravotechnika - vnitřní kanalizace</t>
  </si>
  <si>
    <t>721241102</t>
  </si>
  <si>
    <t>Lapače střešních splavenin litinové DN 125</t>
  </si>
  <si>
    <t>https://podminky.urs.cz/item/CS_URS_2023_02/721241102</t>
  </si>
  <si>
    <t>dešť.svod</t>
  </si>
  <si>
    <t>998721101</t>
  </si>
  <si>
    <t>Přesun hmot pro vnitřní kanalizace stanovený z hmotnosti přesunovaného materiálu vodorovná dopravní vzdálenost do 50 m v objektech výšky do 6 m</t>
  </si>
  <si>
    <t>https://podminky.urs.cz/item/CS_URS_2023_02/998721101</t>
  </si>
  <si>
    <t>741</t>
  </si>
  <si>
    <t>Elektroinstalace - silnoproud</t>
  </si>
  <si>
    <t>741110313</t>
  </si>
  <si>
    <t>Montáž trubek ochranných s nasunutím nebo našroubováním do krabic plastových tuhých, uložených volně, vnitřní Ø přes 90 do 133 mm</t>
  </si>
  <si>
    <t>https://podminky.urs.cz/item/CS_URS_2023_02/741110313</t>
  </si>
  <si>
    <t>34571098</t>
  </si>
  <si>
    <t>trubka elektroinstalační dělená (chránička) D 100/110mm, HDPE</t>
  </si>
  <si>
    <t>38*1,05 "Přepočtené koeficientem množství</t>
  </si>
  <si>
    <t>SKA7205 - Vedlejší a ostatní náklady SO 103</t>
  </si>
  <si>
    <t xml:space="preserve">SKA7206 - SO 104  Komunikace - úsek V</t>
  </si>
  <si>
    <t xml:space="preserve">    783 - Dokončovací práce - nátěry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</si>
  <si>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</si>
  <si>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</si>
  <si>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</si>
  <si>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3872,25</t>
  </si>
  <si>
    <t>stáv.vozovka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</si>
  <si>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</si>
  <si>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</si>
  <si>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https://podminky.urs.cz/item/CS_URS_2023_02/113107243</t>
  </si>
  <si>
    <t>stáv.vozovka , dle výpisu hl.výměr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</si>
  <si>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</si>
  <si>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</si>
  <si>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https://podminky.urs.cz/item/CS_URS_2023_02/113154333</t>
  </si>
  <si>
    <t>3935,75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</si>
  <si>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</si>
  <si>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</si>
  <si>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https://podminky.urs.cz/item/CS_URS_2023_02/113154334</t>
  </si>
  <si>
    <t>113202111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</si>
  <si>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</si>
  <si>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</si>
  <si>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122452206</t>
  </si>
  <si>
    <t>Odkopávky a prokopávky nezapažené pro silnice a dálnice strojně v hornině třídy těžitelnosti II přes 1 000 do 5 000 m3</t>
  </si>
  <si>
    <t>https://podminky.urs.cz/item/CS_URS_2023_02/122452206</t>
  </si>
  <si>
    <t>(5154-3872,25)*0,48</t>
  </si>
  <si>
    <t>pro sanaci</t>
  </si>
  <si>
    <t>5154*0,5</t>
  </si>
  <si>
    <t>132351102</t>
  </si>
  <si>
    <t>Hloubení nezapažených rýh šířky do 800 mm strojně s urovnáním dna do předepsaného profilu a spádu v hornině třídy těžitelnosti II skupiny 4 přes 20 do 50 m3</t>
  </si>
  <si>
    <t>https://podminky.urs.cz/item/CS_URS_2023_02/132351102</t>
  </si>
  <si>
    <t>pro základ zdi</t>
  </si>
  <si>
    <t>96,5*2*0,7</t>
  </si>
  <si>
    <t>přípojka</t>
  </si>
  <si>
    <t>1016,5*0,2</t>
  </si>
  <si>
    <t>0,7*0,7*2*21</t>
  </si>
  <si>
    <t>3192,24</t>
  </si>
  <si>
    <t>358,98</t>
  </si>
  <si>
    <t>-43</t>
  </si>
  <si>
    <t>3508,22*5</t>
  </si>
  <si>
    <t>Uložení sypaniny do násypů silnice s rozprostřením sypaniny ve vrstvách, s hrubým urovnáním a hutněním , z hornin nesoudržných sypkých</t>
  </si>
  <si>
    <t>152,475</t>
  </si>
  <si>
    <t>152,475*2 "Přepočtené koeficientem množství</t>
  </si>
  <si>
    <t>3508,22*1,8</t>
  </si>
  <si>
    <t>3508,22</t>
  </si>
  <si>
    <t>96,5*0,7*0,35</t>
  </si>
  <si>
    <t>23,643*2 "Přepočtené koeficientem množství</t>
  </si>
  <si>
    <t>zásyp za zdí , dle výpisu hl.výměr</t>
  </si>
  <si>
    <t>9*2 "Přepočtené koeficientem množství</t>
  </si>
  <si>
    <t>4985+169</t>
  </si>
  <si>
    <t>1016,5*0,4*0,5+8</t>
  </si>
  <si>
    <t>2127521121</t>
  </si>
  <si>
    <t>Trativody z drenážních trubek pro liniové stavby a komunikace se zřízením štěrkového lože pod trubky a s jejich obsypem v otevřeném výkopu trubka sendvičová PE-HD SN 8 perforace 220° DN 150</t>
  </si>
  <si>
    <t>1016,5</t>
  </si>
  <si>
    <t>zeď</t>
  </si>
  <si>
    <t>1016,5+40</t>
  </si>
  <si>
    <t>273321511</t>
  </si>
  <si>
    <t>Základy z betonu železového (bez výztuže) desky z betonu bez zvláštních nároků na prostředí tř. C 25/30 XF3</t>
  </si>
  <si>
    <t>https://podminky.urs.cz/item/CS_URS_2023_02/273321511</t>
  </si>
  <si>
    <t>169*0,2</t>
  </si>
  <si>
    <t>273362021</t>
  </si>
  <si>
    <t>Výztuž základů desek ze svařovaných sítí z drátů typu KARI</t>
  </si>
  <si>
    <t>https://podminky.urs.cz/item/CS_URS_2023_02/273362021</t>
  </si>
  <si>
    <t>4,44/1000*169*1,1</t>
  </si>
  <si>
    <t>338171123</t>
  </si>
  <si>
    <t>Montáž sloupků a vzpěr plotových ocelových trubkových nebo profilovaných výšky přes 2 do 2,6 m se zabetonováním do 0,08 m3 do připravených jamek</t>
  </si>
  <si>
    <t>https://podminky.urs.cz/item/CS_URS_2023_02/338171123</t>
  </si>
  <si>
    <t>55342255</t>
  </si>
  <si>
    <t>sloupek plotový průběžný Pz a komaxitový 2500/38x1,5mm</t>
  </si>
  <si>
    <t>348172117</t>
  </si>
  <si>
    <t>Montáž vjezdových bran samonosných posuvných jednokřídlových plochy přes 12 do 15 m2</t>
  </si>
  <si>
    <t>https://podminky.urs.cz/item/CS_URS_2023_02/348172117</t>
  </si>
  <si>
    <t>55341607</t>
  </si>
  <si>
    <t>brána pojezdová s výplní ze svislých ocelových Pz profilů přes 9 do 12m2</t>
  </si>
  <si>
    <t>7*2</t>
  </si>
  <si>
    <t>55342052</t>
  </si>
  <si>
    <t>sada pro pojezdovou bránu š do 7 m</t>
  </si>
  <si>
    <t>sada</t>
  </si>
  <si>
    <t>348272213</t>
  </si>
  <si>
    <t>Ploty z tvárnic betonových plotová zeď na maltu cementovou včetně spárování současně při zdění z tvarovek oboustranně štípaných, dutých přírodních, tloušťka zdiva 195 mm, včetně římsových prefabrikátů</t>
  </si>
  <si>
    <t>https://podminky.urs.cz/item/CS_URS_2023_02/348272213</t>
  </si>
  <si>
    <t>36*2,25</t>
  </si>
  <si>
    <t>58932935</t>
  </si>
  <si>
    <t>beton C 25/30 XF1 XA1 kamenivo frakce 0/8 Dobetonování dutin tvárnic</t>
  </si>
  <si>
    <t>CS ÚRS 2023 01</t>
  </si>
  <si>
    <t>6,38</t>
  </si>
  <si>
    <t>348361216</t>
  </si>
  <si>
    <t>Výztuž zábradelních zídek a podezdívek z oceli 10 505 (R) nebo BSt 500</t>
  </si>
  <si>
    <t>https://podminky.urs.cz/item/CS_URS_2023_02/348361216</t>
  </si>
  <si>
    <t>0,8</t>
  </si>
  <si>
    <t>348401120</t>
  </si>
  <si>
    <t>Montáž oplocení z pletiva strojového s napínacími dráty do 1,6 m</t>
  </si>
  <si>
    <t>https://podminky.urs.cz/item/CS_URS_2023_02/348401120</t>
  </si>
  <si>
    <t>313275131</t>
  </si>
  <si>
    <t>pletivo drátěné plastifikované se čtvercovými oky 55/2,5mm v 1600mm, včetně odstranění</t>
  </si>
  <si>
    <t>40*1,05 "Přepočtené koeficientem množství</t>
  </si>
  <si>
    <t>348401350</t>
  </si>
  <si>
    <t>Montáž oplocení z pletiva rozvinutí, uchycení a napnutí drátu napínacího</t>
  </si>
  <si>
    <t>https://podminky.urs.cz/item/CS_URS_2023_02/348401350</t>
  </si>
  <si>
    <t>15615300</t>
  </si>
  <si>
    <t>drát kruhový Pz napínací D 2,80mm</t>
  </si>
  <si>
    <t>80*1,05 "Přepočtené koeficientem množství</t>
  </si>
  <si>
    <t>348401360</t>
  </si>
  <si>
    <t>Montáž oplocení z pletiva rozvinutí, uchycení a napnutí drátu přiháčkování pletiva k napínacímu drátu</t>
  </si>
  <si>
    <t>https://podminky.urs.cz/item/CS_URS_2023_02/348401360</t>
  </si>
  <si>
    <t>348501211</t>
  </si>
  <si>
    <t>Osazení oplocení na sloupky v osové vzdálenosti do 4 m výšky přes 1 do 2 m z prken</t>
  </si>
  <si>
    <t>https://podminky.urs.cz/item/CS_URS_2023_02/348501211</t>
  </si>
  <si>
    <t>61231010</t>
  </si>
  <si>
    <t>pole plotové z dřevěných planěk rovných tl 20mm</t>
  </si>
  <si>
    <t>36*1,45</t>
  </si>
  <si>
    <t>96,5*0,7*0,1</t>
  </si>
  <si>
    <t>5648611111</t>
  </si>
  <si>
    <t>Podklad ze štěrkodrti ŠD A 0/32 s rozprostřením a zhutněním plochy přes 100 m2, po zhutnění tl. 200 mm</t>
  </si>
  <si>
    <t>4198</t>
  </si>
  <si>
    <t>169</t>
  </si>
  <si>
    <t>autobus.zast , dle výpisu hl. výměr</t>
  </si>
  <si>
    <t>56516512111</t>
  </si>
  <si>
    <t>63,5</t>
  </si>
  <si>
    <t>BUS zast, dle výpisu hl.výmněr</t>
  </si>
  <si>
    <t>569951133</t>
  </si>
  <si>
    <t>Zpevnění krajnic nebo komunikací pro pěší s rozprostřením a zhutněním, po zhutnění asfaltovým recyklátem tl. 150 mm</t>
  </si>
  <si>
    <t>https://podminky.urs.cz/item/CS_URS_2023_02/569951133</t>
  </si>
  <si>
    <t xml:space="preserve">BUS zast. </t>
  </si>
  <si>
    <t>BUS zast,</t>
  </si>
  <si>
    <t>96,5</t>
  </si>
  <si>
    <t>18+3</t>
  </si>
  <si>
    <t>Vybourání vpusti kanalizační vč. přípojky , vč.odvozu a ekolog.likvidace</t>
  </si>
  <si>
    <t>vpusť uliční DN 500 kaliště s odtokem 150mm PVC 500/245x65mm</t>
  </si>
  <si>
    <t>vpusť uliční DN 500 skruž průběžná 500/590x65mm betonová se zápachovou uzávěrkou 150mm PVC</t>
  </si>
  <si>
    <t>59223875</t>
  </si>
  <si>
    <t>koš nízký pro uliční vpusti žárově Pz plech pro rám 500/500mm</t>
  </si>
  <si>
    <t>1062305124</t>
  </si>
  <si>
    <t>5+7+2+2</t>
  </si>
  <si>
    <t>2+1+2+2+2+2+3</t>
  </si>
  <si>
    <t>404456391</t>
  </si>
  <si>
    <t>informativní značky směrové IS IS21a</t>
  </si>
  <si>
    <t>404456392</t>
  </si>
  <si>
    <t xml:space="preserve">informativní značky směrové IS  IS21b</t>
  </si>
  <si>
    <t>40445645</t>
  </si>
  <si>
    <t>informativní značky jiné IJ4b 500mm</t>
  </si>
  <si>
    <t>404456291</t>
  </si>
  <si>
    <t xml:space="preserve">informativní značky směrové  IS3a</t>
  </si>
  <si>
    <t>404456302</t>
  </si>
  <si>
    <t xml:space="preserve">informativní značky směrové  IS3b,</t>
  </si>
  <si>
    <t>404456311</t>
  </si>
  <si>
    <t xml:space="preserve">informativní značky směrové  IS3c</t>
  </si>
  <si>
    <t>404456481</t>
  </si>
  <si>
    <t>dodatkové tabulky E2,d</t>
  </si>
  <si>
    <t>3+2+2+1+4</t>
  </si>
  <si>
    <t>404456011</t>
  </si>
  <si>
    <t>výstražné dopravní značky A 6a</t>
  </si>
  <si>
    <t>404456012</t>
  </si>
  <si>
    <t>výstražné dopravní značky A 7a</t>
  </si>
  <si>
    <t>404456455</t>
  </si>
  <si>
    <t>informativní značky jiné IJ4b</t>
  </si>
  <si>
    <t>40445620</t>
  </si>
  <si>
    <t>zákazové, příkazové dopravní značky B4</t>
  </si>
  <si>
    <t>914431112</t>
  </si>
  <si>
    <t>Montáž dopravního zrcadla na sloupky nebo konzoly velikosti do 1 m2</t>
  </si>
  <si>
    <t>https://podminky.urs.cz/item/CS_URS_2023_02/914431112</t>
  </si>
  <si>
    <t>1+1+2</t>
  </si>
  <si>
    <t>404452041</t>
  </si>
  <si>
    <t xml:space="preserve">zrcadlo dopravní kruhové  D 1000 mm</t>
  </si>
  <si>
    <t>404452031</t>
  </si>
  <si>
    <t>zrcadlo dopravní kruhové D 800 mm</t>
  </si>
  <si>
    <t>404452011</t>
  </si>
  <si>
    <t>zrcadlo dopravní kruhové D 900mm , polom.křivosti 3,5 m</t>
  </si>
  <si>
    <t>1124,5</t>
  </si>
  <si>
    <t>915211116</t>
  </si>
  <si>
    <t>Vodorovné dopravní značení taqženým plastem dělící čára šířky 125 mm souvislá žlutá retroreflexní</t>
  </si>
  <si>
    <t>https://podminky.urs.cz/item/CS_URS_2023_02/915211116</t>
  </si>
  <si>
    <t>V12a , dle výpisu hl.výměr</t>
  </si>
  <si>
    <t>73,5+93,5</t>
  </si>
  <si>
    <t xml:space="preserve">V4 ,  V2b  , dle výpisu hl.výměr</t>
  </si>
  <si>
    <t>915231112</t>
  </si>
  <si>
    <t>Vodorovné dopravní značení stříkaným plastem přechody pro chodce, šipky, symboly nápisy bílé retroreflexní</t>
  </si>
  <si>
    <t>https://podminky.urs.cz/item/CS_URS_2023_02/915231112</t>
  </si>
  <si>
    <t>9*2</t>
  </si>
  <si>
    <t>V11a , dle výpisu hl.výměr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</si>
  <si>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</si>
  <si>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</si>
  <si>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https://podminky.urs.cz/item/CS_URS_2023_02/916111123</t>
  </si>
  <si>
    <t>429</t>
  </si>
  <si>
    <t>58381015</t>
  </si>
  <si>
    <t>kostka řezanoštípaná dlažební žula 10x10x10cm</t>
  </si>
  <si>
    <t>429*0,1 "Přepočtené koeficientem množství</t>
  </si>
  <si>
    <t>408</t>
  </si>
  <si>
    <t>408*1,02 "Přepočtené koeficientem množství</t>
  </si>
  <si>
    <t>240</t>
  </si>
  <si>
    <t>242</t>
  </si>
  <si>
    <t>916241113</t>
  </si>
  <si>
    <t>Osazení obrubníku kamenného se zřízením lože, s vyplněním a zatřením spár cementovou maltou ležatého s boční opěrou z betonu prostého, do lože z betonu prostého</t>
  </si>
  <si>
    <t>244</t>
  </si>
  <si>
    <t>https://podminky.urs.cz/item/CS_URS_2023_02/916241113</t>
  </si>
  <si>
    <t>366</t>
  </si>
  <si>
    <t>58380004</t>
  </si>
  <si>
    <t>obrubník kamenný žulový přímý 1000x250x200mm</t>
  </si>
  <si>
    <t>246</t>
  </si>
  <si>
    <t>366*1,02 "Přepočtené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</si>
  <si>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</si>
  <si>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</si>
  <si>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248</t>
  </si>
  <si>
    <t>https://podminky.urs.cz/item/CS_URS_2023_02/916241213</t>
  </si>
  <si>
    <t>30,5</t>
  </si>
  <si>
    <t>125</t>
  </si>
  <si>
    <t>583800031</t>
  </si>
  <si>
    <t>obrubník kamenný žulový přímý 1000x200x300mm</t>
  </si>
  <si>
    <t>250</t>
  </si>
  <si>
    <t>30,5*1,02 "Přepočtené koeficientem množství</t>
  </si>
  <si>
    <t>252</t>
  </si>
  <si>
    <t>(408+366+30,5)*0,3*0,1</t>
  </si>
  <si>
    <t>127</t>
  </si>
  <si>
    <t>254</t>
  </si>
  <si>
    <t>(4985+169)*1,2</t>
  </si>
  <si>
    <t>256</t>
  </si>
  <si>
    <t>677</t>
  </si>
  <si>
    <t>129</t>
  </si>
  <si>
    <t>258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</si>
  <si>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</si>
  <si>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</si>
  <si>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260</t>
  </si>
  <si>
    <t>https://podminky.urs.cz/item/CS_URS_2023_01/935111111</t>
  </si>
  <si>
    <t>149</t>
  </si>
  <si>
    <t>59227053</t>
  </si>
  <si>
    <t>žlabovka příkopová betonová 300x200x80mm</t>
  </si>
  <si>
    <t>262</t>
  </si>
  <si>
    <t>34*1,02 "Přepočtené koeficientem množství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</si>
  <si>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</si>
  <si>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150 mm</t>
  </si>
  <si>
    <t>264</t>
  </si>
  <si>
    <t>https://podminky.urs.cz/item/CS_URS_2023_02/938909612</t>
  </si>
  <si>
    <t>131</t>
  </si>
  <si>
    <t>266</t>
  </si>
  <si>
    <t>268</t>
  </si>
  <si>
    <t>133</t>
  </si>
  <si>
    <t>270</t>
  </si>
  <si>
    <t>272</t>
  </si>
  <si>
    <t>12,2</t>
  </si>
  <si>
    <t>135</t>
  </si>
  <si>
    <t>274</t>
  </si>
  <si>
    <t>3872,25*0,44</t>
  </si>
  <si>
    <t>kamenivo</t>
  </si>
  <si>
    <t>3872,25*0,316</t>
  </si>
  <si>
    <t>živice</t>
  </si>
  <si>
    <t>3935,25*0,115+3872,25*0,23</t>
  </si>
  <si>
    <t>fréz. drť</t>
  </si>
  <si>
    <t>276</t>
  </si>
  <si>
    <t>4270,592*14</t>
  </si>
  <si>
    <t>137</t>
  </si>
  <si>
    <t>278</t>
  </si>
  <si>
    <t>4293,356</t>
  </si>
  <si>
    <t>-4270,592</t>
  </si>
  <si>
    <t>280</t>
  </si>
  <si>
    <t>22,764*14</t>
  </si>
  <si>
    <t>139</t>
  </si>
  <si>
    <t>282</t>
  </si>
  <si>
    <t>4270,592</t>
  </si>
  <si>
    <t>284</t>
  </si>
  <si>
    <t>22,764</t>
  </si>
  <si>
    <t>141</t>
  </si>
  <si>
    <t>286</t>
  </si>
  <si>
    <t>288</t>
  </si>
  <si>
    <t>143</t>
  </si>
  <si>
    <t>290</t>
  </si>
  <si>
    <t xml:space="preserve">1343,71 fréz.drť </t>
  </si>
  <si>
    <t xml:space="preserve"> ( bez poplatku , skládka SUS  )</t>
  </si>
  <si>
    <t>292</t>
  </si>
  <si>
    <t>783</t>
  </si>
  <si>
    <t>Dokončovací práce - nátěry</t>
  </si>
  <si>
    <t>145</t>
  </si>
  <si>
    <t>783214121</t>
  </si>
  <si>
    <t>Sanační napouštěcí nátěr tesařských prvků proti dřevokazným houbám, hmyzu a plísním zabudovaných do konstrukce, aplikovaný stříkáním</t>
  </si>
  <si>
    <t>294</t>
  </si>
  <si>
    <t>https://podminky.urs.cz/item/CS_URS_2023_02/783214121</t>
  </si>
  <si>
    <t>104,4</t>
  </si>
  <si>
    <t>oplocení</t>
  </si>
  <si>
    <t>783218111</t>
  </si>
  <si>
    <t>Lazurovací nátěr tesařských konstrukcí dvojnásobný syntetický</t>
  </si>
  <si>
    <t>296</t>
  </si>
  <si>
    <t>https://podminky.urs.cz/item/CS_URS_2023_02/783218111</t>
  </si>
  <si>
    <t>36*1,45*2</t>
  </si>
  <si>
    <t>SKA7207 - Vedlejší a ostatní náklady SO 104</t>
  </si>
  <si>
    <t>Pasportizace sousedních objektů</t>
  </si>
  <si>
    <t>SKA7208 - SO 303 Kanalizace - úsek V</t>
  </si>
  <si>
    <t>30*2,1</t>
  </si>
  <si>
    <t>vyjetá cesta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</si>
  <si>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</si>
  <si>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</si>
  <si>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</si>
  <si>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(88,6-30-25,1)*2,1+26*2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</si>
  <si>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</si>
  <si>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</si>
  <si>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https://podminky.urs.cz/item/CS_URS_2023_02/113107182</t>
  </si>
  <si>
    <t>1,25*3+1,1*2</t>
  </si>
  <si>
    <t>1,25*3+1,1*4</t>
  </si>
  <si>
    <t>11900140R</t>
  </si>
  <si>
    <t>Ochrana plynovodu a přeložka plynu v místě křížení se stokou DE</t>
  </si>
  <si>
    <t>1,25*3+1,1*8</t>
  </si>
  <si>
    <t>1,25*1+1,1*2</t>
  </si>
  <si>
    <t>1,25*2+1,1*3</t>
  </si>
  <si>
    <t>19,3*2,1+82,2*2+24,74*2,1</t>
  </si>
  <si>
    <t>35,42</t>
  </si>
  <si>
    <t xml:space="preserve">vpusti ,,výust.obj. </t>
  </si>
  <si>
    <t>1,75*1,5*0,9*2</t>
  </si>
  <si>
    <t>1,6*5,75*0,5*2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</si>
  <si>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</si>
  <si>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</si>
  <si>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https://podminky.urs.cz/item/CS_URS_2023_02/132254206</t>
  </si>
  <si>
    <t>2,058*348,31*1,25</t>
  </si>
  <si>
    <t>st.D</t>
  </si>
  <si>
    <t>2,048*1,1*117</t>
  </si>
  <si>
    <t>DA</t>
  </si>
  <si>
    <t>2,3*1,1*23,55</t>
  </si>
  <si>
    <t>DB</t>
  </si>
  <si>
    <t>1,43*(91,25+89,42)*1,1</t>
  </si>
  <si>
    <t>DC</t>
  </si>
  <si>
    <t>2,365*1,1*9,7</t>
  </si>
  <si>
    <t>DD</t>
  </si>
  <si>
    <t>1,159*1,1*88,64</t>
  </si>
  <si>
    <t>DE</t>
  </si>
  <si>
    <t>1,36*1*27</t>
  </si>
  <si>
    <t>DF</t>
  </si>
  <si>
    <t>10,4*1*1,5+60*0,9*1,5</t>
  </si>
  <si>
    <t>(49,345+1774,943)*0,2</t>
  </si>
  <si>
    <t>151101101</t>
  </si>
  <si>
    <t>Zřízení pažení a rozepření stěn rýh pro podzemní vedení příložné pro jakoukoliv mezerovitost, hloubky do 2 m</t>
  </si>
  <si>
    <t>https://podminky.urs.cz/item/CS_URS_2023_02/151101101</t>
  </si>
  <si>
    <t>(91,25+89,42)*1,43*2</t>
  </si>
  <si>
    <t>88,64*1,19*2</t>
  </si>
  <si>
    <t>27*1,36*2</t>
  </si>
  <si>
    <t>2,058*348,3*2</t>
  </si>
  <si>
    <t>2,3*23,55*2</t>
  </si>
  <si>
    <t>2,37*9,7*2</t>
  </si>
  <si>
    <t>2,048*117*2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</si>
  <si>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</si>
  <si>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</si>
  <si>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</si>
  <si>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2067,143</t>
  </si>
  <si>
    <t>49,345</t>
  </si>
  <si>
    <t>1755,872</t>
  </si>
  <si>
    <t>1805,217*5</t>
  </si>
  <si>
    <t>1805,217*1,8</t>
  </si>
  <si>
    <t>1805,217</t>
  </si>
  <si>
    <t>1805,217-573,669-188,653-2,16-145,54</t>
  </si>
  <si>
    <t>895,195*2 "Přepočtené koeficientem množství</t>
  </si>
  <si>
    <t>348,3*1,25*0,7+238,9*1,1*0,6+207,7*1*0,55</t>
  </si>
  <si>
    <t>-31,443</t>
  </si>
  <si>
    <t>10,4*1*0,5</t>
  </si>
  <si>
    <t>60*0,9*0,45-3,14*60*0,075*0,075</t>
  </si>
  <si>
    <t>573,669*2 "Přepočtené koeficientem množství</t>
  </si>
  <si>
    <t>19,3*2,1+82,2*2+24,75*2,1</t>
  </si>
  <si>
    <t>256,88</t>
  </si>
  <si>
    <t>256,88*0,02 "Přepočtené koeficientem množství</t>
  </si>
  <si>
    <t>113,86</t>
  </si>
  <si>
    <t>348,3+238,9+207,7</t>
  </si>
  <si>
    <t>10,4+60</t>
  </si>
  <si>
    <t>výúst.obj.</t>
  </si>
  <si>
    <t>1,6*0,5*0,25*5</t>
  </si>
  <si>
    <t>horské vpusti</t>
  </si>
  <si>
    <t>2*0,5*0,25*2</t>
  </si>
  <si>
    <t>1,9*0,5*0,25*2</t>
  </si>
  <si>
    <t>50,1</t>
  </si>
  <si>
    <t>lapače,horské vp., výúst.obj</t>
  </si>
  <si>
    <t>348,3*1,25*0,2+238,9*1,1*0,2+207,7*1*0,2</t>
  </si>
  <si>
    <t>10,4*1*0,2</t>
  </si>
  <si>
    <t>60*0,9*0,1</t>
  </si>
  <si>
    <t>2,7*1,6*0,1*5</t>
  </si>
  <si>
    <t xml:space="preserve">výústní obj. </t>
  </si>
  <si>
    <t>348,3*1,25*0,15+238,9*1,1*0,15+207,7*1*0,15</t>
  </si>
  <si>
    <t>10,4*1*0,15</t>
  </si>
  <si>
    <t>60*0,9*0,15</t>
  </si>
  <si>
    <t>15+18+14+8+1</t>
  </si>
  <si>
    <t>59224145</t>
  </si>
  <si>
    <t>prstenec šachtový vyrovnávací betonový rovný 625x100x40mm</t>
  </si>
  <si>
    <t>1,2*1,2*0,1*33</t>
  </si>
  <si>
    <t>(1,7*1,5+0,3*0,3*2)*0,1*5</t>
  </si>
  <si>
    <t>(1,7*1,1*0,1)*2</t>
  </si>
  <si>
    <t>podkl.b. lapače,horské vpusti</t>
  </si>
  <si>
    <t>462511111</t>
  </si>
  <si>
    <t>Zához prostoru z lomového kamene</t>
  </si>
  <si>
    <t>https://podminky.urs.cz/item/CS_URS_2023_02/462511111</t>
  </si>
  <si>
    <t>1,6*0,5*0,5*5</t>
  </si>
  <si>
    <t>výústní obj.</t>
  </si>
  <si>
    <t>566901231</t>
  </si>
  <si>
    <t>Vyspravení podkladu po překopech inženýrských sítí plochy přes 15 m2 s rozprostřením a zhutněním štěrkodrtí tl. 100 mm</t>
  </si>
  <si>
    <t>https://podminky.urs.cz/item/CS_URS_2023_02/566901231</t>
  </si>
  <si>
    <t>34,5*2,1</t>
  </si>
  <si>
    <t>vyjetá cesta,mimo úpr.komun</t>
  </si>
  <si>
    <t>15,7*2,1+7*2,1</t>
  </si>
  <si>
    <t>6,7*2,1</t>
  </si>
  <si>
    <t>26,06*2,0</t>
  </si>
  <si>
    <t>2*1,9*5+2*2*2+1,5*0,7*1/2*2*2+5*1,6+0,7*0,4*1/2*2*4+1,65*(2,8+0,8)/2*4</t>
  </si>
  <si>
    <t>lapače, horské vp., výúst. obj.</t>
  </si>
  <si>
    <t>50,1*0,25*1,8</t>
  </si>
  <si>
    <t>lapače, výúst. obj. , horské vp.</t>
  </si>
  <si>
    <t>83138315R</t>
  </si>
  <si>
    <t>Přepojení kanalizace</t>
  </si>
  <si>
    <t>4+1</t>
  </si>
  <si>
    <t>871355221</t>
  </si>
  <si>
    <t>Kanalizační potrubí z tvrdého PVC v otevřeném výkopu ve sklonu do 20 %, hladkého plnostěnného jednovrstvého, tuhost třídy SN 8 DN 200</t>
  </si>
  <si>
    <t>https://podminky.urs.cz/item/CS_URS_2023_02/871355221</t>
  </si>
  <si>
    <t>4,1</t>
  </si>
  <si>
    <t>LS1</t>
  </si>
  <si>
    <t>HV 1</t>
  </si>
  <si>
    <t>4,8</t>
  </si>
  <si>
    <t>HV 2</t>
  </si>
  <si>
    <t xml:space="preserve">napoj.lapačů a horských vp. </t>
  </si>
  <si>
    <t>871360320</t>
  </si>
  <si>
    <t>Montáž kanalizačního potrubí z plastů z polypropylenu PP hladkého plnostěnného SN 12 DN 250</t>
  </si>
  <si>
    <t>https://podminky.urs.cz/item/CS_URS_2023_02/871360320</t>
  </si>
  <si>
    <t>89,4</t>
  </si>
  <si>
    <t>28617027</t>
  </si>
  <si>
    <t>trubka kanalizační PP plnostěnná třívrstvá DN 250x1000mm SN12</t>
  </si>
  <si>
    <t>89,4*1,015 "Přepočtené koeficientem množství</t>
  </si>
  <si>
    <t>871360330</t>
  </si>
  <si>
    <t>Montáž kanalizačního potrubí z plastů z polypropylenu PP hladkého plnostěnného SN 16 DN 250</t>
  </si>
  <si>
    <t>https://podminky.urs.cz/item/CS_URS_2023_02/871360330</t>
  </si>
  <si>
    <t>118,3</t>
  </si>
  <si>
    <t>DC , DF</t>
  </si>
  <si>
    <t>28617096</t>
  </si>
  <si>
    <t>trubka kanalizační PP plnostěnná třívrstvá DN 250x6000mm SN16</t>
  </si>
  <si>
    <t>118,3*1,015 "Přepočtené koeficientem množství</t>
  </si>
  <si>
    <t>150,3</t>
  </si>
  <si>
    <t>DA , DB</t>
  </si>
  <si>
    <t>150,3*1,015 "Přepočtené koeficientem množství</t>
  </si>
  <si>
    <t>871370330</t>
  </si>
  <si>
    <t>Montáž kanalizačního potrubí z plastů z polypropylenu PP hladkého plnostěnného SN 16 DN 300</t>
  </si>
  <si>
    <t>https://podminky.urs.cz/item/CS_URS_2023_02/871370330</t>
  </si>
  <si>
    <t>88,6</t>
  </si>
  <si>
    <t>28617097</t>
  </si>
  <si>
    <t>trubka kanalizační PP plnostěnná třívrstvá DN 300x6000mm SN16</t>
  </si>
  <si>
    <t>88,6*1,015 "Přepočtené koeficientem množství</t>
  </si>
  <si>
    <t>348,3</t>
  </si>
  <si>
    <t>348,3*1,015 "Přepočtené koeficientem množství</t>
  </si>
  <si>
    <t>877360420</t>
  </si>
  <si>
    <t>Montáž tvarovek na kanalizačním plastovém potrubí z polypropylenu PP nebo tvrdého PVC odboček DN 250</t>
  </si>
  <si>
    <t>https://podminky.urs.cz/item/CS_URS_2023_02/877360420</t>
  </si>
  <si>
    <t>286173821</t>
  </si>
  <si>
    <t>odbočka kanalizace PP 45° DN 250/150</t>
  </si>
  <si>
    <t>286173831</t>
  </si>
  <si>
    <t>odbočka kanalizace PP 45° DN 300/150</t>
  </si>
  <si>
    <t>odbočka kanalizace PP 45° DN 400/150</t>
  </si>
  <si>
    <t>892362121</t>
  </si>
  <si>
    <t>Tlakové zkoušky vzduchem těsnícími vaky ucpávkovými DN 250</t>
  </si>
  <si>
    <t>https://podminky.urs.cz/item/CS_URS_2023_02/892362121</t>
  </si>
  <si>
    <t>892372111</t>
  </si>
  <si>
    <t>Tlakové zkoušky vodou zabezpečení konců potrubí při tlakových zkouškách DN do 300</t>
  </si>
  <si>
    <t>https://podminky.urs.cz/item/CS_URS_2023_02/892372111</t>
  </si>
  <si>
    <t>-890633229</t>
  </si>
  <si>
    <t>(1,5*1,3+0,3*0,25*2)*0,25</t>
  </si>
  <si>
    <t>(1,79+0,5)*(1,9+1,3+1,2*2)*0,25</t>
  </si>
  <si>
    <t>-0,5*0,8*0,25</t>
  </si>
  <si>
    <t>dno betonové šachtové DN 400 kameninový žlab i nástupnice 1000/400 H = 800</t>
  </si>
  <si>
    <t>592240341</t>
  </si>
  <si>
    <t>dno betonové šachtové DN 300 kameninový žlab i nástupnice 1000/300 H =500</t>
  </si>
  <si>
    <t>59224075R</t>
  </si>
  <si>
    <t>59224162</t>
  </si>
  <si>
    <t>skruž kanalizační s ocelovými stupadly 100x100x12cm</t>
  </si>
  <si>
    <t>59224161</t>
  </si>
  <si>
    <t>skruž kanalizační s ocelovými stupadly 100x50x12cm</t>
  </si>
  <si>
    <t>894608112</t>
  </si>
  <si>
    <t>Výztuž šachet z betonářské oceli 10 505 (R) nebo BSt 500</t>
  </si>
  <si>
    <t>https://podminky.urs.cz/item/CS_URS_2023_02/894608112</t>
  </si>
  <si>
    <t>895931111</t>
  </si>
  <si>
    <t>Vpusti kanalizační horské z betonu prostého tř. C 30/37 velikosti 1200/600 mm</t>
  </si>
  <si>
    <t>https://podminky.urs.cz/item/CS_URS_2023_02/895931111</t>
  </si>
  <si>
    <t>896221212</t>
  </si>
  <si>
    <t>Spadiště kanalizační z prostého betonu kruhové výšky vstupu do 0,90 m a základní výšky spadiště 0,60 m jednoduché se dnem obloženým čedičem s horním potrubím DN 350 nebo 400</t>
  </si>
  <si>
    <t>https://podminky.urs.cz/item/CS_URS_2023_02/896221212</t>
  </si>
  <si>
    <t>6+19+9+1</t>
  </si>
  <si>
    <t>552410341</t>
  </si>
  <si>
    <t xml:space="preserve">poklop šachtový litinový kruhový DN 600 s  ventilací tř D400 v samonivelačním rámu pro extrémní dopravní zatížení</t>
  </si>
  <si>
    <t>899623181</t>
  </si>
  <si>
    <t>Obetonování potrubí nebo zdiva stok betonem prostým v otevřeném výkopu, betonem tř. C 30/37</t>
  </si>
  <si>
    <t>https://podminky.urs.cz/item/CS_URS_2023_02/899623181</t>
  </si>
  <si>
    <t>0,7*1,6*0,7*5</t>
  </si>
  <si>
    <t>(-0,35*3,14*0,15*0,15-0,35*3,14*0,15*0,15*1/2)*5</t>
  </si>
  <si>
    <t>794,9+10,4+60</t>
  </si>
  <si>
    <t>110,92</t>
  </si>
  <si>
    <t>(15,7+7+6,7)*2+26,06*2</t>
  </si>
  <si>
    <t>(2+2)*2+2*2</t>
  </si>
  <si>
    <t>59227029</t>
  </si>
  <si>
    <t>12*1,01 "Přepočtené koeficientem množství</t>
  </si>
  <si>
    <t>3,5*2+7,4*2+2*5</t>
  </si>
  <si>
    <t>94,546*14</t>
  </si>
  <si>
    <t>122,35*0,22</t>
  </si>
  <si>
    <t>94,546-26,917</t>
  </si>
  <si>
    <t>741110312</t>
  </si>
  <si>
    <t>Montáž trubek ochranných s nasunutím nebo našroubováním do krabic plastových tuhých, uložených volně, vnitřní Ø přes 40 do 90 mm</t>
  </si>
  <si>
    <t>https://podminky.urs.cz/item/CS_URS_2023_02/741110312</t>
  </si>
  <si>
    <t>2,5</t>
  </si>
  <si>
    <t>chr.PE 50 , STL plyn</t>
  </si>
  <si>
    <t>345710981</t>
  </si>
  <si>
    <t>trubka elektroinstalační dělená (chránička) D 50/56 mm, HDPE</t>
  </si>
  <si>
    <t>1,4*0,8*2</t>
  </si>
  <si>
    <t>74910191R</t>
  </si>
  <si>
    <t xml:space="preserve">mříž  uzamyk. plast. s litin.rámem  1400 x 800</t>
  </si>
  <si>
    <t xml:space="preserve">SKA7209 - SO 105  Chodník a ostatní plochy - úsek V</t>
  </si>
  <si>
    <t>577</t>
  </si>
  <si>
    <t>1131542341</t>
  </si>
  <si>
    <t>Frézování živičného podkladu nebo krytu s naložením na dopravní prostředek plochy přes 500 do 1 000 m2 bez překážek v trase pruhu šířky přes 1 m do 2 m, tloušťky vrstvy 140 mm</t>
  </si>
  <si>
    <t>355*0,33+329*0,29+779*0,1</t>
  </si>
  <si>
    <t xml:space="preserve">vjezdy ,MK . chodník </t>
  </si>
  <si>
    <t>519,8</t>
  </si>
  <si>
    <t>(5,5+39)*2*0,7</t>
  </si>
  <si>
    <t>přípojky, lin.odvodn.</t>
  </si>
  <si>
    <t>7*(0,8+1,4)/2/1</t>
  </si>
  <si>
    <t xml:space="preserve">zatrubnění </t>
  </si>
  <si>
    <t>2*0,7*0,7*1</t>
  </si>
  <si>
    <t>195</t>
  </si>
  <si>
    <t>vhodný mater. dle výpisu hl.výměr</t>
  </si>
  <si>
    <t>810,26</t>
  </si>
  <si>
    <t>70,98</t>
  </si>
  <si>
    <t>-195</t>
  </si>
  <si>
    <t>686,24*5</t>
  </si>
  <si>
    <t>31,15</t>
  </si>
  <si>
    <t>31,15*2 "Přepočtené koeficientem množství</t>
  </si>
  <si>
    <t>686,24*1,8</t>
  </si>
  <si>
    <t>686,24</t>
  </si>
  <si>
    <t>(5,5+39)*0,7*1,2</t>
  </si>
  <si>
    <t>vhodná zem.z výkopu , dle výpisu hl.výměr</t>
  </si>
  <si>
    <t>(5,5+39)*0,7*0,35</t>
  </si>
  <si>
    <t>10,903*2 "Přepočtené koeficientem množství</t>
  </si>
  <si>
    <t>779+355+329+91+64</t>
  </si>
  <si>
    <t>(5,5+39)*0,7*0,1</t>
  </si>
  <si>
    <t>779+2*355+2*64+2*329</t>
  </si>
  <si>
    <t>chodn.přejezd</t>
  </si>
  <si>
    <t>štěrková cesta</t>
  </si>
  <si>
    <t>355</t>
  </si>
  <si>
    <t>vjezd , dle výpisu hl.výměr</t>
  </si>
  <si>
    <t>stěrk.cesta</t>
  </si>
  <si>
    <t>779</t>
  </si>
  <si>
    <t xml:space="preserve">vjezd  , dle výpisu hl.výměr</t>
  </si>
  <si>
    <t>161</t>
  </si>
  <si>
    <t>571908111</t>
  </si>
  <si>
    <t>Kryt vymývaným dekoračním kamenivem (kačírkem) tl. 200 mm</t>
  </si>
  <si>
    <t>https://podminky.urs.cz/item/CS_URS_2023_02/571908111</t>
  </si>
  <si>
    <t>6,7</t>
  </si>
  <si>
    <t>355*1,02 "Přepočtené koeficientem množství</t>
  </si>
  <si>
    <t>64*1,02 "Přepočtené koeficientem množství</t>
  </si>
  <si>
    <t>779*1,02 "Přepočtené koeficientem množství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</si>
  <si>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</si>
  <si>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</si>
  <si>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</si>
  <si>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kontrast.pás BUS , dle výpisu hl.výměr</t>
  </si>
  <si>
    <t>59245012</t>
  </si>
  <si>
    <t>dlažba zámková tvaru I 200x165x60mm barevná</t>
  </si>
  <si>
    <t>32,5</t>
  </si>
  <si>
    <t>32,5*1,03 "Přepočtené koeficientem množství</t>
  </si>
  <si>
    <t>vodící pás - přecházení</t>
  </si>
  <si>
    <t>45*1,02 "Přepočtené koeficientem množství</t>
  </si>
  <si>
    <t>596211231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</si>
  <si>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C, pro plochy přes 50 do 100 m2</t>
  </si>
  <si>
    <t>https://podminky.urs.cz/item/CS_URS_2023_02/596211231</t>
  </si>
  <si>
    <t>123*1,02 "Přepočtené koeficientem množství</t>
  </si>
  <si>
    <t>52*1,03 "Přepočtené koeficientem množství</t>
  </si>
  <si>
    <t>5,5+39</t>
  </si>
  <si>
    <t>1+6</t>
  </si>
  <si>
    <t>uliční vpusť chodníková</t>
  </si>
  <si>
    <t>8994311211</t>
  </si>
  <si>
    <t>informativní značky zónové IZ5a</t>
  </si>
  <si>
    <t>4,5/0,08</t>
  </si>
  <si>
    <t>356</t>
  </si>
  <si>
    <t>356*0,1 "Přepočtené koeficientem množství</t>
  </si>
  <si>
    <t>538</t>
  </si>
  <si>
    <t>538*1,02 "Přepočtené koeficientem množství</t>
  </si>
  <si>
    <t>104*1,02 "Přepočtené koeficientem množství</t>
  </si>
  <si>
    <t>356*1,02 "Přepočtené koeficientem množství</t>
  </si>
  <si>
    <t>473</t>
  </si>
  <si>
    <t>473*1,01 "Přepočtené koeficientem množství</t>
  </si>
  <si>
    <t>(538+356)*0,3*0,1</t>
  </si>
  <si>
    <t>919411111</t>
  </si>
  <si>
    <t>Čelo šikmé propustku včetně římsy z betonu prostého bez zvláštních nároků na prostředí, pro propustek z trub DN 300 až 500 mm</t>
  </si>
  <si>
    <t>https://podminky.urs.cz/item/CS_URS_2023_02/919411111</t>
  </si>
  <si>
    <t>919521110</t>
  </si>
  <si>
    <t>Zřízení silničního propustku z trub betonových nebo železobetonových DN 300 mm</t>
  </si>
  <si>
    <t>https://podminky.urs.cz/item/CS_URS_2023_02/919521110</t>
  </si>
  <si>
    <t>592220201</t>
  </si>
  <si>
    <t>trouba ŽB hrdlová DN 300 šikmá čela</t>
  </si>
  <si>
    <t>2*1,01 "Přepočtené koeficientem množství</t>
  </si>
  <si>
    <t>59222020</t>
  </si>
  <si>
    <t>trouba ŽB hrdlová DN 300</t>
  </si>
  <si>
    <t>919535557</t>
  </si>
  <si>
    <t>Obetonování trubního propustku betonem prostým bez zvýšených nároků na prostředí tř. C 16/20</t>
  </si>
  <si>
    <t>https://podminky.urs.cz/item/CS_URS_2023_02/919535557</t>
  </si>
  <si>
    <t>(0,5*0,5-3,14*0,15*0,15)*7</t>
  </si>
  <si>
    <t>31,5</t>
  </si>
  <si>
    <t>938902205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</si>
  <si>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</si>
  <si>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https://podminky.urs.cz/item/CS_URS_2023_02/938902205</t>
  </si>
  <si>
    <t>12*1,2*0,5*2</t>
  </si>
  <si>
    <t>42,5</t>
  </si>
  <si>
    <t>577*0,098</t>
  </si>
  <si>
    <t>577*0,322</t>
  </si>
  <si>
    <t>242,34*14</t>
  </si>
  <si>
    <t>323,463</t>
  </si>
  <si>
    <t>-56,546-185,795</t>
  </si>
  <si>
    <t>odpoč. živice a fréz. drti</t>
  </si>
  <si>
    <t>81,122*14</t>
  </si>
  <si>
    <t>242,34</t>
  </si>
  <si>
    <t>81,122</t>
  </si>
  <si>
    <t>14,4*2,0</t>
  </si>
  <si>
    <t>čela</t>
  </si>
  <si>
    <t>20*0,04</t>
  </si>
  <si>
    <t>obruby</t>
  </si>
  <si>
    <t>997221625</t>
  </si>
  <si>
    <t>Poplatek za uložení stavebního odpadu na skládce (skládkovné) z armovaného betonu zatříděného do Katalogu odpadů pod kódem 17 01 01</t>
  </si>
  <si>
    <t>https://podminky.urs.cz/item/CS_URS_2023_02/997221625</t>
  </si>
  <si>
    <t>-29,6</t>
  </si>
  <si>
    <t>frézov.drť 577*0,322=185,794 ( bez poplatku - skládka SUS )</t>
  </si>
  <si>
    <t>SKA7210 - Vedlejší a ostatní náklady SO 105</t>
  </si>
  <si>
    <t xml:space="preserve">SKA7211 - SO 401  Veřejné osvětlení </t>
  </si>
  <si>
    <t>M - Práce a dodávky M</t>
  </si>
  <si>
    <t xml:space="preserve">    21-M - Elektromontáže</t>
  </si>
  <si>
    <t xml:space="preserve">    22-M - Materiál </t>
  </si>
  <si>
    <t xml:space="preserve">    23-M - Dodávka zařízení </t>
  </si>
  <si>
    <t xml:space="preserve">    46-M - Zemní práce při extr.mont.pracích</t>
  </si>
  <si>
    <t xml:space="preserve">    58-M - Revize </t>
  </si>
  <si>
    <t>Práce a dodávky M</t>
  </si>
  <si>
    <t>21-M</t>
  </si>
  <si>
    <t>Elektromontáže</t>
  </si>
  <si>
    <t>210100089</t>
  </si>
  <si>
    <t>Ukončení zem. vodičů FeZn 10 mm</t>
  </si>
  <si>
    <t>210100090</t>
  </si>
  <si>
    <t>Odpojení swtáv. zem. vodičů FeZn 10 mm</t>
  </si>
  <si>
    <t>210100091</t>
  </si>
  <si>
    <t>Ukončení kab. do 3 x 1,5 mm2</t>
  </si>
  <si>
    <t>210100092</t>
  </si>
  <si>
    <t>Odpojení stáv . kab. do 3 x 1,5 mm2</t>
  </si>
  <si>
    <t>210100093</t>
  </si>
  <si>
    <t>Ukončení kab. do 3 x 4 mm2</t>
  </si>
  <si>
    <t>210100094</t>
  </si>
  <si>
    <t>Odpojení stáv. kab. do 3 x 4 mm2</t>
  </si>
  <si>
    <t>210100095</t>
  </si>
  <si>
    <t>Opětovná montáž - překládaný stožár ocel. bezpatic</t>
  </si>
  <si>
    <t>210100131</t>
  </si>
  <si>
    <t>Uzem.vedení v zemi FeZn pr. 10 mm vč.svorek a propoj.</t>
  </si>
  <si>
    <t>https://podminky.urs.cz/item/CS_URS_2023_02/210100131</t>
  </si>
  <si>
    <t>210100135</t>
  </si>
  <si>
    <t>CYKY 3J x 4 mm2</t>
  </si>
  <si>
    <t>https://podminky.urs.cz/item/CS_URS_2023_02/210100135</t>
  </si>
  <si>
    <t>210100137</t>
  </si>
  <si>
    <t>Opětovná montáž stýv.výjojk. svítidla</t>
  </si>
  <si>
    <t>https://podminky.urs.cz/item/CS_URS_2023_02/210100137</t>
  </si>
  <si>
    <t>210100139</t>
  </si>
  <si>
    <t>Demontáž - překládaný stožár ocel. bezpatic</t>
  </si>
  <si>
    <t>210100141</t>
  </si>
  <si>
    <t>Demont. stáv. uzem.vedení v zemi FeZn</t>
  </si>
  <si>
    <t>https://podminky.urs.cz/item/CS_URS_2023_02/210100141</t>
  </si>
  <si>
    <t>210100146</t>
  </si>
  <si>
    <t>Demont. CYKY 3 x 4 mm2 ( VU)</t>
  </si>
  <si>
    <t>https://podminky.urs.cz/item/CS_URS_2023_02/210100146</t>
  </si>
  <si>
    <t>210100148</t>
  </si>
  <si>
    <t>Demont. stáv. výbojkového svítidla</t>
  </si>
  <si>
    <t>https://podminky.urs.cz/item/CS_URS_2023_02/210100148</t>
  </si>
  <si>
    <t>210100151</t>
  </si>
  <si>
    <t>Podružný materiál 5 %</t>
  </si>
  <si>
    <t>https://podminky.urs.cz/item/CS_URS_2023_02/210100151</t>
  </si>
  <si>
    <t>2101001511</t>
  </si>
  <si>
    <t>PPV elektromontáží 1 %</t>
  </si>
  <si>
    <t>https://podminky.urs.cz/item/CS_URS_2023_02/2101001511</t>
  </si>
  <si>
    <t>22-M</t>
  </si>
  <si>
    <t xml:space="preserve">Materiál </t>
  </si>
  <si>
    <t>220000002</t>
  </si>
  <si>
    <t>folie z PE š. 330 mm</t>
  </si>
  <si>
    <t>220000003</t>
  </si>
  <si>
    <t>trubka PVC ohebná pr. 40</t>
  </si>
  <si>
    <t>220000004</t>
  </si>
  <si>
    <t>dvouplášť. chránička pr. 110</t>
  </si>
  <si>
    <t>220000005</t>
  </si>
  <si>
    <t>220000006</t>
  </si>
  <si>
    <t>FeZn prům. 10mm</t>
  </si>
  <si>
    <t>220000012</t>
  </si>
  <si>
    <t>kopaný písek</t>
  </si>
  <si>
    <t>23-M</t>
  </si>
  <si>
    <t xml:space="preserve">Dodávka zařízení </t>
  </si>
  <si>
    <t>230000001</t>
  </si>
  <si>
    <t>betonový žlab</t>
  </si>
  <si>
    <t>230000002</t>
  </si>
  <si>
    <t>doprava dodávek 5,2 %</t>
  </si>
  <si>
    <t>230000003</t>
  </si>
  <si>
    <t>Přesun dodávek 1 %</t>
  </si>
  <si>
    <t>46-M</t>
  </si>
  <si>
    <t>Zemní práce při extr.mont.pracích</t>
  </si>
  <si>
    <t>460010016</t>
  </si>
  <si>
    <t>Vytyčení trasy vedení vzdušného (nadzemního) silového v terénu nepřehledném nn</t>
  </si>
  <si>
    <t>km</t>
  </si>
  <si>
    <t>https://podminky.urs.cz/item/CS_URS_2023_02/460010016</t>
  </si>
  <si>
    <t>460010025</t>
  </si>
  <si>
    <t>Vytyčení trasy inženýrských sítí v zastavěném prostoru</t>
  </si>
  <si>
    <t>https://podminky.urs.cz/item/CS_URS_2023_02/460010025</t>
  </si>
  <si>
    <t>460020001</t>
  </si>
  <si>
    <t>přídavný výkop pro ulož. uzem.vodiče</t>
  </si>
  <si>
    <t>460020002</t>
  </si>
  <si>
    <t>výkop pro pouzdrové základy stožáru</t>
  </si>
  <si>
    <t>460020003</t>
  </si>
  <si>
    <t>podbeton. a přebeton chrániček</t>
  </si>
  <si>
    <t>460020004</t>
  </si>
  <si>
    <t>obeton. pouzdrového základu</t>
  </si>
  <si>
    <t>460020005</t>
  </si>
  <si>
    <t>beton. prstenec - pouzdr. základ</t>
  </si>
  <si>
    <t>460020006</t>
  </si>
  <si>
    <t>pouzdr. základ pro stožár VO</t>
  </si>
  <si>
    <t>460020007</t>
  </si>
  <si>
    <t>Snaložaní výkopku - odvoz zeminy na skládku</t>
  </si>
  <si>
    <t>460020011</t>
  </si>
  <si>
    <t>kabel.rýha 35 cm / 90 , zem tř.3</t>
  </si>
  <si>
    <t>460020012</t>
  </si>
  <si>
    <t>odkopání stáv. kabelů</t>
  </si>
  <si>
    <t>460020013</t>
  </si>
  <si>
    <t>kabel.rýha 50 cm / 120 , zem tř.3</t>
  </si>
  <si>
    <t>460020014</t>
  </si>
  <si>
    <t>přídavný výkop pro ulož.uzem.vodiče</t>
  </si>
  <si>
    <t>460020016</t>
  </si>
  <si>
    <t>zataž.protah.lena do rezerv.chrániček</t>
  </si>
  <si>
    <t>460020017</t>
  </si>
  <si>
    <t>kabel.lože z písku rýha 35 cm 2 x 10 cm</t>
  </si>
  <si>
    <t>460020018</t>
  </si>
  <si>
    <t>kfolie výstraž. PVC š. 33 cm</t>
  </si>
  <si>
    <t>460020019</t>
  </si>
  <si>
    <t>beton. korýtko křížení FeZn s plynem</t>
  </si>
  <si>
    <t>460020021</t>
  </si>
  <si>
    <t>460020022</t>
  </si>
  <si>
    <t>460020023</t>
  </si>
  <si>
    <t>ruční zához rýh 35/90 zem.tř.3 vč.hutnění</t>
  </si>
  <si>
    <t>460020024</t>
  </si>
  <si>
    <t>ruční zához kab. rýh po odkop.stáv.kabelů demont. vč.hutnění</t>
  </si>
  <si>
    <t>460020025</t>
  </si>
  <si>
    <t>ruční zához rýh 50/120 zem.tř.3 vč.hutnění</t>
  </si>
  <si>
    <t>460020026</t>
  </si>
  <si>
    <t>ruční zához přídav.výkopu pro ulož. zem.vodiče vč.hutnění</t>
  </si>
  <si>
    <t>460020031</t>
  </si>
  <si>
    <t>Odvoz zeminy a čist. kameniva do 1 km</t>
  </si>
  <si>
    <t>460020032</t>
  </si>
  <si>
    <t>Odvoz zeminy a čist. kameniva za dalších 15 km</t>
  </si>
  <si>
    <t>460020033</t>
  </si>
  <si>
    <t>úprava povrchu zákl.osv.bodů</t>
  </si>
  <si>
    <t>460020034</t>
  </si>
  <si>
    <t>provizor. úprava terénu vč.zhutnění</t>
  </si>
  <si>
    <t>460020041</t>
  </si>
  <si>
    <t>geodet. zaměření kabel.trasy VO</t>
  </si>
  <si>
    <t>460020042</t>
  </si>
  <si>
    <t>poplatek za uložení zeminy na skl.</t>
  </si>
  <si>
    <t>460020048</t>
  </si>
  <si>
    <t>utěsnění rezerv.trubek v podchodech</t>
  </si>
  <si>
    <t>460020049</t>
  </si>
  <si>
    <t>demont. stáv.pouzdr. zákl. pro stožár VO</t>
  </si>
  <si>
    <t>460020051</t>
  </si>
  <si>
    <t>460020052</t>
  </si>
  <si>
    <t>PPV zemních prací 1%</t>
  </si>
  <si>
    <t>58-M</t>
  </si>
  <si>
    <t xml:space="preserve">Revize </t>
  </si>
  <si>
    <t>580000001</t>
  </si>
  <si>
    <t>Celk.prohl. el. zařízení a vyhot. rev. zprávy</t>
  </si>
  <si>
    <t>SKA7212 - SO 801 Sadové úpravy</t>
  </si>
  <si>
    <t>111155311</t>
  </si>
  <si>
    <t>Štěpkování s naložením na dopravní prostředek a odvozem do 20 km - drcení ořezených větví strojně</t>
  </si>
  <si>
    <t>11211141R</t>
  </si>
  <si>
    <t>Odstranění porostu keřů</t>
  </si>
  <si>
    <t>112151313</t>
  </si>
  <si>
    <t>Pokácení stromu postupné bez spouštění částí kmene a koruny o průměru na řezné ploše pařezu přes 300 do 400 mm</t>
  </si>
  <si>
    <t>https://podminky.urs.cz/item/CS_URS_2023_02/112151313</t>
  </si>
  <si>
    <t>112151314</t>
  </si>
  <si>
    <t>Pokácení stromu postupné bez spouštění částí kmene a koruny o průměru na řezné ploše pařezu přes 400 do 500 mm</t>
  </si>
  <si>
    <t>https://podminky.urs.cz/item/CS_URS_2023_02/112151314</t>
  </si>
  <si>
    <t>112151316</t>
  </si>
  <si>
    <t>Pokácení stromu postupné bez spouštění částí kmene a koruny o průměru na řezné ploše pařezu přes 600 do 700 mm</t>
  </si>
  <si>
    <t>https://podminky.urs.cz/item/CS_URS_2023_02/112151316</t>
  </si>
  <si>
    <t>112151317</t>
  </si>
  <si>
    <t>Pokácení stromu postupné bez spouštění částí kmene a koruny o průměru na řezné ploše pařezu přes 700 do 800 mm</t>
  </si>
  <si>
    <t>https://podminky.urs.cz/item/CS_URS_2023_02/112151317</t>
  </si>
  <si>
    <t>112201113</t>
  </si>
  <si>
    <t>Odstranění pařezu v rovině nebo na svahu do 1:5 o průměru pařezu na řezné ploše přes 300 do 400 mm</t>
  </si>
  <si>
    <t>https://podminky.urs.cz/item/CS_URS_2023_02/112201113</t>
  </si>
  <si>
    <t>112201114</t>
  </si>
  <si>
    <t>Odstranění pařezu v rovině nebo na svahu do 1:5 o průměru pařezu na řezné ploše přes 400 do 500 mm</t>
  </si>
  <si>
    <t>https://podminky.urs.cz/item/CS_URS_2023_02/112201114</t>
  </si>
  <si>
    <t>112201116</t>
  </si>
  <si>
    <t>Odstranění pařezu v rovině nebo na svahu do 1:5 o průměru pařezu na řezné ploše přes 600 do 700 mm</t>
  </si>
  <si>
    <t>https://podminky.urs.cz/item/CS_URS_2023_02/112201116</t>
  </si>
  <si>
    <t>112201117</t>
  </si>
  <si>
    <t>Odstranění pařezu v rovině nebo na svahu do 1:5 o průměru pařezu na řezné ploše přes 700 do 800 mm</t>
  </si>
  <si>
    <t>https://podminky.urs.cz/item/CS_URS_2023_02/112201117</t>
  </si>
  <si>
    <t>808744473</t>
  </si>
  <si>
    <t>https://podminky.urs.cz/item/CS_URS_2024_01/181411131</t>
  </si>
  <si>
    <t>-1763854701</t>
  </si>
  <si>
    <t>https://podminky.urs.cz/item/CS_URS_2024_01/181951113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</si>
  <si>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</si>
  <si>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</si>
  <si>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https://podminky.urs.cz/item/CS_URS_2023_02/183101221</t>
  </si>
  <si>
    <t>183403114</t>
  </si>
  <si>
    <t>Obdělání půdy kultivátorováním v rovině nebo na svahu do 1:5</t>
  </si>
  <si>
    <t>https://podminky.urs.cz/item/CS_URS_2023_02/183403114</t>
  </si>
  <si>
    <t>184102114</t>
  </si>
  <si>
    <t>Výsadba dřeviny s balem do předem vyhloubené jamky se zalitím v rovině nebo na svahu do 1:5, při průměru balu přes 400 do 500 mm</t>
  </si>
  <si>
    <t>https://podminky.urs.cz/item/CS_URS_2023_02/184102114</t>
  </si>
  <si>
    <t>02650431</t>
  </si>
  <si>
    <t>Tlilia Platyphyllas</t>
  </si>
  <si>
    <t>184215133</t>
  </si>
  <si>
    <t>Ukotvení dřeviny kůly v rovině nebo na svahu do 1:5 třemi kůly, délky přes 2 do 3 m</t>
  </si>
  <si>
    <t>https://podminky.urs.cz/item/CS_URS_2023_02/184215133</t>
  </si>
  <si>
    <t>60591257</t>
  </si>
  <si>
    <t>kůl vyvazovací dřevěný impregnovaný D 8cm dl 3m</t>
  </si>
  <si>
    <t>4*3 "Přepočtené koeficientem množství</t>
  </si>
  <si>
    <t>605913201</t>
  </si>
  <si>
    <t>příčka z půlené frézov. kulatiny , dl. 50 cm</t>
  </si>
  <si>
    <t>184215411</t>
  </si>
  <si>
    <t>Zhotovení závlahové mísy u solitérních dřevin v rovině nebo na svahu do 1:5, o průměru mísy do 0,5 m</t>
  </si>
  <si>
    <t>https://podminky.urs.cz/item/CS_URS_2023_02/184215411</t>
  </si>
  <si>
    <t>184800201R</t>
  </si>
  <si>
    <t>Oprava stáv.kotvení stromů délky kůlů 2 - 3 m vč. použitých materiálů</t>
  </si>
  <si>
    <t>4*3</t>
  </si>
  <si>
    <t xml:space="preserve">3 x opak/strom , vč.odstranění kotvení - rozvoj péče </t>
  </si>
  <si>
    <t>184801121</t>
  </si>
  <si>
    <t>Ošetření vysazených dřevin solitérních v rovině nebo na svahu do 1:5</t>
  </si>
  <si>
    <t>https://podminky.urs.cz/item/CS_URS_2023_02/184801121</t>
  </si>
  <si>
    <t>rozvoj.péče , 3 x opak/strom</t>
  </si>
  <si>
    <t>18480299R</t>
  </si>
  <si>
    <t>Vytyčení výsydeb před jejich založaním</t>
  </si>
  <si>
    <t>184813001R</t>
  </si>
  <si>
    <t>Instalace PE chráničky na bázi kmene</t>
  </si>
  <si>
    <t>34571020R</t>
  </si>
  <si>
    <t xml:space="preserve">perfor. chránička k ochraně paty kmene  před poškou. strun.sekačkou</t>
  </si>
  <si>
    <t>34571029R</t>
  </si>
  <si>
    <t xml:space="preserve">úvazek bavlněný  š. 3 cm</t>
  </si>
  <si>
    <t>184813009R</t>
  </si>
  <si>
    <t>Přesadba stáv.sazenice lípy o obvodu kmínku 7 cm na nové stanoviště se zalitím</t>
  </si>
  <si>
    <t>18481301R</t>
  </si>
  <si>
    <t>Ošetření stromů při případném poškození certifikovaným arboristou</t>
  </si>
  <si>
    <t>184813132</t>
  </si>
  <si>
    <t>Ochrana dřevin před okusem zvěří chemicky nátěrem, v rovině nebo ve svahu do 1:5 jehličnatých, výšky přes 70 cm</t>
  </si>
  <si>
    <t>100 kus</t>
  </si>
  <si>
    <t>https://podminky.urs.cz/item/CS_URS_2023_02/184813132</t>
  </si>
  <si>
    <t>25235001</t>
  </si>
  <si>
    <t>bílý, biolog.odbouratelný nátěr</t>
  </si>
  <si>
    <t>2523000R</t>
  </si>
  <si>
    <t xml:space="preserve">půdní kondicioner  300 g/strom</t>
  </si>
  <si>
    <t>184813212</t>
  </si>
  <si>
    <t>Ochranné oplocení kořenové zóny stromu v rovině nebo na svahu do 1:5, výšky přes 1500 do 2000 mm</t>
  </si>
  <si>
    <t>https://podminky.urs.cz/item/CS_URS_2023_02/184813212</t>
  </si>
  <si>
    <t>184813252</t>
  </si>
  <si>
    <t>Odstranění ochranného oplocení kořenové zóny stromu v rovině nebo na svahu do 1:5, výšky přes 1500 do 2000 mm</t>
  </si>
  <si>
    <t>https://podminky.urs.cz/item/CS_URS_2023_02/184813252</t>
  </si>
  <si>
    <t>184852321</t>
  </si>
  <si>
    <t>Řez stromů prováděný lezeckou technikou výchovný (S-RV) špičáky a keřové stromy, výšky do 4 m</t>
  </si>
  <si>
    <t>https://podminky.urs.cz/item/CS_URS_2023_02/184852321</t>
  </si>
  <si>
    <t>rozvoj.péče , 2 x opak/strom</t>
  </si>
  <si>
    <t>184853511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</si>
  <si>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</si>
  <si>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https://podminky.urs.cz/item/CS_URS_2023_02/184853511</t>
  </si>
  <si>
    <t>2905</t>
  </si>
  <si>
    <t>25234001</t>
  </si>
  <si>
    <t>herbicid totální systémový neselektivní</t>
  </si>
  <si>
    <t>litr</t>
  </si>
  <si>
    <t>184911111</t>
  </si>
  <si>
    <t>Znovuuvázání dřeviny jedním úvazkem ke stávajícímu kůlu</t>
  </si>
  <si>
    <t>https://podminky.urs.cz/item/CS_URS_2023_02/184911111</t>
  </si>
  <si>
    <t>184911421</t>
  </si>
  <si>
    <t>Mulčování vysazených rostlin mulčovací kůrou, tl. do 100 mm v rovině nebo na svahu do 1:5</t>
  </si>
  <si>
    <t>https://podminky.urs.cz/item/CS_URS_2023_02/184911421</t>
  </si>
  <si>
    <t>10391100</t>
  </si>
  <si>
    <t>kůra mulčovací VL</t>
  </si>
  <si>
    <t>10321100</t>
  </si>
  <si>
    <t>zahradní substrát pro výsadbu VL</t>
  </si>
  <si>
    <t>2905*0,1</t>
  </si>
  <si>
    <t>185802114</t>
  </si>
  <si>
    <t>Hnojení půdy nebo trávníku v rovině nebo na svahu do 1:5 umělým hnojivem s rozdělením k jednotlivým rostlinám</t>
  </si>
  <si>
    <t>https://podminky.urs.cz/item/CS_URS_2023_02/185802114</t>
  </si>
  <si>
    <t>25191155</t>
  </si>
  <si>
    <t>plné tablet. hnojivo s postup .uvolňováním živin</t>
  </si>
  <si>
    <t>185803111</t>
  </si>
  <si>
    <t>Ošetření trávníku jednorázové v rovině nebo na svahu do 1:5</t>
  </si>
  <si>
    <t>https://podminky.urs.cz/item/CS_URS_2023_02/185803111</t>
  </si>
  <si>
    <t>185804311</t>
  </si>
  <si>
    <t>Zalití rostlin vodou plochy záhonů jednotlivě do 20 m2</t>
  </si>
  <si>
    <t>https://podminky.urs.cz/item/CS_URS_2023_02/185804311</t>
  </si>
  <si>
    <t>7,2</t>
  </si>
  <si>
    <t>rozvoj.péče</t>
  </si>
  <si>
    <t>08211321</t>
  </si>
  <si>
    <t>voda pitná pro ostatní odběratele</t>
  </si>
  <si>
    <t>185851121</t>
  </si>
  <si>
    <t>Dovoz vody pro zálivku rostlin na vzdálenost do 1000 m</t>
  </si>
  <si>
    <t>https://podminky.urs.cz/item/CS_URS_2023_02/185851121</t>
  </si>
  <si>
    <t>998231311</t>
  </si>
  <si>
    <t>Přesun hmot pro sadovnické a krajinářské úpravy - strojně dopravní vzdálenost do 5000 m</t>
  </si>
  <si>
    <t>https://podminky.urs.cz/item/CS_URS_2023_02/998231311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</si>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</sst>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41" TargetMode="External" /><Relationship Id="rId2" Type="http://schemas.openxmlformats.org/officeDocument/2006/relationships/hyperlink" Target="https://podminky.urs.cz/item/CS_URS_2023_02/122452205" TargetMode="External" /><Relationship Id="rId3" Type="http://schemas.openxmlformats.org/officeDocument/2006/relationships/hyperlink" Target="https://podminky.urs.cz/item/CS_URS_2023_02/132351104" TargetMode="External" /><Relationship Id="rId4" Type="http://schemas.openxmlformats.org/officeDocument/2006/relationships/hyperlink" Target="https://podminky.urs.cz/item/CS_URS_2023_02/162351123" TargetMode="External" /><Relationship Id="rId5" Type="http://schemas.openxmlformats.org/officeDocument/2006/relationships/hyperlink" Target="https://podminky.urs.cz/item/CS_URS_2023_02/162751137" TargetMode="External" /><Relationship Id="rId6" Type="http://schemas.openxmlformats.org/officeDocument/2006/relationships/hyperlink" Target="https://podminky.urs.cz/item/CS_URS_2023_02/162751139" TargetMode="External" /><Relationship Id="rId7" Type="http://schemas.openxmlformats.org/officeDocument/2006/relationships/hyperlink" Target="https://podminky.urs.cz/item/CS_URS_2023_02/167103101" TargetMode="External" /><Relationship Id="rId8" Type="http://schemas.openxmlformats.org/officeDocument/2006/relationships/hyperlink" Target="https://podminky.urs.cz/item/CS_URS_2023_02/171112121" TargetMode="External" /><Relationship Id="rId9" Type="http://schemas.openxmlformats.org/officeDocument/2006/relationships/hyperlink" Target="https://podminky.urs.cz/item/CS_URS_2023_02/171152101" TargetMode="External" /><Relationship Id="rId10" Type="http://schemas.openxmlformats.org/officeDocument/2006/relationships/hyperlink" Target="https://podminky.urs.cz/item/CS_URS_2023_02/17120122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51101" TargetMode="External" /><Relationship Id="rId14" Type="http://schemas.openxmlformats.org/officeDocument/2006/relationships/hyperlink" Target="https://podminky.urs.cz/item/CS_URS_2023_02/181252305" TargetMode="External" /><Relationship Id="rId15" Type="http://schemas.openxmlformats.org/officeDocument/2006/relationships/hyperlink" Target="https://podminky.urs.cz/item/CS_URS_2023_02/211531111" TargetMode="External" /><Relationship Id="rId16" Type="http://schemas.openxmlformats.org/officeDocument/2006/relationships/hyperlink" Target="https://podminky.urs.cz/item/CS_URS_2023_02/212752102" TargetMode="External" /><Relationship Id="rId17" Type="http://schemas.openxmlformats.org/officeDocument/2006/relationships/hyperlink" Target="https://podminky.urs.cz/item/CS_URS_2023_02/212972113" TargetMode="External" /><Relationship Id="rId18" Type="http://schemas.openxmlformats.org/officeDocument/2006/relationships/hyperlink" Target="https://podminky.urs.cz/item/CS_URS_2023_02/451573111" TargetMode="External" /><Relationship Id="rId19" Type="http://schemas.openxmlformats.org/officeDocument/2006/relationships/hyperlink" Target="https://podminky.urs.cz/item/CS_URS_2023_02/564861111" TargetMode="External" /><Relationship Id="rId20" Type="http://schemas.openxmlformats.org/officeDocument/2006/relationships/hyperlink" Target="https://podminky.urs.cz/item/CS_URS_2023_02/564952111" TargetMode="External" /><Relationship Id="rId21" Type="http://schemas.openxmlformats.org/officeDocument/2006/relationships/hyperlink" Target="https://podminky.urs.cz/item/CS_URS_2023_02/573111111" TargetMode="External" /><Relationship Id="rId22" Type="http://schemas.openxmlformats.org/officeDocument/2006/relationships/hyperlink" Target="https://podminky.urs.cz/item/CS_URS_2023_02/871315231" TargetMode="External" /><Relationship Id="rId23" Type="http://schemas.openxmlformats.org/officeDocument/2006/relationships/hyperlink" Target="https://podminky.urs.cz/item/CS_URS_2023_02/877310320" TargetMode="External" /><Relationship Id="rId24" Type="http://schemas.openxmlformats.org/officeDocument/2006/relationships/hyperlink" Target="https://podminky.urs.cz/item/CS_URS_2023_02/895941341" TargetMode="External" /><Relationship Id="rId25" Type="http://schemas.openxmlformats.org/officeDocument/2006/relationships/hyperlink" Target="https://podminky.urs.cz/item/CS_URS_2023_02/895941351" TargetMode="External" /><Relationship Id="rId26" Type="http://schemas.openxmlformats.org/officeDocument/2006/relationships/hyperlink" Target="https://podminky.urs.cz/item/CS_URS_2023_02/895941361" TargetMode="External" /><Relationship Id="rId27" Type="http://schemas.openxmlformats.org/officeDocument/2006/relationships/hyperlink" Target="https://podminky.urs.cz/item/CS_URS_2023_02/895941367" TargetMode="External" /><Relationship Id="rId28" Type="http://schemas.openxmlformats.org/officeDocument/2006/relationships/hyperlink" Target="https://podminky.urs.cz/item/CS_URS_2023_02/899204112" TargetMode="External" /><Relationship Id="rId29" Type="http://schemas.openxmlformats.org/officeDocument/2006/relationships/hyperlink" Target="https://podminky.urs.cz/item/CS_URS_2023_02/914111111" TargetMode="External" /><Relationship Id="rId30" Type="http://schemas.openxmlformats.org/officeDocument/2006/relationships/hyperlink" Target="https://podminky.urs.cz/item/CS_URS_2023_02/914111111" TargetMode="External" /><Relationship Id="rId31" Type="http://schemas.openxmlformats.org/officeDocument/2006/relationships/hyperlink" Target="https://podminky.urs.cz/item/CS_URS_2023_02/914511112" TargetMode="External" /><Relationship Id="rId32" Type="http://schemas.openxmlformats.org/officeDocument/2006/relationships/hyperlink" Target="https://podminky.urs.cz/item/CS_URS_2023_02/915211112" TargetMode="External" /><Relationship Id="rId33" Type="http://schemas.openxmlformats.org/officeDocument/2006/relationships/hyperlink" Target="https://podminky.urs.cz/item/CS_URS_2023_02/915221112" TargetMode="External" /><Relationship Id="rId34" Type="http://schemas.openxmlformats.org/officeDocument/2006/relationships/hyperlink" Target="https://podminky.urs.cz/item/CS_URS_2023_02/915221122" TargetMode="External" /><Relationship Id="rId35" Type="http://schemas.openxmlformats.org/officeDocument/2006/relationships/hyperlink" Target="https://podminky.urs.cz/item/CS_URS_2023_02/916131213" TargetMode="External" /><Relationship Id="rId36" Type="http://schemas.openxmlformats.org/officeDocument/2006/relationships/hyperlink" Target="https://podminky.urs.cz/item/CS_URS_2023_02/916132113" TargetMode="External" /><Relationship Id="rId37" Type="http://schemas.openxmlformats.org/officeDocument/2006/relationships/hyperlink" Target="https://podminky.urs.cz/item/CS_URS_2023_02/916991121" TargetMode="External" /><Relationship Id="rId38" Type="http://schemas.openxmlformats.org/officeDocument/2006/relationships/hyperlink" Target="https://podminky.urs.cz/item/CS_URS_2023_02/919726124" TargetMode="External" /><Relationship Id="rId39" Type="http://schemas.openxmlformats.org/officeDocument/2006/relationships/hyperlink" Target="https://podminky.urs.cz/item/CS_URS_2023_02/919732221" TargetMode="External" /><Relationship Id="rId40" Type="http://schemas.openxmlformats.org/officeDocument/2006/relationships/hyperlink" Target="https://podminky.urs.cz/item/CS_URS_2023_02/919735111" TargetMode="External" /><Relationship Id="rId41" Type="http://schemas.openxmlformats.org/officeDocument/2006/relationships/hyperlink" Target="https://podminky.urs.cz/item/CS_URS_2023_02/966006132" TargetMode="External" /><Relationship Id="rId42" Type="http://schemas.openxmlformats.org/officeDocument/2006/relationships/hyperlink" Target="https://podminky.urs.cz/item/CS_URS_2023_02/966006211" TargetMode="External" /><Relationship Id="rId43" Type="http://schemas.openxmlformats.org/officeDocument/2006/relationships/hyperlink" Target="https://podminky.urs.cz/item/CS_URS_2023_02/966006255" TargetMode="External" /><Relationship Id="rId44" Type="http://schemas.openxmlformats.org/officeDocument/2006/relationships/hyperlink" Target="https://podminky.urs.cz/item/CS_URS_2023_02/997221551" TargetMode="External" /><Relationship Id="rId45" Type="http://schemas.openxmlformats.org/officeDocument/2006/relationships/hyperlink" Target="https://podminky.urs.cz/item/CS_URS_2023_02/997221559" TargetMode="External" /><Relationship Id="rId46" Type="http://schemas.openxmlformats.org/officeDocument/2006/relationships/hyperlink" Target="https://podminky.urs.cz/item/CS_URS_2023_02/997221611" TargetMode="External" /><Relationship Id="rId47" Type="http://schemas.openxmlformats.org/officeDocument/2006/relationships/hyperlink" Target="https://podminky.urs.cz/item/CS_URS_2023_02/997221875" TargetMode="External" /><Relationship Id="rId48" Type="http://schemas.openxmlformats.org/officeDocument/2006/relationships/hyperlink" Target="https://podminky.urs.cz/item/CS_URS_2023_02/998225111" TargetMode="External" /><Relationship Id="rId4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3107342" TargetMode="External" /><Relationship Id="rId3" Type="http://schemas.openxmlformats.org/officeDocument/2006/relationships/hyperlink" Target="https://podminky.urs.cz/item/CS_URS_2023_02/113151111" TargetMode="External" /><Relationship Id="rId4" Type="http://schemas.openxmlformats.org/officeDocument/2006/relationships/hyperlink" Target="https://podminky.urs.cz/item/CS_URS_2023_02/115101201" TargetMode="External" /><Relationship Id="rId5" Type="http://schemas.openxmlformats.org/officeDocument/2006/relationships/hyperlink" Target="https://podminky.urs.cz/item/CS_URS_2023_02/1151013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12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1422" TargetMode="External" /><Relationship Id="rId11" Type="http://schemas.openxmlformats.org/officeDocument/2006/relationships/hyperlink" Target="https://podminky.urs.cz/item/CS_URS_2023_02/121151113" TargetMode="External" /><Relationship Id="rId12" Type="http://schemas.openxmlformats.org/officeDocument/2006/relationships/hyperlink" Target="https://podminky.urs.cz/item/CS_URS_2023_02/131351201" TargetMode="External" /><Relationship Id="rId13" Type="http://schemas.openxmlformats.org/officeDocument/2006/relationships/hyperlink" Target="https://podminky.urs.cz/item/CS_URS_2023_02/131351206" TargetMode="External" /><Relationship Id="rId14" Type="http://schemas.openxmlformats.org/officeDocument/2006/relationships/hyperlink" Target="https://podminky.urs.cz/item/CS_URS_2023_02/131351206" TargetMode="External" /><Relationship Id="rId15" Type="http://schemas.openxmlformats.org/officeDocument/2006/relationships/hyperlink" Target="https://podminky.urs.cz/item/CS_URS_2023_02/139001101" TargetMode="External" /><Relationship Id="rId16" Type="http://schemas.openxmlformats.org/officeDocument/2006/relationships/hyperlink" Target="https://podminky.urs.cz/item/CS_URS_2023_02/141721223" TargetMode="External" /><Relationship Id="rId17" Type="http://schemas.openxmlformats.org/officeDocument/2006/relationships/hyperlink" Target="https://podminky.urs.cz/item/CS_URS_2023_02/151101102" TargetMode="External" /><Relationship Id="rId18" Type="http://schemas.openxmlformats.org/officeDocument/2006/relationships/hyperlink" Target="https://podminky.urs.cz/item/CS_URS_2023_02/151101102" TargetMode="External" /><Relationship Id="rId19" Type="http://schemas.openxmlformats.org/officeDocument/2006/relationships/hyperlink" Target="https://podminky.urs.cz/item/CS_URS_2023_02/151101112" TargetMode="External" /><Relationship Id="rId20" Type="http://schemas.openxmlformats.org/officeDocument/2006/relationships/hyperlink" Target="https://podminky.urs.cz/item/CS_URS_2023_02/151101112" TargetMode="External" /><Relationship Id="rId21" Type="http://schemas.openxmlformats.org/officeDocument/2006/relationships/hyperlink" Target="https://podminky.urs.cz/item/CS_URS_2023_02/162751137" TargetMode="External" /><Relationship Id="rId22" Type="http://schemas.openxmlformats.org/officeDocument/2006/relationships/hyperlink" Target="https://podminky.urs.cz/item/CS_URS_2023_02/162751139" TargetMode="External" /><Relationship Id="rId23" Type="http://schemas.openxmlformats.org/officeDocument/2006/relationships/hyperlink" Target="https://podminky.urs.cz/item/CS_URS_2023_02/171201231" TargetMode="External" /><Relationship Id="rId24" Type="http://schemas.openxmlformats.org/officeDocument/2006/relationships/hyperlink" Target="https://podminky.urs.cz/item/CS_URS_2023_02/171251201" TargetMode="External" /><Relationship Id="rId25" Type="http://schemas.openxmlformats.org/officeDocument/2006/relationships/hyperlink" Target="https://podminky.urs.cz/item/CS_URS_2023_02/174151101" TargetMode="External" /><Relationship Id="rId26" Type="http://schemas.openxmlformats.org/officeDocument/2006/relationships/hyperlink" Target="https://podminky.urs.cz/item/CS_URS_2023_02/174151101" TargetMode="External" /><Relationship Id="rId27" Type="http://schemas.openxmlformats.org/officeDocument/2006/relationships/hyperlink" Target="https://podminky.urs.cz/item/CS_URS_2023_02/175151201" TargetMode="External" /><Relationship Id="rId28" Type="http://schemas.openxmlformats.org/officeDocument/2006/relationships/hyperlink" Target="https://podminky.urs.cz/item/CS_URS_2023_02/181351003" TargetMode="External" /><Relationship Id="rId29" Type="http://schemas.openxmlformats.org/officeDocument/2006/relationships/hyperlink" Target="https://podminky.urs.cz/item/CS_URS_2023_02/181411131" TargetMode="External" /><Relationship Id="rId30" Type="http://schemas.openxmlformats.org/officeDocument/2006/relationships/hyperlink" Target="https://podminky.urs.cz/item/CS_URS_2023_02/181951113" TargetMode="External" /><Relationship Id="rId31" Type="http://schemas.openxmlformats.org/officeDocument/2006/relationships/hyperlink" Target="https://podminky.urs.cz/item/CS_URS_2023_02/181951114" TargetMode="External" /><Relationship Id="rId32" Type="http://schemas.openxmlformats.org/officeDocument/2006/relationships/hyperlink" Target="https://podminky.urs.cz/item/CS_URS_2023_02/212752401" TargetMode="External" /><Relationship Id="rId33" Type="http://schemas.openxmlformats.org/officeDocument/2006/relationships/hyperlink" Target="https://podminky.urs.cz/item/CS_URS_2023_02/274311128" TargetMode="External" /><Relationship Id="rId34" Type="http://schemas.openxmlformats.org/officeDocument/2006/relationships/hyperlink" Target="https://podminky.urs.cz/item/CS_URS_2023_02/291211111" TargetMode="External" /><Relationship Id="rId35" Type="http://schemas.openxmlformats.org/officeDocument/2006/relationships/hyperlink" Target="https://podminky.urs.cz/item/CS_URS_2024_01/334361226" TargetMode="External" /><Relationship Id="rId36" Type="http://schemas.openxmlformats.org/officeDocument/2006/relationships/hyperlink" Target="https://podminky.urs.cz/item/CS_URS_2023_02/359901211" TargetMode="External" /><Relationship Id="rId37" Type="http://schemas.openxmlformats.org/officeDocument/2006/relationships/hyperlink" Target="https://podminky.urs.cz/item/CS_URS_2023_02/386381111" TargetMode="External" /><Relationship Id="rId38" Type="http://schemas.openxmlformats.org/officeDocument/2006/relationships/hyperlink" Target="https://podminky.urs.cz/item/CS_URS_2023_02/451317777" TargetMode="External" /><Relationship Id="rId39" Type="http://schemas.openxmlformats.org/officeDocument/2006/relationships/hyperlink" Target="https://podminky.urs.cz/item/CS_URS_2023_02/451541111" TargetMode="External" /><Relationship Id="rId40" Type="http://schemas.openxmlformats.org/officeDocument/2006/relationships/hyperlink" Target="https://podminky.urs.cz/item/CS_URS_2023_02/451573111" TargetMode="External" /><Relationship Id="rId41" Type="http://schemas.openxmlformats.org/officeDocument/2006/relationships/hyperlink" Target="https://podminky.urs.cz/item/CS_URS_2023_02/452112112" TargetMode="External" /><Relationship Id="rId42" Type="http://schemas.openxmlformats.org/officeDocument/2006/relationships/hyperlink" Target="https://podminky.urs.cz/item/CS_URS_2023_02/452311131" TargetMode="External" /><Relationship Id="rId43" Type="http://schemas.openxmlformats.org/officeDocument/2006/relationships/hyperlink" Target="https://podminky.urs.cz/item/CS_URS_2023_02/452311141" TargetMode="External" /><Relationship Id="rId44" Type="http://schemas.openxmlformats.org/officeDocument/2006/relationships/hyperlink" Target="https://podminky.urs.cz/item/CS_URS_2023_02/566901234" TargetMode="External" /><Relationship Id="rId45" Type="http://schemas.openxmlformats.org/officeDocument/2006/relationships/hyperlink" Target="https://podminky.urs.cz/item/CS_URS_2023_02/566901261" TargetMode="External" /><Relationship Id="rId46" Type="http://schemas.openxmlformats.org/officeDocument/2006/relationships/hyperlink" Target="https://podminky.urs.cz/item/CS_URS_2023_02/577134111" TargetMode="External" /><Relationship Id="rId47" Type="http://schemas.openxmlformats.org/officeDocument/2006/relationships/hyperlink" Target="https://podminky.urs.cz/item/CS_URS_2023_02/594411113" TargetMode="External" /><Relationship Id="rId48" Type="http://schemas.openxmlformats.org/officeDocument/2006/relationships/hyperlink" Target="https://podminky.urs.cz/item/CS_URS_2023_02/599632111" TargetMode="External" /><Relationship Id="rId49" Type="http://schemas.openxmlformats.org/officeDocument/2006/relationships/hyperlink" Target="https://podminky.urs.cz/item/CS_URS_2023_02/871315221" TargetMode="External" /><Relationship Id="rId50" Type="http://schemas.openxmlformats.org/officeDocument/2006/relationships/hyperlink" Target="https://podminky.urs.cz/item/CS_URS_2023_02/871350320" TargetMode="External" /><Relationship Id="rId51" Type="http://schemas.openxmlformats.org/officeDocument/2006/relationships/hyperlink" Target="https://podminky.urs.cz/item/CS_URS_2023_02/871370320" TargetMode="External" /><Relationship Id="rId52" Type="http://schemas.openxmlformats.org/officeDocument/2006/relationships/hyperlink" Target="https://podminky.urs.cz/item/CS_URS_2023_02/871390320" TargetMode="External" /><Relationship Id="rId53" Type="http://schemas.openxmlformats.org/officeDocument/2006/relationships/hyperlink" Target="https://podminky.urs.cz/item/CS_URS_2023_02/871420320" TargetMode="External" /><Relationship Id="rId54" Type="http://schemas.openxmlformats.org/officeDocument/2006/relationships/hyperlink" Target="https://podminky.urs.cz/item/CS_URS_2023_02/877370420" TargetMode="External" /><Relationship Id="rId55" Type="http://schemas.openxmlformats.org/officeDocument/2006/relationships/hyperlink" Target="https://podminky.urs.cz/item/CS_URS_2023_02/877390420" TargetMode="External" /><Relationship Id="rId56" Type="http://schemas.openxmlformats.org/officeDocument/2006/relationships/hyperlink" Target="https://podminky.urs.cz/item/CS_URS_2023_02/877420420" TargetMode="External" /><Relationship Id="rId57" Type="http://schemas.openxmlformats.org/officeDocument/2006/relationships/hyperlink" Target="https://podminky.urs.cz/item/CS_URS_2023_02/877420420" TargetMode="External" /><Relationship Id="rId58" Type="http://schemas.openxmlformats.org/officeDocument/2006/relationships/hyperlink" Target="https://podminky.urs.cz/item/CS_URS_2023_02/892372121" TargetMode="External" /><Relationship Id="rId59" Type="http://schemas.openxmlformats.org/officeDocument/2006/relationships/hyperlink" Target="https://podminky.urs.cz/item/CS_URS_2023_02/892392121" TargetMode="External" /><Relationship Id="rId60" Type="http://schemas.openxmlformats.org/officeDocument/2006/relationships/hyperlink" Target="https://podminky.urs.cz/item/CS_URS_2023_02/892422121" TargetMode="External" /><Relationship Id="rId61" Type="http://schemas.openxmlformats.org/officeDocument/2006/relationships/hyperlink" Target="https://podminky.urs.cz/item/CS_URS_2023_02/892442111" TargetMode="External" /><Relationship Id="rId62" Type="http://schemas.openxmlformats.org/officeDocument/2006/relationships/hyperlink" Target="https://podminky.urs.cz/item/CS_URS_2024_01/894302162" TargetMode="External" /><Relationship Id="rId63" Type="http://schemas.openxmlformats.org/officeDocument/2006/relationships/hyperlink" Target="https://podminky.urs.cz/item/CS_URS_2023_02/894411121" TargetMode="External" /><Relationship Id="rId64" Type="http://schemas.openxmlformats.org/officeDocument/2006/relationships/hyperlink" Target="https://podminky.urs.cz/item/CS_URS_2023_02/894411131" TargetMode="External" /><Relationship Id="rId65" Type="http://schemas.openxmlformats.org/officeDocument/2006/relationships/hyperlink" Target="https://podminky.urs.cz/item/CS_URS_2023_02/894411141" TargetMode="External" /><Relationship Id="rId66" Type="http://schemas.openxmlformats.org/officeDocument/2006/relationships/hyperlink" Target="https://podminky.urs.cz/item/CS_URS_2024_01/894501112" TargetMode="External" /><Relationship Id="rId67" Type="http://schemas.openxmlformats.org/officeDocument/2006/relationships/hyperlink" Target="https://podminky.urs.cz/item/CS_URS_2023_02/894502201" TargetMode="External" /><Relationship Id="rId68" Type="http://schemas.openxmlformats.org/officeDocument/2006/relationships/hyperlink" Target="https://podminky.urs.cz/item/CS_URS_2023_02/899104112" TargetMode="External" /><Relationship Id="rId69" Type="http://schemas.openxmlformats.org/officeDocument/2006/relationships/hyperlink" Target="https://podminky.urs.cz/item/CS_URS_2023_02/899722112" TargetMode="External" /><Relationship Id="rId70" Type="http://schemas.openxmlformats.org/officeDocument/2006/relationships/hyperlink" Target="https://podminky.urs.cz/item/CS_URS_2023_02/919732221" TargetMode="External" /><Relationship Id="rId71" Type="http://schemas.openxmlformats.org/officeDocument/2006/relationships/hyperlink" Target="https://podminky.urs.cz/item/CS_URS_2023_02/919735112" TargetMode="External" /><Relationship Id="rId72" Type="http://schemas.openxmlformats.org/officeDocument/2006/relationships/hyperlink" Target="https://podminky.urs.cz/item/CS_URS_2023_02/935111211" TargetMode="External" /><Relationship Id="rId73" Type="http://schemas.openxmlformats.org/officeDocument/2006/relationships/hyperlink" Target="https://podminky.urs.cz/item/CS_URS_2023_02/938902111" TargetMode="External" /><Relationship Id="rId74" Type="http://schemas.openxmlformats.org/officeDocument/2006/relationships/hyperlink" Target="https://podminky.urs.cz/item/CS_URS_2024_01/997013501" TargetMode="External" /><Relationship Id="rId75" Type="http://schemas.openxmlformats.org/officeDocument/2006/relationships/hyperlink" Target="https://podminky.urs.cz/item/CS_URS_2024_01/997013509" TargetMode="External" /><Relationship Id="rId76" Type="http://schemas.openxmlformats.org/officeDocument/2006/relationships/hyperlink" Target="https://podminky.urs.cz/item/CS_URS_2023_02/997221551" TargetMode="External" /><Relationship Id="rId77" Type="http://schemas.openxmlformats.org/officeDocument/2006/relationships/hyperlink" Target="https://podminky.urs.cz/item/CS_URS_2023_02/997221559" TargetMode="External" /><Relationship Id="rId78" Type="http://schemas.openxmlformats.org/officeDocument/2006/relationships/hyperlink" Target="https://podminky.urs.cz/item/CS_URS_2023_02/997221611" TargetMode="External" /><Relationship Id="rId79" Type="http://schemas.openxmlformats.org/officeDocument/2006/relationships/hyperlink" Target="https://podminky.urs.cz/item/CS_URS_2023_02/997221645" TargetMode="External" /><Relationship Id="rId80" Type="http://schemas.openxmlformats.org/officeDocument/2006/relationships/hyperlink" Target="https://podminky.urs.cz/item/CS_URS_2023_02/997221655" TargetMode="External" /><Relationship Id="rId81" Type="http://schemas.openxmlformats.org/officeDocument/2006/relationships/hyperlink" Target="https://podminky.urs.cz/item/CS_URS_2023_02/998276101" TargetMode="External" /><Relationship Id="rId82" Type="http://schemas.openxmlformats.org/officeDocument/2006/relationships/hyperlink" Target="https://podminky.urs.cz/item/CS_URS_2023_02/998276124" TargetMode="External" /><Relationship Id="rId83" Type="http://schemas.openxmlformats.org/officeDocument/2006/relationships/hyperlink" Target="https://podminky.urs.cz/item/CS_URS_2023_02/767662210" TargetMode="External" /><Relationship Id="rId84" Type="http://schemas.openxmlformats.org/officeDocument/2006/relationships/hyperlink" Target="https://podminky.urs.cz/item/CS_URS_2023_02/998767101" TargetMode="External" /><Relationship Id="rId8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12403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13284000" TargetMode="External" /><Relationship Id="rId6" Type="http://schemas.openxmlformats.org/officeDocument/2006/relationships/hyperlink" Target="https://podminky.urs.cz/item/CS_URS_2023_02/030001000" TargetMode="External" /><Relationship Id="rId7" Type="http://schemas.openxmlformats.org/officeDocument/2006/relationships/hyperlink" Target="https://podminky.urs.cz/item/CS_URS_2023_02/043002000" TargetMode="External" /><Relationship Id="rId8" Type="http://schemas.openxmlformats.org/officeDocument/2006/relationships/hyperlink" Target="https://podminky.urs.cz/item/CS_URS_2023_02/0721030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101" TargetMode="External" /><Relationship Id="rId2" Type="http://schemas.openxmlformats.org/officeDocument/2006/relationships/hyperlink" Target="https://podminky.urs.cz/item/CS_URS_2023_02/111301111" TargetMode="External" /><Relationship Id="rId3" Type="http://schemas.openxmlformats.org/officeDocument/2006/relationships/hyperlink" Target="https://podminky.urs.cz/item/CS_URS_2023_02/113106132" TargetMode="External" /><Relationship Id="rId4" Type="http://schemas.openxmlformats.org/officeDocument/2006/relationships/hyperlink" Target="https://podminky.urs.cz/item/CS_URS_2023_02/113106134" TargetMode="External" /><Relationship Id="rId5" Type="http://schemas.openxmlformats.org/officeDocument/2006/relationships/hyperlink" Target="https://podminky.urs.cz/item/CS_URS_2023_02/113107161" TargetMode="External" /><Relationship Id="rId6" Type="http://schemas.openxmlformats.org/officeDocument/2006/relationships/hyperlink" Target="https://podminky.urs.cz/item/CS_URS_2023_02/113107162" TargetMode="External" /><Relationship Id="rId7" Type="http://schemas.openxmlformats.org/officeDocument/2006/relationships/hyperlink" Target="https://podminky.urs.cz/item/CS_URS_2023_02/113204111" TargetMode="External" /><Relationship Id="rId8" Type="http://schemas.openxmlformats.org/officeDocument/2006/relationships/hyperlink" Target="https://podminky.urs.cz/item/CS_URS_2023_02/121151123" TargetMode="External" /><Relationship Id="rId9" Type="http://schemas.openxmlformats.org/officeDocument/2006/relationships/hyperlink" Target="https://podminky.urs.cz/item/CS_URS_2023_02/122452205" TargetMode="External" /><Relationship Id="rId10" Type="http://schemas.openxmlformats.org/officeDocument/2006/relationships/hyperlink" Target="https://podminky.urs.cz/item/CS_URS_2023_02/132351104" TargetMode="External" /><Relationship Id="rId11" Type="http://schemas.openxmlformats.org/officeDocument/2006/relationships/hyperlink" Target="https://podminky.urs.cz/item/CS_URS_2023_02/162301501" TargetMode="External" /><Relationship Id="rId12" Type="http://schemas.openxmlformats.org/officeDocument/2006/relationships/hyperlink" Target="https://podminky.urs.cz/item/CS_URS_2023_02/162301981" TargetMode="External" /><Relationship Id="rId13" Type="http://schemas.openxmlformats.org/officeDocument/2006/relationships/hyperlink" Target="https://podminky.urs.cz/item/CS_URS_2023_02/162351123" TargetMode="External" /><Relationship Id="rId14" Type="http://schemas.openxmlformats.org/officeDocument/2006/relationships/hyperlink" Target="https://podminky.urs.cz/item/CS_URS_2023_02/162702111" TargetMode="External" /><Relationship Id="rId15" Type="http://schemas.openxmlformats.org/officeDocument/2006/relationships/hyperlink" Target="https://podminky.urs.cz/item/CS_URS_2023_02/162702119" TargetMode="External" /><Relationship Id="rId16" Type="http://schemas.openxmlformats.org/officeDocument/2006/relationships/hyperlink" Target="https://podminky.urs.cz/item/CS_URS_2023_02/162751137" TargetMode="External" /><Relationship Id="rId17" Type="http://schemas.openxmlformats.org/officeDocument/2006/relationships/hyperlink" Target="https://podminky.urs.cz/item/CS_URS_2023_02/162751139" TargetMode="External" /><Relationship Id="rId18" Type="http://schemas.openxmlformats.org/officeDocument/2006/relationships/hyperlink" Target="https://podminky.urs.cz/item/CS_URS_2023_02/167103101" TargetMode="External" /><Relationship Id="rId19" Type="http://schemas.openxmlformats.org/officeDocument/2006/relationships/hyperlink" Target="https://podminky.urs.cz/item/CS_URS_2023_02/171112121" TargetMode="External" /><Relationship Id="rId20" Type="http://schemas.openxmlformats.org/officeDocument/2006/relationships/hyperlink" Target="https://podminky.urs.cz/item/CS_URS_2023_02/171152101" TargetMode="External" /><Relationship Id="rId21" Type="http://schemas.openxmlformats.org/officeDocument/2006/relationships/hyperlink" Target="https://podminky.urs.cz/item/CS_URS_2023_02/171201231" TargetMode="External" /><Relationship Id="rId22" Type="http://schemas.openxmlformats.org/officeDocument/2006/relationships/hyperlink" Target="https://podminky.urs.cz/item/CS_URS_2023_02/171251201" TargetMode="External" /><Relationship Id="rId23" Type="http://schemas.openxmlformats.org/officeDocument/2006/relationships/hyperlink" Target="https://podminky.urs.cz/item/CS_URS_2023_02/174151101" TargetMode="External" /><Relationship Id="rId24" Type="http://schemas.openxmlformats.org/officeDocument/2006/relationships/hyperlink" Target="https://podminky.urs.cz/item/CS_URS_2023_02/175151101" TargetMode="External" /><Relationship Id="rId25" Type="http://schemas.openxmlformats.org/officeDocument/2006/relationships/hyperlink" Target="https://podminky.urs.cz/item/CS_URS_2023_02/181252305" TargetMode="External" /><Relationship Id="rId26" Type="http://schemas.openxmlformats.org/officeDocument/2006/relationships/hyperlink" Target="https://podminky.urs.cz/item/CS_URS_2023_02/451573111" TargetMode="External" /><Relationship Id="rId27" Type="http://schemas.openxmlformats.org/officeDocument/2006/relationships/hyperlink" Target="https://podminky.urs.cz/item/CS_URS_2023_02/564831011" TargetMode="External" /><Relationship Id="rId28" Type="http://schemas.openxmlformats.org/officeDocument/2006/relationships/hyperlink" Target="https://podminky.urs.cz/item/CS_URS_2023_02/564831011" TargetMode="External" /><Relationship Id="rId29" Type="http://schemas.openxmlformats.org/officeDocument/2006/relationships/hyperlink" Target="https://podminky.urs.cz/item/CS_URS_2023_02/564831111" TargetMode="External" /><Relationship Id="rId30" Type="http://schemas.openxmlformats.org/officeDocument/2006/relationships/hyperlink" Target="https://podminky.urs.cz/item/CS_URS_2023_02/564851011" TargetMode="External" /><Relationship Id="rId31" Type="http://schemas.openxmlformats.org/officeDocument/2006/relationships/hyperlink" Target="https://podminky.urs.cz/item/CS_URS_2023_02/564851111" TargetMode="External" /><Relationship Id="rId32" Type="http://schemas.openxmlformats.org/officeDocument/2006/relationships/hyperlink" Target="https://podminky.urs.cz/item/CS_URS_2023_02/564851111" TargetMode="External" /><Relationship Id="rId33" Type="http://schemas.openxmlformats.org/officeDocument/2006/relationships/hyperlink" Target="https://podminky.urs.cz/item/CS_URS_2023_02/564952111" TargetMode="External" /><Relationship Id="rId34" Type="http://schemas.openxmlformats.org/officeDocument/2006/relationships/hyperlink" Target="https://podminky.urs.cz/item/CS_URS_2023_02/573111111" TargetMode="External" /><Relationship Id="rId35" Type="http://schemas.openxmlformats.org/officeDocument/2006/relationships/hyperlink" Target="https://podminky.urs.cz/item/CS_URS_2023_02/591211111" TargetMode="External" /><Relationship Id="rId36" Type="http://schemas.openxmlformats.org/officeDocument/2006/relationships/hyperlink" Target="https://podminky.urs.cz/item/CS_URS_2023_02/591211111" TargetMode="External" /><Relationship Id="rId37" Type="http://schemas.openxmlformats.org/officeDocument/2006/relationships/hyperlink" Target="https://podminky.urs.cz/item/CS_URS_2023_02/591411111" TargetMode="External" /><Relationship Id="rId38" Type="http://schemas.openxmlformats.org/officeDocument/2006/relationships/hyperlink" Target="https://podminky.urs.cz/item/CS_URS_2023_02/596211130" TargetMode="External" /><Relationship Id="rId39" Type="http://schemas.openxmlformats.org/officeDocument/2006/relationships/hyperlink" Target="https://podminky.urs.cz/item/CS_URS_2023_02/596211230" TargetMode="External" /><Relationship Id="rId40" Type="http://schemas.openxmlformats.org/officeDocument/2006/relationships/hyperlink" Target="https://podminky.urs.cz/item/CS_URS_2023_02/596811120" TargetMode="External" /><Relationship Id="rId41" Type="http://schemas.openxmlformats.org/officeDocument/2006/relationships/hyperlink" Target="https://podminky.urs.cz/item/CS_URS_2023_02/871315231" TargetMode="External" /><Relationship Id="rId42" Type="http://schemas.openxmlformats.org/officeDocument/2006/relationships/hyperlink" Target="https://podminky.urs.cz/item/CS_URS_2023_02/877310320" TargetMode="External" /><Relationship Id="rId43" Type="http://schemas.openxmlformats.org/officeDocument/2006/relationships/hyperlink" Target="https://podminky.urs.cz/item/CS_URS_2023_02/895941341" TargetMode="External" /><Relationship Id="rId44" Type="http://schemas.openxmlformats.org/officeDocument/2006/relationships/hyperlink" Target="https://podminky.urs.cz/item/CS_URS_2023_02/895941351" TargetMode="External" /><Relationship Id="rId45" Type="http://schemas.openxmlformats.org/officeDocument/2006/relationships/hyperlink" Target="https://podminky.urs.cz/item/CS_URS_2023_02/895941361" TargetMode="External" /><Relationship Id="rId46" Type="http://schemas.openxmlformats.org/officeDocument/2006/relationships/hyperlink" Target="https://podminky.urs.cz/item/CS_URS_2023_02/895941367" TargetMode="External" /><Relationship Id="rId47" Type="http://schemas.openxmlformats.org/officeDocument/2006/relationships/hyperlink" Target="https://podminky.urs.cz/item/CS_URS_2023_02/899204112" TargetMode="External" /><Relationship Id="rId48" Type="http://schemas.openxmlformats.org/officeDocument/2006/relationships/hyperlink" Target="https://podminky.urs.cz/item/CS_URS_2023_02/914111111" TargetMode="External" /><Relationship Id="rId49" Type="http://schemas.openxmlformats.org/officeDocument/2006/relationships/hyperlink" Target="https://podminky.urs.cz/item/CS_URS_2023_02/914511112" TargetMode="External" /><Relationship Id="rId50" Type="http://schemas.openxmlformats.org/officeDocument/2006/relationships/hyperlink" Target="https://podminky.urs.cz/item/CS_URS_2023_02/915223121" TargetMode="External" /><Relationship Id="rId51" Type="http://schemas.openxmlformats.org/officeDocument/2006/relationships/hyperlink" Target="https://podminky.urs.cz/item/CS_URS_2023_02/916131213" TargetMode="External" /><Relationship Id="rId52" Type="http://schemas.openxmlformats.org/officeDocument/2006/relationships/hyperlink" Target="https://podminky.urs.cz/item/CS_URS_2023_02/916231213" TargetMode="External" /><Relationship Id="rId53" Type="http://schemas.openxmlformats.org/officeDocument/2006/relationships/hyperlink" Target="https://podminky.urs.cz/item/CS_URS_2023_02/916331112" TargetMode="External" /><Relationship Id="rId54" Type="http://schemas.openxmlformats.org/officeDocument/2006/relationships/hyperlink" Target="https://podminky.urs.cz/item/CS_URS_2023_02/916991121" TargetMode="External" /><Relationship Id="rId55" Type="http://schemas.openxmlformats.org/officeDocument/2006/relationships/hyperlink" Target="https://podminky.urs.cz/item/CS_URS_2023_02/935932411" TargetMode="External" /><Relationship Id="rId56" Type="http://schemas.openxmlformats.org/officeDocument/2006/relationships/hyperlink" Target="https://podminky.urs.cz/item/CS_URS_2023_02/935932611" TargetMode="External" /><Relationship Id="rId57" Type="http://schemas.openxmlformats.org/officeDocument/2006/relationships/hyperlink" Target="https://podminky.urs.cz/item/CS_URS_2023_02/961044111" TargetMode="External" /><Relationship Id="rId58" Type="http://schemas.openxmlformats.org/officeDocument/2006/relationships/hyperlink" Target="https://podminky.urs.cz/item/CS_URS_2023_02/966006132" TargetMode="External" /><Relationship Id="rId59" Type="http://schemas.openxmlformats.org/officeDocument/2006/relationships/hyperlink" Target="https://podminky.urs.cz/item/CS_URS_2023_02/966008112" TargetMode="External" /><Relationship Id="rId60" Type="http://schemas.openxmlformats.org/officeDocument/2006/relationships/hyperlink" Target="https://podminky.urs.cz/item/CS_URS_2023_02/966008211" TargetMode="External" /><Relationship Id="rId61" Type="http://schemas.openxmlformats.org/officeDocument/2006/relationships/hyperlink" Target="https://podminky.urs.cz/item/CS_URS_2023_02/966008221" TargetMode="External" /><Relationship Id="rId62" Type="http://schemas.openxmlformats.org/officeDocument/2006/relationships/hyperlink" Target="https://podminky.urs.cz/item/CS_URS_2023_02/981511118" TargetMode="External" /><Relationship Id="rId63" Type="http://schemas.openxmlformats.org/officeDocument/2006/relationships/hyperlink" Target="https://podminky.urs.cz/item/CS_URS_2023_02/997221551" TargetMode="External" /><Relationship Id="rId64" Type="http://schemas.openxmlformats.org/officeDocument/2006/relationships/hyperlink" Target="https://podminky.urs.cz/item/CS_URS_2023_02/997221559" TargetMode="External" /><Relationship Id="rId65" Type="http://schemas.openxmlformats.org/officeDocument/2006/relationships/hyperlink" Target="https://podminky.urs.cz/item/CS_URS_2023_02/997221561" TargetMode="External" /><Relationship Id="rId66" Type="http://schemas.openxmlformats.org/officeDocument/2006/relationships/hyperlink" Target="https://podminky.urs.cz/item/CS_URS_2023_02/997221569" TargetMode="External" /><Relationship Id="rId67" Type="http://schemas.openxmlformats.org/officeDocument/2006/relationships/hyperlink" Target="https://podminky.urs.cz/item/CS_URS_2023_02/997221611" TargetMode="External" /><Relationship Id="rId68" Type="http://schemas.openxmlformats.org/officeDocument/2006/relationships/hyperlink" Target="https://podminky.urs.cz/item/CS_URS_2023_02/997221612" TargetMode="External" /><Relationship Id="rId69" Type="http://schemas.openxmlformats.org/officeDocument/2006/relationships/hyperlink" Target="https://podminky.urs.cz/item/CS_URS_2023_02/997221615" TargetMode="External" /><Relationship Id="rId70" Type="http://schemas.openxmlformats.org/officeDocument/2006/relationships/hyperlink" Target="https://podminky.urs.cz/item/CS_URS_2023_02/997221873" TargetMode="External" /><Relationship Id="rId71" Type="http://schemas.openxmlformats.org/officeDocument/2006/relationships/hyperlink" Target="https://podminky.urs.cz/item/CS_URS_2023_02/998223011" TargetMode="External" /><Relationship Id="rId72" Type="http://schemas.openxmlformats.org/officeDocument/2006/relationships/hyperlink" Target="https://podminky.urs.cz/item/CS_URS_2023_02/721241102" TargetMode="External" /><Relationship Id="rId73" Type="http://schemas.openxmlformats.org/officeDocument/2006/relationships/hyperlink" Target="https://podminky.urs.cz/item/CS_URS_2023_02/998721101" TargetMode="External" /><Relationship Id="rId74" Type="http://schemas.openxmlformats.org/officeDocument/2006/relationships/hyperlink" Target="https://podminky.urs.cz/item/CS_URS_2023_02/741110313" TargetMode="External" /><Relationship Id="rId7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12403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30001000" TargetMode="External" /><Relationship Id="rId6" Type="http://schemas.openxmlformats.org/officeDocument/2006/relationships/hyperlink" Target="https://podminky.urs.cz/item/CS_URS_2023_02/043002000" TargetMode="External" /><Relationship Id="rId7" Type="http://schemas.openxmlformats.org/officeDocument/2006/relationships/hyperlink" Target="https://podminky.urs.cz/item/CS_URS_2023_02/072103001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3107243" TargetMode="External" /><Relationship Id="rId3" Type="http://schemas.openxmlformats.org/officeDocument/2006/relationships/hyperlink" Target="https://podminky.urs.cz/item/CS_URS_2023_02/113154333" TargetMode="External" /><Relationship Id="rId4" Type="http://schemas.openxmlformats.org/officeDocument/2006/relationships/hyperlink" Target="https://podminky.urs.cz/item/CS_URS_2023_02/113154334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452206" TargetMode="External" /><Relationship Id="rId7" Type="http://schemas.openxmlformats.org/officeDocument/2006/relationships/hyperlink" Target="https://podminky.urs.cz/item/CS_URS_2023_02/132351102" TargetMode="External" /><Relationship Id="rId8" Type="http://schemas.openxmlformats.org/officeDocument/2006/relationships/hyperlink" Target="https://podminky.urs.cz/item/CS_URS_2023_02/132351104" TargetMode="External" /><Relationship Id="rId9" Type="http://schemas.openxmlformats.org/officeDocument/2006/relationships/hyperlink" Target="https://podminky.urs.cz/item/CS_URS_2023_02/162351123" TargetMode="External" /><Relationship Id="rId10" Type="http://schemas.openxmlformats.org/officeDocument/2006/relationships/hyperlink" Target="https://podminky.urs.cz/item/CS_URS_2023_02/162751137" TargetMode="External" /><Relationship Id="rId11" Type="http://schemas.openxmlformats.org/officeDocument/2006/relationships/hyperlink" Target="https://podminky.urs.cz/item/CS_URS_2023_02/162751139" TargetMode="External" /><Relationship Id="rId12" Type="http://schemas.openxmlformats.org/officeDocument/2006/relationships/hyperlink" Target="https://podminky.urs.cz/item/CS_URS_2023_02/167103101" TargetMode="External" /><Relationship Id="rId13" Type="http://schemas.openxmlformats.org/officeDocument/2006/relationships/hyperlink" Target="https://podminky.urs.cz/item/CS_URS_2023_02/171152101" TargetMode="External" /><Relationship Id="rId14" Type="http://schemas.openxmlformats.org/officeDocument/2006/relationships/hyperlink" Target="https://podminky.urs.cz/item/CS_URS_2023_02/171201221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4151101" TargetMode="External" /><Relationship Id="rId17" Type="http://schemas.openxmlformats.org/officeDocument/2006/relationships/hyperlink" Target="https://podminky.urs.cz/item/CS_URS_2023_02/175151101" TargetMode="External" /><Relationship Id="rId18" Type="http://schemas.openxmlformats.org/officeDocument/2006/relationships/hyperlink" Target="https://podminky.urs.cz/item/CS_URS_2023_02/175151201" TargetMode="External" /><Relationship Id="rId19" Type="http://schemas.openxmlformats.org/officeDocument/2006/relationships/hyperlink" Target="https://podminky.urs.cz/item/CS_URS_2023_02/181252305" TargetMode="External" /><Relationship Id="rId20" Type="http://schemas.openxmlformats.org/officeDocument/2006/relationships/hyperlink" Target="https://podminky.urs.cz/item/CS_URS_2023_02/211531111" TargetMode="External" /><Relationship Id="rId21" Type="http://schemas.openxmlformats.org/officeDocument/2006/relationships/hyperlink" Target="https://podminky.urs.cz/item/CS_URS_2023_02/212972113" TargetMode="External" /><Relationship Id="rId22" Type="http://schemas.openxmlformats.org/officeDocument/2006/relationships/hyperlink" Target="https://podminky.urs.cz/item/CS_URS_2023_02/273321511" TargetMode="External" /><Relationship Id="rId23" Type="http://schemas.openxmlformats.org/officeDocument/2006/relationships/hyperlink" Target="https://podminky.urs.cz/item/CS_URS_2023_02/273362021" TargetMode="External" /><Relationship Id="rId24" Type="http://schemas.openxmlformats.org/officeDocument/2006/relationships/hyperlink" Target="https://podminky.urs.cz/item/CS_URS_2023_02/338171123" TargetMode="External" /><Relationship Id="rId25" Type="http://schemas.openxmlformats.org/officeDocument/2006/relationships/hyperlink" Target="https://podminky.urs.cz/item/CS_URS_2023_02/348172117" TargetMode="External" /><Relationship Id="rId26" Type="http://schemas.openxmlformats.org/officeDocument/2006/relationships/hyperlink" Target="https://podminky.urs.cz/item/CS_URS_2023_02/348272213" TargetMode="External" /><Relationship Id="rId27" Type="http://schemas.openxmlformats.org/officeDocument/2006/relationships/hyperlink" Target="https://podminky.urs.cz/item/CS_URS_2023_02/348361216" TargetMode="External" /><Relationship Id="rId28" Type="http://schemas.openxmlformats.org/officeDocument/2006/relationships/hyperlink" Target="https://podminky.urs.cz/item/CS_URS_2023_02/348401120" TargetMode="External" /><Relationship Id="rId29" Type="http://schemas.openxmlformats.org/officeDocument/2006/relationships/hyperlink" Target="https://podminky.urs.cz/item/CS_URS_2023_02/348401350" TargetMode="External" /><Relationship Id="rId30" Type="http://schemas.openxmlformats.org/officeDocument/2006/relationships/hyperlink" Target="https://podminky.urs.cz/item/CS_URS_2023_02/348401360" TargetMode="External" /><Relationship Id="rId31" Type="http://schemas.openxmlformats.org/officeDocument/2006/relationships/hyperlink" Target="https://podminky.urs.cz/item/CS_URS_2023_02/348501211" TargetMode="External" /><Relationship Id="rId32" Type="http://schemas.openxmlformats.org/officeDocument/2006/relationships/hyperlink" Target="https://podminky.urs.cz/item/CS_URS_2023_02/451573111" TargetMode="External" /><Relationship Id="rId33" Type="http://schemas.openxmlformats.org/officeDocument/2006/relationships/hyperlink" Target="https://podminky.urs.cz/item/CS_URS_2023_02/564952111" TargetMode="External" /><Relationship Id="rId34" Type="http://schemas.openxmlformats.org/officeDocument/2006/relationships/hyperlink" Target="https://podminky.urs.cz/item/CS_URS_2023_02/569951133" TargetMode="External" /><Relationship Id="rId35" Type="http://schemas.openxmlformats.org/officeDocument/2006/relationships/hyperlink" Target="https://podminky.urs.cz/item/CS_URS_2023_02/573111111" TargetMode="External" /><Relationship Id="rId36" Type="http://schemas.openxmlformats.org/officeDocument/2006/relationships/hyperlink" Target="https://podminky.urs.cz/item/CS_URS_2023_02/573111111" TargetMode="External" /><Relationship Id="rId37" Type="http://schemas.openxmlformats.org/officeDocument/2006/relationships/hyperlink" Target="https://podminky.urs.cz/item/CS_URS_2023_02/871315231" TargetMode="External" /><Relationship Id="rId38" Type="http://schemas.openxmlformats.org/officeDocument/2006/relationships/hyperlink" Target="https://podminky.urs.cz/item/CS_URS_2023_02/877310320" TargetMode="External" /><Relationship Id="rId39" Type="http://schemas.openxmlformats.org/officeDocument/2006/relationships/hyperlink" Target="https://podminky.urs.cz/item/CS_URS_2023_02/895941341" TargetMode="External" /><Relationship Id="rId40" Type="http://schemas.openxmlformats.org/officeDocument/2006/relationships/hyperlink" Target="https://podminky.urs.cz/item/CS_URS_2023_02/895941351" TargetMode="External" /><Relationship Id="rId41" Type="http://schemas.openxmlformats.org/officeDocument/2006/relationships/hyperlink" Target="https://podminky.urs.cz/item/CS_URS_2023_02/895941361" TargetMode="External" /><Relationship Id="rId42" Type="http://schemas.openxmlformats.org/officeDocument/2006/relationships/hyperlink" Target="https://podminky.urs.cz/item/CS_URS_2023_02/895941367" TargetMode="External" /><Relationship Id="rId43" Type="http://schemas.openxmlformats.org/officeDocument/2006/relationships/hyperlink" Target="https://podminky.urs.cz/item/CS_URS_2023_02/899204112" TargetMode="External" /><Relationship Id="rId44" Type="http://schemas.openxmlformats.org/officeDocument/2006/relationships/hyperlink" Target="https://podminky.urs.cz/item/CS_URS_2023_02/914111111" TargetMode="External" /><Relationship Id="rId45" Type="http://schemas.openxmlformats.org/officeDocument/2006/relationships/hyperlink" Target="https://podminky.urs.cz/item/CS_URS_2023_02/914111111" TargetMode="External" /><Relationship Id="rId46" Type="http://schemas.openxmlformats.org/officeDocument/2006/relationships/hyperlink" Target="https://podminky.urs.cz/item/CS_URS_2023_02/914111111" TargetMode="External" /><Relationship Id="rId47" Type="http://schemas.openxmlformats.org/officeDocument/2006/relationships/hyperlink" Target="https://podminky.urs.cz/item/CS_URS_2023_02/914431112" TargetMode="External" /><Relationship Id="rId48" Type="http://schemas.openxmlformats.org/officeDocument/2006/relationships/hyperlink" Target="https://podminky.urs.cz/item/CS_URS_2023_02/914511112" TargetMode="External" /><Relationship Id="rId49" Type="http://schemas.openxmlformats.org/officeDocument/2006/relationships/hyperlink" Target="https://podminky.urs.cz/item/CS_URS_2023_02/915211112" TargetMode="External" /><Relationship Id="rId50" Type="http://schemas.openxmlformats.org/officeDocument/2006/relationships/hyperlink" Target="https://podminky.urs.cz/item/CS_URS_2023_02/915211116" TargetMode="External" /><Relationship Id="rId51" Type="http://schemas.openxmlformats.org/officeDocument/2006/relationships/hyperlink" Target="https://podminky.urs.cz/item/CS_URS_2023_02/915221112" TargetMode="External" /><Relationship Id="rId52" Type="http://schemas.openxmlformats.org/officeDocument/2006/relationships/hyperlink" Target="https://podminky.urs.cz/item/CS_URS_2023_02/915221122" TargetMode="External" /><Relationship Id="rId53" Type="http://schemas.openxmlformats.org/officeDocument/2006/relationships/hyperlink" Target="https://podminky.urs.cz/item/CS_URS_2023_02/915231112" TargetMode="External" /><Relationship Id="rId54" Type="http://schemas.openxmlformats.org/officeDocument/2006/relationships/hyperlink" Target="https://podminky.urs.cz/item/CS_URS_2023_02/916111123" TargetMode="External" /><Relationship Id="rId55" Type="http://schemas.openxmlformats.org/officeDocument/2006/relationships/hyperlink" Target="https://podminky.urs.cz/item/CS_URS_2023_02/916131213" TargetMode="External" /><Relationship Id="rId56" Type="http://schemas.openxmlformats.org/officeDocument/2006/relationships/hyperlink" Target="https://podminky.urs.cz/item/CS_URS_2023_02/916132113" TargetMode="External" /><Relationship Id="rId57" Type="http://schemas.openxmlformats.org/officeDocument/2006/relationships/hyperlink" Target="https://podminky.urs.cz/item/CS_URS_2023_02/916241113" TargetMode="External" /><Relationship Id="rId58" Type="http://schemas.openxmlformats.org/officeDocument/2006/relationships/hyperlink" Target="https://podminky.urs.cz/item/CS_URS_2023_02/916241213" TargetMode="External" /><Relationship Id="rId59" Type="http://schemas.openxmlformats.org/officeDocument/2006/relationships/hyperlink" Target="https://podminky.urs.cz/item/CS_URS_2023_02/916991121" TargetMode="External" /><Relationship Id="rId60" Type="http://schemas.openxmlformats.org/officeDocument/2006/relationships/hyperlink" Target="https://podminky.urs.cz/item/CS_URS_2023_02/919726124" TargetMode="External" /><Relationship Id="rId61" Type="http://schemas.openxmlformats.org/officeDocument/2006/relationships/hyperlink" Target="https://podminky.urs.cz/item/CS_URS_2023_02/919732221" TargetMode="External" /><Relationship Id="rId62" Type="http://schemas.openxmlformats.org/officeDocument/2006/relationships/hyperlink" Target="https://podminky.urs.cz/item/CS_URS_2023_02/919735111" TargetMode="External" /><Relationship Id="rId63" Type="http://schemas.openxmlformats.org/officeDocument/2006/relationships/hyperlink" Target="https://podminky.urs.cz/item/CS_URS_2023_01/935111111" TargetMode="External" /><Relationship Id="rId64" Type="http://schemas.openxmlformats.org/officeDocument/2006/relationships/hyperlink" Target="https://podminky.urs.cz/item/CS_URS_2023_02/938909612" TargetMode="External" /><Relationship Id="rId65" Type="http://schemas.openxmlformats.org/officeDocument/2006/relationships/hyperlink" Target="https://podminky.urs.cz/item/CS_URS_2023_02/966006132" TargetMode="External" /><Relationship Id="rId66" Type="http://schemas.openxmlformats.org/officeDocument/2006/relationships/hyperlink" Target="https://podminky.urs.cz/item/CS_URS_2023_02/966006211" TargetMode="External" /><Relationship Id="rId67" Type="http://schemas.openxmlformats.org/officeDocument/2006/relationships/hyperlink" Target="https://podminky.urs.cz/item/CS_URS_2023_02/966006255" TargetMode="External" /><Relationship Id="rId68" Type="http://schemas.openxmlformats.org/officeDocument/2006/relationships/hyperlink" Target="https://podminky.urs.cz/item/CS_URS_2023_02/966008211" TargetMode="External" /><Relationship Id="rId69" Type="http://schemas.openxmlformats.org/officeDocument/2006/relationships/hyperlink" Target="https://podminky.urs.cz/item/CS_URS_2023_02/997221551" TargetMode="External" /><Relationship Id="rId70" Type="http://schemas.openxmlformats.org/officeDocument/2006/relationships/hyperlink" Target="https://podminky.urs.cz/item/CS_URS_2023_02/997221559" TargetMode="External" /><Relationship Id="rId71" Type="http://schemas.openxmlformats.org/officeDocument/2006/relationships/hyperlink" Target="https://podminky.urs.cz/item/CS_URS_2023_02/997221561" TargetMode="External" /><Relationship Id="rId72" Type="http://schemas.openxmlformats.org/officeDocument/2006/relationships/hyperlink" Target="https://podminky.urs.cz/item/CS_URS_2023_02/997221569" TargetMode="External" /><Relationship Id="rId73" Type="http://schemas.openxmlformats.org/officeDocument/2006/relationships/hyperlink" Target="https://podminky.urs.cz/item/CS_URS_2023_02/997221611" TargetMode="External" /><Relationship Id="rId74" Type="http://schemas.openxmlformats.org/officeDocument/2006/relationships/hyperlink" Target="https://podminky.urs.cz/item/CS_URS_2023_02/997221612" TargetMode="External" /><Relationship Id="rId75" Type="http://schemas.openxmlformats.org/officeDocument/2006/relationships/hyperlink" Target="https://podminky.urs.cz/item/CS_URS_2023_02/997221615" TargetMode="External" /><Relationship Id="rId76" Type="http://schemas.openxmlformats.org/officeDocument/2006/relationships/hyperlink" Target="https://podminky.urs.cz/item/CS_URS_2023_02/997221873" TargetMode="External" /><Relationship Id="rId77" Type="http://schemas.openxmlformats.org/officeDocument/2006/relationships/hyperlink" Target="https://podminky.urs.cz/item/CS_URS_2023_02/997221875" TargetMode="External" /><Relationship Id="rId78" Type="http://schemas.openxmlformats.org/officeDocument/2006/relationships/hyperlink" Target="https://podminky.urs.cz/item/CS_URS_2023_02/998225111" TargetMode="External" /><Relationship Id="rId79" Type="http://schemas.openxmlformats.org/officeDocument/2006/relationships/hyperlink" Target="https://podminky.urs.cz/item/CS_URS_2023_02/783214121" TargetMode="External" /><Relationship Id="rId80" Type="http://schemas.openxmlformats.org/officeDocument/2006/relationships/hyperlink" Target="https://podminky.urs.cz/item/CS_URS_2023_02/783218111" TargetMode="External" /><Relationship Id="rId8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12403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13284000" TargetMode="External" /><Relationship Id="rId6" Type="http://schemas.openxmlformats.org/officeDocument/2006/relationships/hyperlink" Target="https://podminky.urs.cz/item/CS_URS_2023_02/030001000" TargetMode="External" /><Relationship Id="rId7" Type="http://schemas.openxmlformats.org/officeDocument/2006/relationships/hyperlink" Target="https://podminky.urs.cz/item/CS_URS_2023_02/043002000" TargetMode="External" /><Relationship Id="rId8" Type="http://schemas.openxmlformats.org/officeDocument/2006/relationships/hyperlink" Target="https://podminky.urs.cz/item/CS_URS_2023_02/072103001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61" TargetMode="External" /><Relationship Id="rId2" Type="http://schemas.openxmlformats.org/officeDocument/2006/relationships/hyperlink" Target="https://podminky.urs.cz/item/CS_URS_2023_02/113107163" TargetMode="External" /><Relationship Id="rId3" Type="http://schemas.openxmlformats.org/officeDocument/2006/relationships/hyperlink" Target="https://podminky.urs.cz/item/CS_URS_2023_02/113107182" TargetMode="External" /><Relationship Id="rId4" Type="http://schemas.openxmlformats.org/officeDocument/2006/relationships/hyperlink" Target="https://podminky.urs.cz/item/CS_URS_2023_02/115101201" TargetMode="External" /><Relationship Id="rId5" Type="http://schemas.openxmlformats.org/officeDocument/2006/relationships/hyperlink" Target="https://podminky.urs.cz/item/CS_URS_2023_02/1151013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12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1422" TargetMode="External" /><Relationship Id="rId11" Type="http://schemas.openxmlformats.org/officeDocument/2006/relationships/hyperlink" Target="https://podminky.urs.cz/item/CS_URS_2023_02/121151113" TargetMode="External" /><Relationship Id="rId12" Type="http://schemas.openxmlformats.org/officeDocument/2006/relationships/hyperlink" Target="https://podminky.urs.cz/item/CS_URS_2023_02/131351206" TargetMode="External" /><Relationship Id="rId13" Type="http://schemas.openxmlformats.org/officeDocument/2006/relationships/hyperlink" Target="https://podminky.urs.cz/item/CS_URS_2023_02/132254206" TargetMode="External" /><Relationship Id="rId14" Type="http://schemas.openxmlformats.org/officeDocument/2006/relationships/hyperlink" Target="https://podminky.urs.cz/item/CS_URS_2023_02/139001101" TargetMode="External" /><Relationship Id="rId15" Type="http://schemas.openxmlformats.org/officeDocument/2006/relationships/hyperlink" Target="https://podminky.urs.cz/item/CS_URS_2023_02/151101101" TargetMode="External" /><Relationship Id="rId16" Type="http://schemas.openxmlformats.org/officeDocument/2006/relationships/hyperlink" Target="https://podminky.urs.cz/item/CS_URS_2023_02/151101102" TargetMode="External" /><Relationship Id="rId17" Type="http://schemas.openxmlformats.org/officeDocument/2006/relationships/hyperlink" Target="https://podminky.urs.cz/item/CS_URS_2023_02/151101111" TargetMode="External" /><Relationship Id="rId18" Type="http://schemas.openxmlformats.org/officeDocument/2006/relationships/hyperlink" Target="https://podminky.urs.cz/item/CS_URS_2023_02/151101112" TargetMode="External" /><Relationship Id="rId19" Type="http://schemas.openxmlformats.org/officeDocument/2006/relationships/hyperlink" Target="https://podminky.urs.cz/item/CS_URS_2023_02/162751137" TargetMode="External" /><Relationship Id="rId20" Type="http://schemas.openxmlformats.org/officeDocument/2006/relationships/hyperlink" Target="https://podminky.urs.cz/item/CS_URS_2023_02/162751139" TargetMode="External" /><Relationship Id="rId21" Type="http://schemas.openxmlformats.org/officeDocument/2006/relationships/hyperlink" Target="https://podminky.urs.cz/item/CS_URS_2023_02/171201231" TargetMode="External" /><Relationship Id="rId22" Type="http://schemas.openxmlformats.org/officeDocument/2006/relationships/hyperlink" Target="https://podminky.urs.cz/item/CS_URS_2023_02/171251201" TargetMode="External" /><Relationship Id="rId23" Type="http://schemas.openxmlformats.org/officeDocument/2006/relationships/hyperlink" Target="https://podminky.urs.cz/item/CS_URS_2023_02/174151101" TargetMode="External" /><Relationship Id="rId24" Type="http://schemas.openxmlformats.org/officeDocument/2006/relationships/hyperlink" Target="https://podminky.urs.cz/item/CS_URS_2023_02/175151201" TargetMode="External" /><Relationship Id="rId25" Type="http://schemas.openxmlformats.org/officeDocument/2006/relationships/hyperlink" Target="https://podminky.urs.cz/item/CS_URS_2023_02/181351003" TargetMode="External" /><Relationship Id="rId26" Type="http://schemas.openxmlformats.org/officeDocument/2006/relationships/hyperlink" Target="https://podminky.urs.cz/item/CS_URS_2023_02/181411131" TargetMode="External" /><Relationship Id="rId27" Type="http://schemas.openxmlformats.org/officeDocument/2006/relationships/hyperlink" Target="https://podminky.urs.cz/item/CS_URS_2023_02/181951113" TargetMode="External" /><Relationship Id="rId28" Type="http://schemas.openxmlformats.org/officeDocument/2006/relationships/hyperlink" Target="https://podminky.urs.cz/item/CS_URS_2023_02/181951114" TargetMode="External" /><Relationship Id="rId29" Type="http://schemas.openxmlformats.org/officeDocument/2006/relationships/hyperlink" Target="https://podminky.urs.cz/item/CS_URS_2023_02/212752401" TargetMode="External" /><Relationship Id="rId30" Type="http://schemas.openxmlformats.org/officeDocument/2006/relationships/hyperlink" Target="https://podminky.urs.cz/item/CS_URS_2023_02/274311128" TargetMode="External" /><Relationship Id="rId31" Type="http://schemas.openxmlformats.org/officeDocument/2006/relationships/hyperlink" Target="https://podminky.urs.cz/item/CS_URS_2023_02/359901211" TargetMode="External" /><Relationship Id="rId32" Type="http://schemas.openxmlformats.org/officeDocument/2006/relationships/hyperlink" Target="https://podminky.urs.cz/item/CS_URS_2023_02/451317777" TargetMode="External" /><Relationship Id="rId33" Type="http://schemas.openxmlformats.org/officeDocument/2006/relationships/hyperlink" Target="https://podminky.urs.cz/item/CS_URS_2023_02/451541111" TargetMode="External" /><Relationship Id="rId34" Type="http://schemas.openxmlformats.org/officeDocument/2006/relationships/hyperlink" Target="https://podminky.urs.cz/item/CS_URS_2023_02/451573111" TargetMode="External" /><Relationship Id="rId35" Type="http://schemas.openxmlformats.org/officeDocument/2006/relationships/hyperlink" Target="https://podminky.urs.cz/item/CS_URS_2023_02/452112112" TargetMode="External" /><Relationship Id="rId36" Type="http://schemas.openxmlformats.org/officeDocument/2006/relationships/hyperlink" Target="https://podminky.urs.cz/item/CS_URS_2023_02/452311131" TargetMode="External" /><Relationship Id="rId37" Type="http://schemas.openxmlformats.org/officeDocument/2006/relationships/hyperlink" Target="https://podminky.urs.cz/item/CS_URS_2023_02/452311141" TargetMode="External" /><Relationship Id="rId38" Type="http://schemas.openxmlformats.org/officeDocument/2006/relationships/hyperlink" Target="https://podminky.urs.cz/item/CS_URS_2023_02/462511111" TargetMode="External" /><Relationship Id="rId39" Type="http://schemas.openxmlformats.org/officeDocument/2006/relationships/hyperlink" Target="https://podminky.urs.cz/item/CS_URS_2023_02/566901231" TargetMode="External" /><Relationship Id="rId40" Type="http://schemas.openxmlformats.org/officeDocument/2006/relationships/hyperlink" Target="https://podminky.urs.cz/item/CS_URS_2023_02/566901234" TargetMode="External" /><Relationship Id="rId41" Type="http://schemas.openxmlformats.org/officeDocument/2006/relationships/hyperlink" Target="https://podminky.urs.cz/item/CS_URS_2023_02/566901261" TargetMode="External" /><Relationship Id="rId42" Type="http://schemas.openxmlformats.org/officeDocument/2006/relationships/hyperlink" Target="https://podminky.urs.cz/item/CS_URS_2023_02/577134111" TargetMode="External" /><Relationship Id="rId43" Type="http://schemas.openxmlformats.org/officeDocument/2006/relationships/hyperlink" Target="https://podminky.urs.cz/item/CS_URS_2023_02/594411113" TargetMode="External" /><Relationship Id="rId44" Type="http://schemas.openxmlformats.org/officeDocument/2006/relationships/hyperlink" Target="https://podminky.urs.cz/item/CS_URS_2023_02/599632111" TargetMode="External" /><Relationship Id="rId45" Type="http://schemas.openxmlformats.org/officeDocument/2006/relationships/hyperlink" Target="https://podminky.urs.cz/item/CS_URS_2023_02/871315221" TargetMode="External" /><Relationship Id="rId46" Type="http://schemas.openxmlformats.org/officeDocument/2006/relationships/hyperlink" Target="https://podminky.urs.cz/item/CS_URS_2023_02/871355221" TargetMode="External" /><Relationship Id="rId47" Type="http://schemas.openxmlformats.org/officeDocument/2006/relationships/hyperlink" Target="https://podminky.urs.cz/item/CS_URS_2023_02/871360320" TargetMode="External" /><Relationship Id="rId48" Type="http://schemas.openxmlformats.org/officeDocument/2006/relationships/hyperlink" Target="https://podminky.urs.cz/item/CS_URS_2023_02/871360330" TargetMode="External" /><Relationship Id="rId49" Type="http://schemas.openxmlformats.org/officeDocument/2006/relationships/hyperlink" Target="https://podminky.urs.cz/item/CS_URS_2023_02/871370320" TargetMode="External" /><Relationship Id="rId50" Type="http://schemas.openxmlformats.org/officeDocument/2006/relationships/hyperlink" Target="https://podminky.urs.cz/item/CS_URS_2023_02/871370330" TargetMode="External" /><Relationship Id="rId51" Type="http://schemas.openxmlformats.org/officeDocument/2006/relationships/hyperlink" Target="https://podminky.urs.cz/item/CS_URS_2023_02/871390320" TargetMode="External" /><Relationship Id="rId52" Type="http://schemas.openxmlformats.org/officeDocument/2006/relationships/hyperlink" Target="https://podminky.urs.cz/item/CS_URS_2023_02/877360420" TargetMode="External" /><Relationship Id="rId53" Type="http://schemas.openxmlformats.org/officeDocument/2006/relationships/hyperlink" Target="https://podminky.urs.cz/item/CS_URS_2023_02/877370420" TargetMode="External" /><Relationship Id="rId54" Type="http://schemas.openxmlformats.org/officeDocument/2006/relationships/hyperlink" Target="https://podminky.urs.cz/item/CS_URS_2023_02/877370420" TargetMode="External" /><Relationship Id="rId55" Type="http://schemas.openxmlformats.org/officeDocument/2006/relationships/hyperlink" Target="https://podminky.urs.cz/item/CS_URS_2023_02/877390420" TargetMode="External" /><Relationship Id="rId56" Type="http://schemas.openxmlformats.org/officeDocument/2006/relationships/hyperlink" Target="https://podminky.urs.cz/item/CS_URS_2023_02/877390420" TargetMode="External" /><Relationship Id="rId57" Type="http://schemas.openxmlformats.org/officeDocument/2006/relationships/hyperlink" Target="https://podminky.urs.cz/item/CS_URS_2023_02/892362121" TargetMode="External" /><Relationship Id="rId58" Type="http://schemas.openxmlformats.org/officeDocument/2006/relationships/hyperlink" Target="https://podminky.urs.cz/item/CS_URS_2023_02/892372111" TargetMode="External" /><Relationship Id="rId59" Type="http://schemas.openxmlformats.org/officeDocument/2006/relationships/hyperlink" Target="https://podminky.urs.cz/item/CS_URS_2023_02/892372121" TargetMode="External" /><Relationship Id="rId60" Type="http://schemas.openxmlformats.org/officeDocument/2006/relationships/hyperlink" Target="https://podminky.urs.cz/item/CS_URS_2023_02/892392121" TargetMode="External" /><Relationship Id="rId61" Type="http://schemas.openxmlformats.org/officeDocument/2006/relationships/hyperlink" Target="https://podminky.urs.cz/item/CS_URS_2023_02/892442111" TargetMode="External" /><Relationship Id="rId62" Type="http://schemas.openxmlformats.org/officeDocument/2006/relationships/hyperlink" Target="https://podminky.urs.cz/item/CS_URS_2024_01/894302162" TargetMode="External" /><Relationship Id="rId63" Type="http://schemas.openxmlformats.org/officeDocument/2006/relationships/hyperlink" Target="https://podminky.urs.cz/item/CS_URS_2023_02/894411121" TargetMode="External" /><Relationship Id="rId64" Type="http://schemas.openxmlformats.org/officeDocument/2006/relationships/hyperlink" Target="https://podminky.urs.cz/item/CS_URS_2023_02/894411131" TargetMode="External" /><Relationship Id="rId65" Type="http://schemas.openxmlformats.org/officeDocument/2006/relationships/hyperlink" Target="https://podminky.urs.cz/item/CS_URS_2023_02/894502201" TargetMode="External" /><Relationship Id="rId66" Type="http://schemas.openxmlformats.org/officeDocument/2006/relationships/hyperlink" Target="https://podminky.urs.cz/item/CS_URS_2023_02/894608112" TargetMode="External" /><Relationship Id="rId67" Type="http://schemas.openxmlformats.org/officeDocument/2006/relationships/hyperlink" Target="https://podminky.urs.cz/item/CS_URS_2023_02/895931111" TargetMode="External" /><Relationship Id="rId68" Type="http://schemas.openxmlformats.org/officeDocument/2006/relationships/hyperlink" Target="https://podminky.urs.cz/item/CS_URS_2023_02/896221212" TargetMode="External" /><Relationship Id="rId69" Type="http://schemas.openxmlformats.org/officeDocument/2006/relationships/hyperlink" Target="https://podminky.urs.cz/item/CS_URS_2023_02/899104112" TargetMode="External" /><Relationship Id="rId70" Type="http://schemas.openxmlformats.org/officeDocument/2006/relationships/hyperlink" Target="https://podminky.urs.cz/item/CS_URS_2023_02/899623181" TargetMode="External" /><Relationship Id="rId71" Type="http://schemas.openxmlformats.org/officeDocument/2006/relationships/hyperlink" Target="https://podminky.urs.cz/item/CS_URS_2023_02/899722112" TargetMode="External" /><Relationship Id="rId72" Type="http://schemas.openxmlformats.org/officeDocument/2006/relationships/hyperlink" Target="https://podminky.urs.cz/item/CS_URS_2023_02/919732221" TargetMode="External" /><Relationship Id="rId73" Type="http://schemas.openxmlformats.org/officeDocument/2006/relationships/hyperlink" Target="https://podminky.urs.cz/item/CS_URS_2023_02/919735112" TargetMode="External" /><Relationship Id="rId74" Type="http://schemas.openxmlformats.org/officeDocument/2006/relationships/hyperlink" Target="https://podminky.urs.cz/item/CS_URS_2023_02/935111211" TargetMode="External" /><Relationship Id="rId75" Type="http://schemas.openxmlformats.org/officeDocument/2006/relationships/hyperlink" Target="https://podminky.urs.cz/item/CS_URS_2023_02/938902111" TargetMode="External" /><Relationship Id="rId76" Type="http://schemas.openxmlformats.org/officeDocument/2006/relationships/hyperlink" Target="https://podminky.urs.cz/item/CS_URS_2023_02/997221551" TargetMode="External" /><Relationship Id="rId77" Type="http://schemas.openxmlformats.org/officeDocument/2006/relationships/hyperlink" Target="https://podminky.urs.cz/item/CS_URS_2023_02/997221559" TargetMode="External" /><Relationship Id="rId78" Type="http://schemas.openxmlformats.org/officeDocument/2006/relationships/hyperlink" Target="https://podminky.urs.cz/item/CS_URS_2023_02/997221611" TargetMode="External" /><Relationship Id="rId79" Type="http://schemas.openxmlformats.org/officeDocument/2006/relationships/hyperlink" Target="https://podminky.urs.cz/item/CS_URS_2023_02/997221645" TargetMode="External" /><Relationship Id="rId80" Type="http://schemas.openxmlformats.org/officeDocument/2006/relationships/hyperlink" Target="https://podminky.urs.cz/item/CS_URS_2023_02/997221655" TargetMode="External" /><Relationship Id="rId81" Type="http://schemas.openxmlformats.org/officeDocument/2006/relationships/hyperlink" Target="https://podminky.urs.cz/item/CS_URS_2023_02/998276101" TargetMode="External" /><Relationship Id="rId82" Type="http://schemas.openxmlformats.org/officeDocument/2006/relationships/hyperlink" Target="https://podminky.urs.cz/item/CS_URS_2023_02/998276124" TargetMode="External" /><Relationship Id="rId83" Type="http://schemas.openxmlformats.org/officeDocument/2006/relationships/hyperlink" Target="https://podminky.urs.cz/item/CS_URS_2023_02/741110312" TargetMode="External" /><Relationship Id="rId84" Type="http://schemas.openxmlformats.org/officeDocument/2006/relationships/hyperlink" Target="https://podminky.urs.cz/item/CS_URS_2023_02/767662210" TargetMode="External" /><Relationship Id="rId85" Type="http://schemas.openxmlformats.org/officeDocument/2006/relationships/hyperlink" Target="https://podminky.urs.cz/item/CS_URS_2023_02/767662210" TargetMode="External" /><Relationship Id="rId86" Type="http://schemas.openxmlformats.org/officeDocument/2006/relationships/hyperlink" Target="https://podminky.urs.cz/item/CS_URS_2023_02/998767101" TargetMode="External" /><Relationship Id="rId8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41" TargetMode="External" /><Relationship Id="rId2" Type="http://schemas.openxmlformats.org/officeDocument/2006/relationships/hyperlink" Target="https://podminky.urs.cz/item/CS_URS_2023_02/113204111" TargetMode="External" /><Relationship Id="rId3" Type="http://schemas.openxmlformats.org/officeDocument/2006/relationships/hyperlink" Target="https://podminky.urs.cz/item/CS_URS_2023_02/122452205" TargetMode="External" /><Relationship Id="rId4" Type="http://schemas.openxmlformats.org/officeDocument/2006/relationships/hyperlink" Target="https://podminky.urs.cz/item/CS_URS_2023_02/132351104" TargetMode="External" /><Relationship Id="rId5" Type="http://schemas.openxmlformats.org/officeDocument/2006/relationships/hyperlink" Target="https://podminky.urs.cz/item/CS_URS_2023_02/162351123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62751139" TargetMode="External" /><Relationship Id="rId8" Type="http://schemas.openxmlformats.org/officeDocument/2006/relationships/hyperlink" Target="https://podminky.urs.cz/item/CS_URS_2023_02/167103101" TargetMode="External" /><Relationship Id="rId9" Type="http://schemas.openxmlformats.org/officeDocument/2006/relationships/hyperlink" Target="https://podminky.urs.cz/item/CS_URS_2023_02/171112121" TargetMode="External" /><Relationship Id="rId10" Type="http://schemas.openxmlformats.org/officeDocument/2006/relationships/hyperlink" Target="https://podminky.urs.cz/item/CS_URS_2023_02/171152101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51101" TargetMode="External" /><Relationship Id="rId15" Type="http://schemas.openxmlformats.org/officeDocument/2006/relationships/hyperlink" Target="https://podminky.urs.cz/item/CS_URS_2023_02/181252305" TargetMode="External" /><Relationship Id="rId16" Type="http://schemas.openxmlformats.org/officeDocument/2006/relationships/hyperlink" Target="https://podminky.urs.cz/item/CS_URS_2023_02/451573111" TargetMode="External" /><Relationship Id="rId17" Type="http://schemas.openxmlformats.org/officeDocument/2006/relationships/hyperlink" Target="https://podminky.urs.cz/item/CS_URS_2023_02/564831011" TargetMode="External" /><Relationship Id="rId18" Type="http://schemas.openxmlformats.org/officeDocument/2006/relationships/hyperlink" Target="https://podminky.urs.cz/item/CS_URS_2023_02/564831111" TargetMode="External" /><Relationship Id="rId19" Type="http://schemas.openxmlformats.org/officeDocument/2006/relationships/hyperlink" Target="https://podminky.urs.cz/item/CS_URS_2023_02/564851011" TargetMode="External" /><Relationship Id="rId20" Type="http://schemas.openxmlformats.org/officeDocument/2006/relationships/hyperlink" Target="https://podminky.urs.cz/item/CS_URS_2023_02/564851111" TargetMode="External" /><Relationship Id="rId21" Type="http://schemas.openxmlformats.org/officeDocument/2006/relationships/hyperlink" Target="https://podminky.urs.cz/item/CS_URS_2023_02/564851111" TargetMode="External" /><Relationship Id="rId22" Type="http://schemas.openxmlformats.org/officeDocument/2006/relationships/hyperlink" Target="https://podminky.urs.cz/item/CS_URS_2023_02/564952111" TargetMode="External" /><Relationship Id="rId23" Type="http://schemas.openxmlformats.org/officeDocument/2006/relationships/hyperlink" Target="https://podminky.urs.cz/item/CS_URS_2023_02/571908111" TargetMode="External" /><Relationship Id="rId24" Type="http://schemas.openxmlformats.org/officeDocument/2006/relationships/hyperlink" Target="https://podminky.urs.cz/item/CS_URS_2023_02/573111111" TargetMode="External" /><Relationship Id="rId25" Type="http://schemas.openxmlformats.org/officeDocument/2006/relationships/hyperlink" Target="https://podminky.urs.cz/item/CS_URS_2023_02/591211111" TargetMode="External" /><Relationship Id="rId26" Type="http://schemas.openxmlformats.org/officeDocument/2006/relationships/hyperlink" Target="https://podminky.urs.cz/item/CS_URS_2023_02/591211111" TargetMode="External" /><Relationship Id="rId27" Type="http://schemas.openxmlformats.org/officeDocument/2006/relationships/hyperlink" Target="https://podminky.urs.cz/item/CS_URS_2023_02/591411111" TargetMode="External" /><Relationship Id="rId28" Type="http://schemas.openxmlformats.org/officeDocument/2006/relationships/hyperlink" Target="https://podminky.urs.cz/item/CS_URS_2023_02/596211110" TargetMode="External" /><Relationship Id="rId29" Type="http://schemas.openxmlformats.org/officeDocument/2006/relationships/hyperlink" Target="https://podminky.urs.cz/item/CS_URS_2023_02/596211130" TargetMode="External" /><Relationship Id="rId30" Type="http://schemas.openxmlformats.org/officeDocument/2006/relationships/hyperlink" Target="https://podminky.urs.cz/item/CS_URS_2023_02/596211130" TargetMode="External" /><Relationship Id="rId31" Type="http://schemas.openxmlformats.org/officeDocument/2006/relationships/hyperlink" Target="https://podminky.urs.cz/item/CS_URS_2023_02/596211231" TargetMode="External" /><Relationship Id="rId32" Type="http://schemas.openxmlformats.org/officeDocument/2006/relationships/hyperlink" Target="https://podminky.urs.cz/item/CS_URS_2023_02/596811120" TargetMode="External" /><Relationship Id="rId33" Type="http://schemas.openxmlformats.org/officeDocument/2006/relationships/hyperlink" Target="https://podminky.urs.cz/item/CS_URS_2023_02/871315231" TargetMode="External" /><Relationship Id="rId34" Type="http://schemas.openxmlformats.org/officeDocument/2006/relationships/hyperlink" Target="https://podminky.urs.cz/item/CS_URS_2023_02/877310320" TargetMode="External" /><Relationship Id="rId35" Type="http://schemas.openxmlformats.org/officeDocument/2006/relationships/hyperlink" Target="https://podminky.urs.cz/item/CS_URS_2023_02/914111111" TargetMode="External" /><Relationship Id="rId36" Type="http://schemas.openxmlformats.org/officeDocument/2006/relationships/hyperlink" Target="https://podminky.urs.cz/item/CS_URS_2023_02/914511112" TargetMode="External" /><Relationship Id="rId37" Type="http://schemas.openxmlformats.org/officeDocument/2006/relationships/hyperlink" Target="https://podminky.urs.cz/item/CS_URS_2023_02/915223121" TargetMode="External" /><Relationship Id="rId38" Type="http://schemas.openxmlformats.org/officeDocument/2006/relationships/hyperlink" Target="https://podminky.urs.cz/item/CS_URS_2023_02/916111123" TargetMode="External" /><Relationship Id="rId39" Type="http://schemas.openxmlformats.org/officeDocument/2006/relationships/hyperlink" Target="https://podminky.urs.cz/item/CS_URS_2023_02/916131213" TargetMode="External" /><Relationship Id="rId40" Type="http://schemas.openxmlformats.org/officeDocument/2006/relationships/hyperlink" Target="https://podminky.urs.cz/item/CS_URS_2023_02/916231213" TargetMode="External" /><Relationship Id="rId41" Type="http://schemas.openxmlformats.org/officeDocument/2006/relationships/hyperlink" Target="https://podminky.urs.cz/item/CS_URS_2023_02/916241113" TargetMode="External" /><Relationship Id="rId42" Type="http://schemas.openxmlformats.org/officeDocument/2006/relationships/hyperlink" Target="https://podminky.urs.cz/item/CS_URS_2023_02/916331112" TargetMode="External" /><Relationship Id="rId43" Type="http://schemas.openxmlformats.org/officeDocument/2006/relationships/hyperlink" Target="https://podminky.urs.cz/item/CS_URS_2023_02/916991121" TargetMode="External" /><Relationship Id="rId44" Type="http://schemas.openxmlformats.org/officeDocument/2006/relationships/hyperlink" Target="https://podminky.urs.cz/item/CS_URS_2023_02/919411111" TargetMode="External" /><Relationship Id="rId45" Type="http://schemas.openxmlformats.org/officeDocument/2006/relationships/hyperlink" Target="https://podminky.urs.cz/item/CS_URS_2023_02/919521110" TargetMode="External" /><Relationship Id="rId46" Type="http://schemas.openxmlformats.org/officeDocument/2006/relationships/hyperlink" Target="https://podminky.urs.cz/item/CS_URS_2023_02/919535557" TargetMode="External" /><Relationship Id="rId47" Type="http://schemas.openxmlformats.org/officeDocument/2006/relationships/hyperlink" Target="https://podminky.urs.cz/item/CS_URS_2023_02/935932411" TargetMode="External" /><Relationship Id="rId48" Type="http://schemas.openxmlformats.org/officeDocument/2006/relationships/hyperlink" Target="https://podminky.urs.cz/item/CS_URS_2023_02/935932611" TargetMode="External" /><Relationship Id="rId49" Type="http://schemas.openxmlformats.org/officeDocument/2006/relationships/hyperlink" Target="https://podminky.urs.cz/item/CS_URS_2023_02/938902205" TargetMode="External" /><Relationship Id="rId50" Type="http://schemas.openxmlformats.org/officeDocument/2006/relationships/hyperlink" Target="https://podminky.urs.cz/item/CS_URS_2023_02/961044111" TargetMode="External" /><Relationship Id="rId51" Type="http://schemas.openxmlformats.org/officeDocument/2006/relationships/hyperlink" Target="https://podminky.urs.cz/item/CS_URS_2023_02/966008112" TargetMode="External" /><Relationship Id="rId52" Type="http://schemas.openxmlformats.org/officeDocument/2006/relationships/hyperlink" Target="https://podminky.urs.cz/item/CS_URS_2023_02/997221551" TargetMode="External" /><Relationship Id="rId53" Type="http://schemas.openxmlformats.org/officeDocument/2006/relationships/hyperlink" Target="https://podminky.urs.cz/item/CS_URS_2023_02/997221559" TargetMode="External" /><Relationship Id="rId54" Type="http://schemas.openxmlformats.org/officeDocument/2006/relationships/hyperlink" Target="https://podminky.urs.cz/item/CS_URS_2023_02/997221561" TargetMode="External" /><Relationship Id="rId55" Type="http://schemas.openxmlformats.org/officeDocument/2006/relationships/hyperlink" Target="https://podminky.urs.cz/item/CS_URS_2023_02/997221569" TargetMode="External" /><Relationship Id="rId56" Type="http://schemas.openxmlformats.org/officeDocument/2006/relationships/hyperlink" Target="https://podminky.urs.cz/item/CS_URS_2023_02/997221611" TargetMode="External" /><Relationship Id="rId57" Type="http://schemas.openxmlformats.org/officeDocument/2006/relationships/hyperlink" Target="https://podminky.urs.cz/item/CS_URS_2023_02/997221612" TargetMode="External" /><Relationship Id="rId58" Type="http://schemas.openxmlformats.org/officeDocument/2006/relationships/hyperlink" Target="https://podminky.urs.cz/item/CS_URS_2023_02/997221615" TargetMode="External" /><Relationship Id="rId59" Type="http://schemas.openxmlformats.org/officeDocument/2006/relationships/hyperlink" Target="https://podminky.urs.cz/item/CS_URS_2023_02/997221625" TargetMode="External" /><Relationship Id="rId60" Type="http://schemas.openxmlformats.org/officeDocument/2006/relationships/hyperlink" Target="https://podminky.urs.cz/item/CS_URS_2023_02/997221875" TargetMode="External" /><Relationship Id="rId61" Type="http://schemas.openxmlformats.org/officeDocument/2006/relationships/hyperlink" Target="https://podminky.urs.cz/item/CS_URS_2023_02/998223011" TargetMode="External" /><Relationship Id="rId6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12403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30001000" TargetMode="External" /><Relationship Id="rId6" Type="http://schemas.openxmlformats.org/officeDocument/2006/relationships/hyperlink" Target="https://podminky.urs.cz/item/CS_URS_2023_02/043002000" TargetMode="External" /><Relationship Id="rId7" Type="http://schemas.openxmlformats.org/officeDocument/2006/relationships/hyperlink" Target="https://podminky.urs.cz/item/CS_URS_2023_02/072103001" TargetMode="External" /><Relationship Id="rId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210100131" TargetMode="External" /><Relationship Id="rId2" Type="http://schemas.openxmlformats.org/officeDocument/2006/relationships/hyperlink" Target="https://podminky.urs.cz/item/CS_URS_2023_02/210100135" TargetMode="External" /><Relationship Id="rId3" Type="http://schemas.openxmlformats.org/officeDocument/2006/relationships/hyperlink" Target="https://podminky.urs.cz/item/CS_URS_2023_02/210100137" TargetMode="External" /><Relationship Id="rId4" Type="http://schemas.openxmlformats.org/officeDocument/2006/relationships/hyperlink" Target="https://podminky.urs.cz/item/CS_URS_2023_02/210100141" TargetMode="External" /><Relationship Id="rId5" Type="http://schemas.openxmlformats.org/officeDocument/2006/relationships/hyperlink" Target="https://podminky.urs.cz/item/CS_URS_2023_02/210100146" TargetMode="External" /><Relationship Id="rId6" Type="http://schemas.openxmlformats.org/officeDocument/2006/relationships/hyperlink" Target="https://podminky.urs.cz/item/CS_URS_2023_02/210100148" TargetMode="External" /><Relationship Id="rId7" Type="http://schemas.openxmlformats.org/officeDocument/2006/relationships/hyperlink" Target="https://podminky.urs.cz/item/CS_URS_2023_02/210100151" TargetMode="External" /><Relationship Id="rId8" Type="http://schemas.openxmlformats.org/officeDocument/2006/relationships/hyperlink" Target="https://podminky.urs.cz/item/CS_URS_2023_02/2101001511" TargetMode="External" /><Relationship Id="rId9" Type="http://schemas.openxmlformats.org/officeDocument/2006/relationships/hyperlink" Target="https://podminky.urs.cz/item/CS_URS_2023_02/460010016" TargetMode="External" /><Relationship Id="rId10" Type="http://schemas.openxmlformats.org/officeDocument/2006/relationships/hyperlink" Target="https://podminky.urs.cz/item/CS_URS_2023_02/460010025" TargetMode="External" /><Relationship Id="rId1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313" TargetMode="External" /><Relationship Id="rId2" Type="http://schemas.openxmlformats.org/officeDocument/2006/relationships/hyperlink" Target="https://podminky.urs.cz/item/CS_URS_2023_02/112151314" TargetMode="External" /><Relationship Id="rId3" Type="http://schemas.openxmlformats.org/officeDocument/2006/relationships/hyperlink" Target="https://podminky.urs.cz/item/CS_URS_2023_02/112151316" TargetMode="External" /><Relationship Id="rId4" Type="http://schemas.openxmlformats.org/officeDocument/2006/relationships/hyperlink" Target="https://podminky.urs.cz/item/CS_URS_2023_02/112151317" TargetMode="External" /><Relationship Id="rId5" Type="http://schemas.openxmlformats.org/officeDocument/2006/relationships/hyperlink" Target="https://podminky.urs.cz/item/CS_URS_2023_02/112201113" TargetMode="External" /><Relationship Id="rId6" Type="http://schemas.openxmlformats.org/officeDocument/2006/relationships/hyperlink" Target="https://podminky.urs.cz/item/CS_URS_2023_02/112201114" TargetMode="External" /><Relationship Id="rId7" Type="http://schemas.openxmlformats.org/officeDocument/2006/relationships/hyperlink" Target="https://podminky.urs.cz/item/CS_URS_2023_02/112201116" TargetMode="External" /><Relationship Id="rId8" Type="http://schemas.openxmlformats.org/officeDocument/2006/relationships/hyperlink" Target="https://podminky.urs.cz/item/CS_URS_2023_02/112201117" TargetMode="External" /><Relationship Id="rId9" Type="http://schemas.openxmlformats.org/officeDocument/2006/relationships/hyperlink" Target="https://podminky.urs.cz/item/CS_URS_2024_01/181411131" TargetMode="External" /><Relationship Id="rId10" Type="http://schemas.openxmlformats.org/officeDocument/2006/relationships/hyperlink" Target="https://podminky.urs.cz/item/CS_URS_2024_01/181951113" TargetMode="External" /><Relationship Id="rId11" Type="http://schemas.openxmlformats.org/officeDocument/2006/relationships/hyperlink" Target="https://podminky.urs.cz/item/CS_URS_2023_02/183101221" TargetMode="External" /><Relationship Id="rId12" Type="http://schemas.openxmlformats.org/officeDocument/2006/relationships/hyperlink" Target="https://podminky.urs.cz/item/CS_URS_2023_02/183403114" TargetMode="External" /><Relationship Id="rId13" Type="http://schemas.openxmlformats.org/officeDocument/2006/relationships/hyperlink" Target="https://podminky.urs.cz/item/CS_URS_2023_02/184102114" TargetMode="External" /><Relationship Id="rId14" Type="http://schemas.openxmlformats.org/officeDocument/2006/relationships/hyperlink" Target="https://podminky.urs.cz/item/CS_URS_2023_02/184215133" TargetMode="External" /><Relationship Id="rId15" Type="http://schemas.openxmlformats.org/officeDocument/2006/relationships/hyperlink" Target="https://podminky.urs.cz/item/CS_URS_2023_02/184215411" TargetMode="External" /><Relationship Id="rId16" Type="http://schemas.openxmlformats.org/officeDocument/2006/relationships/hyperlink" Target="https://podminky.urs.cz/item/CS_URS_2023_02/184801121" TargetMode="External" /><Relationship Id="rId17" Type="http://schemas.openxmlformats.org/officeDocument/2006/relationships/hyperlink" Target="https://podminky.urs.cz/item/CS_URS_2023_02/184801121" TargetMode="External" /><Relationship Id="rId18" Type="http://schemas.openxmlformats.org/officeDocument/2006/relationships/hyperlink" Target="https://podminky.urs.cz/item/CS_URS_2023_02/184813132" TargetMode="External" /><Relationship Id="rId19" Type="http://schemas.openxmlformats.org/officeDocument/2006/relationships/hyperlink" Target="https://podminky.urs.cz/item/CS_URS_2023_02/184813212" TargetMode="External" /><Relationship Id="rId20" Type="http://schemas.openxmlformats.org/officeDocument/2006/relationships/hyperlink" Target="https://podminky.urs.cz/item/CS_URS_2023_02/184813252" TargetMode="External" /><Relationship Id="rId21" Type="http://schemas.openxmlformats.org/officeDocument/2006/relationships/hyperlink" Target="https://podminky.urs.cz/item/CS_URS_2023_02/184852321" TargetMode="External" /><Relationship Id="rId22" Type="http://schemas.openxmlformats.org/officeDocument/2006/relationships/hyperlink" Target="https://podminky.urs.cz/item/CS_URS_2023_02/184853511" TargetMode="External" /><Relationship Id="rId23" Type="http://schemas.openxmlformats.org/officeDocument/2006/relationships/hyperlink" Target="https://podminky.urs.cz/item/CS_URS_2023_02/184911111" TargetMode="External" /><Relationship Id="rId24" Type="http://schemas.openxmlformats.org/officeDocument/2006/relationships/hyperlink" Target="https://podminky.urs.cz/item/CS_URS_2023_02/184911421" TargetMode="External" /><Relationship Id="rId25" Type="http://schemas.openxmlformats.org/officeDocument/2006/relationships/hyperlink" Target="https://podminky.urs.cz/item/CS_URS_2023_02/185802114" TargetMode="External" /><Relationship Id="rId26" Type="http://schemas.openxmlformats.org/officeDocument/2006/relationships/hyperlink" Target="https://podminky.urs.cz/item/CS_URS_2023_02/185803111" TargetMode="External" /><Relationship Id="rId27" Type="http://schemas.openxmlformats.org/officeDocument/2006/relationships/hyperlink" Target="https://podminky.urs.cz/item/CS_URS_2023_02/185804311" TargetMode="External" /><Relationship Id="rId28" Type="http://schemas.openxmlformats.org/officeDocument/2006/relationships/hyperlink" Target="https://podminky.urs.cz/item/CS_URS_2023_02/185804311" TargetMode="External" /><Relationship Id="rId29" Type="http://schemas.openxmlformats.org/officeDocument/2006/relationships/hyperlink" Target="https://podminky.urs.cz/item/CS_URS_2023_02/185851121" TargetMode="External" /><Relationship Id="rId30" Type="http://schemas.openxmlformats.org/officeDocument/2006/relationships/hyperlink" Target="https://podminky.urs.cz/item/CS_URS_2023_02/185851121" TargetMode="External" /><Relationship Id="rId31" Type="http://schemas.openxmlformats.org/officeDocument/2006/relationships/hyperlink" Target="https://podminky.urs.cz/item/CS_URS_2023_02/998231311" TargetMode="External" /><Relationship Id="rId3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48</v>
      </c>
      <c r="E29" s="49"/>
      <c r="F29" s="34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50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52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SKA72B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II-117 Lipnice - Spálené Poříčí , ( úsek IV , úsek V )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13. 5. 2024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PK, příspěvková organizace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Projekční kancelář Ing.Škubalová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Straka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24.75" customHeight="1">
      <c r="A55" s="113" t="s">
        <v>82</v>
      </c>
      <c r="B55" s="114"/>
      <c r="C55" s="115"/>
      <c r="D55" s="116" t="s">
        <v>83</v>
      </c>
      <c r="E55" s="116"/>
      <c r="F55" s="116"/>
      <c r="G55" s="116"/>
      <c r="H55" s="116"/>
      <c r="I55" s="117"/>
      <c r="J55" s="116" t="s">
        <v>84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'SKA7201 - SO 102  Komunik...'!J30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85</v>
      </c>
      <c r="AR55" s="120"/>
      <c r="AS55" s="121">
        <v>0</v>
      </c>
      <c r="AT55" s="122">
        <f>ROUND(SUM(AV55:AW55),2)</f>
        <v>0</v>
      </c>
      <c r="AU55" s="123">
        <f>'SKA7201 - SO 102  Komunik...'!P88</f>
        <v>0</v>
      </c>
      <c r="AV55" s="122">
        <f>'SKA7201 - SO 102  Komunik...'!J33</f>
        <v>0</v>
      </c>
      <c r="AW55" s="122">
        <f>'SKA7201 - SO 102  Komunik...'!J34</f>
        <v>0</v>
      </c>
      <c r="AX55" s="122">
        <f>'SKA7201 - SO 102  Komunik...'!J35</f>
        <v>0</v>
      </c>
      <c r="AY55" s="122">
        <f>'SKA7201 - SO 102  Komunik...'!J36</f>
        <v>0</v>
      </c>
      <c r="AZ55" s="122">
        <f>'SKA7201 - SO 102  Komunik...'!F33</f>
        <v>0</v>
      </c>
      <c r="BA55" s="122">
        <f>'SKA7201 - SO 102  Komunik...'!F34</f>
        <v>0</v>
      </c>
      <c r="BB55" s="122">
        <f>'SKA7201 - SO 102  Komunik...'!F35</f>
        <v>0</v>
      </c>
      <c r="BC55" s="122">
        <f>'SKA7201 - SO 102  Komunik...'!F36</f>
        <v>0</v>
      </c>
      <c r="BD55" s="124">
        <f>'SKA7201 - SO 102  Komunik...'!F37</f>
        <v>0</v>
      </c>
      <c r="BE55" s="7"/>
      <c r="BT55" s="125" t="s">
        <v>86</v>
      </c>
      <c r="BV55" s="125" t="s">
        <v>80</v>
      </c>
      <c r="BW55" s="125" t="s">
        <v>87</v>
      </c>
      <c r="BX55" s="125" t="s">
        <v>5</v>
      </c>
      <c r="CL55" s="125" t="s">
        <v>19</v>
      </c>
      <c r="CM55" s="125" t="s">
        <v>88</v>
      </c>
    </row>
    <row r="56" s="7" customFormat="1" ht="24.75" customHeight="1">
      <c r="A56" s="113" t="s">
        <v>82</v>
      </c>
      <c r="B56" s="114"/>
      <c r="C56" s="115"/>
      <c r="D56" s="116" t="s">
        <v>89</v>
      </c>
      <c r="E56" s="116"/>
      <c r="F56" s="116"/>
      <c r="G56" s="116"/>
      <c r="H56" s="116"/>
      <c r="I56" s="117"/>
      <c r="J56" s="116" t="s">
        <v>90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'SKA7202 - SO 301 Kanaliza...'!J30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1">
        <v>0</v>
      </c>
      <c r="AT56" s="122">
        <f>ROUND(SUM(AV56:AW56),2)</f>
        <v>0</v>
      </c>
      <c r="AU56" s="123">
        <f>'SKA7202 - SO 301 Kanaliza...'!P93</f>
        <v>0</v>
      </c>
      <c r="AV56" s="122">
        <f>'SKA7202 - SO 301 Kanaliza...'!J33</f>
        <v>0</v>
      </c>
      <c r="AW56" s="122">
        <f>'SKA7202 - SO 301 Kanaliza...'!J34</f>
        <v>0</v>
      </c>
      <c r="AX56" s="122">
        <f>'SKA7202 - SO 301 Kanaliza...'!J35</f>
        <v>0</v>
      </c>
      <c r="AY56" s="122">
        <f>'SKA7202 - SO 301 Kanaliza...'!J36</f>
        <v>0</v>
      </c>
      <c r="AZ56" s="122">
        <f>'SKA7202 - SO 301 Kanaliza...'!F33</f>
        <v>0</v>
      </c>
      <c r="BA56" s="122">
        <f>'SKA7202 - SO 301 Kanaliza...'!F34</f>
        <v>0</v>
      </c>
      <c r="BB56" s="122">
        <f>'SKA7202 - SO 301 Kanaliza...'!F35</f>
        <v>0</v>
      </c>
      <c r="BC56" s="122">
        <f>'SKA7202 - SO 301 Kanaliza...'!F36</f>
        <v>0</v>
      </c>
      <c r="BD56" s="124">
        <f>'SKA7202 - SO 301 Kanaliza...'!F37</f>
        <v>0</v>
      </c>
      <c r="BE56" s="7"/>
      <c r="BT56" s="125" t="s">
        <v>86</v>
      </c>
      <c r="BV56" s="125" t="s">
        <v>80</v>
      </c>
      <c r="BW56" s="125" t="s">
        <v>91</v>
      </c>
      <c r="BX56" s="125" t="s">
        <v>5</v>
      </c>
      <c r="CL56" s="125" t="s">
        <v>19</v>
      </c>
      <c r="CM56" s="125" t="s">
        <v>88</v>
      </c>
    </row>
    <row r="57" s="7" customFormat="1" ht="24.75" customHeight="1">
      <c r="A57" s="113" t="s">
        <v>82</v>
      </c>
      <c r="B57" s="114"/>
      <c r="C57" s="115"/>
      <c r="D57" s="116" t="s">
        <v>92</v>
      </c>
      <c r="E57" s="116"/>
      <c r="F57" s="116"/>
      <c r="G57" s="116"/>
      <c r="H57" s="116"/>
      <c r="I57" s="117"/>
      <c r="J57" s="116" t="s">
        <v>93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'SKA7203 - Vedlejší a osta...'!J30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85</v>
      </c>
      <c r="AR57" s="120"/>
      <c r="AS57" s="121">
        <v>0</v>
      </c>
      <c r="AT57" s="122">
        <f>ROUND(SUM(AV57:AW57),2)</f>
        <v>0</v>
      </c>
      <c r="AU57" s="123">
        <f>'SKA7203 - Vedlejší a osta...'!P84</f>
        <v>0</v>
      </c>
      <c r="AV57" s="122">
        <f>'SKA7203 - Vedlejší a osta...'!J33</f>
        <v>0</v>
      </c>
      <c r="AW57" s="122">
        <f>'SKA7203 - Vedlejší a osta...'!J34</f>
        <v>0</v>
      </c>
      <c r="AX57" s="122">
        <f>'SKA7203 - Vedlejší a osta...'!J35</f>
        <v>0</v>
      </c>
      <c r="AY57" s="122">
        <f>'SKA7203 - Vedlejší a osta...'!J36</f>
        <v>0</v>
      </c>
      <c r="AZ57" s="122">
        <f>'SKA7203 - Vedlejší a osta...'!F33</f>
        <v>0</v>
      </c>
      <c r="BA57" s="122">
        <f>'SKA7203 - Vedlejší a osta...'!F34</f>
        <v>0</v>
      </c>
      <c r="BB57" s="122">
        <f>'SKA7203 - Vedlejší a osta...'!F35</f>
        <v>0</v>
      </c>
      <c r="BC57" s="122">
        <f>'SKA7203 - Vedlejší a osta...'!F36</f>
        <v>0</v>
      </c>
      <c r="BD57" s="124">
        <f>'SKA7203 - Vedlejší a osta...'!F37</f>
        <v>0</v>
      </c>
      <c r="BE57" s="7"/>
      <c r="BT57" s="125" t="s">
        <v>86</v>
      </c>
      <c r="BV57" s="125" t="s">
        <v>80</v>
      </c>
      <c r="BW57" s="125" t="s">
        <v>94</v>
      </c>
      <c r="BX57" s="125" t="s">
        <v>5</v>
      </c>
      <c r="CL57" s="125" t="s">
        <v>19</v>
      </c>
      <c r="CM57" s="125" t="s">
        <v>88</v>
      </c>
    </row>
    <row r="58" s="7" customFormat="1" ht="24.75" customHeight="1">
      <c r="A58" s="113" t="s">
        <v>82</v>
      </c>
      <c r="B58" s="114"/>
      <c r="C58" s="115"/>
      <c r="D58" s="116" t="s">
        <v>95</v>
      </c>
      <c r="E58" s="116"/>
      <c r="F58" s="116"/>
      <c r="G58" s="116"/>
      <c r="H58" s="116"/>
      <c r="I58" s="117"/>
      <c r="J58" s="116" t="s">
        <v>96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'SKA7204 - SO 103  Chodník...'!J30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85</v>
      </c>
      <c r="AR58" s="120"/>
      <c r="AS58" s="121">
        <v>0</v>
      </c>
      <c r="AT58" s="122">
        <f>ROUND(SUM(AV58:AW58),2)</f>
        <v>0</v>
      </c>
      <c r="AU58" s="123">
        <f>'SKA7204 - SO 103  Chodník...'!P90</f>
        <v>0</v>
      </c>
      <c r="AV58" s="122">
        <f>'SKA7204 - SO 103  Chodník...'!J33</f>
        <v>0</v>
      </c>
      <c r="AW58" s="122">
        <f>'SKA7204 - SO 103  Chodník...'!J34</f>
        <v>0</v>
      </c>
      <c r="AX58" s="122">
        <f>'SKA7204 - SO 103  Chodník...'!J35</f>
        <v>0</v>
      </c>
      <c r="AY58" s="122">
        <f>'SKA7204 - SO 103  Chodník...'!J36</f>
        <v>0</v>
      </c>
      <c r="AZ58" s="122">
        <f>'SKA7204 - SO 103  Chodník...'!F33</f>
        <v>0</v>
      </c>
      <c r="BA58" s="122">
        <f>'SKA7204 - SO 103  Chodník...'!F34</f>
        <v>0</v>
      </c>
      <c r="BB58" s="122">
        <f>'SKA7204 - SO 103  Chodník...'!F35</f>
        <v>0</v>
      </c>
      <c r="BC58" s="122">
        <f>'SKA7204 - SO 103  Chodník...'!F36</f>
        <v>0</v>
      </c>
      <c r="BD58" s="124">
        <f>'SKA7204 - SO 103  Chodník...'!F37</f>
        <v>0</v>
      </c>
      <c r="BE58" s="7"/>
      <c r="BT58" s="125" t="s">
        <v>86</v>
      </c>
      <c r="BV58" s="125" t="s">
        <v>80</v>
      </c>
      <c r="BW58" s="125" t="s">
        <v>97</v>
      </c>
      <c r="BX58" s="125" t="s">
        <v>5</v>
      </c>
      <c r="CL58" s="125" t="s">
        <v>19</v>
      </c>
      <c r="CM58" s="125" t="s">
        <v>88</v>
      </c>
    </row>
    <row r="59" s="7" customFormat="1" ht="24.75" customHeight="1">
      <c r="A59" s="113" t="s">
        <v>82</v>
      </c>
      <c r="B59" s="114"/>
      <c r="C59" s="115"/>
      <c r="D59" s="116" t="s">
        <v>98</v>
      </c>
      <c r="E59" s="116"/>
      <c r="F59" s="116"/>
      <c r="G59" s="116"/>
      <c r="H59" s="116"/>
      <c r="I59" s="117"/>
      <c r="J59" s="116" t="s">
        <v>99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'SKA7205 - Vedlejší a osta...'!J30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85</v>
      </c>
      <c r="AR59" s="120"/>
      <c r="AS59" s="121">
        <v>0</v>
      </c>
      <c r="AT59" s="122">
        <f>ROUND(SUM(AV59:AW59),2)</f>
        <v>0</v>
      </c>
      <c r="AU59" s="123">
        <f>'SKA7205 - Vedlejší a osta...'!P84</f>
        <v>0</v>
      </c>
      <c r="AV59" s="122">
        <f>'SKA7205 - Vedlejší a osta...'!J33</f>
        <v>0</v>
      </c>
      <c r="AW59" s="122">
        <f>'SKA7205 - Vedlejší a osta...'!J34</f>
        <v>0</v>
      </c>
      <c r="AX59" s="122">
        <f>'SKA7205 - Vedlejší a osta...'!J35</f>
        <v>0</v>
      </c>
      <c r="AY59" s="122">
        <f>'SKA7205 - Vedlejší a osta...'!J36</f>
        <v>0</v>
      </c>
      <c r="AZ59" s="122">
        <f>'SKA7205 - Vedlejší a osta...'!F33</f>
        <v>0</v>
      </c>
      <c r="BA59" s="122">
        <f>'SKA7205 - Vedlejší a osta...'!F34</f>
        <v>0</v>
      </c>
      <c r="BB59" s="122">
        <f>'SKA7205 - Vedlejší a osta...'!F35</f>
        <v>0</v>
      </c>
      <c r="BC59" s="122">
        <f>'SKA7205 - Vedlejší a osta...'!F36</f>
        <v>0</v>
      </c>
      <c r="BD59" s="124">
        <f>'SKA7205 - Vedlejší a osta...'!F37</f>
        <v>0</v>
      </c>
      <c r="BE59" s="7"/>
      <c r="BT59" s="125" t="s">
        <v>86</v>
      </c>
      <c r="BV59" s="125" t="s">
        <v>80</v>
      </c>
      <c r="BW59" s="125" t="s">
        <v>100</v>
      </c>
      <c r="BX59" s="125" t="s">
        <v>5</v>
      </c>
      <c r="CL59" s="125" t="s">
        <v>19</v>
      </c>
      <c r="CM59" s="125" t="s">
        <v>88</v>
      </c>
    </row>
    <row r="60" s="7" customFormat="1" ht="24.75" customHeight="1">
      <c r="A60" s="113" t="s">
        <v>82</v>
      </c>
      <c r="B60" s="114"/>
      <c r="C60" s="115"/>
      <c r="D60" s="116" t="s">
        <v>101</v>
      </c>
      <c r="E60" s="116"/>
      <c r="F60" s="116"/>
      <c r="G60" s="116"/>
      <c r="H60" s="116"/>
      <c r="I60" s="117"/>
      <c r="J60" s="116" t="s">
        <v>102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'SKA7206 - SO 104  Komunik...'!J30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85</v>
      </c>
      <c r="AR60" s="120"/>
      <c r="AS60" s="121">
        <v>0</v>
      </c>
      <c r="AT60" s="122">
        <f>ROUND(SUM(AV60:AW60),2)</f>
        <v>0</v>
      </c>
      <c r="AU60" s="123">
        <f>'SKA7206 - SO 104  Komunik...'!P91</f>
        <v>0</v>
      </c>
      <c r="AV60" s="122">
        <f>'SKA7206 - SO 104  Komunik...'!J33</f>
        <v>0</v>
      </c>
      <c r="AW60" s="122">
        <f>'SKA7206 - SO 104  Komunik...'!J34</f>
        <v>0</v>
      </c>
      <c r="AX60" s="122">
        <f>'SKA7206 - SO 104  Komunik...'!J35</f>
        <v>0</v>
      </c>
      <c r="AY60" s="122">
        <f>'SKA7206 - SO 104  Komunik...'!J36</f>
        <v>0</v>
      </c>
      <c r="AZ60" s="122">
        <f>'SKA7206 - SO 104  Komunik...'!F33</f>
        <v>0</v>
      </c>
      <c r="BA60" s="122">
        <f>'SKA7206 - SO 104  Komunik...'!F34</f>
        <v>0</v>
      </c>
      <c r="BB60" s="122">
        <f>'SKA7206 - SO 104  Komunik...'!F35</f>
        <v>0</v>
      </c>
      <c r="BC60" s="122">
        <f>'SKA7206 - SO 104  Komunik...'!F36</f>
        <v>0</v>
      </c>
      <c r="BD60" s="124">
        <f>'SKA7206 - SO 104  Komunik...'!F37</f>
        <v>0</v>
      </c>
      <c r="BE60" s="7"/>
      <c r="BT60" s="125" t="s">
        <v>86</v>
      </c>
      <c r="BV60" s="125" t="s">
        <v>80</v>
      </c>
      <c r="BW60" s="125" t="s">
        <v>103</v>
      </c>
      <c r="BX60" s="125" t="s">
        <v>5</v>
      </c>
      <c r="CL60" s="125" t="s">
        <v>19</v>
      </c>
      <c r="CM60" s="125" t="s">
        <v>88</v>
      </c>
    </row>
    <row r="61" s="7" customFormat="1" ht="24.75" customHeight="1">
      <c r="A61" s="113" t="s">
        <v>82</v>
      </c>
      <c r="B61" s="114"/>
      <c r="C61" s="115"/>
      <c r="D61" s="116" t="s">
        <v>104</v>
      </c>
      <c r="E61" s="116"/>
      <c r="F61" s="116"/>
      <c r="G61" s="116"/>
      <c r="H61" s="116"/>
      <c r="I61" s="117"/>
      <c r="J61" s="116" t="s">
        <v>105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'SKA7207 - Vedlejší a osta...'!J30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85</v>
      </c>
      <c r="AR61" s="120"/>
      <c r="AS61" s="121">
        <v>0</v>
      </c>
      <c r="AT61" s="122">
        <f>ROUND(SUM(AV61:AW61),2)</f>
        <v>0</v>
      </c>
      <c r="AU61" s="123">
        <f>'SKA7207 - Vedlejší a osta...'!P84</f>
        <v>0</v>
      </c>
      <c r="AV61" s="122">
        <f>'SKA7207 - Vedlejší a osta...'!J33</f>
        <v>0</v>
      </c>
      <c r="AW61" s="122">
        <f>'SKA7207 - Vedlejší a osta...'!J34</f>
        <v>0</v>
      </c>
      <c r="AX61" s="122">
        <f>'SKA7207 - Vedlejší a osta...'!J35</f>
        <v>0</v>
      </c>
      <c r="AY61" s="122">
        <f>'SKA7207 - Vedlejší a osta...'!J36</f>
        <v>0</v>
      </c>
      <c r="AZ61" s="122">
        <f>'SKA7207 - Vedlejší a osta...'!F33</f>
        <v>0</v>
      </c>
      <c r="BA61" s="122">
        <f>'SKA7207 - Vedlejší a osta...'!F34</f>
        <v>0</v>
      </c>
      <c r="BB61" s="122">
        <f>'SKA7207 - Vedlejší a osta...'!F35</f>
        <v>0</v>
      </c>
      <c r="BC61" s="122">
        <f>'SKA7207 - Vedlejší a osta...'!F36</f>
        <v>0</v>
      </c>
      <c r="BD61" s="124">
        <f>'SKA7207 - Vedlejší a osta...'!F37</f>
        <v>0</v>
      </c>
      <c r="BE61" s="7"/>
      <c r="BT61" s="125" t="s">
        <v>86</v>
      </c>
      <c r="BV61" s="125" t="s">
        <v>80</v>
      </c>
      <c r="BW61" s="125" t="s">
        <v>106</v>
      </c>
      <c r="BX61" s="125" t="s">
        <v>5</v>
      </c>
      <c r="CL61" s="125" t="s">
        <v>19</v>
      </c>
      <c r="CM61" s="125" t="s">
        <v>88</v>
      </c>
    </row>
    <row r="62" s="7" customFormat="1" ht="24.75" customHeight="1">
      <c r="A62" s="113" t="s">
        <v>82</v>
      </c>
      <c r="B62" s="114"/>
      <c r="C62" s="115"/>
      <c r="D62" s="116" t="s">
        <v>107</v>
      </c>
      <c r="E62" s="116"/>
      <c r="F62" s="116"/>
      <c r="G62" s="116"/>
      <c r="H62" s="116"/>
      <c r="I62" s="117"/>
      <c r="J62" s="116" t="s">
        <v>108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'SKA7208 - SO 303 Kanaliza...'!J30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85</v>
      </c>
      <c r="AR62" s="120"/>
      <c r="AS62" s="121">
        <v>0</v>
      </c>
      <c r="AT62" s="122">
        <f>ROUND(SUM(AV62:AW62),2)</f>
        <v>0</v>
      </c>
      <c r="AU62" s="123">
        <f>'SKA7208 - SO 303 Kanaliza...'!P94</f>
        <v>0</v>
      </c>
      <c r="AV62" s="122">
        <f>'SKA7208 - SO 303 Kanaliza...'!J33</f>
        <v>0</v>
      </c>
      <c r="AW62" s="122">
        <f>'SKA7208 - SO 303 Kanaliza...'!J34</f>
        <v>0</v>
      </c>
      <c r="AX62" s="122">
        <f>'SKA7208 - SO 303 Kanaliza...'!J35</f>
        <v>0</v>
      </c>
      <c r="AY62" s="122">
        <f>'SKA7208 - SO 303 Kanaliza...'!J36</f>
        <v>0</v>
      </c>
      <c r="AZ62" s="122">
        <f>'SKA7208 - SO 303 Kanaliza...'!F33</f>
        <v>0</v>
      </c>
      <c r="BA62" s="122">
        <f>'SKA7208 - SO 303 Kanaliza...'!F34</f>
        <v>0</v>
      </c>
      <c r="BB62" s="122">
        <f>'SKA7208 - SO 303 Kanaliza...'!F35</f>
        <v>0</v>
      </c>
      <c r="BC62" s="122">
        <f>'SKA7208 - SO 303 Kanaliza...'!F36</f>
        <v>0</v>
      </c>
      <c r="BD62" s="124">
        <f>'SKA7208 - SO 303 Kanaliza...'!F37</f>
        <v>0</v>
      </c>
      <c r="BE62" s="7"/>
      <c r="BT62" s="125" t="s">
        <v>86</v>
      </c>
      <c r="BV62" s="125" t="s">
        <v>80</v>
      </c>
      <c r="BW62" s="125" t="s">
        <v>109</v>
      </c>
      <c r="BX62" s="125" t="s">
        <v>5</v>
      </c>
      <c r="CL62" s="125" t="s">
        <v>19</v>
      </c>
      <c r="CM62" s="125" t="s">
        <v>88</v>
      </c>
    </row>
    <row r="63" s="7" customFormat="1" ht="24.75" customHeight="1">
      <c r="A63" s="113" t="s">
        <v>82</v>
      </c>
      <c r="B63" s="114"/>
      <c r="C63" s="115"/>
      <c r="D63" s="116" t="s">
        <v>110</v>
      </c>
      <c r="E63" s="116"/>
      <c r="F63" s="116"/>
      <c r="G63" s="116"/>
      <c r="H63" s="116"/>
      <c r="I63" s="117"/>
      <c r="J63" s="116" t="s">
        <v>111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'SKA7209 - SO 105  Chodník...'!J30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85</v>
      </c>
      <c r="AR63" s="120"/>
      <c r="AS63" s="121">
        <v>0</v>
      </c>
      <c r="AT63" s="122">
        <f>ROUND(SUM(AV63:AW63),2)</f>
        <v>0</v>
      </c>
      <c r="AU63" s="123">
        <f>'SKA7209 - SO 105  Chodník...'!P87</f>
        <v>0</v>
      </c>
      <c r="AV63" s="122">
        <f>'SKA7209 - SO 105  Chodník...'!J33</f>
        <v>0</v>
      </c>
      <c r="AW63" s="122">
        <f>'SKA7209 - SO 105  Chodník...'!J34</f>
        <v>0</v>
      </c>
      <c r="AX63" s="122">
        <f>'SKA7209 - SO 105  Chodník...'!J35</f>
        <v>0</v>
      </c>
      <c r="AY63" s="122">
        <f>'SKA7209 - SO 105  Chodník...'!J36</f>
        <v>0</v>
      </c>
      <c r="AZ63" s="122">
        <f>'SKA7209 - SO 105  Chodník...'!F33</f>
        <v>0</v>
      </c>
      <c r="BA63" s="122">
        <f>'SKA7209 - SO 105  Chodník...'!F34</f>
        <v>0</v>
      </c>
      <c r="BB63" s="122">
        <f>'SKA7209 - SO 105  Chodník...'!F35</f>
        <v>0</v>
      </c>
      <c r="BC63" s="122">
        <f>'SKA7209 - SO 105  Chodník...'!F36</f>
        <v>0</v>
      </c>
      <c r="BD63" s="124">
        <f>'SKA7209 - SO 105  Chodník...'!F37</f>
        <v>0</v>
      </c>
      <c r="BE63" s="7"/>
      <c r="BT63" s="125" t="s">
        <v>86</v>
      </c>
      <c r="BV63" s="125" t="s">
        <v>80</v>
      </c>
      <c r="BW63" s="125" t="s">
        <v>112</v>
      </c>
      <c r="BX63" s="125" t="s">
        <v>5</v>
      </c>
      <c r="CL63" s="125" t="s">
        <v>19</v>
      </c>
      <c r="CM63" s="125" t="s">
        <v>88</v>
      </c>
    </row>
    <row r="64" s="7" customFormat="1" ht="24.75" customHeight="1">
      <c r="A64" s="113" t="s">
        <v>82</v>
      </c>
      <c r="B64" s="114"/>
      <c r="C64" s="115"/>
      <c r="D64" s="116" t="s">
        <v>113</v>
      </c>
      <c r="E64" s="116"/>
      <c r="F64" s="116"/>
      <c r="G64" s="116"/>
      <c r="H64" s="116"/>
      <c r="I64" s="117"/>
      <c r="J64" s="116" t="s">
        <v>114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'SKA7210 - Vedlejší a osta...'!J30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85</v>
      </c>
      <c r="AR64" s="120"/>
      <c r="AS64" s="121">
        <v>0</v>
      </c>
      <c r="AT64" s="122">
        <f>ROUND(SUM(AV64:AW64),2)</f>
        <v>0</v>
      </c>
      <c r="AU64" s="123">
        <f>'SKA7210 - Vedlejší a osta...'!P84</f>
        <v>0</v>
      </c>
      <c r="AV64" s="122">
        <f>'SKA7210 - Vedlejší a osta...'!J33</f>
        <v>0</v>
      </c>
      <c r="AW64" s="122">
        <f>'SKA7210 - Vedlejší a osta...'!J34</f>
        <v>0</v>
      </c>
      <c r="AX64" s="122">
        <f>'SKA7210 - Vedlejší a osta...'!J35</f>
        <v>0</v>
      </c>
      <c r="AY64" s="122">
        <f>'SKA7210 - Vedlejší a osta...'!J36</f>
        <v>0</v>
      </c>
      <c r="AZ64" s="122">
        <f>'SKA7210 - Vedlejší a osta...'!F33</f>
        <v>0</v>
      </c>
      <c r="BA64" s="122">
        <f>'SKA7210 - Vedlejší a osta...'!F34</f>
        <v>0</v>
      </c>
      <c r="BB64" s="122">
        <f>'SKA7210 - Vedlejší a osta...'!F35</f>
        <v>0</v>
      </c>
      <c r="BC64" s="122">
        <f>'SKA7210 - Vedlejší a osta...'!F36</f>
        <v>0</v>
      </c>
      <c r="BD64" s="124">
        <f>'SKA7210 - Vedlejší a osta...'!F37</f>
        <v>0</v>
      </c>
      <c r="BE64" s="7"/>
      <c r="BT64" s="125" t="s">
        <v>86</v>
      </c>
      <c r="BV64" s="125" t="s">
        <v>80</v>
      </c>
      <c r="BW64" s="125" t="s">
        <v>115</v>
      </c>
      <c r="BX64" s="125" t="s">
        <v>5</v>
      </c>
      <c r="CL64" s="125" t="s">
        <v>19</v>
      </c>
      <c r="CM64" s="125" t="s">
        <v>88</v>
      </c>
    </row>
    <row r="65" s="7" customFormat="1" ht="24.75" customHeight="1">
      <c r="A65" s="113" t="s">
        <v>82</v>
      </c>
      <c r="B65" s="114"/>
      <c r="C65" s="115"/>
      <c r="D65" s="116" t="s">
        <v>116</v>
      </c>
      <c r="E65" s="116"/>
      <c r="F65" s="116"/>
      <c r="G65" s="116"/>
      <c r="H65" s="116"/>
      <c r="I65" s="117"/>
      <c r="J65" s="116" t="s">
        <v>117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'SKA7211 - SO 401  Veřejné...'!J30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85</v>
      </c>
      <c r="AR65" s="120"/>
      <c r="AS65" s="121">
        <v>0</v>
      </c>
      <c r="AT65" s="122">
        <f>ROUND(SUM(AV65:AW65),2)</f>
        <v>0</v>
      </c>
      <c r="AU65" s="123">
        <f>'SKA7211 - SO 401  Veřejné...'!P85</f>
        <v>0</v>
      </c>
      <c r="AV65" s="122">
        <f>'SKA7211 - SO 401  Veřejné...'!J33</f>
        <v>0</v>
      </c>
      <c r="AW65" s="122">
        <f>'SKA7211 - SO 401  Veřejné...'!J34</f>
        <v>0</v>
      </c>
      <c r="AX65" s="122">
        <f>'SKA7211 - SO 401  Veřejné...'!J35</f>
        <v>0</v>
      </c>
      <c r="AY65" s="122">
        <f>'SKA7211 - SO 401  Veřejné...'!J36</f>
        <v>0</v>
      </c>
      <c r="AZ65" s="122">
        <f>'SKA7211 - SO 401  Veřejné...'!F33</f>
        <v>0</v>
      </c>
      <c r="BA65" s="122">
        <f>'SKA7211 - SO 401  Veřejné...'!F34</f>
        <v>0</v>
      </c>
      <c r="BB65" s="122">
        <f>'SKA7211 - SO 401  Veřejné...'!F35</f>
        <v>0</v>
      </c>
      <c r="BC65" s="122">
        <f>'SKA7211 - SO 401  Veřejné...'!F36</f>
        <v>0</v>
      </c>
      <c r="BD65" s="124">
        <f>'SKA7211 - SO 401  Veřejné...'!F37</f>
        <v>0</v>
      </c>
      <c r="BE65" s="7"/>
      <c r="BT65" s="125" t="s">
        <v>86</v>
      </c>
      <c r="BV65" s="125" t="s">
        <v>80</v>
      </c>
      <c r="BW65" s="125" t="s">
        <v>118</v>
      </c>
      <c r="BX65" s="125" t="s">
        <v>5</v>
      </c>
      <c r="CL65" s="125" t="s">
        <v>19</v>
      </c>
      <c r="CM65" s="125" t="s">
        <v>88</v>
      </c>
    </row>
    <row r="66" s="7" customFormat="1" ht="24.75" customHeight="1">
      <c r="A66" s="113" t="s">
        <v>82</v>
      </c>
      <c r="B66" s="114"/>
      <c r="C66" s="115"/>
      <c r="D66" s="116" t="s">
        <v>119</v>
      </c>
      <c r="E66" s="116"/>
      <c r="F66" s="116"/>
      <c r="G66" s="116"/>
      <c r="H66" s="116"/>
      <c r="I66" s="117"/>
      <c r="J66" s="116" t="s">
        <v>120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'SKA7212 - SO 801 Sadové ú...'!J30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85</v>
      </c>
      <c r="AR66" s="120"/>
      <c r="AS66" s="126">
        <v>0</v>
      </c>
      <c r="AT66" s="127">
        <f>ROUND(SUM(AV66:AW66),2)</f>
        <v>0</v>
      </c>
      <c r="AU66" s="128">
        <f>'SKA7212 - SO 801 Sadové ú...'!P82</f>
        <v>0</v>
      </c>
      <c r="AV66" s="127">
        <f>'SKA7212 - SO 801 Sadové ú...'!J33</f>
        <v>0</v>
      </c>
      <c r="AW66" s="127">
        <f>'SKA7212 - SO 801 Sadové ú...'!J34</f>
        <v>0</v>
      </c>
      <c r="AX66" s="127">
        <f>'SKA7212 - SO 801 Sadové ú...'!J35</f>
        <v>0</v>
      </c>
      <c r="AY66" s="127">
        <f>'SKA7212 - SO 801 Sadové ú...'!J36</f>
        <v>0</v>
      </c>
      <c r="AZ66" s="127">
        <f>'SKA7212 - SO 801 Sadové ú...'!F33</f>
        <v>0</v>
      </c>
      <c r="BA66" s="127">
        <f>'SKA7212 - SO 801 Sadové ú...'!F34</f>
        <v>0</v>
      </c>
      <c r="BB66" s="127">
        <f>'SKA7212 - SO 801 Sadové ú...'!F35</f>
        <v>0</v>
      </c>
      <c r="BC66" s="127">
        <f>'SKA7212 - SO 801 Sadové ú...'!F36</f>
        <v>0</v>
      </c>
      <c r="BD66" s="129">
        <f>'SKA7212 - SO 801 Sadové ú...'!F37</f>
        <v>0</v>
      </c>
      <c r="BE66" s="7"/>
      <c r="BT66" s="125" t="s">
        <v>86</v>
      </c>
      <c r="BV66" s="125" t="s">
        <v>80</v>
      </c>
      <c r="BW66" s="125" t="s">
        <v>121</v>
      </c>
      <c r="BX66" s="125" t="s">
        <v>5</v>
      </c>
      <c r="CL66" s="125" t="s">
        <v>19</v>
      </c>
      <c r="CM66" s="125" t="s">
        <v>88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NfcqQI5Fr30kFxwjrZqRF6zw0K1tDlJSi+157E37X9aratRhWB3pS9WOGbribreToJ8d1/t+oh6yeIYtNgzeUA==" hashValue="TaND2ZjwX22OMtgwoKxs5Z3EuU7aaAlVQD1zBu3s489Jpb4UiWe/VOffr2ViirxuW3e9FLLtX7HZA46FAzXXNQ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KA7201 - SO 102  Komunik...'!C2" display="/"/>
    <hyperlink ref="A56" location="'SKA7202 - SO 301 Kanaliza...'!C2" display="/"/>
    <hyperlink ref="A57" location="'SKA7203 - Vedlejší a osta...'!C2" display="/"/>
    <hyperlink ref="A58" location="'SKA7204 - SO 103  Chodník...'!C2" display="/"/>
    <hyperlink ref="A59" location="'SKA7205 - Vedlejší a osta...'!C2" display="/"/>
    <hyperlink ref="A60" location="'SKA7206 - SO 104  Komunik...'!C2" display="/"/>
    <hyperlink ref="A61" location="'SKA7207 - Vedlejší a osta...'!C2" display="/"/>
    <hyperlink ref="A62" location="'SKA7208 - SO 303 Kanaliza...'!C2" display="/"/>
    <hyperlink ref="A63" location="'SKA7209 - SO 105  Chodník...'!C2" display="/"/>
    <hyperlink ref="A64" location="'SKA7210 - Vedlejší a osta...'!C2" display="/"/>
    <hyperlink ref="A65" location="'SKA7211 - SO 401  Veřejné...'!C2" display="/"/>
    <hyperlink ref="A66" location="'SKA7212 - SO 801 Sadové ú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ROUND((SUM(BE88:BE395)),  2)</f>
        <v>0</v>
      </c>
      <c r="G33" s="40"/>
      <c r="H33" s="40"/>
      <c r="I33" s="150">
        <v>0.20999999999999999</v>
      </c>
      <c r="J33" s="149">
        <f>ROUND(((SUM(BE88:BE395))*I33),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ROUND((SUM(BF88:BF395)),  2)</f>
        <v>0</v>
      </c>
      <c r="G34" s="40"/>
      <c r="H34" s="40"/>
      <c r="I34" s="150">
        <v>0.12</v>
      </c>
      <c r="J34" s="149">
        <f>ROUND(((SUM(BF88:BF395))*I34),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ROUND((SUM(BG88:BG395)),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ROUND((SUM(BH88:BH395)),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ROUND((SUM(BI88:BI395)),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SKA7201 - SO 102  Komunikace - úsek IV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J177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J190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133</v>
      </c>
      <c r="E64" s="176"/>
      <c r="F64" s="176"/>
      <c r="G64" s="176"/>
      <c r="H64" s="176"/>
      <c r="I64" s="176"/>
      <c r="J64" s="177">
        <f>J195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134</v>
      </c>
      <c r="E65" s="176"/>
      <c r="F65" s="176"/>
      <c r="G65" s="176"/>
      <c r="H65" s="176"/>
      <c r="I65" s="176"/>
      <c r="J65" s="177">
        <f>J243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135</v>
      </c>
      <c r="E66" s="176"/>
      <c r="F66" s="176"/>
      <c r="G66" s="176"/>
      <c r="H66" s="176"/>
      <c r="I66" s="176"/>
      <c r="J66" s="177">
        <f>J285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136</v>
      </c>
      <c r="E67" s="176"/>
      <c r="F67" s="176"/>
      <c r="G67" s="176"/>
      <c r="H67" s="176"/>
      <c r="I67" s="176"/>
      <c r="J67" s="177">
        <f>J378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137</v>
      </c>
      <c r="E68" s="176"/>
      <c r="F68" s="176"/>
      <c r="G68" s="176"/>
      <c r="H68" s="176"/>
      <c r="I68" s="176"/>
      <c r="J68" s="177">
        <f>J393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II-117 Lipnice - Spálené Poříčí , ( úsek IV , úsek V )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 xml:space="preserve">SKA7201 - SO 102  Komunikace - úsek IV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13. 5. 2024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>SÚS PK, příspěvková organizace</v>
      </c>
      <c r="G84" s="42"/>
      <c r="H84" s="42"/>
      <c r="I84" s="34" t="s">
        <v>33</v>
      </c>
      <c r="J84" s="38" t="str">
        <f>E21</f>
        <v>Projekční kancelář Ing.Škubalová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Straka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139</v>
      </c>
      <c r="D87" s="182" t="s">
        <v>63</v>
      </c>
      <c r="E87" s="182" t="s">
        <v>59</v>
      </c>
      <c r="F87" s="182" t="s">
        <v>60</v>
      </c>
      <c r="G87" s="182" t="s">
        <v>140</v>
      </c>
      <c r="H87" s="182" t="s">
        <v>141</v>
      </c>
      <c r="I87" s="182" t="s">
        <v>142</v>
      </c>
      <c r="J87" s="182" t="s">
        <v>127</v>
      </c>
      <c r="K87" s="183" t="s">
        <v>143</v>
      </c>
      <c r="L87" s="184"/>
      <c r="M87" s="94" t="s">
        <v>19</v>
      </c>
      <c r="N87" s="95" t="s">
        <v>48</v>
      </c>
      <c r="O87" s="95" t="s">
        <v>144</v>
      </c>
      <c r="P87" s="95" t="s">
        <v>145</v>
      </c>
      <c r="Q87" s="95" t="s">
        <v>146</v>
      </c>
      <c r="R87" s="95" t="s">
        <v>147</v>
      </c>
      <c r="S87" s="95" t="s">
        <v>148</v>
      </c>
      <c r="T87" s="96" t="s">
        <v>149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150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0.032000000000000001</v>
      </c>
      <c r="S88" s="98"/>
      <c r="T88" s="18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77</v>
      </c>
      <c r="AU88" s="19" t="s">
        <v>128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77</v>
      </c>
      <c r="E89" s="193" t="s">
        <v>151</v>
      </c>
      <c r="F89" s="193" t="s">
        <v>152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P90+P177+P190+P195+P243+P285+P378+P393</f>
        <v>0</v>
      </c>
      <c r="Q89" s="198"/>
      <c r="R89" s="199">
        <f>R90+R177+R190+R195+R243+R285+R378+R393</f>
        <v>0.032000000000000001</v>
      </c>
      <c r="S89" s="198"/>
      <c r="T89" s="200">
        <f>T90+T177+T190+T195+T243+T285+T378+T393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86</v>
      </c>
      <c r="AT89" s="202" t="s">
        <v>77</v>
      </c>
      <c r="AU89" s="202" t="s">
        <v>78</v>
      </c>
      <c r="AY89" s="201" t="s">
        <v>153</v>
      </c>
      <c r="BK89" s="203">
        <f>BK90+BK177+BK190+BK195+BK243+BK285+BK378+BK393</f>
        <v>0</v>
      </c>
    </row>
    <row r="90" s="12" customFormat="1" ht="22.8" customHeight="1">
      <c r="A90" s="12"/>
      <c r="B90" s="190"/>
      <c r="C90" s="191"/>
      <c r="D90" s="192" t="s">
        <v>77</v>
      </c>
      <c r="E90" s="204" t="s">
        <v>86</v>
      </c>
      <c r="F90" s="204" t="s">
        <v>154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SUM(P91:P176)</f>
        <v>0</v>
      </c>
      <c r="Q90" s="198"/>
      <c r="R90" s="199">
        <f>SUM(R91:R176)</f>
        <v>0</v>
      </c>
      <c r="S90" s="198"/>
      <c r="T90" s="200">
        <f>SUM(T91:T176)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86</v>
      </c>
      <c r="AT90" s="202" t="s">
        <v>77</v>
      </c>
      <c r="AU90" s="202" t="s">
        <v>86</v>
      </c>
      <c r="AY90" s="201" t="s">
        <v>153</v>
      </c>
      <c r="BK90" s="203">
        <f>SUM(BK91:BK176)</f>
        <v>0</v>
      </c>
    </row>
    <row r="91" s="2" customFormat="1" ht="33" customHeight="1">
      <c r="A91" s="40"/>
      <c r="B91" s="41"/>
      <c r="C91" s="206" t="s">
        <v>86</v>
      </c>
      <c r="D91" s="206" t="s">
        <v>155</v>
      </c>
      <c r="E91" s="207" t="s">
        <v>156</v>
      </c>
      <c r="F91" s="208" t="s">
        <v>157</v>
      </c>
      <c r="G91" s="209" t="s">
        <v>158</v>
      </c>
      <c r="H91" s="210">
        <v>1653</v>
      </c>
      <c r="I91" s="211"/>
      <c r="J91" s="212">
        <f>ROUND(I91*H91,2)</f>
        <v>0</v>
      </c>
      <c r="K91" s="208" t="s">
        <v>159</v>
      </c>
      <c r="L91" s="46"/>
      <c r="M91" s="213" t="s">
        <v>19</v>
      </c>
      <c r="N91" s="214" t="s">
        <v>49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160</v>
      </c>
      <c r="AT91" s="217" t="s">
        <v>155</v>
      </c>
      <c r="AU91" s="217" t="s">
        <v>88</v>
      </c>
      <c r="AY91" s="19" t="s">
        <v>153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86</v>
      </c>
      <c r="BK91" s="218">
        <f>ROUND(I91*H91,2)</f>
        <v>0</v>
      </c>
      <c r="BL91" s="19" t="s">
        <v>160</v>
      </c>
      <c r="BM91" s="217" t="s">
        <v>88</v>
      </c>
    </row>
    <row r="92" s="2" customFormat="1">
      <c r="A92" s="40"/>
      <c r="B92" s="41"/>
      <c r="C92" s="42"/>
      <c r="D92" s="219" t="s">
        <v>161</v>
      </c>
      <c r="E92" s="42"/>
      <c r="F92" s="220" t="s">
        <v>162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88</v>
      </c>
    </row>
    <row r="93" s="13" customFormat="1">
      <c r="A93" s="13"/>
      <c r="B93" s="224"/>
      <c r="C93" s="225"/>
      <c r="D93" s="226" t="s">
        <v>163</v>
      </c>
      <c r="E93" s="227" t="s">
        <v>19</v>
      </c>
      <c r="F93" s="228" t="s">
        <v>164</v>
      </c>
      <c r="G93" s="225"/>
      <c r="H93" s="229">
        <v>1653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163</v>
      </c>
      <c r="AU93" s="235" t="s">
        <v>88</v>
      </c>
      <c r="AV93" s="13" t="s">
        <v>88</v>
      </c>
      <c r="AW93" s="13" t="s">
        <v>37</v>
      </c>
      <c r="AX93" s="13" t="s">
        <v>78</v>
      </c>
      <c r="AY93" s="235" t="s">
        <v>153</v>
      </c>
    </row>
    <row r="94" s="14" customFormat="1">
      <c r="A94" s="14"/>
      <c r="B94" s="236"/>
      <c r="C94" s="237"/>
      <c r="D94" s="226" t="s">
        <v>163</v>
      </c>
      <c r="E94" s="238" t="s">
        <v>19</v>
      </c>
      <c r="F94" s="239" t="s">
        <v>165</v>
      </c>
      <c r="G94" s="237"/>
      <c r="H94" s="238" t="s">
        <v>19</v>
      </c>
      <c r="I94" s="240"/>
      <c r="J94" s="237"/>
      <c r="K94" s="237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163</v>
      </c>
      <c r="AU94" s="245" t="s">
        <v>88</v>
      </c>
      <c r="AV94" s="14" t="s">
        <v>86</v>
      </c>
      <c r="AW94" s="14" t="s">
        <v>37</v>
      </c>
      <c r="AX94" s="14" t="s">
        <v>78</v>
      </c>
      <c r="AY94" s="245" t="s">
        <v>153</v>
      </c>
    </row>
    <row r="95" s="15" customFormat="1">
      <c r="A95" s="15"/>
      <c r="B95" s="246"/>
      <c r="C95" s="247"/>
      <c r="D95" s="226" t="s">
        <v>163</v>
      </c>
      <c r="E95" s="248" t="s">
        <v>19</v>
      </c>
      <c r="F95" s="249" t="s">
        <v>166</v>
      </c>
      <c r="G95" s="247"/>
      <c r="H95" s="250">
        <v>1653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163</v>
      </c>
      <c r="AU95" s="256" t="s">
        <v>88</v>
      </c>
      <c r="AV95" s="15" t="s">
        <v>160</v>
      </c>
      <c r="AW95" s="15" t="s">
        <v>37</v>
      </c>
      <c r="AX95" s="15" t="s">
        <v>86</v>
      </c>
      <c r="AY95" s="256" t="s">
        <v>153</v>
      </c>
    </row>
    <row r="96" s="2" customFormat="1" ht="24.15" customHeight="1">
      <c r="A96" s="40"/>
      <c r="B96" s="41"/>
      <c r="C96" s="206" t="s">
        <v>88</v>
      </c>
      <c r="D96" s="206" t="s">
        <v>155</v>
      </c>
      <c r="E96" s="207" t="s">
        <v>167</v>
      </c>
      <c r="F96" s="208" t="s">
        <v>168</v>
      </c>
      <c r="G96" s="209" t="s">
        <v>158</v>
      </c>
      <c r="H96" s="210">
        <v>1653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49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160</v>
      </c>
      <c r="AT96" s="217" t="s">
        <v>155</v>
      </c>
      <c r="AU96" s="217" t="s">
        <v>88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86</v>
      </c>
      <c r="BK96" s="218">
        <f>ROUND(I96*H96,2)</f>
        <v>0</v>
      </c>
      <c r="BL96" s="19" t="s">
        <v>160</v>
      </c>
      <c r="BM96" s="217" t="s">
        <v>160</v>
      </c>
    </row>
    <row r="97" s="13" customFormat="1">
      <c r="A97" s="13"/>
      <c r="B97" s="224"/>
      <c r="C97" s="225"/>
      <c r="D97" s="226" t="s">
        <v>163</v>
      </c>
      <c r="E97" s="227" t="s">
        <v>19</v>
      </c>
      <c r="F97" s="228" t="s">
        <v>164</v>
      </c>
      <c r="G97" s="225"/>
      <c r="H97" s="229">
        <v>1653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163</v>
      </c>
      <c r="AU97" s="235" t="s">
        <v>88</v>
      </c>
      <c r="AV97" s="13" t="s">
        <v>88</v>
      </c>
      <c r="AW97" s="13" t="s">
        <v>37</v>
      </c>
      <c r="AX97" s="13" t="s">
        <v>78</v>
      </c>
      <c r="AY97" s="235" t="s">
        <v>153</v>
      </c>
    </row>
    <row r="98" s="14" customFormat="1">
      <c r="A98" s="14"/>
      <c r="B98" s="236"/>
      <c r="C98" s="237"/>
      <c r="D98" s="226" t="s">
        <v>163</v>
      </c>
      <c r="E98" s="238" t="s">
        <v>19</v>
      </c>
      <c r="F98" s="239" t="s">
        <v>169</v>
      </c>
      <c r="G98" s="237"/>
      <c r="H98" s="238" t="s">
        <v>19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163</v>
      </c>
      <c r="AU98" s="245" t="s">
        <v>88</v>
      </c>
      <c r="AV98" s="14" t="s">
        <v>86</v>
      </c>
      <c r="AW98" s="14" t="s">
        <v>37</v>
      </c>
      <c r="AX98" s="14" t="s">
        <v>78</v>
      </c>
      <c r="AY98" s="245" t="s">
        <v>153</v>
      </c>
    </row>
    <row r="99" s="15" customFormat="1">
      <c r="A99" s="15"/>
      <c r="B99" s="246"/>
      <c r="C99" s="247"/>
      <c r="D99" s="226" t="s">
        <v>163</v>
      </c>
      <c r="E99" s="248" t="s">
        <v>19</v>
      </c>
      <c r="F99" s="249" t="s">
        <v>166</v>
      </c>
      <c r="G99" s="247"/>
      <c r="H99" s="250">
        <v>1653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163</v>
      </c>
      <c r="AU99" s="256" t="s">
        <v>88</v>
      </c>
      <c r="AV99" s="15" t="s">
        <v>160</v>
      </c>
      <c r="AW99" s="15" t="s">
        <v>37</v>
      </c>
      <c r="AX99" s="15" t="s">
        <v>86</v>
      </c>
      <c r="AY99" s="256" t="s">
        <v>153</v>
      </c>
    </row>
    <row r="100" s="2" customFormat="1" ht="24.15" customHeight="1">
      <c r="A100" s="40"/>
      <c r="B100" s="41"/>
      <c r="C100" s="206" t="s">
        <v>170</v>
      </c>
      <c r="D100" s="206" t="s">
        <v>155</v>
      </c>
      <c r="E100" s="207" t="s">
        <v>171</v>
      </c>
      <c r="F100" s="208" t="s">
        <v>172</v>
      </c>
      <c r="G100" s="209" t="s">
        <v>173</v>
      </c>
      <c r="H100" s="210">
        <v>1508.9200000000001</v>
      </c>
      <c r="I100" s="211"/>
      <c r="J100" s="212">
        <f>ROUND(I100*H100,2)</f>
        <v>0</v>
      </c>
      <c r="K100" s="208" t="s">
        <v>159</v>
      </c>
      <c r="L100" s="46"/>
      <c r="M100" s="213" t="s">
        <v>19</v>
      </c>
      <c r="N100" s="214" t="s">
        <v>49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160</v>
      </c>
      <c r="AT100" s="217" t="s">
        <v>155</v>
      </c>
      <c r="AU100" s="217" t="s">
        <v>88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86</v>
      </c>
      <c r="BK100" s="218">
        <f>ROUND(I100*H100,2)</f>
        <v>0</v>
      </c>
      <c r="BL100" s="19" t="s">
        <v>160</v>
      </c>
      <c r="BM100" s="217" t="s">
        <v>174</v>
      </c>
    </row>
    <row r="101" s="2" customFormat="1">
      <c r="A101" s="40"/>
      <c r="B101" s="41"/>
      <c r="C101" s="42"/>
      <c r="D101" s="219" t="s">
        <v>161</v>
      </c>
      <c r="E101" s="42"/>
      <c r="F101" s="220" t="s">
        <v>175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88</v>
      </c>
    </row>
    <row r="102" s="13" customFormat="1">
      <c r="A102" s="13"/>
      <c r="B102" s="224"/>
      <c r="C102" s="225"/>
      <c r="D102" s="226" t="s">
        <v>163</v>
      </c>
      <c r="E102" s="227" t="s">
        <v>19</v>
      </c>
      <c r="F102" s="228" t="s">
        <v>176</v>
      </c>
      <c r="G102" s="225"/>
      <c r="H102" s="229">
        <v>553.90700000000004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163</v>
      </c>
      <c r="AU102" s="235" t="s">
        <v>88</v>
      </c>
      <c r="AV102" s="13" t="s">
        <v>88</v>
      </c>
      <c r="AW102" s="13" t="s">
        <v>37</v>
      </c>
      <c r="AX102" s="13" t="s">
        <v>78</v>
      </c>
      <c r="AY102" s="235" t="s">
        <v>153</v>
      </c>
    </row>
    <row r="103" s="14" customFormat="1">
      <c r="A103" s="14"/>
      <c r="B103" s="236"/>
      <c r="C103" s="237"/>
      <c r="D103" s="226" t="s">
        <v>163</v>
      </c>
      <c r="E103" s="238" t="s">
        <v>19</v>
      </c>
      <c r="F103" s="239" t="s">
        <v>177</v>
      </c>
      <c r="G103" s="237"/>
      <c r="H103" s="238" t="s">
        <v>19</v>
      </c>
      <c r="I103" s="240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163</v>
      </c>
      <c r="AU103" s="245" t="s">
        <v>88</v>
      </c>
      <c r="AV103" s="14" t="s">
        <v>86</v>
      </c>
      <c r="AW103" s="14" t="s">
        <v>37</v>
      </c>
      <c r="AX103" s="14" t="s">
        <v>78</v>
      </c>
      <c r="AY103" s="245" t="s">
        <v>153</v>
      </c>
    </row>
    <row r="104" s="13" customFormat="1">
      <c r="A104" s="13"/>
      <c r="B104" s="224"/>
      <c r="C104" s="225"/>
      <c r="D104" s="226" t="s">
        <v>163</v>
      </c>
      <c r="E104" s="227" t="s">
        <v>19</v>
      </c>
      <c r="F104" s="228" t="s">
        <v>178</v>
      </c>
      <c r="G104" s="225"/>
      <c r="H104" s="229">
        <v>955.01300000000003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163</v>
      </c>
      <c r="AU104" s="235" t="s">
        <v>88</v>
      </c>
      <c r="AV104" s="13" t="s">
        <v>88</v>
      </c>
      <c r="AW104" s="13" t="s">
        <v>37</v>
      </c>
      <c r="AX104" s="13" t="s">
        <v>78</v>
      </c>
      <c r="AY104" s="235" t="s">
        <v>153</v>
      </c>
    </row>
    <row r="105" s="14" customFormat="1">
      <c r="A105" s="14"/>
      <c r="B105" s="236"/>
      <c r="C105" s="237"/>
      <c r="D105" s="226" t="s">
        <v>163</v>
      </c>
      <c r="E105" s="238" t="s">
        <v>19</v>
      </c>
      <c r="F105" s="239" t="s">
        <v>179</v>
      </c>
      <c r="G105" s="237"/>
      <c r="H105" s="238" t="s">
        <v>19</v>
      </c>
      <c r="I105" s="240"/>
      <c r="J105" s="237"/>
      <c r="K105" s="237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163</v>
      </c>
      <c r="AU105" s="245" t="s">
        <v>88</v>
      </c>
      <c r="AV105" s="14" t="s">
        <v>86</v>
      </c>
      <c r="AW105" s="14" t="s">
        <v>37</v>
      </c>
      <c r="AX105" s="14" t="s">
        <v>78</v>
      </c>
      <c r="AY105" s="245" t="s">
        <v>153</v>
      </c>
    </row>
    <row r="106" s="15" customFormat="1">
      <c r="A106" s="15"/>
      <c r="B106" s="246"/>
      <c r="C106" s="247"/>
      <c r="D106" s="226" t="s">
        <v>163</v>
      </c>
      <c r="E106" s="248" t="s">
        <v>19</v>
      </c>
      <c r="F106" s="249" t="s">
        <v>166</v>
      </c>
      <c r="G106" s="247"/>
      <c r="H106" s="250">
        <v>1508.9200000000001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163</v>
      </c>
      <c r="AU106" s="256" t="s">
        <v>88</v>
      </c>
      <c r="AV106" s="15" t="s">
        <v>160</v>
      </c>
      <c r="AW106" s="15" t="s">
        <v>37</v>
      </c>
      <c r="AX106" s="15" t="s">
        <v>86</v>
      </c>
      <c r="AY106" s="256" t="s">
        <v>153</v>
      </c>
    </row>
    <row r="107" s="2" customFormat="1" ht="24.15" customHeight="1">
      <c r="A107" s="40"/>
      <c r="B107" s="41"/>
      <c r="C107" s="206" t="s">
        <v>160</v>
      </c>
      <c r="D107" s="206" t="s">
        <v>155</v>
      </c>
      <c r="E107" s="207" t="s">
        <v>180</v>
      </c>
      <c r="F107" s="208" t="s">
        <v>181</v>
      </c>
      <c r="G107" s="209" t="s">
        <v>173</v>
      </c>
      <c r="H107" s="210">
        <v>146.16</v>
      </c>
      <c r="I107" s="211"/>
      <c r="J107" s="212">
        <f>ROUND(I107*H107,2)</f>
        <v>0</v>
      </c>
      <c r="K107" s="208" t="s">
        <v>159</v>
      </c>
      <c r="L107" s="46"/>
      <c r="M107" s="213" t="s">
        <v>19</v>
      </c>
      <c r="N107" s="214" t="s">
        <v>49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160</v>
      </c>
      <c r="AT107" s="217" t="s">
        <v>155</v>
      </c>
      <c r="AU107" s="217" t="s">
        <v>88</v>
      </c>
      <c r="AY107" s="19" t="s">
        <v>153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86</v>
      </c>
      <c r="BK107" s="218">
        <f>ROUND(I107*H107,2)</f>
        <v>0</v>
      </c>
      <c r="BL107" s="19" t="s">
        <v>160</v>
      </c>
      <c r="BM107" s="217" t="s">
        <v>182</v>
      </c>
    </row>
    <row r="108" s="2" customFormat="1">
      <c r="A108" s="40"/>
      <c r="B108" s="41"/>
      <c r="C108" s="42"/>
      <c r="D108" s="219" t="s">
        <v>161</v>
      </c>
      <c r="E108" s="42"/>
      <c r="F108" s="220" t="s">
        <v>183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88</v>
      </c>
    </row>
    <row r="109" s="13" customFormat="1">
      <c r="A109" s="13"/>
      <c r="B109" s="224"/>
      <c r="C109" s="225"/>
      <c r="D109" s="226" t="s">
        <v>163</v>
      </c>
      <c r="E109" s="227" t="s">
        <v>19</v>
      </c>
      <c r="F109" s="228" t="s">
        <v>184</v>
      </c>
      <c r="G109" s="225"/>
      <c r="H109" s="229">
        <v>60.200000000000003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163</v>
      </c>
      <c r="AU109" s="235" t="s">
        <v>88</v>
      </c>
      <c r="AV109" s="13" t="s">
        <v>88</v>
      </c>
      <c r="AW109" s="13" t="s">
        <v>37</v>
      </c>
      <c r="AX109" s="13" t="s">
        <v>78</v>
      </c>
      <c r="AY109" s="235" t="s">
        <v>153</v>
      </c>
    </row>
    <row r="110" s="14" customFormat="1">
      <c r="A110" s="14"/>
      <c r="B110" s="236"/>
      <c r="C110" s="237"/>
      <c r="D110" s="226" t="s">
        <v>163</v>
      </c>
      <c r="E110" s="238" t="s">
        <v>19</v>
      </c>
      <c r="F110" s="239" t="s">
        <v>185</v>
      </c>
      <c r="G110" s="237"/>
      <c r="H110" s="238" t="s">
        <v>19</v>
      </c>
      <c r="I110" s="240"/>
      <c r="J110" s="237"/>
      <c r="K110" s="237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163</v>
      </c>
      <c r="AU110" s="245" t="s">
        <v>88</v>
      </c>
      <c r="AV110" s="14" t="s">
        <v>86</v>
      </c>
      <c r="AW110" s="14" t="s">
        <v>37</v>
      </c>
      <c r="AX110" s="14" t="s">
        <v>78</v>
      </c>
      <c r="AY110" s="245" t="s">
        <v>153</v>
      </c>
    </row>
    <row r="111" s="13" customFormat="1">
      <c r="A111" s="13"/>
      <c r="B111" s="224"/>
      <c r="C111" s="225"/>
      <c r="D111" s="226" t="s">
        <v>163</v>
      </c>
      <c r="E111" s="227" t="s">
        <v>19</v>
      </c>
      <c r="F111" s="228" t="s">
        <v>186</v>
      </c>
      <c r="G111" s="225"/>
      <c r="H111" s="229">
        <v>70.560000000000002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163</v>
      </c>
      <c r="AU111" s="235" t="s">
        <v>88</v>
      </c>
      <c r="AV111" s="13" t="s">
        <v>88</v>
      </c>
      <c r="AW111" s="13" t="s">
        <v>37</v>
      </c>
      <c r="AX111" s="13" t="s">
        <v>78</v>
      </c>
      <c r="AY111" s="235" t="s">
        <v>153</v>
      </c>
    </row>
    <row r="112" s="14" customFormat="1">
      <c r="A112" s="14"/>
      <c r="B112" s="236"/>
      <c r="C112" s="237"/>
      <c r="D112" s="226" t="s">
        <v>163</v>
      </c>
      <c r="E112" s="238" t="s">
        <v>19</v>
      </c>
      <c r="F112" s="239" t="s">
        <v>187</v>
      </c>
      <c r="G112" s="237"/>
      <c r="H112" s="238" t="s">
        <v>19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163</v>
      </c>
      <c r="AU112" s="245" t="s">
        <v>88</v>
      </c>
      <c r="AV112" s="14" t="s">
        <v>86</v>
      </c>
      <c r="AW112" s="14" t="s">
        <v>37</v>
      </c>
      <c r="AX112" s="14" t="s">
        <v>78</v>
      </c>
      <c r="AY112" s="245" t="s">
        <v>153</v>
      </c>
    </row>
    <row r="113" s="13" customFormat="1">
      <c r="A113" s="13"/>
      <c r="B113" s="224"/>
      <c r="C113" s="225"/>
      <c r="D113" s="226" t="s">
        <v>163</v>
      </c>
      <c r="E113" s="227" t="s">
        <v>19</v>
      </c>
      <c r="F113" s="228" t="s">
        <v>188</v>
      </c>
      <c r="G113" s="225"/>
      <c r="H113" s="229">
        <v>15.4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163</v>
      </c>
      <c r="AU113" s="235" t="s">
        <v>88</v>
      </c>
      <c r="AV113" s="13" t="s">
        <v>88</v>
      </c>
      <c r="AW113" s="13" t="s">
        <v>37</v>
      </c>
      <c r="AX113" s="13" t="s">
        <v>78</v>
      </c>
      <c r="AY113" s="235" t="s">
        <v>153</v>
      </c>
    </row>
    <row r="114" s="14" customFormat="1">
      <c r="A114" s="14"/>
      <c r="B114" s="236"/>
      <c r="C114" s="237"/>
      <c r="D114" s="226" t="s">
        <v>163</v>
      </c>
      <c r="E114" s="238" t="s">
        <v>19</v>
      </c>
      <c r="F114" s="239" t="s">
        <v>189</v>
      </c>
      <c r="G114" s="237"/>
      <c r="H114" s="238" t="s">
        <v>19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163</v>
      </c>
      <c r="AU114" s="245" t="s">
        <v>88</v>
      </c>
      <c r="AV114" s="14" t="s">
        <v>86</v>
      </c>
      <c r="AW114" s="14" t="s">
        <v>37</v>
      </c>
      <c r="AX114" s="14" t="s">
        <v>78</v>
      </c>
      <c r="AY114" s="245" t="s">
        <v>153</v>
      </c>
    </row>
    <row r="115" s="14" customFormat="1">
      <c r="A115" s="14"/>
      <c r="B115" s="236"/>
      <c r="C115" s="237"/>
      <c r="D115" s="226" t="s">
        <v>163</v>
      </c>
      <c r="E115" s="238" t="s">
        <v>19</v>
      </c>
      <c r="F115" s="239" t="s">
        <v>190</v>
      </c>
      <c r="G115" s="237"/>
      <c r="H115" s="238" t="s">
        <v>19</v>
      </c>
      <c r="I115" s="240"/>
      <c r="J115" s="237"/>
      <c r="K115" s="237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163</v>
      </c>
      <c r="AU115" s="245" t="s">
        <v>88</v>
      </c>
      <c r="AV115" s="14" t="s">
        <v>86</v>
      </c>
      <c r="AW115" s="14" t="s">
        <v>37</v>
      </c>
      <c r="AX115" s="14" t="s">
        <v>78</v>
      </c>
      <c r="AY115" s="245" t="s">
        <v>153</v>
      </c>
    </row>
    <row r="116" s="15" customFormat="1">
      <c r="A116" s="15"/>
      <c r="B116" s="246"/>
      <c r="C116" s="247"/>
      <c r="D116" s="226" t="s">
        <v>163</v>
      </c>
      <c r="E116" s="248" t="s">
        <v>19</v>
      </c>
      <c r="F116" s="249" t="s">
        <v>166</v>
      </c>
      <c r="G116" s="247"/>
      <c r="H116" s="250">
        <v>146.16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163</v>
      </c>
      <c r="AU116" s="256" t="s">
        <v>88</v>
      </c>
      <c r="AV116" s="15" t="s">
        <v>160</v>
      </c>
      <c r="AW116" s="15" t="s">
        <v>37</v>
      </c>
      <c r="AX116" s="15" t="s">
        <v>86</v>
      </c>
      <c r="AY116" s="256" t="s">
        <v>153</v>
      </c>
    </row>
    <row r="117" s="2" customFormat="1" ht="37.8" customHeight="1">
      <c r="A117" s="40"/>
      <c r="B117" s="41"/>
      <c r="C117" s="206" t="s">
        <v>191</v>
      </c>
      <c r="D117" s="206" t="s">
        <v>155</v>
      </c>
      <c r="E117" s="207" t="s">
        <v>192</v>
      </c>
      <c r="F117" s="208" t="s">
        <v>193</v>
      </c>
      <c r="G117" s="209" t="s">
        <v>173</v>
      </c>
      <c r="H117" s="210">
        <v>43</v>
      </c>
      <c r="I117" s="211"/>
      <c r="J117" s="212">
        <f>ROUND(I117*H117,2)</f>
        <v>0</v>
      </c>
      <c r="K117" s="208" t="s">
        <v>159</v>
      </c>
      <c r="L117" s="46"/>
      <c r="M117" s="213" t="s">
        <v>19</v>
      </c>
      <c r="N117" s="214" t="s">
        <v>49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160</v>
      </c>
      <c r="AT117" s="217" t="s">
        <v>155</v>
      </c>
      <c r="AU117" s="217" t="s">
        <v>88</v>
      </c>
      <c r="AY117" s="19" t="s">
        <v>153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86</v>
      </c>
      <c r="BK117" s="218">
        <f>ROUND(I117*H117,2)</f>
        <v>0</v>
      </c>
      <c r="BL117" s="19" t="s">
        <v>160</v>
      </c>
      <c r="BM117" s="217" t="s">
        <v>194</v>
      </c>
    </row>
    <row r="118" s="2" customFormat="1">
      <c r="A118" s="40"/>
      <c r="B118" s="41"/>
      <c r="C118" s="42"/>
      <c r="D118" s="219" t="s">
        <v>161</v>
      </c>
      <c r="E118" s="42"/>
      <c r="F118" s="220" t="s">
        <v>195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88</v>
      </c>
    </row>
    <row r="119" s="13" customFormat="1">
      <c r="A119" s="13"/>
      <c r="B119" s="224"/>
      <c r="C119" s="225"/>
      <c r="D119" s="226" t="s">
        <v>163</v>
      </c>
      <c r="E119" s="227" t="s">
        <v>19</v>
      </c>
      <c r="F119" s="228" t="s">
        <v>196</v>
      </c>
      <c r="G119" s="225"/>
      <c r="H119" s="229">
        <v>43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163</v>
      </c>
      <c r="AU119" s="235" t="s">
        <v>88</v>
      </c>
      <c r="AV119" s="13" t="s">
        <v>88</v>
      </c>
      <c r="AW119" s="13" t="s">
        <v>37</v>
      </c>
      <c r="AX119" s="13" t="s">
        <v>78</v>
      </c>
      <c r="AY119" s="235" t="s">
        <v>153</v>
      </c>
    </row>
    <row r="120" s="14" customFormat="1">
      <c r="A120" s="14"/>
      <c r="B120" s="236"/>
      <c r="C120" s="237"/>
      <c r="D120" s="226" t="s">
        <v>163</v>
      </c>
      <c r="E120" s="238" t="s">
        <v>19</v>
      </c>
      <c r="F120" s="239" t="s">
        <v>190</v>
      </c>
      <c r="G120" s="237"/>
      <c r="H120" s="238" t="s">
        <v>19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163</v>
      </c>
      <c r="AU120" s="245" t="s">
        <v>88</v>
      </c>
      <c r="AV120" s="14" t="s">
        <v>86</v>
      </c>
      <c r="AW120" s="14" t="s">
        <v>37</v>
      </c>
      <c r="AX120" s="14" t="s">
        <v>78</v>
      </c>
      <c r="AY120" s="245" t="s">
        <v>153</v>
      </c>
    </row>
    <row r="121" s="15" customFormat="1">
      <c r="A121" s="15"/>
      <c r="B121" s="246"/>
      <c r="C121" s="247"/>
      <c r="D121" s="226" t="s">
        <v>163</v>
      </c>
      <c r="E121" s="248" t="s">
        <v>19</v>
      </c>
      <c r="F121" s="249" t="s">
        <v>166</v>
      </c>
      <c r="G121" s="247"/>
      <c r="H121" s="250">
        <v>43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163</v>
      </c>
      <c r="AU121" s="256" t="s">
        <v>88</v>
      </c>
      <c r="AV121" s="15" t="s">
        <v>160</v>
      </c>
      <c r="AW121" s="15" t="s">
        <v>37</v>
      </c>
      <c r="AX121" s="15" t="s">
        <v>86</v>
      </c>
      <c r="AY121" s="256" t="s">
        <v>153</v>
      </c>
    </row>
    <row r="122" s="2" customFormat="1" ht="37.8" customHeight="1">
      <c r="A122" s="40"/>
      <c r="B122" s="41"/>
      <c r="C122" s="206" t="s">
        <v>174</v>
      </c>
      <c r="D122" s="206" t="s">
        <v>155</v>
      </c>
      <c r="E122" s="207" t="s">
        <v>197</v>
      </c>
      <c r="F122" s="208" t="s">
        <v>198</v>
      </c>
      <c r="G122" s="209" t="s">
        <v>173</v>
      </c>
      <c r="H122" s="210">
        <v>1737.73</v>
      </c>
      <c r="I122" s="211"/>
      <c r="J122" s="212">
        <f>ROUND(I122*H122,2)</f>
        <v>0</v>
      </c>
      <c r="K122" s="208" t="s">
        <v>159</v>
      </c>
      <c r="L122" s="46"/>
      <c r="M122" s="213" t="s">
        <v>19</v>
      </c>
      <c r="N122" s="214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160</v>
      </c>
      <c r="AT122" s="217" t="s">
        <v>155</v>
      </c>
      <c r="AU122" s="217" t="s">
        <v>88</v>
      </c>
      <c r="AY122" s="19" t="s">
        <v>153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160</v>
      </c>
      <c r="BM122" s="217" t="s">
        <v>8</v>
      </c>
    </row>
    <row r="123" s="2" customFormat="1">
      <c r="A123" s="40"/>
      <c r="B123" s="41"/>
      <c r="C123" s="42"/>
      <c r="D123" s="219" t="s">
        <v>161</v>
      </c>
      <c r="E123" s="42"/>
      <c r="F123" s="220" t="s">
        <v>199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161</v>
      </c>
      <c r="AU123" s="19" t="s">
        <v>88</v>
      </c>
    </row>
    <row r="124" s="13" customFormat="1">
      <c r="A124" s="13"/>
      <c r="B124" s="224"/>
      <c r="C124" s="225"/>
      <c r="D124" s="226" t="s">
        <v>163</v>
      </c>
      <c r="E124" s="227" t="s">
        <v>19</v>
      </c>
      <c r="F124" s="228" t="s">
        <v>200</v>
      </c>
      <c r="G124" s="225"/>
      <c r="H124" s="229">
        <v>1508.9200000000001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163</v>
      </c>
      <c r="AU124" s="235" t="s">
        <v>88</v>
      </c>
      <c r="AV124" s="13" t="s">
        <v>88</v>
      </c>
      <c r="AW124" s="13" t="s">
        <v>37</v>
      </c>
      <c r="AX124" s="13" t="s">
        <v>78</v>
      </c>
      <c r="AY124" s="235" t="s">
        <v>153</v>
      </c>
    </row>
    <row r="125" s="13" customFormat="1">
      <c r="A125" s="13"/>
      <c r="B125" s="224"/>
      <c r="C125" s="225"/>
      <c r="D125" s="226" t="s">
        <v>163</v>
      </c>
      <c r="E125" s="227" t="s">
        <v>19</v>
      </c>
      <c r="F125" s="228" t="s">
        <v>201</v>
      </c>
      <c r="G125" s="225"/>
      <c r="H125" s="229">
        <v>146.16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163</v>
      </c>
      <c r="AU125" s="235" t="s">
        <v>88</v>
      </c>
      <c r="AV125" s="13" t="s">
        <v>88</v>
      </c>
      <c r="AW125" s="13" t="s">
        <v>37</v>
      </c>
      <c r="AX125" s="13" t="s">
        <v>78</v>
      </c>
      <c r="AY125" s="235" t="s">
        <v>153</v>
      </c>
    </row>
    <row r="126" s="13" customFormat="1">
      <c r="A126" s="13"/>
      <c r="B126" s="224"/>
      <c r="C126" s="225"/>
      <c r="D126" s="226" t="s">
        <v>163</v>
      </c>
      <c r="E126" s="227" t="s">
        <v>19</v>
      </c>
      <c r="F126" s="228" t="s">
        <v>202</v>
      </c>
      <c r="G126" s="225"/>
      <c r="H126" s="229">
        <v>82.650000000000006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163</v>
      </c>
      <c r="AU126" s="235" t="s">
        <v>88</v>
      </c>
      <c r="AV126" s="13" t="s">
        <v>88</v>
      </c>
      <c r="AW126" s="13" t="s">
        <v>37</v>
      </c>
      <c r="AX126" s="13" t="s">
        <v>78</v>
      </c>
      <c r="AY126" s="235" t="s">
        <v>153</v>
      </c>
    </row>
    <row r="127" s="15" customFormat="1">
      <c r="A127" s="15"/>
      <c r="B127" s="246"/>
      <c r="C127" s="247"/>
      <c r="D127" s="226" t="s">
        <v>163</v>
      </c>
      <c r="E127" s="248" t="s">
        <v>19</v>
      </c>
      <c r="F127" s="249" t="s">
        <v>166</v>
      </c>
      <c r="G127" s="247"/>
      <c r="H127" s="250">
        <v>1737.7300000000003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163</v>
      </c>
      <c r="AU127" s="256" t="s">
        <v>88</v>
      </c>
      <c r="AV127" s="15" t="s">
        <v>160</v>
      </c>
      <c r="AW127" s="15" t="s">
        <v>37</v>
      </c>
      <c r="AX127" s="15" t="s">
        <v>86</v>
      </c>
      <c r="AY127" s="256" t="s">
        <v>153</v>
      </c>
    </row>
    <row r="128" s="2" customFormat="1" ht="37.8" customHeight="1">
      <c r="A128" s="40"/>
      <c r="B128" s="41"/>
      <c r="C128" s="206" t="s">
        <v>203</v>
      </c>
      <c r="D128" s="206" t="s">
        <v>155</v>
      </c>
      <c r="E128" s="207" t="s">
        <v>204</v>
      </c>
      <c r="F128" s="208" t="s">
        <v>205</v>
      </c>
      <c r="G128" s="209" t="s">
        <v>173</v>
      </c>
      <c r="H128" s="210">
        <v>8688.6499999999996</v>
      </c>
      <c r="I128" s="211"/>
      <c r="J128" s="212">
        <f>ROUND(I128*H128,2)</f>
        <v>0</v>
      </c>
      <c r="K128" s="208" t="s">
        <v>159</v>
      </c>
      <c r="L128" s="46"/>
      <c r="M128" s="213" t="s">
        <v>19</v>
      </c>
      <c r="N128" s="214" t="s">
        <v>49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160</v>
      </c>
      <c r="AT128" s="217" t="s">
        <v>155</v>
      </c>
      <c r="AU128" s="217" t="s">
        <v>88</v>
      </c>
      <c r="AY128" s="19" t="s">
        <v>153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86</v>
      </c>
      <c r="BK128" s="218">
        <f>ROUND(I128*H128,2)</f>
        <v>0</v>
      </c>
      <c r="BL128" s="19" t="s">
        <v>160</v>
      </c>
      <c r="BM128" s="217" t="s">
        <v>206</v>
      </c>
    </row>
    <row r="129" s="2" customFormat="1">
      <c r="A129" s="40"/>
      <c r="B129" s="41"/>
      <c r="C129" s="42"/>
      <c r="D129" s="219" t="s">
        <v>161</v>
      </c>
      <c r="E129" s="42"/>
      <c r="F129" s="220" t="s">
        <v>207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88</v>
      </c>
    </row>
    <row r="130" s="13" customFormat="1">
      <c r="A130" s="13"/>
      <c r="B130" s="224"/>
      <c r="C130" s="225"/>
      <c r="D130" s="226" t="s">
        <v>163</v>
      </c>
      <c r="E130" s="227" t="s">
        <v>19</v>
      </c>
      <c r="F130" s="228" t="s">
        <v>208</v>
      </c>
      <c r="G130" s="225"/>
      <c r="H130" s="229">
        <v>8688.6499999999996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163</v>
      </c>
      <c r="AU130" s="235" t="s">
        <v>88</v>
      </c>
      <c r="AV130" s="13" t="s">
        <v>88</v>
      </c>
      <c r="AW130" s="13" t="s">
        <v>37</v>
      </c>
      <c r="AX130" s="13" t="s">
        <v>78</v>
      </c>
      <c r="AY130" s="235" t="s">
        <v>153</v>
      </c>
    </row>
    <row r="131" s="15" customFormat="1">
      <c r="A131" s="15"/>
      <c r="B131" s="246"/>
      <c r="C131" s="247"/>
      <c r="D131" s="226" t="s">
        <v>163</v>
      </c>
      <c r="E131" s="248" t="s">
        <v>19</v>
      </c>
      <c r="F131" s="249" t="s">
        <v>166</v>
      </c>
      <c r="G131" s="247"/>
      <c r="H131" s="250">
        <v>8688.6499999999996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163</v>
      </c>
      <c r="AU131" s="256" t="s">
        <v>88</v>
      </c>
      <c r="AV131" s="15" t="s">
        <v>160</v>
      </c>
      <c r="AW131" s="15" t="s">
        <v>37</v>
      </c>
      <c r="AX131" s="15" t="s">
        <v>86</v>
      </c>
      <c r="AY131" s="256" t="s">
        <v>153</v>
      </c>
    </row>
    <row r="132" s="2" customFormat="1" ht="16.5" customHeight="1">
      <c r="A132" s="40"/>
      <c r="B132" s="41"/>
      <c r="C132" s="206" t="s">
        <v>182</v>
      </c>
      <c r="D132" s="206" t="s">
        <v>155</v>
      </c>
      <c r="E132" s="207" t="s">
        <v>209</v>
      </c>
      <c r="F132" s="208" t="s">
        <v>210</v>
      </c>
      <c r="G132" s="209" t="s">
        <v>173</v>
      </c>
      <c r="H132" s="210">
        <v>43</v>
      </c>
      <c r="I132" s="211"/>
      <c r="J132" s="212">
        <f>ROUND(I132*H132,2)</f>
        <v>0</v>
      </c>
      <c r="K132" s="208" t="s">
        <v>159</v>
      </c>
      <c r="L132" s="46"/>
      <c r="M132" s="213" t="s">
        <v>19</v>
      </c>
      <c r="N132" s="214" t="s">
        <v>49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160</v>
      </c>
      <c r="AT132" s="217" t="s">
        <v>155</v>
      </c>
      <c r="AU132" s="217" t="s">
        <v>88</v>
      </c>
      <c r="AY132" s="19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86</v>
      </c>
      <c r="BK132" s="218">
        <f>ROUND(I132*H132,2)</f>
        <v>0</v>
      </c>
      <c r="BL132" s="19" t="s">
        <v>160</v>
      </c>
      <c r="BM132" s="217" t="s">
        <v>211</v>
      </c>
    </row>
    <row r="133" s="2" customFormat="1">
      <c r="A133" s="40"/>
      <c r="B133" s="41"/>
      <c r="C133" s="42"/>
      <c r="D133" s="219" t="s">
        <v>161</v>
      </c>
      <c r="E133" s="42"/>
      <c r="F133" s="220" t="s">
        <v>212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161</v>
      </c>
      <c r="AU133" s="19" t="s">
        <v>88</v>
      </c>
    </row>
    <row r="134" s="13" customFormat="1">
      <c r="A134" s="13"/>
      <c r="B134" s="224"/>
      <c r="C134" s="225"/>
      <c r="D134" s="226" t="s">
        <v>163</v>
      </c>
      <c r="E134" s="227" t="s">
        <v>19</v>
      </c>
      <c r="F134" s="228" t="s">
        <v>196</v>
      </c>
      <c r="G134" s="225"/>
      <c r="H134" s="229">
        <v>43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163</v>
      </c>
      <c r="AU134" s="235" t="s">
        <v>88</v>
      </c>
      <c r="AV134" s="13" t="s">
        <v>88</v>
      </c>
      <c r="AW134" s="13" t="s">
        <v>37</v>
      </c>
      <c r="AX134" s="13" t="s">
        <v>78</v>
      </c>
      <c r="AY134" s="235" t="s">
        <v>153</v>
      </c>
    </row>
    <row r="135" s="14" customFormat="1">
      <c r="A135" s="14"/>
      <c r="B135" s="236"/>
      <c r="C135" s="237"/>
      <c r="D135" s="226" t="s">
        <v>163</v>
      </c>
      <c r="E135" s="238" t="s">
        <v>19</v>
      </c>
      <c r="F135" s="239" t="s">
        <v>190</v>
      </c>
      <c r="G135" s="237"/>
      <c r="H135" s="238" t="s">
        <v>19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163</v>
      </c>
      <c r="AU135" s="245" t="s">
        <v>88</v>
      </c>
      <c r="AV135" s="14" t="s">
        <v>86</v>
      </c>
      <c r="AW135" s="14" t="s">
        <v>37</v>
      </c>
      <c r="AX135" s="14" t="s">
        <v>78</v>
      </c>
      <c r="AY135" s="245" t="s">
        <v>153</v>
      </c>
    </row>
    <row r="136" s="15" customFormat="1">
      <c r="A136" s="15"/>
      <c r="B136" s="246"/>
      <c r="C136" s="247"/>
      <c r="D136" s="226" t="s">
        <v>163</v>
      </c>
      <c r="E136" s="248" t="s">
        <v>19</v>
      </c>
      <c r="F136" s="249" t="s">
        <v>166</v>
      </c>
      <c r="G136" s="247"/>
      <c r="H136" s="250">
        <v>43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163</v>
      </c>
      <c r="AU136" s="256" t="s">
        <v>88</v>
      </c>
      <c r="AV136" s="15" t="s">
        <v>160</v>
      </c>
      <c r="AW136" s="15" t="s">
        <v>37</v>
      </c>
      <c r="AX136" s="15" t="s">
        <v>86</v>
      </c>
      <c r="AY136" s="256" t="s">
        <v>153</v>
      </c>
    </row>
    <row r="137" s="2" customFormat="1" ht="33" customHeight="1">
      <c r="A137" s="40"/>
      <c r="B137" s="41"/>
      <c r="C137" s="206" t="s">
        <v>213</v>
      </c>
      <c r="D137" s="206" t="s">
        <v>155</v>
      </c>
      <c r="E137" s="207" t="s">
        <v>214</v>
      </c>
      <c r="F137" s="208" t="s">
        <v>215</v>
      </c>
      <c r="G137" s="209" t="s">
        <v>173</v>
      </c>
      <c r="H137" s="210">
        <v>50.399999999999999</v>
      </c>
      <c r="I137" s="211"/>
      <c r="J137" s="212">
        <f>ROUND(I137*H137,2)</f>
        <v>0</v>
      </c>
      <c r="K137" s="208" t="s">
        <v>159</v>
      </c>
      <c r="L137" s="46"/>
      <c r="M137" s="213" t="s">
        <v>19</v>
      </c>
      <c r="N137" s="214" t="s">
        <v>49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160</v>
      </c>
      <c r="AT137" s="217" t="s">
        <v>155</v>
      </c>
      <c r="AU137" s="217" t="s">
        <v>88</v>
      </c>
      <c r="AY137" s="19" t="s">
        <v>153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86</v>
      </c>
      <c r="BK137" s="218">
        <f>ROUND(I137*H137,2)</f>
        <v>0</v>
      </c>
      <c r="BL137" s="19" t="s">
        <v>160</v>
      </c>
      <c r="BM137" s="217" t="s">
        <v>216</v>
      </c>
    </row>
    <row r="138" s="2" customFormat="1">
      <c r="A138" s="40"/>
      <c r="B138" s="41"/>
      <c r="C138" s="42"/>
      <c r="D138" s="219" t="s">
        <v>161</v>
      </c>
      <c r="E138" s="42"/>
      <c r="F138" s="220" t="s">
        <v>217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161</v>
      </c>
      <c r="AU138" s="19" t="s">
        <v>88</v>
      </c>
    </row>
    <row r="139" s="14" customFormat="1">
      <c r="A139" s="14"/>
      <c r="B139" s="236"/>
      <c r="C139" s="237"/>
      <c r="D139" s="226" t="s">
        <v>163</v>
      </c>
      <c r="E139" s="238" t="s">
        <v>19</v>
      </c>
      <c r="F139" s="239" t="s">
        <v>218</v>
      </c>
      <c r="G139" s="237"/>
      <c r="H139" s="238" t="s">
        <v>19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163</v>
      </c>
      <c r="AU139" s="245" t="s">
        <v>88</v>
      </c>
      <c r="AV139" s="14" t="s">
        <v>86</v>
      </c>
      <c r="AW139" s="14" t="s">
        <v>37</v>
      </c>
      <c r="AX139" s="14" t="s">
        <v>78</v>
      </c>
      <c r="AY139" s="245" t="s">
        <v>153</v>
      </c>
    </row>
    <row r="140" s="13" customFormat="1">
      <c r="A140" s="13"/>
      <c r="B140" s="224"/>
      <c r="C140" s="225"/>
      <c r="D140" s="226" t="s">
        <v>163</v>
      </c>
      <c r="E140" s="227" t="s">
        <v>19</v>
      </c>
      <c r="F140" s="228" t="s">
        <v>219</v>
      </c>
      <c r="G140" s="225"/>
      <c r="H140" s="229">
        <v>50.399999999999999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163</v>
      </c>
      <c r="AU140" s="235" t="s">
        <v>88</v>
      </c>
      <c r="AV140" s="13" t="s">
        <v>88</v>
      </c>
      <c r="AW140" s="13" t="s">
        <v>37</v>
      </c>
      <c r="AX140" s="13" t="s">
        <v>78</v>
      </c>
      <c r="AY140" s="235" t="s">
        <v>153</v>
      </c>
    </row>
    <row r="141" s="14" customFormat="1">
      <c r="A141" s="14"/>
      <c r="B141" s="236"/>
      <c r="C141" s="237"/>
      <c r="D141" s="226" t="s">
        <v>163</v>
      </c>
      <c r="E141" s="238" t="s">
        <v>19</v>
      </c>
      <c r="F141" s="239" t="s">
        <v>190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163</v>
      </c>
      <c r="AU141" s="245" t="s">
        <v>88</v>
      </c>
      <c r="AV141" s="14" t="s">
        <v>86</v>
      </c>
      <c r="AW141" s="14" t="s">
        <v>37</v>
      </c>
      <c r="AX141" s="14" t="s">
        <v>78</v>
      </c>
      <c r="AY141" s="245" t="s">
        <v>153</v>
      </c>
    </row>
    <row r="142" s="15" customFormat="1">
      <c r="A142" s="15"/>
      <c r="B142" s="246"/>
      <c r="C142" s="247"/>
      <c r="D142" s="226" t="s">
        <v>163</v>
      </c>
      <c r="E142" s="248" t="s">
        <v>19</v>
      </c>
      <c r="F142" s="249" t="s">
        <v>166</v>
      </c>
      <c r="G142" s="247"/>
      <c r="H142" s="250">
        <v>50.399999999999999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163</v>
      </c>
      <c r="AU142" s="256" t="s">
        <v>88</v>
      </c>
      <c r="AV142" s="15" t="s">
        <v>160</v>
      </c>
      <c r="AW142" s="15" t="s">
        <v>37</v>
      </c>
      <c r="AX142" s="15" t="s">
        <v>86</v>
      </c>
      <c r="AY142" s="256" t="s">
        <v>153</v>
      </c>
    </row>
    <row r="143" s="2" customFormat="1" ht="16.5" customHeight="1">
      <c r="A143" s="40"/>
      <c r="B143" s="41"/>
      <c r="C143" s="257" t="s">
        <v>194</v>
      </c>
      <c r="D143" s="257" t="s">
        <v>220</v>
      </c>
      <c r="E143" s="258" t="s">
        <v>221</v>
      </c>
      <c r="F143" s="259" t="s">
        <v>222</v>
      </c>
      <c r="G143" s="260" t="s">
        <v>223</v>
      </c>
      <c r="H143" s="261">
        <v>100.8</v>
      </c>
      <c r="I143" s="262"/>
      <c r="J143" s="263">
        <f>ROUND(I143*H143,2)</f>
        <v>0</v>
      </c>
      <c r="K143" s="259" t="s">
        <v>159</v>
      </c>
      <c r="L143" s="264"/>
      <c r="M143" s="265" t="s">
        <v>19</v>
      </c>
      <c r="N143" s="266" t="s">
        <v>49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182</v>
      </c>
      <c r="AT143" s="217" t="s">
        <v>220</v>
      </c>
      <c r="AU143" s="217" t="s">
        <v>88</v>
      </c>
      <c r="AY143" s="19" t="s">
        <v>153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86</v>
      </c>
      <c r="BK143" s="218">
        <f>ROUND(I143*H143,2)</f>
        <v>0</v>
      </c>
      <c r="BL143" s="19" t="s">
        <v>160</v>
      </c>
      <c r="BM143" s="217" t="s">
        <v>224</v>
      </c>
    </row>
    <row r="144" s="13" customFormat="1">
      <c r="A144" s="13"/>
      <c r="B144" s="224"/>
      <c r="C144" s="225"/>
      <c r="D144" s="226" t="s">
        <v>163</v>
      </c>
      <c r="E144" s="227" t="s">
        <v>19</v>
      </c>
      <c r="F144" s="228" t="s">
        <v>225</v>
      </c>
      <c r="G144" s="225"/>
      <c r="H144" s="229">
        <v>100.8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163</v>
      </c>
      <c r="AU144" s="235" t="s">
        <v>88</v>
      </c>
      <c r="AV144" s="13" t="s">
        <v>88</v>
      </c>
      <c r="AW144" s="13" t="s">
        <v>37</v>
      </c>
      <c r="AX144" s="13" t="s">
        <v>78</v>
      </c>
      <c r="AY144" s="235" t="s">
        <v>153</v>
      </c>
    </row>
    <row r="145" s="15" customFormat="1">
      <c r="A145" s="15"/>
      <c r="B145" s="246"/>
      <c r="C145" s="247"/>
      <c r="D145" s="226" t="s">
        <v>163</v>
      </c>
      <c r="E145" s="248" t="s">
        <v>19</v>
      </c>
      <c r="F145" s="249" t="s">
        <v>166</v>
      </c>
      <c r="G145" s="247"/>
      <c r="H145" s="250">
        <v>100.8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163</v>
      </c>
      <c r="AU145" s="256" t="s">
        <v>88</v>
      </c>
      <c r="AV145" s="15" t="s">
        <v>160</v>
      </c>
      <c r="AW145" s="15" t="s">
        <v>37</v>
      </c>
      <c r="AX145" s="15" t="s">
        <v>86</v>
      </c>
      <c r="AY145" s="256" t="s">
        <v>153</v>
      </c>
    </row>
    <row r="146" s="2" customFormat="1" ht="24.15" customHeight="1">
      <c r="A146" s="40"/>
      <c r="B146" s="41"/>
      <c r="C146" s="206" t="s">
        <v>226</v>
      </c>
      <c r="D146" s="206" t="s">
        <v>155</v>
      </c>
      <c r="E146" s="207" t="s">
        <v>227</v>
      </c>
      <c r="F146" s="208" t="s">
        <v>228</v>
      </c>
      <c r="G146" s="209" t="s">
        <v>173</v>
      </c>
      <c r="H146" s="210">
        <v>54</v>
      </c>
      <c r="I146" s="211"/>
      <c r="J146" s="212">
        <f>ROUND(I146*H146,2)</f>
        <v>0</v>
      </c>
      <c r="K146" s="208" t="s">
        <v>159</v>
      </c>
      <c r="L146" s="46"/>
      <c r="M146" s="213" t="s">
        <v>19</v>
      </c>
      <c r="N146" s="214" t="s">
        <v>49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160</v>
      </c>
      <c r="AT146" s="217" t="s">
        <v>155</v>
      </c>
      <c r="AU146" s="217" t="s">
        <v>88</v>
      </c>
      <c r="AY146" s="19" t="s">
        <v>153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86</v>
      </c>
      <c r="BK146" s="218">
        <f>ROUND(I146*H146,2)</f>
        <v>0</v>
      </c>
      <c r="BL146" s="19" t="s">
        <v>160</v>
      </c>
      <c r="BM146" s="217" t="s">
        <v>229</v>
      </c>
    </row>
    <row r="147" s="2" customFormat="1">
      <c r="A147" s="40"/>
      <c r="B147" s="41"/>
      <c r="C147" s="42"/>
      <c r="D147" s="219" t="s">
        <v>161</v>
      </c>
      <c r="E147" s="42"/>
      <c r="F147" s="220" t="s">
        <v>230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161</v>
      </c>
      <c r="AU147" s="19" t="s">
        <v>88</v>
      </c>
    </row>
    <row r="148" s="13" customFormat="1">
      <c r="A148" s="13"/>
      <c r="B148" s="224"/>
      <c r="C148" s="225"/>
      <c r="D148" s="226" t="s">
        <v>163</v>
      </c>
      <c r="E148" s="227" t="s">
        <v>19</v>
      </c>
      <c r="F148" s="228" t="s">
        <v>231</v>
      </c>
      <c r="G148" s="225"/>
      <c r="H148" s="229">
        <v>54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163</v>
      </c>
      <c r="AU148" s="235" t="s">
        <v>88</v>
      </c>
      <c r="AV148" s="13" t="s">
        <v>88</v>
      </c>
      <c r="AW148" s="13" t="s">
        <v>37</v>
      </c>
      <c r="AX148" s="13" t="s">
        <v>78</v>
      </c>
      <c r="AY148" s="235" t="s">
        <v>153</v>
      </c>
    </row>
    <row r="149" s="14" customFormat="1">
      <c r="A149" s="14"/>
      <c r="B149" s="236"/>
      <c r="C149" s="237"/>
      <c r="D149" s="226" t="s">
        <v>163</v>
      </c>
      <c r="E149" s="238" t="s">
        <v>19</v>
      </c>
      <c r="F149" s="239" t="s">
        <v>232</v>
      </c>
      <c r="G149" s="237"/>
      <c r="H149" s="238" t="s">
        <v>19</v>
      </c>
      <c r="I149" s="240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163</v>
      </c>
      <c r="AU149" s="245" t="s">
        <v>88</v>
      </c>
      <c r="AV149" s="14" t="s">
        <v>86</v>
      </c>
      <c r="AW149" s="14" t="s">
        <v>37</v>
      </c>
      <c r="AX149" s="14" t="s">
        <v>78</v>
      </c>
      <c r="AY149" s="245" t="s">
        <v>153</v>
      </c>
    </row>
    <row r="150" s="15" customFormat="1">
      <c r="A150" s="15"/>
      <c r="B150" s="246"/>
      <c r="C150" s="247"/>
      <c r="D150" s="226" t="s">
        <v>163</v>
      </c>
      <c r="E150" s="248" t="s">
        <v>19</v>
      </c>
      <c r="F150" s="249" t="s">
        <v>166</v>
      </c>
      <c r="G150" s="247"/>
      <c r="H150" s="250">
        <v>54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163</v>
      </c>
      <c r="AU150" s="256" t="s">
        <v>88</v>
      </c>
      <c r="AV150" s="15" t="s">
        <v>160</v>
      </c>
      <c r="AW150" s="15" t="s">
        <v>37</v>
      </c>
      <c r="AX150" s="15" t="s">
        <v>86</v>
      </c>
      <c r="AY150" s="256" t="s">
        <v>153</v>
      </c>
    </row>
    <row r="151" s="2" customFormat="1" ht="24.15" customHeight="1">
      <c r="A151" s="40"/>
      <c r="B151" s="41"/>
      <c r="C151" s="206" t="s">
        <v>233</v>
      </c>
      <c r="D151" s="206" t="s">
        <v>155</v>
      </c>
      <c r="E151" s="207" t="s">
        <v>234</v>
      </c>
      <c r="F151" s="208" t="s">
        <v>235</v>
      </c>
      <c r="G151" s="209" t="s">
        <v>223</v>
      </c>
      <c r="H151" s="210">
        <v>3160.9740000000002</v>
      </c>
      <c r="I151" s="211"/>
      <c r="J151" s="212">
        <f>ROUND(I151*H151,2)</f>
        <v>0</v>
      </c>
      <c r="K151" s="208" t="s">
        <v>159</v>
      </c>
      <c r="L151" s="46"/>
      <c r="M151" s="213" t="s">
        <v>19</v>
      </c>
      <c r="N151" s="214" t="s">
        <v>49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160</v>
      </c>
      <c r="AT151" s="217" t="s">
        <v>155</v>
      </c>
      <c r="AU151" s="217" t="s">
        <v>88</v>
      </c>
      <c r="AY151" s="19" t="s">
        <v>153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86</v>
      </c>
      <c r="BK151" s="218">
        <f>ROUND(I151*H151,2)</f>
        <v>0</v>
      </c>
      <c r="BL151" s="19" t="s">
        <v>160</v>
      </c>
      <c r="BM151" s="217" t="s">
        <v>236</v>
      </c>
    </row>
    <row r="152" s="2" customFormat="1">
      <c r="A152" s="40"/>
      <c r="B152" s="41"/>
      <c r="C152" s="42"/>
      <c r="D152" s="219" t="s">
        <v>161</v>
      </c>
      <c r="E152" s="42"/>
      <c r="F152" s="220" t="s">
        <v>237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161</v>
      </c>
      <c r="AU152" s="19" t="s">
        <v>88</v>
      </c>
    </row>
    <row r="153" s="13" customFormat="1">
      <c r="A153" s="13"/>
      <c r="B153" s="224"/>
      <c r="C153" s="225"/>
      <c r="D153" s="226" t="s">
        <v>163</v>
      </c>
      <c r="E153" s="227" t="s">
        <v>19</v>
      </c>
      <c r="F153" s="228" t="s">
        <v>238</v>
      </c>
      <c r="G153" s="225"/>
      <c r="H153" s="229">
        <v>2979.1439999999998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163</v>
      </c>
      <c r="AU153" s="235" t="s">
        <v>88</v>
      </c>
      <c r="AV153" s="13" t="s">
        <v>88</v>
      </c>
      <c r="AW153" s="13" t="s">
        <v>37</v>
      </c>
      <c r="AX153" s="13" t="s">
        <v>78</v>
      </c>
      <c r="AY153" s="235" t="s">
        <v>153</v>
      </c>
    </row>
    <row r="154" s="13" customFormat="1">
      <c r="A154" s="13"/>
      <c r="B154" s="224"/>
      <c r="C154" s="225"/>
      <c r="D154" s="226" t="s">
        <v>163</v>
      </c>
      <c r="E154" s="227" t="s">
        <v>19</v>
      </c>
      <c r="F154" s="228" t="s">
        <v>239</v>
      </c>
      <c r="G154" s="225"/>
      <c r="H154" s="229">
        <v>181.83000000000001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163</v>
      </c>
      <c r="AU154" s="235" t="s">
        <v>88</v>
      </c>
      <c r="AV154" s="13" t="s">
        <v>88</v>
      </c>
      <c r="AW154" s="13" t="s">
        <v>37</v>
      </c>
      <c r="AX154" s="13" t="s">
        <v>78</v>
      </c>
      <c r="AY154" s="235" t="s">
        <v>153</v>
      </c>
    </row>
    <row r="155" s="15" customFormat="1">
      <c r="A155" s="15"/>
      <c r="B155" s="246"/>
      <c r="C155" s="247"/>
      <c r="D155" s="226" t="s">
        <v>163</v>
      </c>
      <c r="E155" s="248" t="s">
        <v>19</v>
      </c>
      <c r="F155" s="249" t="s">
        <v>166</v>
      </c>
      <c r="G155" s="247"/>
      <c r="H155" s="250">
        <v>3160.9739999999997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163</v>
      </c>
      <c r="AU155" s="256" t="s">
        <v>88</v>
      </c>
      <c r="AV155" s="15" t="s">
        <v>160</v>
      </c>
      <c r="AW155" s="15" t="s">
        <v>37</v>
      </c>
      <c r="AX155" s="15" t="s">
        <v>86</v>
      </c>
      <c r="AY155" s="256" t="s">
        <v>153</v>
      </c>
    </row>
    <row r="156" s="2" customFormat="1" ht="24.15" customHeight="1">
      <c r="A156" s="40"/>
      <c r="B156" s="41"/>
      <c r="C156" s="206" t="s">
        <v>240</v>
      </c>
      <c r="D156" s="206" t="s">
        <v>155</v>
      </c>
      <c r="E156" s="207" t="s">
        <v>241</v>
      </c>
      <c r="F156" s="208" t="s">
        <v>242</v>
      </c>
      <c r="G156" s="209" t="s">
        <v>173</v>
      </c>
      <c r="H156" s="210">
        <v>1737.73</v>
      </c>
      <c r="I156" s="211"/>
      <c r="J156" s="212">
        <f>ROUND(I156*H156,2)</f>
        <v>0</v>
      </c>
      <c r="K156" s="208" t="s">
        <v>159</v>
      </c>
      <c r="L156" s="46"/>
      <c r="M156" s="213" t="s">
        <v>19</v>
      </c>
      <c r="N156" s="214" t="s">
        <v>49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160</v>
      </c>
      <c r="AT156" s="217" t="s">
        <v>155</v>
      </c>
      <c r="AU156" s="217" t="s">
        <v>88</v>
      </c>
      <c r="AY156" s="19" t="s">
        <v>153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86</v>
      </c>
      <c r="BK156" s="218">
        <f>ROUND(I156*H156,2)</f>
        <v>0</v>
      </c>
      <c r="BL156" s="19" t="s">
        <v>160</v>
      </c>
      <c r="BM156" s="217" t="s">
        <v>243</v>
      </c>
    </row>
    <row r="157" s="2" customFormat="1">
      <c r="A157" s="40"/>
      <c r="B157" s="41"/>
      <c r="C157" s="42"/>
      <c r="D157" s="219" t="s">
        <v>161</v>
      </c>
      <c r="E157" s="42"/>
      <c r="F157" s="220" t="s">
        <v>244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88</v>
      </c>
    </row>
    <row r="158" s="13" customFormat="1">
      <c r="A158" s="13"/>
      <c r="B158" s="224"/>
      <c r="C158" s="225"/>
      <c r="D158" s="226" t="s">
        <v>163</v>
      </c>
      <c r="E158" s="227" t="s">
        <v>19</v>
      </c>
      <c r="F158" s="228" t="s">
        <v>245</v>
      </c>
      <c r="G158" s="225"/>
      <c r="H158" s="229">
        <v>1737.73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163</v>
      </c>
      <c r="AU158" s="235" t="s">
        <v>88</v>
      </c>
      <c r="AV158" s="13" t="s">
        <v>88</v>
      </c>
      <c r="AW158" s="13" t="s">
        <v>37</v>
      </c>
      <c r="AX158" s="13" t="s">
        <v>78</v>
      </c>
      <c r="AY158" s="235" t="s">
        <v>153</v>
      </c>
    </row>
    <row r="159" s="14" customFormat="1">
      <c r="A159" s="14"/>
      <c r="B159" s="236"/>
      <c r="C159" s="237"/>
      <c r="D159" s="226" t="s">
        <v>163</v>
      </c>
      <c r="E159" s="238" t="s">
        <v>19</v>
      </c>
      <c r="F159" s="239" t="s">
        <v>190</v>
      </c>
      <c r="G159" s="237"/>
      <c r="H159" s="238" t="s">
        <v>19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163</v>
      </c>
      <c r="AU159" s="245" t="s">
        <v>88</v>
      </c>
      <c r="AV159" s="14" t="s">
        <v>86</v>
      </c>
      <c r="AW159" s="14" t="s">
        <v>37</v>
      </c>
      <c r="AX159" s="14" t="s">
        <v>78</v>
      </c>
      <c r="AY159" s="245" t="s">
        <v>153</v>
      </c>
    </row>
    <row r="160" s="15" customFormat="1">
      <c r="A160" s="15"/>
      <c r="B160" s="246"/>
      <c r="C160" s="247"/>
      <c r="D160" s="226" t="s">
        <v>163</v>
      </c>
      <c r="E160" s="248" t="s">
        <v>19</v>
      </c>
      <c r="F160" s="249" t="s">
        <v>166</v>
      </c>
      <c r="G160" s="247"/>
      <c r="H160" s="250">
        <v>1737.73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163</v>
      </c>
      <c r="AU160" s="256" t="s">
        <v>88</v>
      </c>
      <c r="AV160" s="15" t="s">
        <v>160</v>
      </c>
      <c r="AW160" s="15" t="s">
        <v>37</v>
      </c>
      <c r="AX160" s="15" t="s">
        <v>86</v>
      </c>
      <c r="AY160" s="256" t="s">
        <v>153</v>
      </c>
    </row>
    <row r="161" s="2" customFormat="1" ht="24.15" customHeight="1">
      <c r="A161" s="40"/>
      <c r="B161" s="41"/>
      <c r="C161" s="206" t="s">
        <v>206</v>
      </c>
      <c r="D161" s="206" t="s">
        <v>155</v>
      </c>
      <c r="E161" s="207" t="s">
        <v>246</v>
      </c>
      <c r="F161" s="208" t="s">
        <v>247</v>
      </c>
      <c r="G161" s="209" t="s">
        <v>173</v>
      </c>
      <c r="H161" s="210">
        <v>43</v>
      </c>
      <c r="I161" s="211"/>
      <c r="J161" s="212">
        <f>ROUND(I161*H161,2)</f>
        <v>0</v>
      </c>
      <c r="K161" s="208" t="s">
        <v>159</v>
      </c>
      <c r="L161" s="46"/>
      <c r="M161" s="213" t="s">
        <v>19</v>
      </c>
      <c r="N161" s="214" t="s">
        <v>49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160</v>
      </c>
      <c r="AT161" s="217" t="s">
        <v>155</v>
      </c>
      <c r="AU161" s="217" t="s">
        <v>88</v>
      </c>
      <c r="AY161" s="19" t="s">
        <v>153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86</v>
      </c>
      <c r="BK161" s="218">
        <f>ROUND(I161*H161,2)</f>
        <v>0</v>
      </c>
      <c r="BL161" s="19" t="s">
        <v>160</v>
      </c>
      <c r="BM161" s="217" t="s">
        <v>248</v>
      </c>
    </row>
    <row r="162" s="2" customFormat="1">
      <c r="A162" s="40"/>
      <c r="B162" s="41"/>
      <c r="C162" s="42"/>
      <c r="D162" s="219" t="s">
        <v>161</v>
      </c>
      <c r="E162" s="42"/>
      <c r="F162" s="220" t="s">
        <v>249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88</v>
      </c>
    </row>
    <row r="163" s="13" customFormat="1">
      <c r="A163" s="13"/>
      <c r="B163" s="224"/>
      <c r="C163" s="225"/>
      <c r="D163" s="226" t="s">
        <v>163</v>
      </c>
      <c r="E163" s="227" t="s">
        <v>19</v>
      </c>
      <c r="F163" s="228" t="s">
        <v>196</v>
      </c>
      <c r="G163" s="225"/>
      <c r="H163" s="229">
        <v>43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163</v>
      </c>
      <c r="AU163" s="235" t="s">
        <v>88</v>
      </c>
      <c r="AV163" s="13" t="s">
        <v>88</v>
      </c>
      <c r="AW163" s="13" t="s">
        <v>37</v>
      </c>
      <c r="AX163" s="13" t="s">
        <v>78</v>
      </c>
      <c r="AY163" s="235" t="s">
        <v>153</v>
      </c>
    </row>
    <row r="164" s="14" customFormat="1">
      <c r="A164" s="14"/>
      <c r="B164" s="236"/>
      <c r="C164" s="237"/>
      <c r="D164" s="226" t="s">
        <v>163</v>
      </c>
      <c r="E164" s="238" t="s">
        <v>19</v>
      </c>
      <c r="F164" s="239" t="s">
        <v>250</v>
      </c>
      <c r="G164" s="237"/>
      <c r="H164" s="238" t="s">
        <v>19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163</v>
      </c>
      <c r="AU164" s="245" t="s">
        <v>88</v>
      </c>
      <c r="AV164" s="14" t="s">
        <v>86</v>
      </c>
      <c r="AW164" s="14" t="s">
        <v>37</v>
      </c>
      <c r="AX164" s="14" t="s">
        <v>78</v>
      </c>
      <c r="AY164" s="245" t="s">
        <v>153</v>
      </c>
    </row>
    <row r="165" s="15" customFormat="1">
      <c r="A165" s="15"/>
      <c r="B165" s="246"/>
      <c r="C165" s="247"/>
      <c r="D165" s="226" t="s">
        <v>163</v>
      </c>
      <c r="E165" s="248" t="s">
        <v>19</v>
      </c>
      <c r="F165" s="249" t="s">
        <v>166</v>
      </c>
      <c r="G165" s="247"/>
      <c r="H165" s="250">
        <v>43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163</v>
      </c>
      <c r="AU165" s="256" t="s">
        <v>88</v>
      </c>
      <c r="AV165" s="15" t="s">
        <v>160</v>
      </c>
      <c r="AW165" s="15" t="s">
        <v>37</v>
      </c>
      <c r="AX165" s="15" t="s">
        <v>86</v>
      </c>
      <c r="AY165" s="256" t="s">
        <v>153</v>
      </c>
    </row>
    <row r="166" s="2" customFormat="1" ht="37.8" customHeight="1">
      <c r="A166" s="40"/>
      <c r="B166" s="41"/>
      <c r="C166" s="206" t="s">
        <v>251</v>
      </c>
      <c r="D166" s="206" t="s">
        <v>155</v>
      </c>
      <c r="E166" s="207" t="s">
        <v>252</v>
      </c>
      <c r="F166" s="208" t="s">
        <v>253</v>
      </c>
      <c r="G166" s="209" t="s">
        <v>173</v>
      </c>
      <c r="H166" s="210">
        <v>10.535</v>
      </c>
      <c r="I166" s="211"/>
      <c r="J166" s="212">
        <f>ROUND(I166*H166,2)</f>
        <v>0</v>
      </c>
      <c r="K166" s="208" t="s">
        <v>159</v>
      </c>
      <c r="L166" s="46"/>
      <c r="M166" s="213" t="s">
        <v>19</v>
      </c>
      <c r="N166" s="214" t="s">
        <v>49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160</v>
      </c>
      <c r="AT166" s="217" t="s">
        <v>155</v>
      </c>
      <c r="AU166" s="217" t="s">
        <v>88</v>
      </c>
      <c r="AY166" s="19" t="s">
        <v>153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86</v>
      </c>
      <c r="BK166" s="218">
        <f>ROUND(I166*H166,2)</f>
        <v>0</v>
      </c>
      <c r="BL166" s="19" t="s">
        <v>160</v>
      </c>
      <c r="BM166" s="217" t="s">
        <v>254</v>
      </c>
    </row>
    <row r="167" s="2" customFormat="1">
      <c r="A167" s="40"/>
      <c r="B167" s="41"/>
      <c r="C167" s="42"/>
      <c r="D167" s="219" t="s">
        <v>161</v>
      </c>
      <c r="E167" s="42"/>
      <c r="F167" s="220" t="s">
        <v>255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161</v>
      </c>
      <c r="AU167" s="19" t="s">
        <v>88</v>
      </c>
    </row>
    <row r="168" s="13" customFormat="1">
      <c r="A168" s="13"/>
      <c r="B168" s="224"/>
      <c r="C168" s="225"/>
      <c r="D168" s="226" t="s">
        <v>163</v>
      </c>
      <c r="E168" s="227" t="s">
        <v>19</v>
      </c>
      <c r="F168" s="228" t="s">
        <v>256</v>
      </c>
      <c r="G168" s="225"/>
      <c r="H168" s="229">
        <v>10.535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163</v>
      </c>
      <c r="AU168" s="235" t="s">
        <v>88</v>
      </c>
      <c r="AV168" s="13" t="s">
        <v>88</v>
      </c>
      <c r="AW168" s="13" t="s">
        <v>37</v>
      </c>
      <c r="AX168" s="13" t="s">
        <v>78</v>
      </c>
      <c r="AY168" s="235" t="s">
        <v>153</v>
      </c>
    </row>
    <row r="169" s="15" customFormat="1">
      <c r="A169" s="15"/>
      <c r="B169" s="246"/>
      <c r="C169" s="247"/>
      <c r="D169" s="226" t="s">
        <v>163</v>
      </c>
      <c r="E169" s="248" t="s">
        <v>19</v>
      </c>
      <c r="F169" s="249" t="s">
        <v>166</v>
      </c>
      <c r="G169" s="247"/>
      <c r="H169" s="250">
        <v>10.535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163</v>
      </c>
      <c r="AU169" s="256" t="s">
        <v>88</v>
      </c>
      <c r="AV169" s="15" t="s">
        <v>160</v>
      </c>
      <c r="AW169" s="15" t="s">
        <v>37</v>
      </c>
      <c r="AX169" s="15" t="s">
        <v>86</v>
      </c>
      <c r="AY169" s="256" t="s">
        <v>153</v>
      </c>
    </row>
    <row r="170" s="2" customFormat="1" ht="16.5" customHeight="1">
      <c r="A170" s="40"/>
      <c r="B170" s="41"/>
      <c r="C170" s="257" t="s">
        <v>211</v>
      </c>
      <c r="D170" s="257" t="s">
        <v>220</v>
      </c>
      <c r="E170" s="258" t="s">
        <v>221</v>
      </c>
      <c r="F170" s="259" t="s">
        <v>222</v>
      </c>
      <c r="G170" s="260" t="s">
        <v>223</v>
      </c>
      <c r="H170" s="261">
        <v>21.07</v>
      </c>
      <c r="I170" s="262"/>
      <c r="J170" s="263">
        <f>ROUND(I170*H170,2)</f>
        <v>0</v>
      </c>
      <c r="K170" s="259" t="s">
        <v>159</v>
      </c>
      <c r="L170" s="264"/>
      <c r="M170" s="265" t="s">
        <v>19</v>
      </c>
      <c r="N170" s="266" t="s">
        <v>49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182</v>
      </c>
      <c r="AT170" s="217" t="s">
        <v>220</v>
      </c>
      <c r="AU170" s="217" t="s">
        <v>88</v>
      </c>
      <c r="AY170" s="19" t="s">
        <v>153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86</v>
      </c>
      <c r="BK170" s="218">
        <f>ROUND(I170*H170,2)</f>
        <v>0</v>
      </c>
      <c r="BL170" s="19" t="s">
        <v>160</v>
      </c>
      <c r="BM170" s="217" t="s">
        <v>257</v>
      </c>
    </row>
    <row r="171" s="13" customFormat="1">
      <c r="A171" s="13"/>
      <c r="B171" s="224"/>
      <c r="C171" s="225"/>
      <c r="D171" s="226" t="s">
        <v>163</v>
      </c>
      <c r="E171" s="227" t="s">
        <v>19</v>
      </c>
      <c r="F171" s="228" t="s">
        <v>258</v>
      </c>
      <c r="G171" s="225"/>
      <c r="H171" s="229">
        <v>21.07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163</v>
      </c>
      <c r="AU171" s="235" t="s">
        <v>88</v>
      </c>
      <c r="AV171" s="13" t="s">
        <v>88</v>
      </c>
      <c r="AW171" s="13" t="s">
        <v>37</v>
      </c>
      <c r="AX171" s="13" t="s">
        <v>78</v>
      </c>
      <c r="AY171" s="235" t="s">
        <v>153</v>
      </c>
    </row>
    <row r="172" s="15" customFormat="1">
      <c r="A172" s="15"/>
      <c r="B172" s="246"/>
      <c r="C172" s="247"/>
      <c r="D172" s="226" t="s">
        <v>163</v>
      </c>
      <c r="E172" s="248" t="s">
        <v>19</v>
      </c>
      <c r="F172" s="249" t="s">
        <v>166</v>
      </c>
      <c r="G172" s="247"/>
      <c r="H172" s="250">
        <v>21.07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163</v>
      </c>
      <c r="AU172" s="256" t="s">
        <v>88</v>
      </c>
      <c r="AV172" s="15" t="s">
        <v>160</v>
      </c>
      <c r="AW172" s="15" t="s">
        <v>37</v>
      </c>
      <c r="AX172" s="15" t="s">
        <v>86</v>
      </c>
      <c r="AY172" s="256" t="s">
        <v>153</v>
      </c>
    </row>
    <row r="173" s="2" customFormat="1" ht="16.5" customHeight="1">
      <c r="A173" s="40"/>
      <c r="B173" s="41"/>
      <c r="C173" s="206" t="s">
        <v>259</v>
      </c>
      <c r="D173" s="206" t="s">
        <v>155</v>
      </c>
      <c r="E173" s="207" t="s">
        <v>260</v>
      </c>
      <c r="F173" s="208" t="s">
        <v>261</v>
      </c>
      <c r="G173" s="209" t="s">
        <v>158</v>
      </c>
      <c r="H173" s="210">
        <v>1907.75</v>
      </c>
      <c r="I173" s="211"/>
      <c r="J173" s="212">
        <f>ROUND(I173*H173,2)</f>
        <v>0</v>
      </c>
      <c r="K173" s="208" t="s">
        <v>159</v>
      </c>
      <c r="L173" s="46"/>
      <c r="M173" s="213" t="s">
        <v>19</v>
      </c>
      <c r="N173" s="214" t="s">
        <v>49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160</v>
      </c>
      <c r="AT173" s="217" t="s">
        <v>155</v>
      </c>
      <c r="AU173" s="217" t="s">
        <v>88</v>
      </c>
      <c r="AY173" s="19" t="s">
        <v>153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86</v>
      </c>
      <c r="BK173" s="218">
        <f>ROUND(I173*H173,2)</f>
        <v>0</v>
      </c>
      <c r="BL173" s="19" t="s">
        <v>160</v>
      </c>
      <c r="BM173" s="217" t="s">
        <v>262</v>
      </c>
    </row>
    <row r="174" s="2" customFormat="1">
      <c r="A174" s="40"/>
      <c r="B174" s="41"/>
      <c r="C174" s="42"/>
      <c r="D174" s="219" t="s">
        <v>161</v>
      </c>
      <c r="E174" s="42"/>
      <c r="F174" s="220" t="s">
        <v>263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88</v>
      </c>
    </row>
    <row r="175" s="13" customFormat="1">
      <c r="A175" s="13"/>
      <c r="B175" s="224"/>
      <c r="C175" s="225"/>
      <c r="D175" s="226" t="s">
        <v>163</v>
      </c>
      <c r="E175" s="227" t="s">
        <v>19</v>
      </c>
      <c r="F175" s="228" t="s">
        <v>264</v>
      </c>
      <c r="G175" s="225"/>
      <c r="H175" s="229">
        <v>1907.75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163</v>
      </c>
      <c r="AU175" s="235" t="s">
        <v>88</v>
      </c>
      <c r="AV175" s="13" t="s">
        <v>88</v>
      </c>
      <c r="AW175" s="13" t="s">
        <v>37</v>
      </c>
      <c r="AX175" s="13" t="s">
        <v>78</v>
      </c>
      <c r="AY175" s="235" t="s">
        <v>153</v>
      </c>
    </row>
    <row r="176" s="15" customFormat="1">
      <c r="A176" s="15"/>
      <c r="B176" s="246"/>
      <c r="C176" s="247"/>
      <c r="D176" s="226" t="s">
        <v>163</v>
      </c>
      <c r="E176" s="248" t="s">
        <v>19</v>
      </c>
      <c r="F176" s="249" t="s">
        <v>166</v>
      </c>
      <c r="G176" s="247"/>
      <c r="H176" s="250">
        <v>1907.75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163</v>
      </c>
      <c r="AU176" s="256" t="s">
        <v>88</v>
      </c>
      <c r="AV176" s="15" t="s">
        <v>160</v>
      </c>
      <c r="AW176" s="15" t="s">
        <v>37</v>
      </c>
      <c r="AX176" s="15" t="s">
        <v>86</v>
      </c>
      <c r="AY176" s="256" t="s">
        <v>153</v>
      </c>
    </row>
    <row r="177" s="12" customFormat="1" ht="22.8" customHeight="1">
      <c r="A177" s="12"/>
      <c r="B177" s="190"/>
      <c r="C177" s="191"/>
      <c r="D177" s="192" t="s">
        <v>77</v>
      </c>
      <c r="E177" s="204" t="s">
        <v>88</v>
      </c>
      <c r="F177" s="204" t="s">
        <v>265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SUM(P178:P189)</f>
        <v>0</v>
      </c>
      <c r="Q177" s="198"/>
      <c r="R177" s="199">
        <f>SUM(R178:R189)</f>
        <v>0</v>
      </c>
      <c r="S177" s="198"/>
      <c r="T177" s="200">
        <f>SUM(T178:T189)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86</v>
      </c>
      <c r="AT177" s="202" t="s">
        <v>77</v>
      </c>
      <c r="AU177" s="202" t="s">
        <v>86</v>
      </c>
      <c r="AY177" s="201" t="s">
        <v>153</v>
      </c>
      <c r="BK177" s="203">
        <f>SUM(BK178:BK189)</f>
        <v>0</v>
      </c>
    </row>
    <row r="178" s="2" customFormat="1" ht="24.15" customHeight="1">
      <c r="A178" s="40"/>
      <c r="B178" s="41"/>
      <c r="C178" s="206" t="s">
        <v>216</v>
      </c>
      <c r="D178" s="206" t="s">
        <v>155</v>
      </c>
      <c r="E178" s="207" t="s">
        <v>266</v>
      </c>
      <c r="F178" s="208" t="s">
        <v>267</v>
      </c>
      <c r="G178" s="209" t="s">
        <v>173</v>
      </c>
      <c r="H178" s="210">
        <v>117.59999999999999</v>
      </c>
      <c r="I178" s="211"/>
      <c r="J178" s="212">
        <f>ROUND(I178*H178,2)</f>
        <v>0</v>
      </c>
      <c r="K178" s="208" t="s">
        <v>159</v>
      </c>
      <c r="L178" s="46"/>
      <c r="M178" s="213" t="s">
        <v>19</v>
      </c>
      <c r="N178" s="214" t="s">
        <v>49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160</v>
      </c>
      <c r="AT178" s="217" t="s">
        <v>155</v>
      </c>
      <c r="AU178" s="217" t="s">
        <v>88</v>
      </c>
      <c r="AY178" s="19" t="s">
        <v>153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86</v>
      </c>
      <c r="BK178" s="218">
        <f>ROUND(I178*H178,2)</f>
        <v>0</v>
      </c>
      <c r="BL178" s="19" t="s">
        <v>160</v>
      </c>
      <c r="BM178" s="217" t="s">
        <v>268</v>
      </c>
    </row>
    <row r="179" s="2" customFormat="1">
      <c r="A179" s="40"/>
      <c r="B179" s="41"/>
      <c r="C179" s="42"/>
      <c r="D179" s="219" t="s">
        <v>161</v>
      </c>
      <c r="E179" s="42"/>
      <c r="F179" s="220" t="s">
        <v>269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88</v>
      </c>
    </row>
    <row r="180" s="13" customFormat="1">
      <c r="A180" s="13"/>
      <c r="B180" s="224"/>
      <c r="C180" s="225"/>
      <c r="D180" s="226" t="s">
        <v>163</v>
      </c>
      <c r="E180" s="227" t="s">
        <v>19</v>
      </c>
      <c r="F180" s="228" t="s">
        <v>270</v>
      </c>
      <c r="G180" s="225"/>
      <c r="H180" s="229">
        <v>117.59999999999999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163</v>
      </c>
      <c r="AU180" s="235" t="s">
        <v>88</v>
      </c>
      <c r="AV180" s="13" t="s">
        <v>88</v>
      </c>
      <c r="AW180" s="13" t="s">
        <v>37</v>
      </c>
      <c r="AX180" s="13" t="s">
        <v>78</v>
      </c>
      <c r="AY180" s="235" t="s">
        <v>153</v>
      </c>
    </row>
    <row r="181" s="14" customFormat="1">
      <c r="A181" s="14"/>
      <c r="B181" s="236"/>
      <c r="C181" s="237"/>
      <c r="D181" s="226" t="s">
        <v>163</v>
      </c>
      <c r="E181" s="238" t="s">
        <v>19</v>
      </c>
      <c r="F181" s="239" t="s">
        <v>190</v>
      </c>
      <c r="G181" s="237"/>
      <c r="H181" s="238" t="s">
        <v>19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163</v>
      </c>
      <c r="AU181" s="245" t="s">
        <v>88</v>
      </c>
      <c r="AV181" s="14" t="s">
        <v>86</v>
      </c>
      <c r="AW181" s="14" t="s">
        <v>37</v>
      </c>
      <c r="AX181" s="14" t="s">
        <v>78</v>
      </c>
      <c r="AY181" s="245" t="s">
        <v>153</v>
      </c>
    </row>
    <row r="182" s="15" customFormat="1">
      <c r="A182" s="15"/>
      <c r="B182" s="246"/>
      <c r="C182" s="247"/>
      <c r="D182" s="226" t="s">
        <v>163</v>
      </c>
      <c r="E182" s="248" t="s">
        <v>19</v>
      </c>
      <c r="F182" s="249" t="s">
        <v>166</v>
      </c>
      <c r="G182" s="247"/>
      <c r="H182" s="250">
        <v>117.59999999999999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163</v>
      </c>
      <c r="AU182" s="256" t="s">
        <v>88</v>
      </c>
      <c r="AV182" s="15" t="s">
        <v>160</v>
      </c>
      <c r="AW182" s="15" t="s">
        <v>37</v>
      </c>
      <c r="AX182" s="15" t="s">
        <v>86</v>
      </c>
      <c r="AY182" s="256" t="s">
        <v>153</v>
      </c>
    </row>
    <row r="183" s="2" customFormat="1" ht="33" customHeight="1">
      <c r="A183" s="40"/>
      <c r="B183" s="41"/>
      <c r="C183" s="206" t="s">
        <v>271</v>
      </c>
      <c r="D183" s="206" t="s">
        <v>155</v>
      </c>
      <c r="E183" s="207" t="s">
        <v>272</v>
      </c>
      <c r="F183" s="208" t="s">
        <v>273</v>
      </c>
      <c r="G183" s="209" t="s">
        <v>274</v>
      </c>
      <c r="H183" s="210">
        <v>588</v>
      </c>
      <c r="I183" s="211"/>
      <c r="J183" s="212">
        <f>ROUND(I183*H183,2)</f>
        <v>0</v>
      </c>
      <c r="K183" s="208" t="s">
        <v>159</v>
      </c>
      <c r="L183" s="46"/>
      <c r="M183" s="213" t="s">
        <v>19</v>
      </c>
      <c r="N183" s="214" t="s">
        <v>49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160</v>
      </c>
      <c r="AT183" s="217" t="s">
        <v>155</v>
      </c>
      <c r="AU183" s="217" t="s">
        <v>88</v>
      </c>
      <c r="AY183" s="19" t="s">
        <v>153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86</v>
      </c>
      <c r="BK183" s="218">
        <f>ROUND(I183*H183,2)</f>
        <v>0</v>
      </c>
      <c r="BL183" s="19" t="s">
        <v>160</v>
      </c>
      <c r="BM183" s="217" t="s">
        <v>275</v>
      </c>
    </row>
    <row r="184" s="2" customFormat="1">
      <c r="A184" s="40"/>
      <c r="B184" s="41"/>
      <c r="C184" s="42"/>
      <c r="D184" s="219" t="s">
        <v>161</v>
      </c>
      <c r="E184" s="42"/>
      <c r="F184" s="220" t="s">
        <v>276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88</v>
      </c>
    </row>
    <row r="185" s="13" customFormat="1">
      <c r="A185" s="13"/>
      <c r="B185" s="224"/>
      <c r="C185" s="225"/>
      <c r="D185" s="226" t="s">
        <v>163</v>
      </c>
      <c r="E185" s="227" t="s">
        <v>19</v>
      </c>
      <c r="F185" s="228" t="s">
        <v>277</v>
      </c>
      <c r="G185" s="225"/>
      <c r="H185" s="229">
        <v>588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163</v>
      </c>
      <c r="AU185" s="235" t="s">
        <v>88</v>
      </c>
      <c r="AV185" s="13" t="s">
        <v>88</v>
      </c>
      <c r="AW185" s="13" t="s">
        <v>37</v>
      </c>
      <c r="AX185" s="13" t="s">
        <v>78</v>
      </c>
      <c r="AY185" s="235" t="s">
        <v>153</v>
      </c>
    </row>
    <row r="186" s="14" customFormat="1">
      <c r="A186" s="14"/>
      <c r="B186" s="236"/>
      <c r="C186" s="237"/>
      <c r="D186" s="226" t="s">
        <v>163</v>
      </c>
      <c r="E186" s="238" t="s">
        <v>19</v>
      </c>
      <c r="F186" s="239" t="s">
        <v>190</v>
      </c>
      <c r="G186" s="237"/>
      <c r="H186" s="238" t="s">
        <v>19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163</v>
      </c>
      <c r="AU186" s="245" t="s">
        <v>88</v>
      </c>
      <c r="AV186" s="14" t="s">
        <v>86</v>
      </c>
      <c r="AW186" s="14" t="s">
        <v>37</v>
      </c>
      <c r="AX186" s="14" t="s">
        <v>78</v>
      </c>
      <c r="AY186" s="245" t="s">
        <v>153</v>
      </c>
    </row>
    <row r="187" s="15" customFormat="1">
      <c r="A187" s="15"/>
      <c r="B187" s="246"/>
      <c r="C187" s="247"/>
      <c r="D187" s="226" t="s">
        <v>163</v>
      </c>
      <c r="E187" s="248" t="s">
        <v>19</v>
      </c>
      <c r="F187" s="249" t="s">
        <v>166</v>
      </c>
      <c r="G187" s="247"/>
      <c r="H187" s="250">
        <v>588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163</v>
      </c>
      <c r="AU187" s="256" t="s">
        <v>88</v>
      </c>
      <c r="AV187" s="15" t="s">
        <v>160</v>
      </c>
      <c r="AW187" s="15" t="s">
        <v>37</v>
      </c>
      <c r="AX187" s="15" t="s">
        <v>86</v>
      </c>
      <c r="AY187" s="256" t="s">
        <v>153</v>
      </c>
    </row>
    <row r="188" s="2" customFormat="1" ht="16.5" customHeight="1">
      <c r="A188" s="40"/>
      <c r="B188" s="41"/>
      <c r="C188" s="206" t="s">
        <v>224</v>
      </c>
      <c r="D188" s="206" t="s">
        <v>155</v>
      </c>
      <c r="E188" s="207" t="s">
        <v>278</v>
      </c>
      <c r="F188" s="208" t="s">
        <v>279</v>
      </c>
      <c r="G188" s="209" t="s">
        <v>274</v>
      </c>
      <c r="H188" s="210">
        <v>588</v>
      </c>
      <c r="I188" s="211"/>
      <c r="J188" s="212">
        <f>ROUND(I188*H188,2)</f>
        <v>0</v>
      </c>
      <c r="K188" s="208" t="s">
        <v>159</v>
      </c>
      <c r="L188" s="46"/>
      <c r="M188" s="213" t="s">
        <v>19</v>
      </c>
      <c r="N188" s="214" t="s">
        <v>49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160</v>
      </c>
      <c r="AT188" s="217" t="s">
        <v>155</v>
      </c>
      <c r="AU188" s="217" t="s">
        <v>88</v>
      </c>
      <c r="AY188" s="19" t="s">
        <v>153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86</v>
      </c>
      <c r="BK188" s="218">
        <f>ROUND(I188*H188,2)</f>
        <v>0</v>
      </c>
      <c r="BL188" s="19" t="s">
        <v>160</v>
      </c>
      <c r="BM188" s="217" t="s">
        <v>280</v>
      </c>
    </row>
    <row r="189" s="2" customFormat="1">
      <c r="A189" s="40"/>
      <c r="B189" s="41"/>
      <c r="C189" s="42"/>
      <c r="D189" s="219" t="s">
        <v>161</v>
      </c>
      <c r="E189" s="42"/>
      <c r="F189" s="220" t="s">
        <v>281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161</v>
      </c>
      <c r="AU189" s="19" t="s">
        <v>88</v>
      </c>
    </row>
    <row r="190" s="12" customFormat="1" ht="22.8" customHeight="1">
      <c r="A190" s="12"/>
      <c r="B190" s="190"/>
      <c r="C190" s="191"/>
      <c r="D190" s="192" t="s">
        <v>77</v>
      </c>
      <c r="E190" s="204" t="s">
        <v>160</v>
      </c>
      <c r="F190" s="204" t="s">
        <v>282</v>
      </c>
      <c r="G190" s="191"/>
      <c r="H190" s="191"/>
      <c r="I190" s="194"/>
      <c r="J190" s="205">
        <f>BK190</f>
        <v>0</v>
      </c>
      <c r="K190" s="191"/>
      <c r="L190" s="196"/>
      <c r="M190" s="197"/>
      <c r="N190" s="198"/>
      <c r="O190" s="198"/>
      <c r="P190" s="199">
        <f>SUM(P191:P194)</f>
        <v>0</v>
      </c>
      <c r="Q190" s="198"/>
      <c r="R190" s="199">
        <f>SUM(R191:R194)</f>
        <v>0</v>
      </c>
      <c r="S190" s="198"/>
      <c r="T190" s="200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86</v>
      </c>
      <c r="AT190" s="202" t="s">
        <v>77</v>
      </c>
      <c r="AU190" s="202" t="s">
        <v>86</v>
      </c>
      <c r="AY190" s="201" t="s">
        <v>153</v>
      </c>
      <c r="BK190" s="203">
        <f>SUM(BK191:BK194)</f>
        <v>0</v>
      </c>
    </row>
    <row r="191" s="2" customFormat="1" ht="16.5" customHeight="1">
      <c r="A191" s="40"/>
      <c r="B191" s="41"/>
      <c r="C191" s="206" t="s">
        <v>7</v>
      </c>
      <c r="D191" s="206" t="s">
        <v>155</v>
      </c>
      <c r="E191" s="207" t="s">
        <v>283</v>
      </c>
      <c r="F191" s="208" t="s">
        <v>284</v>
      </c>
      <c r="G191" s="209" t="s">
        <v>173</v>
      </c>
      <c r="H191" s="210">
        <v>3.0099999999999998</v>
      </c>
      <c r="I191" s="211"/>
      <c r="J191" s="212">
        <f>ROUND(I191*H191,2)</f>
        <v>0</v>
      </c>
      <c r="K191" s="208" t="s">
        <v>159</v>
      </c>
      <c r="L191" s="46"/>
      <c r="M191" s="213" t="s">
        <v>19</v>
      </c>
      <c r="N191" s="214" t="s">
        <v>49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160</v>
      </c>
      <c r="AT191" s="217" t="s">
        <v>155</v>
      </c>
      <c r="AU191" s="217" t="s">
        <v>88</v>
      </c>
      <c r="AY191" s="19" t="s">
        <v>153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86</v>
      </c>
      <c r="BK191" s="218">
        <f>ROUND(I191*H191,2)</f>
        <v>0</v>
      </c>
      <c r="BL191" s="19" t="s">
        <v>160</v>
      </c>
      <c r="BM191" s="217" t="s">
        <v>285</v>
      </c>
    </row>
    <row r="192" s="2" customFormat="1">
      <c r="A192" s="40"/>
      <c r="B192" s="41"/>
      <c r="C192" s="42"/>
      <c r="D192" s="219" t="s">
        <v>161</v>
      </c>
      <c r="E192" s="42"/>
      <c r="F192" s="220" t="s">
        <v>286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161</v>
      </c>
      <c r="AU192" s="19" t="s">
        <v>88</v>
      </c>
    </row>
    <row r="193" s="13" customFormat="1">
      <c r="A193" s="13"/>
      <c r="B193" s="224"/>
      <c r="C193" s="225"/>
      <c r="D193" s="226" t="s">
        <v>163</v>
      </c>
      <c r="E193" s="227" t="s">
        <v>19</v>
      </c>
      <c r="F193" s="228" t="s">
        <v>287</v>
      </c>
      <c r="G193" s="225"/>
      <c r="H193" s="229">
        <v>3.0099999999999998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163</v>
      </c>
      <c r="AU193" s="235" t="s">
        <v>88</v>
      </c>
      <c r="AV193" s="13" t="s">
        <v>88</v>
      </c>
      <c r="AW193" s="13" t="s">
        <v>37</v>
      </c>
      <c r="AX193" s="13" t="s">
        <v>78</v>
      </c>
      <c r="AY193" s="235" t="s">
        <v>153</v>
      </c>
    </row>
    <row r="194" s="15" customFormat="1">
      <c r="A194" s="15"/>
      <c r="B194" s="246"/>
      <c r="C194" s="247"/>
      <c r="D194" s="226" t="s">
        <v>163</v>
      </c>
      <c r="E194" s="248" t="s">
        <v>19</v>
      </c>
      <c r="F194" s="249" t="s">
        <v>166</v>
      </c>
      <c r="G194" s="247"/>
      <c r="H194" s="250">
        <v>3.0099999999999998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163</v>
      </c>
      <c r="AU194" s="256" t="s">
        <v>88</v>
      </c>
      <c r="AV194" s="15" t="s">
        <v>160</v>
      </c>
      <c r="AW194" s="15" t="s">
        <v>37</v>
      </c>
      <c r="AX194" s="15" t="s">
        <v>86</v>
      </c>
      <c r="AY194" s="256" t="s">
        <v>153</v>
      </c>
    </row>
    <row r="195" s="12" customFormat="1" ht="22.8" customHeight="1">
      <c r="A195" s="12"/>
      <c r="B195" s="190"/>
      <c r="C195" s="191"/>
      <c r="D195" s="192" t="s">
        <v>77</v>
      </c>
      <c r="E195" s="204" t="s">
        <v>191</v>
      </c>
      <c r="F195" s="204" t="s">
        <v>288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SUM(P196:P242)</f>
        <v>0</v>
      </c>
      <c r="Q195" s="198"/>
      <c r="R195" s="199">
        <f>SUM(R196:R242)</f>
        <v>0</v>
      </c>
      <c r="S195" s="198"/>
      <c r="T195" s="200">
        <f>SUM(T196:T242)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86</v>
      </c>
      <c r="AT195" s="202" t="s">
        <v>77</v>
      </c>
      <c r="AU195" s="202" t="s">
        <v>86</v>
      </c>
      <c r="AY195" s="201" t="s">
        <v>153</v>
      </c>
      <c r="BK195" s="203">
        <f>SUM(BK196:BK242)</f>
        <v>0</v>
      </c>
    </row>
    <row r="196" s="2" customFormat="1" ht="24.15" customHeight="1">
      <c r="A196" s="40"/>
      <c r="B196" s="41"/>
      <c r="C196" s="206" t="s">
        <v>229</v>
      </c>
      <c r="D196" s="206" t="s">
        <v>155</v>
      </c>
      <c r="E196" s="207" t="s">
        <v>289</v>
      </c>
      <c r="F196" s="208" t="s">
        <v>290</v>
      </c>
      <c r="G196" s="209" t="s">
        <v>158</v>
      </c>
      <c r="H196" s="210">
        <v>3820.0500000000002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160</v>
      </c>
      <c r="AT196" s="217" t="s">
        <v>155</v>
      </c>
      <c r="AU196" s="217" t="s">
        <v>88</v>
      </c>
      <c r="AY196" s="19" t="s">
        <v>153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86</v>
      </c>
      <c r="BK196" s="218">
        <f>ROUND(I196*H196,2)</f>
        <v>0</v>
      </c>
      <c r="BL196" s="19" t="s">
        <v>160</v>
      </c>
      <c r="BM196" s="217" t="s">
        <v>291</v>
      </c>
    </row>
    <row r="197" s="13" customFormat="1">
      <c r="A197" s="13"/>
      <c r="B197" s="224"/>
      <c r="C197" s="225"/>
      <c r="D197" s="226" t="s">
        <v>163</v>
      </c>
      <c r="E197" s="227" t="s">
        <v>19</v>
      </c>
      <c r="F197" s="228" t="s">
        <v>292</v>
      </c>
      <c r="G197" s="225"/>
      <c r="H197" s="229">
        <v>3820.0500000000002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163</v>
      </c>
      <c r="AU197" s="235" t="s">
        <v>88</v>
      </c>
      <c r="AV197" s="13" t="s">
        <v>88</v>
      </c>
      <c r="AW197" s="13" t="s">
        <v>37</v>
      </c>
      <c r="AX197" s="13" t="s">
        <v>78</v>
      </c>
      <c r="AY197" s="235" t="s">
        <v>153</v>
      </c>
    </row>
    <row r="198" s="14" customFormat="1">
      <c r="A198" s="14"/>
      <c r="B198" s="236"/>
      <c r="C198" s="237"/>
      <c r="D198" s="226" t="s">
        <v>163</v>
      </c>
      <c r="E198" s="238" t="s">
        <v>19</v>
      </c>
      <c r="F198" s="239" t="s">
        <v>293</v>
      </c>
      <c r="G198" s="237"/>
      <c r="H198" s="238" t="s">
        <v>19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163</v>
      </c>
      <c r="AU198" s="245" t="s">
        <v>88</v>
      </c>
      <c r="AV198" s="14" t="s">
        <v>86</v>
      </c>
      <c r="AW198" s="14" t="s">
        <v>37</v>
      </c>
      <c r="AX198" s="14" t="s">
        <v>78</v>
      </c>
      <c r="AY198" s="245" t="s">
        <v>153</v>
      </c>
    </row>
    <row r="199" s="15" customFormat="1">
      <c r="A199" s="15"/>
      <c r="B199" s="246"/>
      <c r="C199" s="247"/>
      <c r="D199" s="226" t="s">
        <v>163</v>
      </c>
      <c r="E199" s="248" t="s">
        <v>19</v>
      </c>
      <c r="F199" s="249" t="s">
        <v>166</v>
      </c>
      <c r="G199" s="247"/>
      <c r="H199" s="250">
        <v>3820.0500000000002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163</v>
      </c>
      <c r="AU199" s="256" t="s">
        <v>88</v>
      </c>
      <c r="AV199" s="15" t="s">
        <v>160</v>
      </c>
      <c r="AW199" s="15" t="s">
        <v>37</v>
      </c>
      <c r="AX199" s="15" t="s">
        <v>86</v>
      </c>
      <c r="AY199" s="256" t="s">
        <v>153</v>
      </c>
    </row>
    <row r="200" s="2" customFormat="1" ht="21.75" customHeight="1">
      <c r="A200" s="40"/>
      <c r="B200" s="41"/>
      <c r="C200" s="206" t="s">
        <v>294</v>
      </c>
      <c r="D200" s="206" t="s">
        <v>155</v>
      </c>
      <c r="E200" s="207" t="s">
        <v>295</v>
      </c>
      <c r="F200" s="208" t="s">
        <v>296</v>
      </c>
      <c r="G200" s="209" t="s">
        <v>158</v>
      </c>
      <c r="H200" s="210">
        <v>1757</v>
      </c>
      <c r="I200" s="211"/>
      <c r="J200" s="212">
        <f>ROUND(I200*H200,2)</f>
        <v>0</v>
      </c>
      <c r="K200" s="208" t="s">
        <v>159</v>
      </c>
      <c r="L200" s="46"/>
      <c r="M200" s="213" t="s">
        <v>19</v>
      </c>
      <c r="N200" s="214" t="s">
        <v>49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160</v>
      </c>
      <c r="AT200" s="217" t="s">
        <v>155</v>
      </c>
      <c r="AU200" s="217" t="s">
        <v>88</v>
      </c>
      <c r="AY200" s="19" t="s">
        <v>153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86</v>
      </c>
      <c r="BK200" s="218">
        <f>ROUND(I200*H200,2)</f>
        <v>0</v>
      </c>
      <c r="BL200" s="19" t="s">
        <v>160</v>
      </c>
      <c r="BM200" s="217" t="s">
        <v>297</v>
      </c>
    </row>
    <row r="201" s="2" customFormat="1">
      <c r="A201" s="40"/>
      <c r="B201" s="41"/>
      <c r="C201" s="42"/>
      <c r="D201" s="219" t="s">
        <v>161</v>
      </c>
      <c r="E201" s="42"/>
      <c r="F201" s="220" t="s">
        <v>298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161</v>
      </c>
      <c r="AU201" s="19" t="s">
        <v>88</v>
      </c>
    </row>
    <row r="202" s="13" customFormat="1">
      <c r="A202" s="13"/>
      <c r="B202" s="224"/>
      <c r="C202" s="225"/>
      <c r="D202" s="226" t="s">
        <v>163</v>
      </c>
      <c r="E202" s="227" t="s">
        <v>19</v>
      </c>
      <c r="F202" s="228" t="s">
        <v>299</v>
      </c>
      <c r="G202" s="225"/>
      <c r="H202" s="229">
        <v>1757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163</v>
      </c>
      <c r="AU202" s="235" t="s">
        <v>88</v>
      </c>
      <c r="AV202" s="13" t="s">
        <v>88</v>
      </c>
      <c r="AW202" s="13" t="s">
        <v>37</v>
      </c>
      <c r="AX202" s="13" t="s">
        <v>78</v>
      </c>
      <c r="AY202" s="235" t="s">
        <v>153</v>
      </c>
    </row>
    <row r="203" s="14" customFormat="1">
      <c r="A203" s="14"/>
      <c r="B203" s="236"/>
      <c r="C203" s="237"/>
      <c r="D203" s="226" t="s">
        <v>163</v>
      </c>
      <c r="E203" s="238" t="s">
        <v>19</v>
      </c>
      <c r="F203" s="239" t="s">
        <v>300</v>
      </c>
      <c r="G203" s="237"/>
      <c r="H203" s="238" t="s">
        <v>19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163</v>
      </c>
      <c r="AU203" s="245" t="s">
        <v>88</v>
      </c>
      <c r="AV203" s="14" t="s">
        <v>86</v>
      </c>
      <c r="AW203" s="14" t="s">
        <v>37</v>
      </c>
      <c r="AX203" s="14" t="s">
        <v>78</v>
      </c>
      <c r="AY203" s="245" t="s">
        <v>153</v>
      </c>
    </row>
    <row r="204" s="15" customFormat="1">
      <c r="A204" s="15"/>
      <c r="B204" s="246"/>
      <c r="C204" s="247"/>
      <c r="D204" s="226" t="s">
        <v>163</v>
      </c>
      <c r="E204" s="248" t="s">
        <v>19</v>
      </c>
      <c r="F204" s="249" t="s">
        <v>166</v>
      </c>
      <c r="G204" s="247"/>
      <c r="H204" s="250">
        <v>1757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163</v>
      </c>
      <c r="AU204" s="256" t="s">
        <v>88</v>
      </c>
      <c r="AV204" s="15" t="s">
        <v>160</v>
      </c>
      <c r="AW204" s="15" t="s">
        <v>37</v>
      </c>
      <c r="AX204" s="15" t="s">
        <v>86</v>
      </c>
      <c r="AY204" s="256" t="s">
        <v>153</v>
      </c>
    </row>
    <row r="205" s="2" customFormat="1" ht="24.15" customHeight="1">
      <c r="A205" s="40"/>
      <c r="B205" s="41"/>
      <c r="C205" s="206" t="s">
        <v>236</v>
      </c>
      <c r="D205" s="206" t="s">
        <v>155</v>
      </c>
      <c r="E205" s="207" t="s">
        <v>301</v>
      </c>
      <c r="F205" s="208" t="s">
        <v>302</v>
      </c>
      <c r="G205" s="209" t="s">
        <v>158</v>
      </c>
      <c r="H205" s="210">
        <v>1757</v>
      </c>
      <c r="I205" s="211"/>
      <c r="J205" s="212">
        <f>ROUND(I205*H205,2)</f>
        <v>0</v>
      </c>
      <c r="K205" s="208" t="s">
        <v>159</v>
      </c>
      <c r="L205" s="46"/>
      <c r="M205" s="213" t="s">
        <v>19</v>
      </c>
      <c r="N205" s="214" t="s">
        <v>49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160</v>
      </c>
      <c r="AT205" s="217" t="s">
        <v>155</v>
      </c>
      <c r="AU205" s="217" t="s">
        <v>88</v>
      </c>
      <c r="AY205" s="19" t="s">
        <v>153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86</v>
      </c>
      <c r="BK205" s="218">
        <f>ROUND(I205*H205,2)</f>
        <v>0</v>
      </c>
      <c r="BL205" s="19" t="s">
        <v>160</v>
      </c>
      <c r="BM205" s="217" t="s">
        <v>303</v>
      </c>
    </row>
    <row r="206" s="2" customFormat="1">
      <c r="A206" s="40"/>
      <c r="B206" s="41"/>
      <c r="C206" s="42"/>
      <c r="D206" s="219" t="s">
        <v>161</v>
      </c>
      <c r="E206" s="42"/>
      <c r="F206" s="220" t="s">
        <v>304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88</v>
      </c>
    </row>
    <row r="207" s="13" customFormat="1">
      <c r="A207" s="13"/>
      <c r="B207" s="224"/>
      <c r="C207" s="225"/>
      <c r="D207" s="226" t="s">
        <v>163</v>
      </c>
      <c r="E207" s="227" t="s">
        <v>19</v>
      </c>
      <c r="F207" s="228" t="s">
        <v>299</v>
      </c>
      <c r="G207" s="225"/>
      <c r="H207" s="229">
        <v>1757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163</v>
      </c>
      <c r="AU207" s="235" t="s">
        <v>88</v>
      </c>
      <c r="AV207" s="13" t="s">
        <v>88</v>
      </c>
      <c r="AW207" s="13" t="s">
        <v>37</v>
      </c>
      <c r="AX207" s="13" t="s">
        <v>78</v>
      </c>
      <c r="AY207" s="235" t="s">
        <v>153</v>
      </c>
    </row>
    <row r="208" s="14" customFormat="1">
      <c r="A208" s="14"/>
      <c r="B208" s="236"/>
      <c r="C208" s="237"/>
      <c r="D208" s="226" t="s">
        <v>163</v>
      </c>
      <c r="E208" s="238" t="s">
        <v>19</v>
      </c>
      <c r="F208" s="239" t="s">
        <v>305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163</v>
      </c>
      <c r="AU208" s="245" t="s">
        <v>88</v>
      </c>
      <c r="AV208" s="14" t="s">
        <v>86</v>
      </c>
      <c r="AW208" s="14" t="s">
        <v>37</v>
      </c>
      <c r="AX208" s="14" t="s">
        <v>78</v>
      </c>
      <c r="AY208" s="245" t="s">
        <v>153</v>
      </c>
    </row>
    <row r="209" s="15" customFormat="1">
      <c r="A209" s="15"/>
      <c r="B209" s="246"/>
      <c r="C209" s="247"/>
      <c r="D209" s="226" t="s">
        <v>163</v>
      </c>
      <c r="E209" s="248" t="s">
        <v>19</v>
      </c>
      <c r="F209" s="249" t="s">
        <v>166</v>
      </c>
      <c r="G209" s="247"/>
      <c r="H209" s="250">
        <v>1757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163</v>
      </c>
      <c r="AU209" s="256" t="s">
        <v>88</v>
      </c>
      <c r="AV209" s="15" t="s">
        <v>160</v>
      </c>
      <c r="AW209" s="15" t="s">
        <v>37</v>
      </c>
      <c r="AX209" s="15" t="s">
        <v>86</v>
      </c>
      <c r="AY209" s="256" t="s">
        <v>153</v>
      </c>
    </row>
    <row r="210" s="2" customFormat="1" ht="33" customHeight="1">
      <c r="A210" s="40"/>
      <c r="B210" s="41"/>
      <c r="C210" s="206" t="s">
        <v>306</v>
      </c>
      <c r="D210" s="206" t="s">
        <v>155</v>
      </c>
      <c r="E210" s="207" t="s">
        <v>307</v>
      </c>
      <c r="F210" s="208" t="s">
        <v>308</v>
      </c>
      <c r="G210" s="209" t="s">
        <v>158</v>
      </c>
      <c r="H210" s="210">
        <v>1757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160</v>
      </c>
      <c r="AT210" s="217" t="s">
        <v>155</v>
      </c>
      <c r="AU210" s="217" t="s">
        <v>88</v>
      </c>
      <c r="AY210" s="19" t="s">
        <v>153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86</v>
      </c>
      <c r="BK210" s="218">
        <f>ROUND(I210*H210,2)</f>
        <v>0</v>
      </c>
      <c r="BL210" s="19" t="s">
        <v>160</v>
      </c>
      <c r="BM210" s="217" t="s">
        <v>309</v>
      </c>
    </row>
    <row r="211" s="13" customFormat="1">
      <c r="A211" s="13"/>
      <c r="B211" s="224"/>
      <c r="C211" s="225"/>
      <c r="D211" s="226" t="s">
        <v>163</v>
      </c>
      <c r="E211" s="227" t="s">
        <v>19</v>
      </c>
      <c r="F211" s="228" t="s">
        <v>299</v>
      </c>
      <c r="G211" s="225"/>
      <c r="H211" s="229">
        <v>1757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163</v>
      </c>
      <c r="AU211" s="235" t="s">
        <v>88</v>
      </c>
      <c r="AV211" s="13" t="s">
        <v>88</v>
      </c>
      <c r="AW211" s="13" t="s">
        <v>37</v>
      </c>
      <c r="AX211" s="13" t="s">
        <v>78</v>
      </c>
      <c r="AY211" s="235" t="s">
        <v>153</v>
      </c>
    </row>
    <row r="212" s="14" customFormat="1">
      <c r="A212" s="14"/>
      <c r="B212" s="236"/>
      <c r="C212" s="237"/>
      <c r="D212" s="226" t="s">
        <v>163</v>
      </c>
      <c r="E212" s="238" t="s">
        <v>19</v>
      </c>
      <c r="F212" s="239" t="s">
        <v>305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163</v>
      </c>
      <c r="AU212" s="245" t="s">
        <v>88</v>
      </c>
      <c r="AV212" s="14" t="s">
        <v>86</v>
      </c>
      <c r="AW212" s="14" t="s">
        <v>37</v>
      </c>
      <c r="AX212" s="14" t="s">
        <v>78</v>
      </c>
      <c r="AY212" s="245" t="s">
        <v>153</v>
      </c>
    </row>
    <row r="213" s="15" customFormat="1">
      <c r="A213" s="15"/>
      <c r="B213" s="246"/>
      <c r="C213" s="247"/>
      <c r="D213" s="226" t="s">
        <v>163</v>
      </c>
      <c r="E213" s="248" t="s">
        <v>19</v>
      </c>
      <c r="F213" s="249" t="s">
        <v>166</v>
      </c>
      <c r="G213" s="247"/>
      <c r="H213" s="250">
        <v>1757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163</v>
      </c>
      <c r="AU213" s="256" t="s">
        <v>88</v>
      </c>
      <c r="AV213" s="15" t="s">
        <v>160</v>
      </c>
      <c r="AW213" s="15" t="s">
        <v>37</v>
      </c>
      <c r="AX213" s="15" t="s">
        <v>86</v>
      </c>
      <c r="AY213" s="256" t="s">
        <v>153</v>
      </c>
    </row>
    <row r="214" s="2" customFormat="1" ht="33" customHeight="1">
      <c r="A214" s="40"/>
      <c r="B214" s="41"/>
      <c r="C214" s="206" t="s">
        <v>243</v>
      </c>
      <c r="D214" s="206" t="s">
        <v>155</v>
      </c>
      <c r="E214" s="207" t="s">
        <v>307</v>
      </c>
      <c r="F214" s="208" t="s">
        <v>308</v>
      </c>
      <c r="G214" s="209" t="s">
        <v>158</v>
      </c>
      <c r="H214" s="210">
        <v>31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160</v>
      </c>
      <c r="AT214" s="217" t="s">
        <v>155</v>
      </c>
      <c r="AU214" s="217" t="s">
        <v>88</v>
      </c>
      <c r="AY214" s="19" t="s">
        <v>153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86</v>
      </c>
      <c r="BK214" s="218">
        <f>ROUND(I214*H214,2)</f>
        <v>0</v>
      </c>
      <c r="BL214" s="19" t="s">
        <v>160</v>
      </c>
      <c r="BM214" s="217" t="s">
        <v>310</v>
      </c>
    </row>
    <row r="215" s="13" customFormat="1">
      <c r="A215" s="13"/>
      <c r="B215" s="224"/>
      <c r="C215" s="225"/>
      <c r="D215" s="226" t="s">
        <v>163</v>
      </c>
      <c r="E215" s="227" t="s">
        <v>19</v>
      </c>
      <c r="F215" s="228" t="s">
        <v>311</v>
      </c>
      <c r="G215" s="225"/>
      <c r="H215" s="229">
        <v>31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163</v>
      </c>
      <c r="AU215" s="235" t="s">
        <v>88</v>
      </c>
      <c r="AV215" s="13" t="s">
        <v>88</v>
      </c>
      <c r="AW215" s="13" t="s">
        <v>37</v>
      </c>
      <c r="AX215" s="13" t="s">
        <v>78</v>
      </c>
      <c r="AY215" s="235" t="s">
        <v>153</v>
      </c>
    </row>
    <row r="216" s="14" customFormat="1">
      <c r="A216" s="14"/>
      <c r="B216" s="236"/>
      <c r="C216" s="237"/>
      <c r="D216" s="226" t="s">
        <v>163</v>
      </c>
      <c r="E216" s="238" t="s">
        <v>19</v>
      </c>
      <c r="F216" s="239" t="s">
        <v>312</v>
      </c>
      <c r="G216" s="237"/>
      <c r="H216" s="238" t="s">
        <v>19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163</v>
      </c>
      <c r="AU216" s="245" t="s">
        <v>88</v>
      </c>
      <c r="AV216" s="14" t="s">
        <v>86</v>
      </c>
      <c r="AW216" s="14" t="s">
        <v>37</v>
      </c>
      <c r="AX216" s="14" t="s">
        <v>78</v>
      </c>
      <c r="AY216" s="245" t="s">
        <v>153</v>
      </c>
    </row>
    <row r="217" s="15" customFormat="1">
      <c r="A217" s="15"/>
      <c r="B217" s="246"/>
      <c r="C217" s="247"/>
      <c r="D217" s="226" t="s">
        <v>163</v>
      </c>
      <c r="E217" s="248" t="s">
        <v>19</v>
      </c>
      <c r="F217" s="249" t="s">
        <v>166</v>
      </c>
      <c r="G217" s="247"/>
      <c r="H217" s="250">
        <v>31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163</v>
      </c>
      <c r="AU217" s="256" t="s">
        <v>88</v>
      </c>
      <c r="AV217" s="15" t="s">
        <v>160</v>
      </c>
      <c r="AW217" s="15" t="s">
        <v>37</v>
      </c>
      <c r="AX217" s="15" t="s">
        <v>86</v>
      </c>
      <c r="AY217" s="256" t="s">
        <v>153</v>
      </c>
    </row>
    <row r="218" s="2" customFormat="1" ht="16.5" customHeight="1">
      <c r="A218" s="40"/>
      <c r="B218" s="41"/>
      <c r="C218" s="206" t="s">
        <v>313</v>
      </c>
      <c r="D218" s="206" t="s">
        <v>155</v>
      </c>
      <c r="E218" s="207" t="s">
        <v>314</v>
      </c>
      <c r="F218" s="208" t="s">
        <v>315</v>
      </c>
      <c r="G218" s="209" t="s">
        <v>158</v>
      </c>
      <c r="H218" s="210">
        <v>1757</v>
      </c>
      <c r="I218" s="211"/>
      <c r="J218" s="212">
        <f>ROUND(I218*H218,2)</f>
        <v>0</v>
      </c>
      <c r="K218" s="208" t="s">
        <v>159</v>
      </c>
      <c r="L218" s="46"/>
      <c r="M218" s="213" t="s">
        <v>19</v>
      </c>
      <c r="N218" s="214" t="s">
        <v>49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160</v>
      </c>
      <c r="AT218" s="217" t="s">
        <v>155</v>
      </c>
      <c r="AU218" s="217" t="s">
        <v>88</v>
      </c>
      <c r="AY218" s="19" t="s">
        <v>153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86</v>
      </c>
      <c r="BK218" s="218">
        <f>ROUND(I218*H218,2)</f>
        <v>0</v>
      </c>
      <c r="BL218" s="19" t="s">
        <v>160</v>
      </c>
      <c r="BM218" s="217" t="s">
        <v>231</v>
      </c>
    </row>
    <row r="219" s="2" customFormat="1">
      <c r="A219" s="40"/>
      <c r="B219" s="41"/>
      <c r="C219" s="42"/>
      <c r="D219" s="219" t="s">
        <v>161</v>
      </c>
      <c r="E219" s="42"/>
      <c r="F219" s="220" t="s">
        <v>316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161</v>
      </c>
      <c r="AU219" s="19" t="s">
        <v>88</v>
      </c>
    </row>
    <row r="220" s="13" customFormat="1">
      <c r="A220" s="13"/>
      <c r="B220" s="224"/>
      <c r="C220" s="225"/>
      <c r="D220" s="226" t="s">
        <v>163</v>
      </c>
      <c r="E220" s="227" t="s">
        <v>19</v>
      </c>
      <c r="F220" s="228" t="s">
        <v>299</v>
      </c>
      <c r="G220" s="225"/>
      <c r="H220" s="229">
        <v>1757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163</v>
      </c>
      <c r="AU220" s="235" t="s">
        <v>88</v>
      </c>
      <c r="AV220" s="13" t="s">
        <v>88</v>
      </c>
      <c r="AW220" s="13" t="s">
        <v>37</v>
      </c>
      <c r="AX220" s="13" t="s">
        <v>78</v>
      </c>
      <c r="AY220" s="235" t="s">
        <v>153</v>
      </c>
    </row>
    <row r="221" s="14" customFormat="1">
      <c r="A221" s="14"/>
      <c r="B221" s="236"/>
      <c r="C221" s="237"/>
      <c r="D221" s="226" t="s">
        <v>163</v>
      </c>
      <c r="E221" s="238" t="s">
        <v>19</v>
      </c>
      <c r="F221" s="239" t="s">
        <v>317</v>
      </c>
      <c r="G221" s="237"/>
      <c r="H221" s="238" t="s">
        <v>19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163</v>
      </c>
      <c r="AU221" s="245" t="s">
        <v>88</v>
      </c>
      <c r="AV221" s="14" t="s">
        <v>86</v>
      </c>
      <c r="AW221" s="14" t="s">
        <v>37</v>
      </c>
      <c r="AX221" s="14" t="s">
        <v>78</v>
      </c>
      <c r="AY221" s="245" t="s">
        <v>153</v>
      </c>
    </row>
    <row r="222" s="15" customFormat="1">
      <c r="A222" s="15"/>
      <c r="B222" s="246"/>
      <c r="C222" s="247"/>
      <c r="D222" s="226" t="s">
        <v>163</v>
      </c>
      <c r="E222" s="248" t="s">
        <v>19</v>
      </c>
      <c r="F222" s="249" t="s">
        <v>166</v>
      </c>
      <c r="G222" s="247"/>
      <c r="H222" s="250">
        <v>1757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163</v>
      </c>
      <c r="AU222" s="256" t="s">
        <v>88</v>
      </c>
      <c r="AV222" s="15" t="s">
        <v>160</v>
      </c>
      <c r="AW222" s="15" t="s">
        <v>37</v>
      </c>
      <c r="AX222" s="15" t="s">
        <v>86</v>
      </c>
      <c r="AY222" s="256" t="s">
        <v>153</v>
      </c>
    </row>
    <row r="223" s="2" customFormat="1" ht="16.5" customHeight="1">
      <c r="A223" s="40"/>
      <c r="B223" s="41"/>
      <c r="C223" s="206" t="s">
        <v>248</v>
      </c>
      <c r="D223" s="206" t="s">
        <v>155</v>
      </c>
      <c r="E223" s="207" t="s">
        <v>318</v>
      </c>
      <c r="F223" s="208" t="s">
        <v>319</v>
      </c>
      <c r="G223" s="209" t="s">
        <v>158</v>
      </c>
      <c r="H223" s="210">
        <v>1757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160</v>
      </c>
      <c r="AT223" s="217" t="s">
        <v>155</v>
      </c>
      <c r="AU223" s="217" t="s">
        <v>88</v>
      </c>
      <c r="AY223" s="19" t="s">
        <v>153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86</v>
      </c>
      <c r="BK223" s="218">
        <f>ROUND(I223*H223,2)</f>
        <v>0</v>
      </c>
      <c r="BL223" s="19" t="s">
        <v>160</v>
      </c>
      <c r="BM223" s="217" t="s">
        <v>320</v>
      </c>
    </row>
    <row r="224" s="13" customFormat="1">
      <c r="A224" s="13"/>
      <c r="B224" s="224"/>
      <c r="C224" s="225"/>
      <c r="D224" s="226" t="s">
        <v>163</v>
      </c>
      <c r="E224" s="227" t="s">
        <v>19</v>
      </c>
      <c r="F224" s="228" t="s">
        <v>299</v>
      </c>
      <c r="G224" s="225"/>
      <c r="H224" s="229">
        <v>1757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163</v>
      </c>
      <c r="AU224" s="235" t="s">
        <v>88</v>
      </c>
      <c r="AV224" s="13" t="s">
        <v>88</v>
      </c>
      <c r="AW224" s="13" t="s">
        <v>37</v>
      </c>
      <c r="AX224" s="13" t="s">
        <v>78</v>
      </c>
      <c r="AY224" s="235" t="s">
        <v>153</v>
      </c>
    </row>
    <row r="225" s="14" customFormat="1">
      <c r="A225" s="14"/>
      <c r="B225" s="236"/>
      <c r="C225" s="237"/>
      <c r="D225" s="226" t="s">
        <v>163</v>
      </c>
      <c r="E225" s="238" t="s">
        <v>19</v>
      </c>
      <c r="F225" s="239" t="s">
        <v>321</v>
      </c>
      <c r="G225" s="237"/>
      <c r="H225" s="238" t="s">
        <v>19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163</v>
      </c>
      <c r="AU225" s="245" t="s">
        <v>88</v>
      </c>
      <c r="AV225" s="14" t="s">
        <v>86</v>
      </c>
      <c r="AW225" s="14" t="s">
        <v>37</v>
      </c>
      <c r="AX225" s="14" t="s">
        <v>78</v>
      </c>
      <c r="AY225" s="245" t="s">
        <v>153</v>
      </c>
    </row>
    <row r="226" s="15" customFormat="1">
      <c r="A226" s="15"/>
      <c r="B226" s="246"/>
      <c r="C226" s="247"/>
      <c r="D226" s="226" t="s">
        <v>163</v>
      </c>
      <c r="E226" s="248" t="s">
        <v>19</v>
      </c>
      <c r="F226" s="249" t="s">
        <v>166</v>
      </c>
      <c r="G226" s="247"/>
      <c r="H226" s="250">
        <v>1757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163</v>
      </c>
      <c r="AU226" s="256" t="s">
        <v>88</v>
      </c>
      <c r="AV226" s="15" t="s">
        <v>160</v>
      </c>
      <c r="AW226" s="15" t="s">
        <v>37</v>
      </c>
      <c r="AX226" s="15" t="s">
        <v>86</v>
      </c>
      <c r="AY226" s="256" t="s">
        <v>153</v>
      </c>
    </row>
    <row r="227" s="2" customFormat="1" ht="16.5" customHeight="1">
      <c r="A227" s="40"/>
      <c r="B227" s="41"/>
      <c r="C227" s="206" t="s">
        <v>322</v>
      </c>
      <c r="D227" s="206" t="s">
        <v>155</v>
      </c>
      <c r="E227" s="207" t="s">
        <v>318</v>
      </c>
      <c r="F227" s="208" t="s">
        <v>319</v>
      </c>
      <c r="G227" s="209" t="s">
        <v>158</v>
      </c>
      <c r="H227" s="210">
        <v>31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160</v>
      </c>
      <c r="AT227" s="217" t="s">
        <v>155</v>
      </c>
      <c r="AU227" s="217" t="s">
        <v>88</v>
      </c>
      <c r="AY227" s="19" t="s">
        <v>153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86</v>
      </c>
      <c r="BK227" s="218">
        <f>ROUND(I227*H227,2)</f>
        <v>0</v>
      </c>
      <c r="BL227" s="19" t="s">
        <v>160</v>
      </c>
      <c r="BM227" s="217" t="s">
        <v>323</v>
      </c>
    </row>
    <row r="228" s="13" customFormat="1">
      <c r="A228" s="13"/>
      <c r="B228" s="224"/>
      <c r="C228" s="225"/>
      <c r="D228" s="226" t="s">
        <v>163</v>
      </c>
      <c r="E228" s="227" t="s">
        <v>19</v>
      </c>
      <c r="F228" s="228" t="s">
        <v>311</v>
      </c>
      <c r="G228" s="225"/>
      <c r="H228" s="229">
        <v>31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163</v>
      </c>
      <c r="AU228" s="235" t="s">
        <v>88</v>
      </c>
      <c r="AV228" s="13" t="s">
        <v>88</v>
      </c>
      <c r="AW228" s="13" t="s">
        <v>37</v>
      </c>
      <c r="AX228" s="13" t="s">
        <v>78</v>
      </c>
      <c r="AY228" s="235" t="s">
        <v>153</v>
      </c>
    </row>
    <row r="229" s="14" customFormat="1">
      <c r="A229" s="14"/>
      <c r="B229" s="236"/>
      <c r="C229" s="237"/>
      <c r="D229" s="226" t="s">
        <v>163</v>
      </c>
      <c r="E229" s="238" t="s">
        <v>19</v>
      </c>
      <c r="F229" s="239" t="s">
        <v>324</v>
      </c>
      <c r="G229" s="237"/>
      <c r="H229" s="238" t="s">
        <v>19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163</v>
      </c>
      <c r="AU229" s="245" t="s">
        <v>88</v>
      </c>
      <c r="AV229" s="14" t="s">
        <v>86</v>
      </c>
      <c r="AW229" s="14" t="s">
        <v>37</v>
      </c>
      <c r="AX229" s="14" t="s">
        <v>78</v>
      </c>
      <c r="AY229" s="245" t="s">
        <v>153</v>
      </c>
    </row>
    <row r="230" s="15" customFormat="1">
      <c r="A230" s="15"/>
      <c r="B230" s="246"/>
      <c r="C230" s="247"/>
      <c r="D230" s="226" t="s">
        <v>163</v>
      </c>
      <c r="E230" s="248" t="s">
        <v>19</v>
      </c>
      <c r="F230" s="249" t="s">
        <v>166</v>
      </c>
      <c r="G230" s="247"/>
      <c r="H230" s="250">
        <v>31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163</v>
      </c>
      <c r="AU230" s="256" t="s">
        <v>88</v>
      </c>
      <c r="AV230" s="15" t="s">
        <v>160</v>
      </c>
      <c r="AW230" s="15" t="s">
        <v>37</v>
      </c>
      <c r="AX230" s="15" t="s">
        <v>86</v>
      </c>
      <c r="AY230" s="256" t="s">
        <v>153</v>
      </c>
    </row>
    <row r="231" s="2" customFormat="1" ht="16.5" customHeight="1">
      <c r="A231" s="40"/>
      <c r="B231" s="41"/>
      <c r="C231" s="206" t="s">
        <v>254</v>
      </c>
      <c r="D231" s="206" t="s">
        <v>155</v>
      </c>
      <c r="E231" s="207" t="s">
        <v>325</v>
      </c>
      <c r="F231" s="208" t="s">
        <v>326</v>
      </c>
      <c r="G231" s="209" t="s">
        <v>158</v>
      </c>
      <c r="H231" s="210">
        <v>31</v>
      </c>
      <c r="I231" s="211"/>
      <c r="J231" s="212">
        <f>ROUND(I231*H231,2)</f>
        <v>0</v>
      </c>
      <c r="K231" s="208" t="s">
        <v>19</v>
      </c>
      <c r="L231" s="46"/>
      <c r="M231" s="213" t="s">
        <v>19</v>
      </c>
      <c r="N231" s="214" t="s">
        <v>49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160</v>
      </c>
      <c r="AT231" s="217" t="s">
        <v>155</v>
      </c>
      <c r="AU231" s="217" t="s">
        <v>88</v>
      </c>
      <c r="AY231" s="19" t="s">
        <v>153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86</v>
      </c>
      <c r="BK231" s="218">
        <f>ROUND(I231*H231,2)</f>
        <v>0</v>
      </c>
      <c r="BL231" s="19" t="s">
        <v>160</v>
      </c>
      <c r="BM231" s="217" t="s">
        <v>327</v>
      </c>
    </row>
    <row r="232" s="13" customFormat="1">
      <c r="A232" s="13"/>
      <c r="B232" s="224"/>
      <c r="C232" s="225"/>
      <c r="D232" s="226" t="s">
        <v>163</v>
      </c>
      <c r="E232" s="227" t="s">
        <v>19</v>
      </c>
      <c r="F232" s="228" t="s">
        <v>311</v>
      </c>
      <c r="G232" s="225"/>
      <c r="H232" s="229">
        <v>31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163</v>
      </c>
      <c r="AU232" s="235" t="s">
        <v>88</v>
      </c>
      <c r="AV232" s="13" t="s">
        <v>88</v>
      </c>
      <c r="AW232" s="13" t="s">
        <v>37</v>
      </c>
      <c r="AX232" s="13" t="s">
        <v>78</v>
      </c>
      <c r="AY232" s="235" t="s">
        <v>153</v>
      </c>
    </row>
    <row r="233" s="14" customFormat="1">
      <c r="A233" s="14"/>
      <c r="B233" s="236"/>
      <c r="C233" s="237"/>
      <c r="D233" s="226" t="s">
        <v>163</v>
      </c>
      <c r="E233" s="238" t="s">
        <v>19</v>
      </c>
      <c r="F233" s="239" t="s">
        <v>324</v>
      </c>
      <c r="G233" s="237"/>
      <c r="H233" s="238" t="s">
        <v>19</v>
      </c>
      <c r="I233" s="240"/>
      <c r="J233" s="237"/>
      <c r="K233" s="237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163</v>
      </c>
      <c r="AU233" s="245" t="s">
        <v>88</v>
      </c>
      <c r="AV233" s="14" t="s">
        <v>86</v>
      </c>
      <c r="AW233" s="14" t="s">
        <v>37</v>
      </c>
      <c r="AX233" s="14" t="s">
        <v>78</v>
      </c>
      <c r="AY233" s="245" t="s">
        <v>153</v>
      </c>
    </row>
    <row r="234" s="15" customFormat="1">
      <c r="A234" s="15"/>
      <c r="B234" s="246"/>
      <c r="C234" s="247"/>
      <c r="D234" s="226" t="s">
        <v>163</v>
      </c>
      <c r="E234" s="248" t="s">
        <v>19</v>
      </c>
      <c r="F234" s="249" t="s">
        <v>166</v>
      </c>
      <c r="G234" s="247"/>
      <c r="H234" s="250">
        <v>31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163</v>
      </c>
      <c r="AU234" s="256" t="s">
        <v>88</v>
      </c>
      <c r="AV234" s="15" t="s">
        <v>160</v>
      </c>
      <c r="AW234" s="15" t="s">
        <v>37</v>
      </c>
      <c r="AX234" s="15" t="s">
        <v>86</v>
      </c>
      <c r="AY234" s="256" t="s">
        <v>153</v>
      </c>
    </row>
    <row r="235" s="2" customFormat="1" ht="24.15" customHeight="1">
      <c r="A235" s="40"/>
      <c r="B235" s="41"/>
      <c r="C235" s="206" t="s">
        <v>311</v>
      </c>
      <c r="D235" s="206" t="s">
        <v>155</v>
      </c>
      <c r="E235" s="207" t="s">
        <v>328</v>
      </c>
      <c r="F235" s="208" t="s">
        <v>329</v>
      </c>
      <c r="G235" s="209" t="s">
        <v>158</v>
      </c>
      <c r="H235" s="210">
        <v>1757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49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160</v>
      </c>
      <c r="AT235" s="217" t="s">
        <v>155</v>
      </c>
      <c r="AU235" s="217" t="s">
        <v>88</v>
      </c>
      <c r="AY235" s="19" t="s">
        <v>153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86</v>
      </c>
      <c r="BK235" s="218">
        <f>ROUND(I235*H235,2)</f>
        <v>0</v>
      </c>
      <c r="BL235" s="19" t="s">
        <v>160</v>
      </c>
      <c r="BM235" s="217" t="s">
        <v>330</v>
      </c>
    </row>
    <row r="236" s="13" customFormat="1">
      <c r="A236" s="13"/>
      <c r="B236" s="224"/>
      <c r="C236" s="225"/>
      <c r="D236" s="226" t="s">
        <v>163</v>
      </c>
      <c r="E236" s="227" t="s">
        <v>19</v>
      </c>
      <c r="F236" s="228" t="s">
        <v>299</v>
      </c>
      <c r="G236" s="225"/>
      <c r="H236" s="229">
        <v>1757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163</v>
      </c>
      <c r="AU236" s="235" t="s">
        <v>88</v>
      </c>
      <c r="AV236" s="13" t="s">
        <v>88</v>
      </c>
      <c r="AW236" s="13" t="s">
        <v>37</v>
      </c>
      <c r="AX236" s="13" t="s">
        <v>78</v>
      </c>
      <c r="AY236" s="235" t="s">
        <v>153</v>
      </c>
    </row>
    <row r="237" s="14" customFormat="1">
      <c r="A237" s="14"/>
      <c r="B237" s="236"/>
      <c r="C237" s="237"/>
      <c r="D237" s="226" t="s">
        <v>163</v>
      </c>
      <c r="E237" s="238" t="s">
        <v>19</v>
      </c>
      <c r="F237" s="239" t="s">
        <v>331</v>
      </c>
      <c r="G237" s="237"/>
      <c r="H237" s="238" t="s">
        <v>19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163</v>
      </c>
      <c r="AU237" s="245" t="s">
        <v>88</v>
      </c>
      <c r="AV237" s="14" t="s">
        <v>86</v>
      </c>
      <c r="AW237" s="14" t="s">
        <v>37</v>
      </c>
      <c r="AX237" s="14" t="s">
        <v>78</v>
      </c>
      <c r="AY237" s="245" t="s">
        <v>153</v>
      </c>
    </row>
    <row r="238" s="15" customFormat="1">
      <c r="A238" s="15"/>
      <c r="B238" s="246"/>
      <c r="C238" s="247"/>
      <c r="D238" s="226" t="s">
        <v>163</v>
      </c>
      <c r="E238" s="248" t="s">
        <v>19</v>
      </c>
      <c r="F238" s="249" t="s">
        <v>166</v>
      </c>
      <c r="G238" s="247"/>
      <c r="H238" s="250">
        <v>1757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163</v>
      </c>
      <c r="AU238" s="256" t="s">
        <v>88</v>
      </c>
      <c r="AV238" s="15" t="s">
        <v>160</v>
      </c>
      <c r="AW238" s="15" t="s">
        <v>37</v>
      </c>
      <c r="AX238" s="15" t="s">
        <v>86</v>
      </c>
      <c r="AY238" s="256" t="s">
        <v>153</v>
      </c>
    </row>
    <row r="239" s="2" customFormat="1" ht="24.15" customHeight="1">
      <c r="A239" s="40"/>
      <c r="B239" s="41"/>
      <c r="C239" s="206" t="s">
        <v>257</v>
      </c>
      <c r="D239" s="206" t="s">
        <v>155</v>
      </c>
      <c r="E239" s="207" t="s">
        <v>328</v>
      </c>
      <c r="F239" s="208" t="s">
        <v>329</v>
      </c>
      <c r="G239" s="209" t="s">
        <v>158</v>
      </c>
      <c r="H239" s="210">
        <v>31</v>
      </c>
      <c r="I239" s="211"/>
      <c r="J239" s="212">
        <f>ROUND(I239*H239,2)</f>
        <v>0</v>
      </c>
      <c r="K239" s="208" t="s">
        <v>19</v>
      </c>
      <c r="L239" s="46"/>
      <c r="M239" s="213" t="s">
        <v>19</v>
      </c>
      <c r="N239" s="214" t="s">
        <v>49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160</v>
      </c>
      <c r="AT239" s="217" t="s">
        <v>155</v>
      </c>
      <c r="AU239" s="217" t="s">
        <v>88</v>
      </c>
      <c r="AY239" s="19" t="s">
        <v>153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86</v>
      </c>
      <c r="BK239" s="218">
        <f>ROUND(I239*H239,2)</f>
        <v>0</v>
      </c>
      <c r="BL239" s="19" t="s">
        <v>160</v>
      </c>
      <c r="BM239" s="217" t="s">
        <v>332</v>
      </c>
    </row>
    <row r="240" s="13" customFormat="1">
      <c r="A240" s="13"/>
      <c r="B240" s="224"/>
      <c r="C240" s="225"/>
      <c r="D240" s="226" t="s">
        <v>163</v>
      </c>
      <c r="E240" s="227" t="s">
        <v>19</v>
      </c>
      <c r="F240" s="228" t="s">
        <v>311</v>
      </c>
      <c r="G240" s="225"/>
      <c r="H240" s="229">
        <v>31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163</v>
      </c>
      <c r="AU240" s="235" t="s">
        <v>88</v>
      </c>
      <c r="AV240" s="13" t="s">
        <v>88</v>
      </c>
      <c r="AW240" s="13" t="s">
        <v>37</v>
      </c>
      <c r="AX240" s="13" t="s">
        <v>78</v>
      </c>
      <c r="AY240" s="235" t="s">
        <v>153</v>
      </c>
    </row>
    <row r="241" s="14" customFormat="1">
      <c r="A241" s="14"/>
      <c r="B241" s="236"/>
      <c r="C241" s="237"/>
      <c r="D241" s="226" t="s">
        <v>163</v>
      </c>
      <c r="E241" s="238" t="s">
        <v>19</v>
      </c>
      <c r="F241" s="239" t="s">
        <v>312</v>
      </c>
      <c r="G241" s="237"/>
      <c r="H241" s="238" t="s">
        <v>19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163</v>
      </c>
      <c r="AU241" s="245" t="s">
        <v>88</v>
      </c>
      <c r="AV241" s="14" t="s">
        <v>86</v>
      </c>
      <c r="AW241" s="14" t="s">
        <v>37</v>
      </c>
      <c r="AX241" s="14" t="s">
        <v>78</v>
      </c>
      <c r="AY241" s="245" t="s">
        <v>153</v>
      </c>
    </row>
    <row r="242" s="15" customFormat="1">
      <c r="A242" s="15"/>
      <c r="B242" s="246"/>
      <c r="C242" s="247"/>
      <c r="D242" s="226" t="s">
        <v>163</v>
      </c>
      <c r="E242" s="248" t="s">
        <v>19</v>
      </c>
      <c r="F242" s="249" t="s">
        <v>166</v>
      </c>
      <c r="G242" s="247"/>
      <c r="H242" s="250">
        <v>31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163</v>
      </c>
      <c r="AU242" s="256" t="s">
        <v>88</v>
      </c>
      <c r="AV242" s="15" t="s">
        <v>160</v>
      </c>
      <c r="AW242" s="15" t="s">
        <v>37</v>
      </c>
      <c r="AX242" s="15" t="s">
        <v>86</v>
      </c>
      <c r="AY242" s="256" t="s">
        <v>153</v>
      </c>
    </row>
    <row r="243" s="12" customFormat="1" ht="22.8" customHeight="1">
      <c r="A243" s="12"/>
      <c r="B243" s="190"/>
      <c r="C243" s="191"/>
      <c r="D243" s="192" t="s">
        <v>77</v>
      </c>
      <c r="E243" s="204" t="s">
        <v>182</v>
      </c>
      <c r="F243" s="204" t="s">
        <v>333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SUM(P244:P284)</f>
        <v>0</v>
      </c>
      <c r="Q243" s="198"/>
      <c r="R243" s="199">
        <f>SUM(R244:R284)</f>
        <v>0.032000000000000001</v>
      </c>
      <c r="S243" s="198"/>
      <c r="T243" s="200">
        <f>SUM(T244:T284)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86</v>
      </c>
      <c r="AT243" s="202" t="s">
        <v>77</v>
      </c>
      <c r="AU243" s="202" t="s">
        <v>86</v>
      </c>
      <c r="AY243" s="201" t="s">
        <v>153</v>
      </c>
      <c r="BK243" s="203">
        <f>SUM(BK244:BK284)</f>
        <v>0</v>
      </c>
    </row>
    <row r="244" s="2" customFormat="1" ht="24.15" customHeight="1">
      <c r="A244" s="40"/>
      <c r="B244" s="41"/>
      <c r="C244" s="206" t="s">
        <v>334</v>
      </c>
      <c r="D244" s="206" t="s">
        <v>155</v>
      </c>
      <c r="E244" s="207" t="s">
        <v>335</v>
      </c>
      <c r="F244" s="208" t="s">
        <v>336</v>
      </c>
      <c r="G244" s="209" t="s">
        <v>274</v>
      </c>
      <c r="H244" s="210">
        <v>43</v>
      </c>
      <c r="I244" s="211"/>
      <c r="J244" s="212">
        <f>ROUND(I244*H244,2)</f>
        <v>0</v>
      </c>
      <c r="K244" s="208" t="s">
        <v>159</v>
      </c>
      <c r="L244" s="46"/>
      <c r="M244" s="213" t="s">
        <v>19</v>
      </c>
      <c r="N244" s="214" t="s">
        <v>49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160</v>
      </c>
      <c r="AT244" s="217" t="s">
        <v>155</v>
      </c>
      <c r="AU244" s="217" t="s">
        <v>88</v>
      </c>
      <c r="AY244" s="19" t="s">
        <v>153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86</v>
      </c>
      <c r="BK244" s="218">
        <f>ROUND(I244*H244,2)</f>
        <v>0</v>
      </c>
      <c r="BL244" s="19" t="s">
        <v>160</v>
      </c>
      <c r="BM244" s="217" t="s">
        <v>337</v>
      </c>
    </row>
    <row r="245" s="2" customFormat="1">
      <c r="A245" s="40"/>
      <c r="B245" s="41"/>
      <c r="C245" s="42"/>
      <c r="D245" s="219" t="s">
        <v>161</v>
      </c>
      <c r="E245" s="42"/>
      <c r="F245" s="220" t="s">
        <v>338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88</v>
      </c>
    </row>
    <row r="246" s="13" customFormat="1">
      <c r="A246" s="13"/>
      <c r="B246" s="224"/>
      <c r="C246" s="225"/>
      <c r="D246" s="226" t="s">
        <v>163</v>
      </c>
      <c r="E246" s="227" t="s">
        <v>19</v>
      </c>
      <c r="F246" s="228" t="s">
        <v>196</v>
      </c>
      <c r="G246" s="225"/>
      <c r="H246" s="229">
        <v>43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163</v>
      </c>
      <c r="AU246" s="235" t="s">
        <v>88</v>
      </c>
      <c r="AV246" s="13" t="s">
        <v>88</v>
      </c>
      <c r="AW246" s="13" t="s">
        <v>37</v>
      </c>
      <c r="AX246" s="13" t="s">
        <v>78</v>
      </c>
      <c r="AY246" s="235" t="s">
        <v>153</v>
      </c>
    </row>
    <row r="247" s="14" customFormat="1">
      <c r="A247" s="14"/>
      <c r="B247" s="236"/>
      <c r="C247" s="237"/>
      <c r="D247" s="226" t="s">
        <v>163</v>
      </c>
      <c r="E247" s="238" t="s">
        <v>19</v>
      </c>
      <c r="F247" s="239" t="s">
        <v>190</v>
      </c>
      <c r="G247" s="237"/>
      <c r="H247" s="238" t="s">
        <v>19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163</v>
      </c>
      <c r="AU247" s="245" t="s">
        <v>88</v>
      </c>
      <c r="AV247" s="14" t="s">
        <v>86</v>
      </c>
      <c r="AW247" s="14" t="s">
        <v>37</v>
      </c>
      <c r="AX247" s="14" t="s">
        <v>78</v>
      </c>
      <c r="AY247" s="245" t="s">
        <v>153</v>
      </c>
    </row>
    <row r="248" s="15" customFormat="1">
      <c r="A248" s="15"/>
      <c r="B248" s="246"/>
      <c r="C248" s="247"/>
      <c r="D248" s="226" t="s">
        <v>163</v>
      </c>
      <c r="E248" s="248" t="s">
        <v>19</v>
      </c>
      <c r="F248" s="249" t="s">
        <v>166</v>
      </c>
      <c r="G248" s="247"/>
      <c r="H248" s="250">
        <v>43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163</v>
      </c>
      <c r="AU248" s="256" t="s">
        <v>88</v>
      </c>
      <c r="AV248" s="15" t="s">
        <v>160</v>
      </c>
      <c r="AW248" s="15" t="s">
        <v>37</v>
      </c>
      <c r="AX248" s="15" t="s">
        <v>86</v>
      </c>
      <c r="AY248" s="256" t="s">
        <v>153</v>
      </c>
    </row>
    <row r="249" s="2" customFormat="1" ht="16.5" customHeight="1">
      <c r="A249" s="40"/>
      <c r="B249" s="41"/>
      <c r="C249" s="206" t="s">
        <v>262</v>
      </c>
      <c r="D249" s="206" t="s">
        <v>155</v>
      </c>
      <c r="E249" s="207" t="s">
        <v>339</v>
      </c>
      <c r="F249" s="208" t="s">
        <v>340</v>
      </c>
      <c r="G249" s="209" t="s">
        <v>341</v>
      </c>
      <c r="H249" s="210">
        <v>12</v>
      </c>
      <c r="I249" s="211"/>
      <c r="J249" s="212">
        <f>ROUND(I249*H249,2)</f>
        <v>0</v>
      </c>
      <c r="K249" s="208" t="s">
        <v>159</v>
      </c>
      <c r="L249" s="46"/>
      <c r="M249" s="213" t="s">
        <v>19</v>
      </c>
      <c r="N249" s="214" t="s">
        <v>49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160</v>
      </c>
      <c r="AT249" s="217" t="s">
        <v>155</v>
      </c>
      <c r="AU249" s="217" t="s">
        <v>88</v>
      </c>
      <c r="AY249" s="19" t="s">
        <v>153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86</v>
      </c>
      <c r="BK249" s="218">
        <f>ROUND(I249*H249,2)</f>
        <v>0</v>
      </c>
      <c r="BL249" s="19" t="s">
        <v>160</v>
      </c>
      <c r="BM249" s="217" t="s">
        <v>342</v>
      </c>
    </row>
    <row r="250" s="2" customFormat="1">
      <c r="A250" s="40"/>
      <c r="B250" s="41"/>
      <c r="C250" s="42"/>
      <c r="D250" s="219" t="s">
        <v>161</v>
      </c>
      <c r="E250" s="42"/>
      <c r="F250" s="220" t="s">
        <v>343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88</v>
      </c>
    </row>
    <row r="251" s="2" customFormat="1" ht="16.5" customHeight="1">
      <c r="A251" s="40"/>
      <c r="B251" s="41"/>
      <c r="C251" s="257" t="s">
        <v>344</v>
      </c>
      <c r="D251" s="257" t="s">
        <v>220</v>
      </c>
      <c r="E251" s="258" t="s">
        <v>345</v>
      </c>
      <c r="F251" s="259" t="s">
        <v>346</v>
      </c>
      <c r="G251" s="260" t="s">
        <v>341</v>
      </c>
      <c r="H251" s="261">
        <v>12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49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182</v>
      </c>
      <c r="AT251" s="217" t="s">
        <v>220</v>
      </c>
      <c r="AU251" s="217" t="s">
        <v>88</v>
      </c>
      <c r="AY251" s="19" t="s">
        <v>153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86</v>
      </c>
      <c r="BK251" s="218">
        <f>ROUND(I251*H251,2)</f>
        <v>0</v>
      </c>
      <c r="BL251" s="19" t="s">
        <v>160</v>
      </c>
      <c r="BM251" s="217" t="s">
        <v>347</v>
      </c>
    </row>
    <row r="252" s="2" customFormat="1" ht="16.5" customHeight="1">
      <c r="A252" s="40"/>
      <c r="B252" s="41"/>
      <c r="C252" s="206" t="s">
        <v>268</v>
      </c>
      <c r="D252" s="206" t="s">
        <v>155</v>
      </c>
      <c r="E252" s="207" t="s">
        <v>348</v>
      </c>
      <c r="F252" s="208" t="s">
        <v>349</v>
      </c>
      <c r="G252" s="209" t="s">
        <v>341</v>
      </c>
      <c r="H252" s="210">
        <v>4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160</v>
      </c>
      <c r="AT252" s="217" t="s">
        <v>155</v>
      </c>
      <c r="AU252" s="217" t="s">
        <v>88</v>
      </c>
      <c r="AY252" s="19" t="s">
        <v>153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86</v>
      </c>
      <c r="BK252" s="218">
        <f>ROUND(I252*H252,2)</f>
        <v>0</v>
      </c>
      <c r="BL252" s="19" t="s">
        <v>160</v>
      </c>
      <c r="BM252" s="217" t="s">
        <v>350</v>
      </c>
    </row>
    <row r="253" s="13" customFormat="1">
      <c r="A253" s="13"/>
      <c r="B253" s="224"/>
      <c r="C253" s="225"/>
      <c r="D253" s="226" t="s">
        <v>163</v>
      </c>
      <c r="E253" s="227" t="s">
        <v>19</v>
      </c>
      <c r="F253" s="228" t="s">
        <v>160</v>
      </c>
      <c r="G253" s="225"/>
      <c r="H253" s="229">
        <v>4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163</v>
      </c>
      <c r="AU253" s="235" t="s">
        <v>88</v>
      </c>
      <c r="AV253" s="13" t="s">
        <v>88</v>
      </c>
      <c r="AW253" s="13" t="s">
        <v>37</v>
      </c>
      <c r="AX253" s="13" t="s">
        <v>78</v>
      </c>
      <c r="AY253" s="235" t="s">
        <v>153</v>
      </c>
    </row>
    <row r="254" s="14" customFormat="1">
      <c r="A254" s="14"/>
      <c r="B254" s="236"/>
      <c r="C254" s="237"/>
      <c r="D254" s="226" t="s">
        <v>163</v>
      </c>
      <c r="E254" s="238" t="s">
        <v>19</v>
      </c>
      <c r="F254" s="239" t="s">
        <v>190</v>
      </c>
      <c r="G254" s="237"/>
      <c r="H254" s="238" t="s">
        <v>19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163</v>
      </c>
      <c r="AU254" s="245" t="s">
        <v>88</v>
      </c>
      <c r="AV254" s="14" t="s">
        <v>86</v>
      </c>
      <c r="AW254" s="14" t="s">
        <v>37</v>
      </c>
      <c r="AX254" s="14" t="s">
        <v>78</v>
      </c>
      <c r="AY254" s="245" t="s">
        <v>153</v>
      </c>
    </row>
    <row r="255" s="15" customFormat="1">
      <c r="A255" s="15"/>
      <c r="B255" s="246"/>
      <c r="C255" s="247"/>
      <c r="D255" s="226" t="s">
        <v>163</v>
      </c>
      <c r="E255" s="248" t="s">
        <v>19</v>
      </c>
      <c r="F255" s="249" t="s">
        <v>166</v>
      </c>
      <c r="G255" s="247"/>
      <c r="H255" s="250">
        <v>4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163</v>
      </c>
      <c r="AU255" s="256" t="s">
        <v>88</v>
      </c>
      <c r="AV255" s="15" t="s">
        <v>160</v>
      </c>
      <c r="AW255" s="15" t="s">
        <v>37</v>
      </c>
      <c r="AX255" s="15" t="s">
        <v>86</v>
      </c>
      <c r="AY255" s="256" t="s">
        <v>153</v>
      </c>
    </row>
    <row r="256" s="2" customFormat="1" ht="16.5" customHeight="1">
      <c r="A256" s="40"/>
      <c r="B256" s="41"/>
      <c r="C256" s="257" t="s">
        <v>351</v>
      </c>
      <c r="D256" s="257" t="s">
        <v>220</v>
      </c>
      <c r="E256" s="258" t="s">
        <v>352</v>
      </c>
      <c r="F256" s="259" t="s">
        <v>353</v>
      </c>
      <c r="G256" s="260" t="s">
        <v>341</v>
      </c>
      <c r="H256" s="261">
        <v>4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182</v>
      </c>
      <c r="AT256" s="217" t="s">
        <v>220</v>
      </c>
      <c r="AU256" s="217" t="s">
        <v>88</v>
      </c>
      <c r="AY256" s="19" t="s">
        <v>153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86</v>
      </c>
      <c r="BK256" s="218">
        <f>ROUND(I256*H256,2)</f>
        <v>0</v>
      </c>
      <c r="BL256" s="19" t="s">
        <v>160</v>
      </c>
      <c r="BM256" s="217" t="s">
        <v>354</v>
      </c>
    </row>
    <row r="257" s="2" customFormat="1" ht="16.5" customHeight="1">
      <c r="A257" s="40"/>
      <c r="B257" s="41"/>
      <c r="C257" s="206" t="s">
        <v>275</v>
      </c>
      <c r="D257" s="206" t="s">
        <v>155</v>
      </c>
      <c r="E257" s="207" t="s">
        <v>355</v>
      </c>
      <c r="F257" s="208" t="s">
        <v>356</v>
      </c>
      <c r="G257" s="209" t="s">
        <v>341</v>
      </c>
      <c r="H257" s="210">
        <v>8</v>
      </c>
      <c r="I257" s="211"/>
      <c r="J257" s="212">
        <f>ROUND(I257*H257,2)</f>
        <v>0</v>
      </c>
      <c r="K257" s="208" t="s">
        <v>159</v>
      </c>
      <c r="L257" s="46"/>
      <c r="M257" s="213" t="s">
        <v>19</v>
      </c>
      <c r="N257" s="214" t="s">
        <v>49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160</v>
      </c>
      <c r="AT257" s="217" t="s">
        <v>155</v>
      </c>
      <c r="AU257" s="217" t="s">
        <v>88</v>
      </c>
      <c r="AY257" s="19" t="s">
        <v>153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86</v>
      </c>
      <c r="BK257" s="218">
        <f>ROUND(I257*H257,2)</f>
        <v>0</v>
      </c>
      <c r="BL257" s="19" t="s">
        <v>160</v>
      </c>
      <c r="BM257" s="217" t="s">
        <v>357</v>
      </c>
    </row>
    <row r="258" s="2" customFormat="1">
      <c r="A258" s="40"/>
      <c r="B258" s="41"/>
      <c r="C258" s="42"/>
      <c r="D258" s="219" t="s">
        <v>161</v>
      </c>
      <c r="E258" s="42"/>
      <c r="F258" s="220" t="s">
        <v>358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161</v>
      </c>
      <c r="AU258" s="19" t="s">
        <v>88</v>
      </c>
    </row>
    <row r="259" s="13" customFormat="1">
      <c r="A259" s="13"/>
      <c r="B259" s="224"/>
      <c r="C259" s="225"/>
      <c r="D259" s="226" t="s">
        <v>163</v>
      </c>
      <c r="E259" s="227" t="s">
        <v>19</v>
      </c>
      <c r="F259" s="228" t="s">
        <v>182</v>
      </c>
      <c r="G259" s="225"/>
      <c r="H259" s="229">
        <v>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163</v>
      </c>
      <c r="AU259" s="235" t="s">
        <v>88</v>
      </c>
      <c r="AV259" s="13" t="s">
        <v>88</v>
      </c>
      <c r="AW259" s="13" t="s">
        <v>37</v>
      </c>
      <c r="AX259" s="13" t="s">
        <v>78</v>
      </c>
      <c r="AY259" s="235" t="s">
        <v>153</v>
      </c>
    </row>
    <row r="260" s="14" customFormat="1">
      <c r="A260" s="14"/>
      <c r="B260" s="236"/>
      <c r="C260" s="237"/>
      <c r="D260" s="226" t="s">
        <v>163</v>
      </c>
      <c r="E260" s="238" t="s">
        <v>19</v>
      </c>
      <c r="F260" s="239" t="s">
        <v>190</v>
      </c>
      <c r="G260" s="237"/>
      <c r="H260" s="238" t="s">
        <v>19</v>
      </c>
      <c r="I260" s="240"/>
      <c r="J260" s="237"/>
      <c r="K260" s="237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163</v>
      </c>
      <c r="AU260" s="245" t="s">
        <v>88</v>
      </c>
      <c r="AV260" s="14" t="s">
        <v>86</v>
      </c>
      <c r="AW260" s="14" t="s">
        <v>37</v>
      </c>
      <c r="AX260" s="14" t="s">
        <v>78</v>
      </c>
      <c r="AY260" s="245" t="s">
        <v>153</v>
      </c>
    </row>
    <row r="261" s="15" customFormat="1">
      <c r="A261" s="15"/>
      <c r="B261" s="246"/>
      <c r="C261" s="247"/>
      <c r="D261" s="226" t="s">
        <v>163</v>
      </c>
      <c r="E261" s="248" t="s">
        <v>19</v>
      </c>
      <c r="F261" s="249" t="s">
        <v>166</v>
      </c>
      <c r="G261" s="247"/>
      <c r="H261" s="250">
        <v>8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163</v>
      </c>
      <c r="AU261" s="256" t="s">
        <v>88</v>
      </c>
      <c r="AV261" s="15" t="s">
        <v>160</v>
      </c>
      <c r="AW261" s="15" t="s">
        <v>37</v>
      </c>
      <c r="AX261" s="15" t="s">
        <v>86</v>
      </c>
      <c r="AY261" s="256" t="s">
        <v>153</v>
      </c>
    </row>
    <row r="262" s="2" customFormat="1" ht="16.5" customHeight="1">
      <c r="A262" s="40"/>
      <c r="B262" s="41"/>
      <c r="C262" s="257" t="s">
        <v>359</v>
      </c>
      <c r="D262" s="257" t="s">
        <v>220</v>
      </c>
      <c r="E262" s="258" t="s">
        <v>360</v>
      </c>
      <c r="F262" s="259" t="s">
        <v>361</v>
      </c>
      <c r="G262" s="260" t="s">
        <v>341</v>
      </c>
      <c r="H262" s="261">
        <v>8</v>
      </c>
      <c r="I262" s="262"/>
      <c r="J262" s="263">
        <f>ROUND(I262*H262,2)</f>
        <v>0</v>
      </c>
      <c r="K262" s="259" t="s">
        <v>159</v>
      </c>
      <c r="L262" s="264"/>
      <c r="M262" s="265" t="s">
        <v>19</v>
      </c>
      <c r="N262" s="266" t="s">
        <v>49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182</v>
      </c>
      <c r="AT262" s="217" t="s">
        <v>220</v>
      </c>
      <c r="AU262" s="217" t="s">
        <v>88</v>
      </c>
      <c r="AY262" s="19" t="s">
        <v>153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86</v>
      </c>
      <c r="BK262" s="218">
        <f>ROUND(I262*H262,2)</f>
        <v>0</v>
      </c>
      <c r="BL262" s="19" t="s">
        <v>160</v>
      </c>
      <c r="BM262" s="217" t="s">
        <v>362</v>
      </c>
    </row>
    <row r="263" s="2" customFormat="1" ht="16.5" customHeight="1">
      <c r="A263" s="40"/>
      <c r="B263" s="41"/>
      <c r="C263" s="257" t="s">
        <v>280</v>
      </c>
      <c r="D263" s="257" t="s">
        <v>220</v>
      </c>
      <c r="E263" s="258" t="s">
        <v>363</v>
      </c>
      <c r="F263" s="259" t="s">
        <v>364</v>
      </c>
      <c r="G263" s="260" t="s">
        <v>341</v>
      </c>
      <c r="H263" s="261">
        <v>8</v>
      </c>
      <c r="I263" s="262"/>
      <c r="J263" s="263">
        <f>ROUND(I263*H263,2)</f>
        <v>0</v>
      </c>
      <c r="K263" s="259" t="s">
        <v>159</v>
      </c>
      <c r="L263" s="264"/>
      <c r="M263" s="265" t="s">
        <v>19</v>
      </c>
      <c r="N263" s="266" t="s">
        <v>49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182</v>
      </c>
      <c r="AT263" s="217" t="s">
        <v>220</v>
      </c>
      <c r="AU263" s="217" t="s">
        <v>88</v>
      </c>
      <c r="AY263" s="19" t="s">
        <v>153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86</v>
      </c>
      <c r="BK263" s="218">
        <f>ROUND(I263*H263,2)</f>
        <v>0</v>
      </c>
      <c r="BL263" s="19" t="s">
        <v>160</v>
      </c>
      <c r="BM263" s="217" t="s">
        <v>365</v>
      </c>
    </row>
    <row r="264" s="2" customFormat="1" ht="16.5" customHeight="1">
      <c r="A264" s="40"/>
      <c r="B264" s="41"/>
      <c r="C264" s="257" t="s">
        <v>366</v>
      </c>
      <c r="D264" s="257" t="s">
        <v>220</v>
      </c>
      <c r="E264" s="258" t="s">
        <v>367</v>
      </c>
      <c r="F264" s="259" t="s">
        <v>368</v>
      </c>
      <c r="G264" s="260" t="s">
        <v>341</v>
      </c>
      <c r="H264" s="261">
        <v>8</v>
      </c>
      <c r="I264" s="262"/>
      <c r="J264" s="263">
        <f>ROUND(I264*H264,2)</f>
        <v>0</v>
      </c>
      <c r="K264" s="259" t="s">
        <v>159</v>
      </c>
      <c r="L264" s="264"/>
      <c r="M264" s="265" t="s">
        <v>19</v>
      </c>
      <c r="N264" s="266" t="s">
        <v>49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182</v>
      </c>
      <c r="AT264" s="217" t="s">
        <v>220</v>
      </c>
      <c r="AU264" s="217" t="s">
        <v>88</v>
      </c>
      <c r="AY264" s="19" t="s">
        <v>153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86</v>
      </c>
      <c r="BK264" s="218">
        <f>ROUND(I264*H264,2)</f>
        <v>0</v>
      </c>
      <c r="BL264" s="19" t="s">
        <v>160</v>
      </c>
      <c r="BM264" s="217" t="s">
        <v>369</v>
      </c>
    </row>
    <row r="265" s="2" customFormat="1" ht="16.5" customHeight="1">
      <c r="A265" s="40"/>
      <c r="B265" s="41"/>
      <c r="C265" s="206" t="s">
        <v>285</v>
      </c>
      <c r="D265" s="206" t="s">
        <v>155</v>
      </c>
      <c r="E265" s="207" t="s">
        <v>370</v>
      </c>
      <c r="F265" s="208" t="s">
        <v>371</v>
      </c>
      <c r="G265" s="209" t="s">
        <v>341</v>
      </c>
      <c r="H265" s="210">
        <v>8</v>
      </c>
      <c r="I265" s="211"/>
      <c r="J265" s="212">
        <f>ROUND(I265*H265,2)</f>
        <v>0</v>
      </c>
      <c r="K265" s="208" t="s">
        <v>159</v>
      </c>
      <c r="L265" s="46"/>
      <c r="M265" s="213" t="s">
        <v>19</v>
      </c>
      <c r="N265" s="214" t="s">
        <v>49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160</v>
      </c>
      <c r="AT265" s="217" t="s">
        <v>155</v>
      </c>
      <c r="AU265" s="217" t="s">
        <v>88</v>
      </c>
      <c r="AY265" s="19" t="s">
        <v>153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86</v>
      </c>
      <c r="BK265" s="218">
        <f>ROUND(I265*H265,2)</f>
        <v>0</v>
      </c>
      <c r="BL265" s="19" t="s">
        <v>160</v>
      </c>
      <c r="BM265" s="217" t="s">
        <v>372</v>
      </c>
    </row>
    <row r="266" s="2" customFormat="1">
      <c r="A266" s="40"/>
      <c r="B266" s="41"/>
      <c r="C266" s="42"/>
      <c r="D266" s="219" t="s">
        <v>161</v>
      </c>
      <c r="E266" s="42"/>
      <c r="F266" s="220" t="s">
        <v>373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161</v>
      </c>
      <c r="AU266" s="19" t="s">
        <v>88</v>
      </c>
    </row>
    <row r="267" s="2" customFormat="1" ht="16.5" customHeight="1">
      <c r="A267" s="40"/>
      <c r="B267" s="41"/>
      <c r="C267" s="257" t="s">
        <v>196</v>
      </c>
      <c r="D267" s="257" t="s">
        <v>220</v>
      </c>
      <c r="E267" s="258" t="s">
        <v>374</v>
      </c>
      <c r="F267" s="259" t="s">
        <v>375</v>
      </c>
      <c r="G267" s="260" t="s">
        <v>341</v>
      </c>
      <c r="H267" s="261">
        <v>8</v>
      </c>
      <c r="I267" s="262"/>
      <c r="J267" s="263">
        <f>ROUND(I267*H267,2)</f>
        <v>0</v>
      </c>
      <c r="K267" s="259" t="s">
        <v>159</v>
      </c>
      <c r="L267" s="264"/>
      <c r="M267" s="265" t="s">
        <v>19</v>
      </c>
      <c r="N267" s="266" t="s">
        <v>49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182</v>
      </c>
      <c r="AT267" s="217" t="s">
        <v>220</v>
      </c>
      <c r="AU267" s="217" t="s">
        <v>88</v>
      </c>
      <c r="AY267" s="19" t="s">
        <v>153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86</v>
      </c>
      <c r="BK267" s="218">
        <f>ROUND(I267*H267,2)</f>
        <v>0</v>
      </c>
      <c r="BL267" s="19" t="s">
        <v>160</v>
      </c>
      <c r="BM267" s="217" t="s">
        <v>376</v>
      </c>
    </row>
    <row r="268" s="2" customFormat="1" ht="16.5" customHeight="1">
      <c r="A268" s="40"/>
      <c r="B268" s="41"/>
      <c r="C268" s="206" t="s">
        <v>291</v>
      </c>
      <c r="D268" s="206" t="s">
        <v>155</v>
      </c>
      <c r="E268" s="207" t="s">
        <v>377</v>
      </c>
      <c r="F268" s="208" t="s">
        <v>378</v>
      </c>
      <c r="G268" s="209" t="s">
        <v>341</v>
      </c>
      <c r="H268" s="210">
        <v>8</v>
      </c>
      <c r="I268" s="211"/>
      <c r="J268" s="212">
        <f>ROUND(I268*H268,2)</f>
        <v>0</v>
      </c>
      <c r="K268" s="208" t="s">
        <v>159</v>
      </c>
      <c r="L268" s="46"/>
      <c r="M268" s="213" t="s">
        <v>19</v>
      </c>
      <c r="N268" s="214" t="s">
        <v>49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160</v>
      </c>
      <c r="AT268" s="217" t="s">
        <v>155</v>
      </c>
      <c r="AU268" s="217" t="s">
        <v>88</v>
      </c>
      <c r="AY268" s="19" t="s">
        <v>153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86</v>
      </c>
      <c r="BK268" s="218">
        <f>ROUND(I268*H268,2)</f>
        <v>0</v>
      </c>
      <c r="BL268" s="19" t="s">
        <v>160</v>
      </c>
      <c r="BM268" s="217" t="s">
        <v>379</v>
      </c>
    </row>
    <row r="269" s="2" customFormat="1">
      <c r="A269" s="40"/>
      <c r="B269" s="41"/>
      <c r="C269" s="42"/>
      <c r="D269" s="219" t="s">
        <v>161</v>
      </c>
      <c r="E269" s="42"/>
      <c r="F269" s="220" t="s">
        <v>380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161</v>
      </c>
      <c r="AU269" s="19" t="s">
        <v>88</v>
      </c>
    </row>
    <row r="270" s="2" customFormat="1" ht="16.5" customHeight="1">
      <c r="A270" s="40"/>
      <c r="B270" s="41"/>
      <c r="C270" s="257" t="s">
        <v>381</v>
      </c>
      <c r="D270" s="257" t="s">
        <v>220</v>
      </c>
      <c r="E270" s="258" t="s">
        <v>382</v>
      </c>
      <c r="F270" s="259" t="s">
        <v>383</v>
      </c>
      <c r="G270" s="260" t="s">
        <v>341</v>
      </c>
      <c r="H270" s="261">
        <v>8</v>
      </c>
      <c r="I270" s="262"/>
      <c r="J270" s="263">
        <f>ROUND(I270*H270,2)</f>
        <v>0</v>
      </c>
      <c r="K270" s="259" t="s">
        <v>159</v>
      </c>
      <c r="L270" s="264"/>
      <c r="M270" s="265" t="s">
        <v>19</v>
      </c>
      <c r="N270" s="266" t="s">
        <v>49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182</v>
      </c>
      <c r="AT270" s="217" t="s">
        <v>220</v>
      </c>
      <c r="AU270" s="217" t="s">
        <v>88</v>
      </c>
      <c r="AY270" s="19" t="s">
        <v>153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86</v>
      </c>
      <c r="BK270" s="218">
        <f>ROUND(I270*H270,2)</f>
        <v>0</v>
      </c>
      <c r="BL270" s="19" t="s">
        <v>160</v>
      </c>
      <c r="BM270" s="217" t="s">
        <v>384</v>
      </c>
    </row>
    <row r="271" s="2" customFormat="1" ht="16.5" customHeight="1">
      <c r="A271" s="40"/>
      <c r="B271" s="41"/>
      <c r="C271" s="206" t="s">
        <v>297</v>
      </c>
      <c r="D271" s="206" t="s">
        <v>155</v>
      </c>
      <c r="E271" s="207" t="s">
        <v>385</v>
      </c>
      <c r="F271" s="208" t="s">
        <v>386</v>
      </c>
      <c r="G271" s="209" t="s">
        <v>341</v>
      </c>
      <c r="H271" s="210">
        <v>8</v>
      </c>
      <c r="I271" s="211"/>
      <c r="J271" s="212">
        <f>ROUND(I271*H271,2)</f>
        <v>0</v>
      </c>
      <c r="K271" s="208" t="s">
        <v>159</v>
      </c>
      <c r="L271" s="46"/>
      <c r="M271" s="213" t="s">
        <v>19</v>
      </c>
      <c r="N271" s="214" t="s">
        <v>49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160</v>
      </c>
      <c r="AT271" s="217" t="s">
        <v>155</v>
      </c>
      <c r="AU271" s="217" t="s">
        <v>88</v>
      </c>
      <c r="AY271" s="19" t="s">
        <v>153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86</v>
      </c>
      <c r="BK271" s="218">
        <f>ROUND(I271*H271,2)</f>
        <v>0</v>
      </c>
      <c r="BL271" s="19" t="s">
        <v>160</v>
      </c>
      <c r="BM271" s="217" t="s">
        <v>387</v>
      </c>
    </row>
    <row r="272" s="2" customFormat="1">
      <c r="A272" s="40"/>
      <c r="B272" s="41"/>
      <c r="C272" s="42"/>
      <c r="D272" s="219" t="s">
        <v>161</v>
      </c>
      <c r="E272" s="42"/>
      <c r="F272" s="220" t="s">
        <v>388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161</v>
      </c>
      <c r="AU272" s="19" t="s">
        <v>88</v>
      </c>
    </row>
    <row r="273" s="2" customFormat="1" ht="21.75" customHeight="1">
      <c r="A273" s="40"/>
      <c r="B273" s="41"/>
      <c r="C273" s="257" t="s">
        <v>389</v>
      </c>
      <c r="D273" s="257" t="s">
        <v>220</v>
      </c>
      <c r="E273" s="258" t="s">
        <v>390</v>
      </c>
      <c r="F273" s="259" t="s">
        <v>391</v>
      </c>
      <c r="G273" s="260" t="s">
        <v>341</v>
      </c>
      <c r="H273" s="261">
        <v>8</v>
      </c>
      <c r="I273" s="262"/>
      <c r="J273" s="263">
        <f>ROUND(I273*H273,2)</f>
        <v>0</v>
      </c>
      <c r="K273" s="259" t="s">
        <v>159</v>
      </c>
      <c r="L273" s="264"/>
      <c r="M273" s="265" t="s">
        <v>19</v>
      </c>
      <c r="N273" s="266" t="s">
        <v>49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182</v>
      </c>
      <c r="AT273" s="217" t="s">
        <v>220</v>
      </c>
      <c r="AU273" s="217" t="s">
        <v>88</v>
      </c>
      <c r="AY273" s="19" t="s">
        <v>153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86</v>
      </c>
      <c r="BK273" s="218">
        <f>ROUND(I273*H273,2)</f>
        <v>0</v>
      </c>
      <c r="BL273" s="19" t="s">
        <v>160</v>
      </c>
      <c r="BM273" s="217" t="s">
        <v>392</v>
      </c>
    </row>
    <row r="274" s="2" customFormat="1" ht="16.5" customHeight="1">
      <c r="A274" s="40"/>
      <c r="B274" s="41"/>
      <c r="C274" s="206" t="s">
        <v>303</v>
      </c>
      <c r="D274" s="206" t="s">
        <v>155</v>
      </c>
      <c r="E274" s="207" t="s">
        <v>393</v>
      </c>
      <c r="F274" s="208" t="s">
        <v>394</v>
      </c>
      <c r="G274" s="209" t="s">
        <v>341</v>
      </c>
      <c r="H274" s="210">
        <v>8</v>
      </c>
      <c r="I274" s="211"/>
      <c r="J274" s="212">
        <f>ROUND(I274*H274,2)</f>
        <v>0</v>
      </c>
      <c r="K274" s="208" t="s">
        <v>159</v>
      </c>
      <c r="L274" s="46"/>
      <c r="M274" s="213" t="s">
        <v>19</v>
      </c>
      <c r="N274" s="214" t="s">
        <v>49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160</v>
      </c>
      <c r="AT274" s="217" t="s">
        <v>155</v>
      </c>
      <c r="AU274" s="217" t="s">
        <v>88</v>
      </c>
      <c r="AY274" s="19" t="s">
        <v>153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86</v>
      </c>
      <c r="BK274" s="218">
        <f>ROUND(I274*H274,2)</f>
        <v>0</v>
      </c>
      <c r="BL274" s="19" t="s">
        <v>160</v>
      </c>
      <c r="BM274" s="217" t="s">
        <v>395</v>
      </c>
    </row>
    <row r="275" s="2" customFormat="1">
      <c r="A275" s="40"/>
      <c r="B275" s="41"/>
      <c r="C275" s="42"/>
      <c r="D275" s="219" t="s">
        <v>161</v>
      </c>
      <c r="E275" s="42"/>
      <c r="F275" s="220" t="s">
        <v>396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161</v>
      </c>
      <c r="AU275" s="19" t="s">
        <v>88</v>
      </c>
    </row>
    <row r="276" s="13" customFormat="1">
      <c r="A276" s="13"/>
      <c r="B276" s="224"/>
      <c r="C276" s="225"/>
      <c r="D276" s="226" t="s">
        <v>163</v>
      </c>
      <c r="E276" s="227" t="s">
        <v>19</v>
      </c>
      <c r="F276" s="228" t="s">
        <v>182</v>
      </c>
      <c r="G276" s="225"/>
      <c r="H276" s="229">
        <v>8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163</v>
      </c>
      <c r="AU276" s="235" t="s">
        <v>88</v>
      </c>
      <c r="AV276" s="13" t="s">
        <v>88</v>
      </c>
      <c r="AW276" s="13" t="s">
        <v>37</v>
      </c>
      <c r="AX276" s="13" t="s">
        <v>78</v>
      </c>
      <c r="AY276" s="235" t="s">
        <v>153</v>
      </c>
    </row>
    <row r="277" s="14" customFormat="1">
      <c r="A277" s="14"/>
      <c r="B277" s="236"/>
      <c r="C277" s="237"/>
      <c r="D277" s="226" t="s">
        <v>163</v>
      </c>
      <c r="E277" s="238" t="s">
        <v>19</v>
      </c>
      <c r="F277" s="239" t="s">
        <v>190</v>
      </c>
      <c r="G277" s="237"/>
      <c r="H277" s="238" t="s">
        <v>19</v>
      </c>
      <c r="I277" s="240"/>
      <c r="J277" s="237"/>
      <c r="K277" s="237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163</v>
      </c>
      <c r="AU277" s="245" t="s">
        <v>88</v>
      </c>
      <c r="AV277" s="14" t="s">
        <v>86</v>
      </c>
      <c r="AW277" s="14" t="s">
        <v>37</v>
      </c>
      <c r="AX277" s="14" t="s">
        <v>78</v>
      </c>
      <c r="AY277" s="245" t="s">
        <v>153</v>
      </c>
    </row>
    <row r="278" s="15" customFormat="1">
      <c r="A278" s="15"/>
      <c r="B278" s="246"/>
      <c r="C278" s="247"/>
      <c r="D278" s="226" t="s">
        <v>163</v>
      </c>
      <c r="E278" s="248" t="s">
        <v>19</v>
      </c>
      <c r="F278" s="249" t="s">
        <v>166</v>
      </c>
      <c r="G278" s="247"/>
      <c r="H278" s="250">
        <v>8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163</v>
      </c>
      <c r="AU278" s="256" t="s">
        <v>88</v>
      </c>
      <c r="AV278" s="15" t="s">
        <v>160</v>
      </c>
      <c r="AW278" s="15" t="s">
        <v>37</v>
      </c>
      <c r="AX278" s="15" t="s">
        <v>86</v>
      </c>
      <c r="AY278" s="256" t="s">
        <v>153</v>
      </c>
    </row>
    <row r="279" s="2" customFormat="1" ht="16.5" customHeight="1">
      <c r="A279" s="40"/>
      <c r="B279" s="41"/>
      <c r="C279" s="257" t="s">
        <v>397</v>
      </c>
      <c r="D279" s="257" t="s">
        <v>220</v>
      </c>
      <c r="E279" s="258" t="s">
        <v>398</v>
      </c>
      <c r="F279" s="259" t="s">
        <v>399</v>
      </c>
      <c r="G279" s="260" t="s">
        <v>341</v>
      </c>
      <c r="H279" s="261">
        <v>8</v>
      </c>
      <c r="I279" s="262"/>
      <c r="J279" s="263">
        <f>ROUND(I279*H279,2)</f>
        <v>0</v>
      </c>
      <c r="K279" s="259" t="s">
        <v>159</v>
      </c>
      <c r="L279" s="264"/>
      <c r="M279" s="265" t="s">
        <v>19</v>
      </c>
      <c r="N279" s="266" t="s">
        <v>49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182</v>
      </c>
      <c r="AT279" s="217" t="s">
        <v>220</v>
      </c>
      <c r="AU279" s="217" t="s">
        <v>88</v>
      </c>
      <c r="AY279" s="19" t="s">
        <v>153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86</v>
      </c>
      <c r="BK279" s="218">
        <f>ROUND(I279*H279,2)</f>
        <v>0</v>
      </c>
      <c r="BL279" s="19" t="s">
        <v>160</v>
      </c>
      <c r="BM279" s="217" t="s">
        <v>400</v>
      </c>
    </row>
    <row r="280" s="2" customFormat="1" ht="16.5" customHeight="1">
      <c r="A280" s="40"/>
      <c r="B280" s="41"/>
      <c r="C280" s="257" t="s">
        <v>384</v>
      </c>
      <c r="D280" s="257" t="s">
        <v>220</v>
      </c>
      <c r="E280" s="258" t="s">
        <v>401</v>
      </c>
      <c r="F280" s="259" t="s">
        <v>402</v>
      </c>
      <c r="G280" s="260" t="s">
        <v>341</v>
      </c>
      <c r="H280" s="261">
        <v>8</v>
      </c>
      <c r="I280" s="262"/>
      <c r="J280" s="263">
        <f>ROUND(I280*H280,2)</f>
        <v>0</v>
      </c>
      <c r="K280" s="259" t="s">
        <v>403</v>
      </c>
      <c r="L280" s="264"/>
      <c r="M280" s="265" t="s">
        <v>19</v>
      </c>
      <c r="N280" s="266" t="s">
        <v>49</v>
      </c>
      <c r="O280" s="86"/>
      <c r="P280" s="215">
        <f>O280*H280</f>
        <v>0</v>
      </c>
      <c r="Q280" s="215">
        <v>0.0040000000000000001</v>
      </c>
      <c r="R280" s="215">
        <f>Q280*H280</f>
        <v>0.032000000000000001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182</v>
      </c>
      <c r="AT280" s="217" t="s">
        <v>220</v>
      </c>
      <c r="AU280" s="217" t="s">
        <v>88</v>
      </c>
      <c r="AY280" s="19" t="s">
        <v>153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86</v>
      </c>
      <c r="BK280" s="218">
        <f>ROUND(I280*H280,2)</f>
        <v>0</v>
      </c>
      <c r="BL280" s="19" t="s">
        <v>160</v>
      </c>
      <c r="BM280" s="217" t="s">
        <v>404</v>
      </c>
    </row>
    <row r="281" s="2" customFormat="1" ht="16.5" customHeight="1">
      <c r="A281" s="40"/>
      <c r="B281" s="41"/>
      <c r="C281" s="206" t="s">
        <v>405</v>
      </c>
      <c r="D281" s="206" t="s">
        <v>155</v>
      </c>
      <c r="E281" s="207" t="s">
        <v>406</v>
      </c>
      <c r="F281" s="208" t="s">
        <v>407</v>
      </c>
      <c r="G281" s="209" t="s">
        <v>341</v>
      </c>
      <c r="H281" s="210">
        <v>1</v>
      </c>
      <c r="I281" s="211"/>
      <c r="J281" s="212">
        <f>ROUND(I281*H281,2)</f>
        <v>0</v>
      </c>
      <c r="K281" s="208" t="s">
        <v>19</v>
      </c>
      <c r="L281" s="46"/>
      <c r="M281" s="213" t="s">
        <v>19</v>
      </c>
      <c r="N281" s="214" t="s">
        <v>49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160</v>
      </c>
      <c r="AT281" s="217" t="s">
        <v>155</v>
      </c>
      <c r="AU281" s="217" t="s">
        <v>88</v>
      </c>
      <c r="AY281" s="19" t="s">
        <v>153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86</v>
      </c>
      <c r="BK281" s="218">
        <f>ROUND(I281*H281,2)</f>
        <v>0</v>
      </c>
      <c r="BL281" s="19" t="s">
        <v>160</v>
      </c>
      <c r="BM281" s="217" t="s">
        <v>408</v>
      </c>
    </row>
    <row r="282" s="13" customFormat="1">
      <c r="A282" s="13"/>
      <c r="B282" s="224"/>
      <c r="C282" s="225"/>
      <c r="D282" s="226" t="s">
        <v>163</v>
      </c>
      <c r="E282" s="227" t="s">
        <v>19</v>
      </c>
      <c r="F282" s="228" t="s">
        <v>86</v>
      </c>
      <c r="G282" s="225"/>
      <c r="H282" s="229">
        <v>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163</v>
      </c>
      <c r="AU282" s="235" t="s">
        <v>88</v>
      </c>
      <c r="AV282" s="13" t="s">
        <v>88</v>
      </c>
      <c r="AW282" s="13" t="s">
        <v>37</v>
      </c>
      <c r="AX282" s="13" t="s">
        <v>78</v>
      </c>
      <c r="AY282" s="235" t="s">
        <v>153</v>
      </c>
    </row>
    <row r="283" s="14" customFormat="1">
      <c r="A283" s="14"/>
      <c r="B283" s="236"/>
      <c r="C283" s="237"/>
      <c r="D283" s="226" t="s">
        <v>163</v>
      </c>
      <c r="E283" s="238" t="s">
        <v>19</v>
      </c>
      <c r="F283" s="239" t="s">
        <v>190</v>
      </c>
      <c r="G283" s="237"/>
      <c r="H283" s="238" t="s">
        <v>19</v>
      </c>
      <c r="I283" s="240"/>
      <c r="J283" s="237"/>
      <c r="K283" s="237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163</v>
      </c>
      <c r="AU283" s="245" t="s">
        <v>88</v>
      </c>
      <c r="AV283" s="14" t="s">
        <v>86</v>
      </c>
      <c r="AW283" s="14" t="s">
        <v>37</v>
      </c>
      <c r="AX283" s="14" t="s">
        <v>78</v>
      </c>
      <c r="AY283" s="245" t="s">
        <v>153</v>
      </c>
    </row>
    <row r="284" s="15" customFormat="1">
      <c r="A284" s="15"/>
      <c r="B284" s="246"/>
      <c r="C284" s="247"/>
      <c r="D284" s="226" t="s">
        <v>163</v>
      </c>
      <c r="E284" s="248" t="s">
        <v>19</v>
      </c>
      <c r="F284" s="249" t="s">
        <v>166</v>
      </c>
      <c r="G284" s="247"/>
      <c r="H284" s="250">
        <v>1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163</v>
      </c>
      <c r="AU284" s="256" t="s">
        <v>88</v>
      </c>
      <c r="AV284" s="15" t="s">
        <v>160</v>
      </c>
      <c r="AW284" s="15" t="s">
        <v>37</v>
      </c>
      <c r="AX284" s="15" t="s">
        <v>86</v>
      </c>
      <c r="AY284" s="256" t="s">
        <v>153</v>
      </c>
    </row>
    <row r="285" s="12" customFormat="1" ht="22.8" customHeight="1">
      <c r="A285" s="12"/>
      <c r="B285" s="190"/>
      <c r="C285" s="191"/>
      <c r="D285" s="192" t="s">
        <v>77</v>
      </c>
      <c r="E285" s="204" t="s">
        <v>213</v>
      </c>
      <c r="F285" s="204" t="s">
        <v>409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SUM(P286:P377)</f>
        <v>0</v>
      </c>
      <c r="Q285" s="198"/>
      <c r="R285" s="199">
        <f>SUM(R286:R377)</f>
        <v>0</v>
      </c>
      <c r="S285" s="198"/>
      <c r="T285" s="200">
        <f>SUM(T286:T377)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86</v>
      </c>
      <c r="AT285" s="202" t="s">
        <v>77</v>
      </c>
      <c r="AU285" s="202" t="s">
        <v>86</v>
      </c>
      <c r="AY285" s="201" t="s">
        <v>153</v>
      </c>
      <c r="BK285" s="203">
        <f>SUM(BK286:BK377)</f>
        <v>0</v>
      </c>
    </row>
    <row r="286" s="2" customFormat="1" ht="16.5" customHeight="1">
      <c r="A286" s="40"/>
      <c r="B286" s="41"/>
      <c r="C286" s="206" t="s">
        <v>310</v>
      </c>
      <c r="D286" s="206" t="s">
        <v>155</v>
      </c>
      <c r="E286" s="207" t="s">
        <v>410</v>
      </c>
      <c r="F286" s="208" t="s">
        <v>411</v>
      </c>
      <c r="G286" s="209" t="s">
        <v>341</v>
      </c>
      <c r="H286" s="210">
        <v>8</v>
      </c>
      <c r="I286" s="211"/>
      <c r="J286" s="212">
        <f>ROUND(I286*H286,2)</f>
        <v>0</v>
      </c>
      <c r="K286" s="208" t="s">
        <v>159</v>
      </c>
      <c r="L286" s="46"/>
      <c r="M286" s="213" t="s">
        <v>19</v>
      </c>
      <c r="N286" s="214" t="s">
        <v>49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160</v>
      </c>
      <c r="AT286" s="217" t="s">
        <v>155</v>
      </c>
      <c r="AU286" s="217" t="s">
        <v>88</v>
      </c>
      <c r="AY286" s="19" t="s">
        <v>153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86</v>
      </c>
      <c r="BK286" s="218">
        <f>ROUND(I286*H286,2)</f>
        <v>0</v>
      </c>
      <c r="BL286" s="19" t="s">
        <v>160</v>
      </c>
      <c r="BM286" s="217" t="s">
        <v>412</v>
      </c>
    </row>
    <row r="287" s="2" customFormat="1">
      <c r="A287" s="40"/>
      <c r="B287" s="41"/>
      <c r="C287" s="42"/>
      <c r="D287" s="219" t="s">
        <v>161</v>
      </c>
      <c r="E287" s="42"/>
      <c r="F287" s="220" t="s">
        <v>413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161</v>
      </c>
      <c r="AU287" s="19" t="s">
        <v>88</v>
      </c>
    </row>
    <row r="288" s="13" customFormat="1">
      <c r="A288" s="13"/>
      <c r="B288" s="224"/>
      <c r="C288" s="225"/>
      <c r="D288" s="226" t="s">
        <v>163</v>
      </c>
      <c r="E288" s="227" t="s">
        <v>19</v>
      </c>
      <c r="F288" s="228" t="s">
        <v>414</v>
      </c>
      <c r="G288" s="225"/>
      <c r="H288" s="229">
        <v>8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163</v>
      </c>
      <c r="AU288" s="235" t="s">
        <v>88</v>
      </c>
      <c r="AV288" s="13" t="s">
        <v>88</v>
      </c>
      <c r="AW288" s="13" t="s">
        <v>37</v>
      </c>
      <c r="AX288" s="13" t="s">
        <v>78</v>
      </c>
      <c r="AY288" s="235" t="s">
        <v>153</v>
      </c>
    </row>
    <row r="289" s="14" customFormat="1">
      <c r="A289" s="14"/>
      <c r="B289" s="236"/>
      <c r="C289" s="237"/>
      <c r="D289" s="226" t="s">
        <v>163</v>
      </c>
      <c r="E289" s="238" t="s">
        <v>19</v>
      </c>
      <c r="F289" s="239" t="s">
        <v>190</v>
      </c>
      <c r="G289" s="237"/>
      <c r="H289" s="238" t="s">
        <v>19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163</v>
      </c>
      <c r="AU289" s="245" t="s">
        <v>88</v>
      </c>
      <c r="AV289" s="14" t="s">
        <v>86</v>
      </c>
      <c r="AW289" s="14" t="s">
        <v>37</v>
      </c>
      <c r="AX289" s="14" t="s">
        <v>78</v>
      </c>
      <c r="AY289" s="245" t="s">
        <v>153</v>
      </c>
    </row>
    <row r="290" s="15" customFormat="1">
      <c r="A290" s="15"/>
      <c r="B290" s="246"/>
      <c r="C290" s="247"/>
      <c r="D290" s="226" t="s">
        <v>163</v>
      </c>
      <c r="E290" s="248" t="s">
        <v>19</v>
      </c>
      <c r="F290" s="249" t="s">
        <v>166</v>
      </c>
      <c r="G290" s="247"/>
      <c r="H290" s="250">
        <v>8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163</v>
      </c>
      <c r="AU290" s="256" t="s">
        <v>88</v>
      </c>
      <c r="AV290" s="15" t="s">
        <v>160</v>
      </c>
      <c r="AW290" s="15" t="s">
        <v>37</v>
      </c>
      <c r="AX290" s="15" t="s">
        <v>86</v>
      </c>
      <c r="AY290" s="256" t="s">
        <v>153</v>
      </c>
    </row>
    <row r="291" s="2" customFormat="1" ht="16.5" customHeight="1">
      <c r="A291" s="40"/>
      <c r="B291" s="41"/>
      <c r="C291" s="257" t="s">
        <v>415</v>
      </c>
      <c r="D291" s="257" t="s">
        <v>220</v>
      </c>
      <c r="E291" s="258" t="s">
        <v>416</v>
      </c>
      <c r="F291" s="259" t="s">
        <v>417</v>
      </c>
      <c r="G291" s="260" t="s">
        <v>341</v>
      </c>
      <c r="H291" s="261">
        <v>2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49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182</v>
      </c>
      <c r="AT291" s="217" t="s">
        <v>220</v>
      </c>
      <c r="AU291" s="217" t="s">
        <v>88</v>
      </c>
      <c r="AY291" s="19" t="s">
        <v>153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86</v>
      </c>
      <c r="BK291" s="218">
        <f>ROUND(I291*H291,2)</f>
        <v>0</v>
      </c>
      <c r="BL291" s="19" t="s">
        <v>160</v>
      </c>
      <c r="BM291" s="217" t="s">
        <v>418</v>
      </c>
    </row>
    <row r="292" s="2" customFormat="1" ht="16.5" customHeight="1">
      <c r="A292" s="40"/>
      <c r="B292" s="41"/>
      <c r="C292" s="257" t="s">
        <v>231</v>
      </c>
      <c r="D292" s="257" t="s">
        <v>220</v>
      </c>
      <c r="E292" s="258" t="s">
        <v>419</v>
      </c>
      <c r="F292" s="259" t="s">
        <v>420</v>
      </c>
      <c r="G292" s="260" t="s">
        <v>341</v>
      </c>
      <c r="H292" s="261">
        <v>2</v>
      </c>
      <c r="I292" s="262"/>
      <c r="J292" s="263">
        <f>ROUND(I292*H292,2)</f>
        <v>0</v>
      </c>
      <c r="K292" s="259" t="s">
        <v>19</v>
      </c>
      <c r="L292" s="264"/>
      <c r="M292" s="265" t="s">
        <v>19</v>
      </c>
      <c r="N292" s="266" t="s">
        <v>49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182</v>
      </c>
      <c r="AT292" s="217" t="s">
        <v>220</v>
      </c>
      <c r="AU292" s="217" t="s">
        <v>88</v>
      </c>
      <c r="AY292" s="19" t="s">
        <v>153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86</v>
      </c>
      <c r="BK292" s="218">
        <f>ROUND(I292*H292,2)</f>
        <v>0</v>
      </c>
      <c r="BL292" s="19" t="s">
        <v>160</v>
      </c>
      <c r="BM292" s="217" t="s">
        <v>421</v>
      </c>
    </row>
    <row r="293" s="2" customFormat="1" ht="16.5" customHeight="1">
      <c r="A293" s="40"/>
      <c r="B293" s="41"/>
      <c r="C293" s="257" t="s">
        <v>422</v>
      </c>
      <c r="D293" s="257" t="s">
        <v>220</v>
      </c>
      <c r="E293" s="258" t="s">
        <v>423</v>
      </c>
      <c r="F293" s="259" t="s">
        <v>424</v>
      </c>
      <c r="G293" s="260" t="s">
        <v>341</v>
      </c>
      <c r="H293" s="261">
        <v>1</v>
      </c>
      <c r="I293" s="262"/>
      <c r="J293" s="263">
        <f>ROUND(I293*H293,2)</f>
        <v>0</v>
      </c>
      <c r="K293" s="259" t="s">
        <v>159</v>
      </c>
      <c r="L293" s="264"/>
      <c r="M293" s="265" t="s">
        <v>19</v>
      </c>
      <c r="N293" s="266" t="s">
        <v>49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182</v>
      </c>
      <c r="AT293" s="217" t="s">
        <v>220</v>
      </c>
      <c r="AU293" s="217" t="s">
        <v>88</v>
      </c>
      <c r="AY293" s="19" t="s">
        <v>153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86</v>
      </c>
      <c r="BK293" s="218">
        <f>ROUND(I293*H293,2)</f>
        <v>0</v>
      </c>
      <c r="BL293" s="19" t="s">
        <v>160</v>
      </c>
      <c r="BM293" s="217" t="s">
        <v>425</v>
      </c>
    </row>
    <row r="294" s="2" customFormat="1" ht="16.5" customHeight="1">
      <c r="A294" s="40"/>
      <c r="B294" s="41"/>
      <c r="C294" s="257" t="s">
        <v>320</v>
      </c>
      <c r="D294" s="257" t="s">
        <v>220</v>
      </c>
      <c r="E294" s="258" t="s">
        <v>426</v>
      </c>
      <c r="F294" s="259" t="s">
        <v>427</v>
      </c>
      <c r="G294" s="260" t="s">
        <v>341</v>
      </c>
      <c r="H294" s="261">
        <v>1</v>
      </c>
      <c r="I294" s="262"/>
      <c r="J294" s="263">
        <f>ROUND(I294*H294,2)</f>
        <v>0</v>
      </c>
      <c r="K294" s="259" t="s">
        <v>159</v>
      </c>
      <c r="L294" s="264"/>
      <c r="M294" s="265" t="s">
        <v>19</v>
      </c>
      <c r="N294" s="266" t="s">
        <v>49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182</v>
      </c>
      <c r="AT294" s="217" t="s">
        <v>220</v>
      </c>
      <c r="AU294" s="217" t="s">
        <v>88</v>
      </c>
      <c r="AY294" s="19" t="s">
        <v>153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86</v>
      </c>
      <c r="BK294" s="218">
        <f>ROUND(I294*H294,2)</f>
        <v>0</v>
      </c>
      <c r="BL294" s="19" t="s">
        <v>160</v>
      </c>
      <c r="BM294" s="217" t="s">
        <v>428</v>
      </c>
    </row>
    <row r="295" s="2" customFormat="1" ht="16.5" customHeight="1">
      <c r="A295" s="40"/>
      <c r="B295" s="41"/>
      <c r="C295" s="257" t="s">
        <v>429</v>
      </c>
      <c r="D295" s="257" t="s">
        <v>220</v>
      </c>
      <c r="E295" s="258" t="s">
        <v>430</v>
      </c>
      <c r="F295" s="259" t="s">
        <v>431</v>
      </c>
      <c r="G295" s="260" t="s">
        <v>341</v>
      </c>
      <c r="H295" s="261">
        <v>1</v>
      </c>
      <c r="I295" s="262"/>
      <c r="J295" s="263">
        <f>ROUND(I295*H295,2)</f>
        <v>0</v>
      </c>
      <c r="K295" s="259" t="s">
        <v>19</v>
      </c>
      <c r="L295" s="264"/>
      <c r="M295" s="265" t="s">
        <v>19</v>
      </c>
      <c r="N295" s="266" t="s">
        <v>49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182</v>
      </c>
      <c r="AT295" s="217" t="s">
        <v>220</v>
      </c>
      <c r="AU295" s="217" t="s">
        <v>88</v>
      </c>
      <c r="AY295" s="19" t="s">
        <v>153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86</v>
      </c>
      <c r="BK295" s="218">
        <f>ROUND(I295*H295,2)</f>
        <v>0</v>
      </c>
      <c r="BL295" s="19" t="s">
        <v>160</v>
      </c>
      <c r="BM295" s="217" t="s">
        <v>432</v>
      </c>
    </row>
    <row r="296" s="2" customFormat="1" ht="16.5" customHeight="1">
      <c r="A296" s="40"/>
      <c r="B296" s="41"/>
      <c r="C296" s="257" t="s">
        <v>323</v>
      </c>
      <c r="D296" s="257" t="s">
        <v>220</v>
      </c>
      <c r="E296" s="258" t="s">
        <v>433</v>
      </c>
      <c r="F296" s="259" t="s">
        <v>434</v>
      </c>
      <c r="G296" s="260" t="s">
        <v>341</v>
      </c>
      <c r="H296" s="261">
        <v>1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49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182</v>
      </c>
      <c r="AT296" s="217" t="s">
        <v>220</v>
      </c>
      <c r="AU296" s="217" t="s">
        <v>88</v>
      </c>
      <c r="AY296" s="19" t="s">
        <v>153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86</v>
      </c>
      <c r="BK296" s="218">
        <f>ROUND(I296*H296,2)</f>
        <v>0</v>
      </c>
      <c r="BL296" s="19" t="s">
        <v>160</v>
      </c>
      <c r="BM296" s="217" t="s">
        <v>435</v>
      </c>
    </row>
    <row r="297" s="2" customFormat="1" ht="16.5" customHeight="1">
      <c r="A297" s="40"/>
      <c r="B297" s="41"/>
      <c r="C297" s="206" t="s">
        <v>436</v>
      </c>
      <c r="D297" s="206" t="s">
        <v>155</v>
      </c>
      <c r="E297" s="207" t="s">
        <v>410</v>
      </c>
      <c r="F297" s="208" t="s">
        <v>411</v>
      </c>
      <c r="G297" s="209" t="s">
        <v>341</v>
      </c>
      <c r="H297" s="210">
        <v>7</v>
      </c>
      <c r="I297" s="211"/>
      <c r="J297" s="212">
        <f>ROUND(I297*H297,2)</f>
        <v>0</v>
      </c>
      <c r="K297" s="208" t="s">
        <v>159</v>
      </c>
      <c r="L297" s="46"/>
      <c r="M297" s="213" t="s">
        <v>19</v>
      </c>
      <c r="N297" s="214" t="s">
        <v>49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160</v>
      </c>
      <c r="AT297" s="217" t="s">
        <v>155</v>
      </c>
      <c r="AU297" s="217" t="s">
        <v>88</v>
      </c>
      <c r="AY297" s="19" t="s">
        <v>153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86</v>
      </c>
      <c r="BK297" s="218">
        <f>ROUND(I297*H297,2)</f>
        <v>0</v>
      </c>
      <c r="BL297" s="19" t="s">
        <v>160</v>
      </c>
      <c r="BM297" s="217" t="s">
        <v>437</v>
      </c>
    </row>
    <row r="298" s="2" customFormat="1">
      <c r="A298" s="40"/>
      <c r="B298" s="41"/>
      <c r="C298" s="42"/>
      <c r="D298" s="219" t="s">
        <v>161</v>
      </c>
      <c r="E298" s="42"/>
      <c r="F298" s="220" t="s">
        <v>413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161</v>
      </c>
      <c r="AU298" s="19" t="s">
        <v>88</v>
      </c>
    </row>
    <row r="299" s="13" customFormat="1">
      <c r="A299" s="13"/>
      <c r="B299" s="224"/>
      <c r="C299" s="225"/>
      <c r="D299" s="226" t="s">
        <v>163</v>
      </c>
      <c r="E299" s="227" t="s">
        <v>19</v>
      </c>
      <c r="F299" s="228" t="s">
        <v>438</v>
      </c>
      <c r="G299" s="225"/>
      <c r="H299" s="229">
        <v>7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163</v>
      </c>
      <c r="AU299" s="235" t="s">
        <v>88</v>
      </c>
      <c r="AV299" s="13" t="s">
        <v>88</v>
      </c>
      <c r="AW299" s="13" t="s">
        <v>37</v>
      </c>
      <c r="AX299" s="13" t="s">
        <v>78</v>
      </c>
      <c r="AY299" s="235" t="s">
        <v>153</v>
      </c>
    </row>
    <row r="300" s="14" customFormat="1">
      <c r="A300" s="14"/>
      <c r="B300" s="236"/>
      <c r="C300" s="237"/>
      <c r="D300" s="226" t="s">
        <v>163</v>
      </c>
      <c r="E300" s="238" t="s">
        <v>19</v>
      </c>
      <c r="F300" s="239" t="s">
        <v>190</v>
      </c>
      <c r="G300" s="237"/>
      <c r="H300" s="238" t="s">
        <v>19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163</v>
      </c>
      <c r="AU300" s="245" t="s">
        <v>88</v>
      </c>
      <c r="AV300" s="14" t="s">
        <v>86</v>
      </c>
      <c r="AW300" s="14" t="s">
        <v>37</v>
      </c>
      <c r="AX300" s="14" t="s">
        <v>78</v>
      </c>
      <c r="AY300" s="245" t="s">
        <v>153</v>
      </c>
    </row>
    <row r="301" s="15" customFormat="1">
      <c r="A301" s="15"/>
      <c r="B301" s="246"/>
      <c r="C301" s="247"/>
      <c r="D301" s="226" t="s">
        <v>163</v>
      </c>
      <c r="E301" s="248" t="s">
        <v>19</v>
      </c>
      <c r="F301" s="249" t="s">
        <v>166</v>
      </c>
      <c r="G301" s="247"/>
      <c r="H301" s="250">
        <v>7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163</v>
      </c>
      <c r="AU301" s="256" t="s">
        <v>88</v>
      </c>
      <c r="AV301" s="15" t="s">
        <v>160</v>
      </c>
      <c r="AW301" s="15" t="s">
        <v>37</v>
      </c>
      <c r="AX301" s="15" t="s">
        <v>86</v>
      </c>
      <c r="AY301" s="256" t="s">
        <v>153</v>
      </c>
    </row>
    <row r="302" s="2" customFormat="1" ht="16.5" customHeight="1">
      <c r="A302" s="40"/>
      <c r="B302" s="41"/>
      <c r="C302" s="257" t="s">
        <v>327</v>
      </c>
      <c r="D302" s="257" t="s">
        <v>220</v>
      </c>
      <c r="E302" s="258" t="s">
        <v>439</v>
      </c>
      <c r="F302" s="259" t="s">
        <v>440</v>
      </c>
      <c r="G302" s="260" t="s">
        <v>341</v>
      </c>
      <c r="H302" s="261">
        <v>2</v>
      </c>
      <c r="I302" s="262"/>
      <c r="J302" s="263">
        <f>ROUND(I302*H302,2)</f>
        <v>0</v>
      </c>
      <c r="K302" s="259" t="s">
        <v>19</v>
      </c>
      <c r="L302" s="264"/>
      <c r="M302" s="265" t="s">
        <v>19</v>
      </c>
      <c r="N302" s="266" t="s">
        <v>49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182</v>
      </c>
      <c r="AT302" s="217" t="s">
        <v>220</v>
      </c>
      <c r="AU302" s="217" t="s">
        <v>88</v>
      </c>
      <c r="AY302" s="19" t="s">
        <v>153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86</v>
      </c>
      <c r="BK302" s="218">
        <f>ROUND(I302*H302,2)</f>
        <v>0</v>
      </c>
      <c r="BL302" s="19" t="s">
        <v>160</v>
      </c>
      <c r="BM302" s="217" t="s">
        <v>441</v>
      </c>
    </row>
    <row r="303" s="2" customFormat="1" ht="16.5" customHeight="1">
      <c r="A303" s="40"/>
      <c r="B303" s="41"/>
      <c r="C303" s="257" t="s">
        <v>442</v>
      </c>
      <c r="D303" s="257" t="s">
        <v>220</v>
      </c>
      <c r="E303" s="258" t="s">
        <v>443</v>
      </c>
      <c r="F303" s="259" t="s">
        <v>444</v>
      </c>
      <c r="G303" s="260" t="s">
        <v>341</v>
      </c>
      <c r="H303" s="261">
        <v>2</v>
      </c>
      <c r="I303" s="262"/>
      <c r="J303" s="263">
        <f>ROUND(I303*H303,2)</f>
        <v>0</v>
      </c>
      <c r="K303" s="259" t="s">
        <v>19</v>
      </c>
      <c r="L303" s="264"/>
      <c r="M303" s="265" t="s">
        <v>19</v>
      </c>
      <c r="N303" s="266" t="s">
        <v>49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182</v>
      </c>
      <c r="AT303" s="217" t="s">
        <v>220</v>
      </c>
      <c r="AU303" s="217" t="s">
        <v>88</v>
      </c>
      <c r="AY303" s="19" t="s">
        <v>153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86</v>
      </c>
      <c r="BK303" s="218">
        <f>ROUND(I303*H303,2)</f>
        <v>0</v>
      </c>
      <c r="BL303" s="19" t="s">
        <v>160</v>
      </c>
      <c r="BM303" s="217" t="s">
        <v>445</v>
      </c>
    </row>
    <row r="304" s="2" customFormat="1" ht="16.5" customHeight="1">
      <c r="A304" s="40"/>
      <c r="B304" s="41"/>
      <c r="C304" s="257" t="s">
        <v>330</v>
      </c>
      <c r="D304" s="257" t="s">
        <v>220</v>
      </c>
      <c r="E304" s="258" t="s">
        <v>446</v>
      </c>
      <c r="F304" s="259" t="s">
        <v>447</v>
      </c>
      <c r="G304" s="260" t="s">
        <v>341</v>
      </c>
      <c r="H304" s="261">
        <v>1</v>
      </c>
      <c r="I304" s="262"/>
      <c r="J304" s="263">
        <f>ROUND(I304*H304,2)</f>
        <v>0</v>
      </c>
      <c r="K304" s="259" t="s">
        <v>159</v>
      </c>
      <c r="L304" s="264"/>
      <c r="M304" s="265" t="s">
        <v>19</v>
      </c>
      <c r="N304" s="266" t="s">
        <v>49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182</v>
      </c>
      <c r="AT304" s="217" t="s">
        <v>220</v>
      </c>
      <c r="AU304" s="217" t="s">
        <v>88</v>
      </c>
      <c r="AY304" s="19" t="s">
        <v>153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86</v>
      </c>
      <c r="BK304" s="218">
        <f>ROUND(I304*H304,2)</f>
        <v>0</v>
      </c>
      <c r="BL304" s="19" t="s">
        <v>160</v>
      </c>
      <c r="BM304" s="217" t="s">
        <v>448</v>
      </c>
    </row>
    <row r="305" s="2" customFormat="1" ht="16.5" customHeight="1">
      <c r="A305" s="40"/>
      <c r="B305" s="41"/>
      <c r="C305" s="257" t="s">
        <v>449</v>
      </c>
      <c r="D305" s="257" t="s">
        <v>220</v>
      </c>
      <c r="E305" s="258" t="s">
        <v>450</v>
      </c>
      <c r="F305" s="259" t="s">
        <v>451</v>
      </c>
      <c r="G305" s="260" t="s">
        <v>341</v>
      </c>
      <c r="H305" s="261">
        <v>1</v>
      </c>
      <c r="I305" s="262"/>
      <c r="J305" s="263">
        <f>ROUND(I305*H305,2)</f>
        <v>0</v>
      </c>
      <c r="K305" s="259" t="s">
        <v>159</v>
      </c>
      <c r="L305" s="264"/>
      <c r="M305" s="265" t="s">
        <v>19</v>
      </c>
      <c r="N305" s="266" t="s">
        <v>49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182</v>
      </c>
      <c r="AT305" s="217" t="s">
        <v>220</v>
      </c>
      <c r="AU305" s="217" t="s">
        <v>88</v>
      </c>
      <c r="AY305" s="19" t="s">
        <v>153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86</v>
      </c>
      <c r="BK305" s="218">
        <f>ROUND(I305*H305,2)</f>
        <v>0</v>
      </c>
      <c r="BL305" s="19" t="s">
        <v>160</v>
      </c>
      <c r="BM305" s="217" t="s">
        <v>452</v>
      </c>
    </row>
    <row r="306" s="2" customFormat="1" ht="16.5" customHeight="1">
      <c r="A306" s="40"/>
      <c r="B306" s="41"/>
      <c r="C306" s="257" t="s">
        <v>332</v>
      </c>
      <c r="D306" s="257" t="s">
        <v>220</v>
      </c>
      <c r="E306" s="258" t="s">
        <v>453</v>
      </c>
      <c r="F306" s="259" t="s">
        <v>454</v>
      </c>
      <c r="G306" s="260" t="s">
        <v>341</v>
      </c>
      <c r="H306" s="261">
        <v>1</v>
      </c>
      <c r="I306" s="262"/>
      <c r="J306" s="263">
        <f>ROUND(I306*H306,2)</f>
        <v>0</v>
      </c>
      <c r="K306" s="259" t="s">
        <v>159</v>
      </c>
      <c r="L306" s="264"/>
      <c r="M306" s="265" t="s">
        <v>19</v>
      </c>
      <c r="N306" s="266" t="s">
        <v>49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220</v>
      </c>
      <c r="AU306" s="217" t="s">
        <v>88</v>
      </c>
      <c r="AY306" s="19" t="s">
        <v>153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86</v>
      </c>
      <c r="BK306" s="218">
        <f>ROUND(I306*H306,2)</f>
        <v>0</v>
      </c>
      <c r="BL306" s="19" t="s">
        <v>160</v>
      </c>
      <c r="BM306" s="217" t="s">
        <v>455</v>
      </c>
    </row>
    <row r="307" s="2" customFormat="1" ht="16.5" customHeight="1">
      <c r="A307" s="40"/>
      <c r="B307" s="41"/>
      <c r="C307" s="206" t="s">
        <v>456</v>
      </c>
      <c r="D307" s="206" t="s">
        <v>155</v>
      </c>
      <c r="E307" s="207" t="s">
        <v>457</v>
      </c>
      <c r="F307" s="208" t="s">
        <v>458</v>
      </c>
      <c r="G307" s="209" t="s">
        <v>341</v>
      </c>
      <c r="H307" s="210">
        <v>11</v>
      </c>
      <c r="I307" s="211"/>
      <c r="J307" s="212">
        <f>ROUND(I307*H307,2)</f>
        <v>0</v>
      </c>
      <c r="K307" s="208" t="s">
        <v>159</v>
      </c>
      <c r="L307" s="46"/>
      <c r="M307" s="213" t="s">
        <v>19</v>
      </c>
      <c r="N307" s="214" t="s">
        <v>49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160</v>
      </c>
      <c r="AT307" s="217" t="s">
        <v>155</v>
      </c>
      <c r="AU307" s="217" t="s">
        <v>88</v>
      </c>
      <c r="AY307" s="19" t="s">
        <v>153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86</v>
      </c>
      <c r="BK307" s="218">
        <f>ROUND(I307*H307,2)</f>
        <v>0</v>
      </c>
      <c r="BL307" s="19" t="s">
        <v>160</v>
      </c>
      <c r="BM307" s="217" t="s">
        <v>459</v>
      </c>
    </row>
    <row r="308" s="2" customFormat="1">
      <c r="A308" s="40"/>
      <c r="B308" s="41"/>
      <c r="C308" s="42"/>
      <c r="D308" s="219" t="s">
        <v>161</v>
      </c>
      <c r="E308" s="42"/>
      <c r="F308" s="220" t="s">
        <v>460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161</v>
      </c>
      <c r="AU308" s="19" t="s">
        <v>88</v>
      </c>
    </row>
    <row r="309" s="13" customFormat="1">
      <c r="A309" s="13"/>
      <c r="B309" s="224"/>
      <c r="C309" s="225"/>
      <c r="D309" s="226" t="s">
        <v>163</v>
      </c>
      <c r="E309" s="227" t="s">
        <v>19</v>
      </c>
      <c r="F309" s="228" t="s">
        <v>226</v>
      </c>
      <c r="G309" s="225"/>
      <c r="H309" s="229">
        <v>11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163</v>
      </c>
      <c r="AU309" s="235" t="s">
        <v>88</v>
      </c>
      <c r="AV309" s="13" t="s">
        <v>88</v>
      </c>
      <c r="AW309" s="13" t="s">
        <v>37</v>
      </c>
      <c r="AX309" s="13" t="s">
        <v>78</v>
      </c>
      <c r="AY309" s="235" t="s">
        <v>153</v>
      </c>
    </row>
    <row r="310" s="14" customFormat="1">
      <c r="A310" s="14"/>
      <c r="B310" s="236"/>
      <c r="C310" s="237"/>
      <c r="D310" s="226" t="s">
        <v>163</v>
      </c>
      <c r="E310" s="238" t="s">
        <v>19</v>
      </c>
      <c r="F310" s="239" t="s">
        <v>190</v>
      </c>
      <c r="G310" s="237"/>
      <c r="H310" s="238" t="s">
        <v>19</v>
      </c>
      <c r="I310" s="240"/>
      <c r="J310" s="237"/>
      <c r="K310" s="237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163</v>
      </c>
      <c r="AU310" s="245" t="s">
        <v>88</v>
      </c>
      <c r="AV310" s="14" t="s">
        <v>86</v>
      </c>
      <c r="AW310" s="14" t="s">
        <v>37</v>
      </c>
      <c r="AX310" s="14" t="s">
        <v>78</v>
      </c>
      <c r="AY310" s="245" t="s">
        <v>153</v>
      </c>
    </row>
    <row r="311" s="15" customFormat="1">
      <c r="A311" s="15"/>
      <c r="B311" s="246"/>
      <c r="C311" s="247"/>
      <c r="D311" s="226" t="s">
        <v>163</v>
      </c>
      <c r="E311" s="248" t="s">
        <v>19</v>
      </c>
      <c r="F311" s="249" t="s">
        <v>166</v>
      </c>
      <c r="G311" s="247"/>
      <c r="H311" s="250">
        <v>11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163</v>
      </c>
      <c r="AU311" s="256" t="s">
        <v>88</v>
      </c>
      <c r="AV311" s="15" t="s">
        <v>160</v>
      </c>
      <c r="AW311" s="15" t="s">
        <v>37</v>
      </c>
      <c r="AX311" s="15" t="s">
        <v>86</v>
      </c>
      <c r="AY311" s="256" t="s">
        <v>153</v>
      </c>
    </row>
    <row r="312" s="2" customFormat="1" ht="16.5" customHeight="1">
      <c r="A312" s="40"/>
      <c r="B312" s="41"/>
      <c r="C312" s="257" t="s">
        <v>337</v>
      </c>
      <c r="D312" s="257" t="s">
        <v>220</v>
      </c>
      <c r="E312" s="258" t="s">
        <v>461</v>
      </c>
      <c r="F312" s="259" t="s">
        <v>462</v>
      </c>
      <c r="G312" s="260" t="s">
        <v>341</v>
      </c>
      <c r="H312" s="261">
        <v>11</v>
      </c>
      <c r="I312" s="262"/>
      <c r="J312" s="263">
        <f>ROUND(I312*H312,2)</f>
        <v>0</v>
      </c>
      <c r="K312" s="259" t="s">
        <v>159</v>
      </c>
      <c r="L312" s="264"/>
      <c r="M312" s="265" t="s">
        <v>19</v>
      </c>
      <c r="N312" s="266" t="s">
        <v>49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182</v>
      </c>
      <c r="AT312" s="217" t="s">
        <v>220</v>
      </c>
      <c r="AU312" s="217" t="s">
        <v>88</v>
      </c>
      <c r="AY312" s="19" t="s">
        <v>153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86</v>
      </c>
      <c r="BK312" s="218">
        <f>ROUND(I312*H312,2)</f>
        <v>0</v>
      </c>
      <c r="BL312" s="19" t="s">
        <v>160</v>
      </c>
      <c r="BM312" s="217" t="s">
        <v>463</v>
      </c>
    </row>
    <row r="313" s="2" customFormat="1" ht="16.5" customHeight="1">
      <c r="A313" s="40"/>
      <c r="B313" s="41"/>
      <c r="C313" s="257" t="s">
        <v>464</v>
      </c>
      <c r="D313" s="257" t="s">
        <v>220</v>
      </c>
      <c r="E313" s="258" t="s">
        <v>465</v>
      </c>
      <c r="F313" s="259" t="s">
        <v>466</v>
      </c>
      <c r="G313" s="260" t="s">
        <v>341</v>
      </c>
      <c r="H313" s="261">
        <v>11</v>
      </c>
      <c r="I313" s="262"/>
      <c r="J313" s="263">
        <f>ROUND(I313*H313,2)</f>
        <v>0</v>
      </c>
      <c r="K313" s="259" t="s">
        <v>159</v>
      </c>
      <c r="L313" s="264"/>
      <c r="M313" s="265" t="s">
        <v>19</v>
      </c>
      <c r="N313" s="266" t="s">
        <v>49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182</v>
      </c>
      <c r="AT313" s="217" t="s">
        <v>220</v>
      </c>
      <c r="AU313" s="217" t="s">
        <v>88</v>
      </c>
      <c r="AY313" s="19" t="s">
        <v>153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86</v>
      </c>
      <c r="BK313" s="218">
        <f>ROUND(I313*H313,2)</f>
        <v>0</v>
      </c>
      <c r="BL313" s="19" t="s">
        <v>160</v>
      </c>
      <c r="BM313" s="217" t="s">
        <v>467</v>
      </c>
    </row>
    <row r="314" s="2" customFormat="1" ht="16.5" customHeight="1">
      <c r="A314" s="40"/>
      <c r="B314" s="41"/>
      <c r="C314" s="257" t="s">
        <v>342</v>
      </c>
      <c r="D314" s="257" t="s">
        <v>220</v>
      </c>
      <c r="E314" s="258" t="s">
        <v>468</v>
      </c>
      <c r="F314" s="259" t="s">
        <v>469</v>
      </c>
      <c r="G314" s="260" t="s">
        <v>341</v>
      </c>
      <c r="H314" s="261">
        <v>11</v>
      </c>
      <c r="I314" s="262"/>
      <c r="J314" s="263">
        <f>ROUND(I314*H314,2)</f>
        <v>0</v>
      </c>
      <c r="K314" s="259" t="s">
        <v>159</v>
      </c>
      <c r="L314" s="264"/>
      <c r="M314" s="265" t="s">
        <v>19</v>
      </c>
      <c r="N314" s="266" t="s">
        <v>49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182</v>
      </c>
      <c r="AT314" s="217" t="s">
        <v>220</v>
      </c>
      <c r="AU314" s="217" t="s">
        <v>88</v>
      </c>
      <c r="AY314" s="19" t="s">
        <v>153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86</v>
      </c>
      <c r="BK314" s="218">
        <f>ROUND(I314*H314,2)</f>
        <v>0</v>
      </c>
      <c r="BL314" s="19" t="s">
        <v>160</v>
      </c>
      <c r="BM314" s="217" t="s">
        <v>470</v>
      </c>
    </row>
    <row r="315" s="2" customFormat="1" ht="16.5" customHeight="1">
      <c r="A315" s="40"/>
      <c r="B315" s="41"/>
      <c r="C315" s="257" t="s">
        <v>471</v>
      </c>
      <c r="D315" s="257" t="s">
        <v>220</v>
      </c>
      <c r="E315" s="258" t="s">
        <v>472</v>
      </c>
      <c r="F315" s="259" t="s">
        <v>473</v>
      </c>
      <c r="G315" s="260" t="s">
        <v>341</v>
      </c>
      <c r="H315" s="261">
        <v>11</v>
      </c>
      <c r="I315" s="262"/>
      <c r="J315" s="263">
        <f>ROUND(I315*H315,2)</f>
        <v>0</v>
      </c>
      <c r="K315" s="259" t="s">
        <v>159</v>
      </c>
      <c r="L315" s="264"/>
      <c r="M315" s="265" t="s">
        <v>19</v>
      </c>
      <c r="N315" s="266" t="s">
        <v>49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182</v>
      </c>
      <c r="AT315" s="217" t="s">
        <v>220</v>
      </c>
      <c r="AU315" s="217" t="s">
        <v>88</v>
      </c>
      <c r="AY315" s="19" t="s">
        <v>153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86</v>
      </c>
      <c r="BK315" s="218">
        <f>ROUND(I315*H315,2)</f>
        <v>0</v>
      </c>
      <c r="BL315" s="19" t="s">
        <v>160</v>
      </c>
      <c r="BM315" s="217" t="s">
        <v>474</v>
      </c>
    </row>
    <row r="316" s="2" customFormat="1" ht="16.5" customHeight="1">
      <c r="A316" s="40"/>
      <c r="B316" s="41"/>
      <c r="C316" s="206" t="s">
        <v>347</v>
      </c>
      <c r="D316" s="206" t="s">
        <v>155</v>
      </c>
      <c r="E316" s="207" t="s">
        <v>475</v>
      </c>
      <c r="F316" s="208" t="s">
        <v>476</v>
      </c>
      <c r="G316" s="209" t="s">
        <v>274</v>
      </c>
      <c r="H316" s="210">
        <v>551</v>
      </c>
      <c r="I316" s="211"/>
      <c r="J316" s="212">
        <f>ROUND(I316*H316,2)</f>
        <v>0</v>
      </c>
      <c r="K316" s="208" t="s">
        <v>159</v>
      </c>
      <c r="L316" s="46"/>
      <c r="M316" s="213" t="s">
        <v>19</v>
      </c>
      <c r="N316" s="214" t="s">
        <v>49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160</v>
      </c>
      <c r="AT316" s="217" t="s">
        <v>155</v>
      </c>
      <c r="AU316" s="217" t="s">
        <v>88</v>
      </c>
      <c r="AY316" s="19" t="s">
        <v>153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86</v>
      </c>
      <c r="BK316" s="218">
        <f>ROUND(I316*H316,2)</f>
        <v>0</v>
      </c>
      <c r="BL316" s="19" t="s">
        <v>160</v>
      </c>
      <c r="BM316" s="217" t="s">
        <v>477</v>
      </c>
    </row>
    <row r="317" s="2" customFormat="1">
      <c r="A317" s="40"/>
      <c r="B317" s="41"/>
      <c r="C317" s="42"/>
      <c r="D317" s="219" t="s">
        <v>161</v>
      </c>
      <c r="E317" s="42"/>
      <c r="F317" s="220" t="s">
        <v>478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161</v>
      </c>
      <c r="AU317" s="19" t="s">
        <v>88</v>
      </c>
    </row>
    <row r="318" s="13" customFormat="1">
      <c r="A318" s="13"/>
      <c r="B318" s="224"/>
      <c r="C318" s="225"/>
      <c r="D318" s="226" t="s">
        <v>163</v>
      </c>
      <c r="E318" s="227" t="s">
        <v>19</v>
      </c>
      <c r="F318" s="228" t="s">
        <v>479</v>
      </c>
      <c r="G318" s="225"/>
      <c r="H318" s="229">
        <v>551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163</v>
      </c>
      <c r="AU318" s="235" t="s">
        <v>88</v>
      </c>
      <c r="AV318" s="13" t="s">
        <v>88</v>
      </c>
      <c r="AW318" s="13" t="s">
        <v>37</v>
      </c>
      <c r="AX318" s="13" t="s">
        <v>78</v>
      </c>
      <c r="AY318" s="235" t="s">
        <v>153</v>
      </c>
    </row>
    <row r="319" s="14" customFormat="1">
      <c r="A319" s="14"/>
      <c r="B319" s="236"/>
      <c r="C319" s="237"/>
      <c r="D319" s="226" t="s">
        <v>163</v>
      </c>
      <c r="E319" s="238" t="s">
        <v>19</v>
      </c>
      <c r="F319" s="239" t="s">
        <v>480</v>
      </c>
      <c r="G319" s="237"/>
      <c r="H319" s="238" t="s">
        <v>19</v>
      </c>
      <c r="I319" s="240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163</v>
      </c>
      <c r="AU319" s="245" t="s">
        <v>88</v>
      </c>
      <c r="AV319" s="14" t="s">
        <v>86</v>
      </c>
      <c r="AW319" s="14" t="s">
        <v>37</v>
      </c>
      <c r="AX319" s="14" t="s">
        <v>78</v>
      </c>
      <c r="AY319" s="245" t="s">
        <v>153</v>
      </c>
    </row>
    <row r="320" s="15" customFormat="1">
      <c r="A320" s="15"/>
      <c r="B320" s="246"/>
      <c r="C320" s="247"/>
      <c r="D320" s="226" t="s">
        <v>163</v>
      </c>
      <c r="E320" s="248" t="s">
        <v>19</v>
      </c>
      <c r="F320" s="249" t="s">
        <v>166</v>
      </c>
      <c r="G320" s="247"/>
      <c r="H320" s="250">
        <v>551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163</v>
      </c>
      <c r="AU320" s="256" t="s">
        <v>88</v>
      </c>
      <c r="AV320" s="15" t="s">
        <v>160</v>
      </c>
      <c r="AW320" s="15" t="s">
        <v>37</v>
      </c>
      <c r="AX320" s="15" t="s">
        <v>86</v>
      </c>
      <c r="AY320" s="256" t="s">
        <v>153</v>
      </c>
    </row>
    <row r="321" s="2" customFormat="1" ht="16.5" customHeight="1">
      <c r="A321" s="40"/>
      <c r="B321" s="41"/>
      <c r="C321" s="206" t="s">
        <v>481</v>
      </c>
      <c r="D321" s="206" t="s">
        <v>155</v>
      </c>
      <c r="E321" s="207" t="s">
        <v>482</v>
      </c>
      <c r="F321" s="208" t="s">
        <v>483</v>
      </c>
      <c r="G321" s="209" t="s">
        <v>274</v>
      </c>
      <c r="H321" s="210">
        <v>24.5</v>
      </c>
      <c r="I321" s="211"/>
      <c r="J321" s="212">
        <f>ROUND(I321*H321,2)</f>
        <v>0</v>
      </c>
      <c r="K321" s="208" t="s">
        <v>159</v>
      </c>
      <c r="L321" s="46"/>
      <c r="M321" s="213" t="s">
        <v>19</v>
      </c>
      <c r="N321" s="214" t="s">
        <v>49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160</v>
      </c>
      <c r="AT321" s="217" t="s">
        <v>155</v>
      </c>
      <c r="AU321" s="217" t="s">
        <v>88</v>
      </c>
      <c r="AY321" s="19" t="s">
        <v>153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86</v>
      </c>
      <c r="BK321" s="218">
        <f>ROUND(I321*H321,2)</f>
        <v>0</v>
      </c>
      <c r="BL321" s="19" t="s">
        <v>160</v>
      </c>
      <c r="BM321" s="217" t="s">
        <v>484</v>
      </c>
    </row>
    <row r="322" s="2" customFormat="1">
      <c r="A322" s="40"/>
      <c r="B322" s="41"/>
      <c r="C322" s="42"/>
      <c r="D322" s="219" t="s">
        <v>161</v>
      </c>
      <c r="E322" s="42"/>
      <c r="F322" s="220" t="s">
        <v>485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161</v>
      </c>
      <c r="AU322" s="19" t="s">
        <v>88</v>
      </c>
    </row>
    <row r="323" s="13" customFormat="1">
      <c r="A323" s="13"/>
      <c r="B323" s="224"/>
      <c r="C323" s="225"/>
      <c r="D323" s="226" t="s">
        <v>163</v>
      </c>
      <c r="E323" s="227" t="s">
        <v>19</v>
      </c>
      <c r="F323" s="228" t="s">
        <v>486</v>
      </c>
      <c r="G323" s="225"/>
      <c r="H323" s="229">
        <v>24.5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163</v>
      </c>
      <c r="AU323" s="235" t="s">
        <v>88</v>
      </c>
      <c r="AV323" s="13" t="s">
        <v>88</v>
      </c>
      <c r="AW323" s="13" t="s">
        <v>37</v>
      </c>
      <c r="AX323" s="13" t="s">
        <v>78</v>
      </c>
      <c r="AY323" s="235" t="s">
        <v>153</v>
      </c>
    </row>
    <row r="324" s="14" customFormat="1">
      <c r="A324" s="14"/>
      <c r="B324" s="236"/>
      <c r="C324" s="237"/>
      <c r="D324" s="226" t="s">
        <v>163</v>
      </c>
      <c r="E324" s="238" t="s">
        <v>19</v>
      </c>
      <c r="F324" s="239" t="s">
        <v>487</v>
      </c>
      <c r="G324" s="237"/>
      <c r="H324" s="238" t="s">
        <v>19</v>
      </c>
      <c r="I324" s="240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163</v>
      </c>
      <c r="AU324" s="245" t="s">
        <v>88</v>
      </c>
      <c r="AV324" s="14" t="s">
        <v>86</v>
      </c>
      <c r="AW324" s="14" t="s">
        <v>37</v>
      </c>
      <c r="AX324" s="14" t="s">
        <v>78</v>
      </c>
      <c r="AY324" s="245" t="s">
        <v>153</v>
      </c>
    </row>
    <row r="325" s="15" customFormat="1">
      <c r="A325" s="15"/>
      <c r="B325" s="246"/>
      <c r="C325" s="247"/>
      <c r="D325" s="226" t="s">
        <v>163</v>
      </c>
      <c r="E325" s="248" t="s">
        <v>19</v>
      </c>
      <c r="F325" s="249" t="s">
        <v>166</v>
      </c>
      <c r="G325" s="247"/>
      <c r="H325" s="250">
        <v>24.5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163</v>
      </c>
      <c r="AU325" s="256" t="s">
        <v>88</v>
      </c>
      <c r="AV325" s="15" t="s">
        <v>160</v>
      </c>
      <c r="AW325" s="15" t="s">
        <v>37</v>
      </c>
      <c r="AX325" s="15" t="s">
        <v>86</v>
      </c>
      <c r="AY325" s="256" t="s">
        <v>153</v>
      </c>
    </row>
    <row r="326" s="2" customFormat="1" ht="21.75" customHeight="1">
      <c r="A326" s="40"/>
      <c r="B326" s="41"/>
      <c r="C326" s="206" t="s">
        <v>350</v>
      </c>
      <c r="D326" s="206" t="s">
        <v>155</v>
      </c>
      <c r="E326" s="207" t="s">
        <v>488</v>
      </c>
      <c r="F326" s="208" t="s">
        <v>489</v>
      </c>
      <c r="G326" s="209" t="s">
        <v>274</v>
      </c>
      <c r="H326" s="210">
        <v>13</v>
      </c>
      <c r="I326" s="211"/>
      <c r="J326" s="212">
        <f>ROUND(I326*H326,2)</f>
        <v>0</v>
      </c>
      <c r="K326" s="208" t="s">
        <v>159</v>
      </c>
      <c r="L326" s="46"/>
      <c r="M326" s="213" t="s">
        <v>19</v>
      </c>
      <c r="N326" s="214" t="s">
        <v>49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160</v>
      </c>
      <c r="AT326" s="217" t="s">
        <v>155</v>
      </c>
      <c r="AU326" s="217" t="s">
        <v>88</v>
      </c>
      <c r="AY326" s="19" t="s">
        <v>153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86</v>
      </c>
      <c r="BK326" s="218">
        <f>ROUND(I326*H326,2)</f>
        <v>0</v>
      </c>
      <c r="BL326" s="19" t="s">
        <v>160</v>
      </c>
      <c r="BM326" s="217" t="s">
        <v>490</v>
      </c>
    </row>
    <row r="327" s="2" customFormat="1">
      <c r="A327" s="40"/>
      <c r="B327" s="41"/>
      <c r="C327" s="42"/>
      <c r="D327" s="219" t="s">
        <v>161</v>
      </c>
      <c r="E327" s="42"/>
      <c r="F327" s="220" t="s">
        <v>491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161</v>
      </c>
      <c r="AU327" s="19" t="s">
        <v>88</v>
      </c>
    </row>
    <row r="328" s="13" customFormat="1">
      <c r="A328" s="13"/>
      <c r="B328" s="224"/>
      <c r="C328" s="225"/>
      <c r="D328" s="226" t="s">
        <v>163</v>
      </c>
      <c r="E328" s="227" t="s">
        <v>19</v>
      </c>
      <c r="F328" s="228" t="s">
        <v>240</v>
      </c>
      <c r="G328" s="225"/>
      <c r="H328" s="229">
        <v>13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163</v>
      </c>
      <c r="AU328" s="235" t="s">
        <v>88</v>
      </c>
      <c r="AV328" s="13" t="s">
        <v>88</v>
      </c>
      <c r="AW328" s="13" t="s">
        <v>37</v>
      </c>
      <c r="AX328" s="13" t="s">
        <v>78</v>
      </c>
      <c r="AY328" s="235" t="s">
        <v>153</v>
      </c>
    </row>
    <row r="329" s="14" customFormat="1">
      <c r="A329" s="14"/>
      <c r="B329" s="236"/>
      <c r="C329" s="237"/>
      <c r="D329" s="226" t="s">
        <v>163</v>
      </c>
      <c r="E329" s="238" t="s">
        <v>19</v>
      </c>
      <c r="F329" s="239" t="s">
        <v>492</v>
      </c>
      <c r="G329" s="237"/>
      <c r="H329" s="238" t="s">
        <v>19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163</v>
      </c>
      <c r="AU329" s="245" t="s">
        <v>88</v>
      </c>
      <c r="AV329" s="14" t="s">
        <v>86</v>
      </c>
      <c r="AW329" s="14" t="s">
        <v>37</v>
      </c>
      <c r="AX329" s="14" t="s">
        <v>78</v>
      </c>
      <c r="AY329" s="245" t="s">
        <v>153</v>
      </c>
    </row>
    <row r="330" s="15" customFormat="1">
      <c r="A330" s="15"/>
      <c r="B330" s="246"/>
      <c r="C330" s="247"/>
      <c r="D330" s="226" t="s">
        <v>163</v>
      </c>
      <c r="E330" s="248" t="s">
        <v>19</v>
      </c>
      <c r="F330" s="249" t="s">
        <v>166</v>
      </c>
      <c r="G330" s="247"/>
      <c r="H330" s="250">
        <v>13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163</v>
      </c>
      <c r="AU330" s="256" t="s">
        <v>88</v>
      </c>
      <c r="AV330" s="15" t="s">
        <v>160</v>
      </c>
      <c r="AW330" s="15" t="s">
        <v>37</v>
      </c>
      <c r="AX330" s="15" t="s">
        <v>86</v>
      </c>
      <c r="AY330" s="256" t="s">
        <v>153</v>
      </c>
    </row>
    <row r="331" s="2" customFormat="1" ht="24.15" customHeight="1">
      <c r="A331" s="40"/>
      <c r="B331" s="41"/>
      <c r="C331" s="206" t="s">
        <v>493</v>
      </c>
      <c r="D331" s="206" t="s">
        <v>155</v>
      </c>
      <c r="E331" s="207" t="s">
        <v>494</v>
      </c>
      <c r="F331" s="208" t="s">
        <v>495</v>
      </c>
      <c r="G331" s="209" t="s">
        <v>274</v>
      </c>
      <c r="H331" s="210">
        <v>589</v>
      </c>
      <c r="I331" s="211"/>
      <c r="J331" s="212">
        <f>ROUND(I331*H331,2)</f>
        <v>0</v>
      </c>
      <c r="K331" s="208" t="s">
        <v>159</v>
      </c>
      <c r="L331" s="46"/>
      <c r="M331" s="213" t="s">
        <v>19</v>
      </c>
      <c r="N331" s="214" t="s">
        <v>49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160</v>
      </c>
      <c r="AT331" s="217" t="s">
        <v>155</v>
      </c>
      <c r="AU331" s="217" t="s">
        <v>88</v>
      </c>
      <c r="AY331" s="19" t="s">
        <v>153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86</v>
      </c>
      <c r="BK331" s="218">
        <f>ROUND(I331*H331,2)</f>
        <v>0</v>
      </c>
      <c r="BL331" s="19" t="s">
        <v>160</v>
      </c>
      <c r="BM331" s="217" t="s">
        <v>496</v>
      </c>
    </row>
    <row r="332" s="2" customFormat="1">
      <c r="A332" s="40"/>
      <c r="B332" s="41"/>
      <c r="C332" s="42"/>
      <c r="D332" s="219" t="s">
        <v>161</v>
      </c>
      <c r="E332" s="42"/>
      <c r="F332" s="220" t="s">
        <v>497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161</v>
      </c>
      <c r="AU332" s="19" t="s">
        <v>88</v>
      </c>
    </row>
    <row r="333" s="13" customFormat="1">
      <c r="A333" s="13"/>
      <c r="B333" s="224"/>
      <c r="C333" s="225"/>
      <c r="D333" s="226" t="s">
        <v>163</v>
      </c>
      <c r="E333" s="227" t="s">
        <v>19</v>
      </c>
      <c r="F333" s="228" t="s">
        <v>498</v>
      </c>
      <c r="G333" s="225"/>
      <c r="H333" s="229">
        <v>589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163</v>
      </c>
      <c r="AU333" s="235" t="s">
        <v>88</v>
      </c>
      <c r="AV333" s="13" t="s">
        <v>88</v>
      </c>
      <c r="AW333" s="13" t="s">
        <v>37</v>
      </c>
      <c r="AX333" s="13" t="s">
        <v>78</v>
      </c>
      <c r="AY333" s="235" t="s">
        <v>153</v>
      </c>
    </row>
    <row r="334" s="14" customFormat="1">
      <c r="A334" s="14"/>
      <c r="B334" s="236"/>
      <c r="C334" s="237"/>
      <c r="D334" s="226" t="s">
        <v>163</v>
      </c>
      <c r="E334" s="238" t="s">
        <v>19</v>
      </c>
      <c r="F334" s="239" t="s">
        <v>190</v>
      </c>
      <c r="G334" s="237"/>
      <c r="H334" s="238" t="s">
        <v>19</v>
      </c>
      <c r="I334" s="240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163</v>
      </c>
      <c r="AU334" s="245" t="s">
        <v>88</v>
      </c>
      <c r="AV334" s="14" t="s">
        <v>86</v>
      </c>
      <c r="AW334" s="14" t="s">
        <v>37</v>
      </c>
      <c r="AX334" s="14" t="s">
        <v>78</v>
      </c>
      <c r="AY334" s="245" t="s">
        <v>153</v>
      </c>
    </row>
    <row r="335" s="15" customFormat="1">
      <c r="A335" s="15"/>
      <c r="B335" s="246"/>
      <c r="C335" s="247"/>
      <c r="D335" s="226" t="s">
        <v>163</v>
      </c>
      <c r="E335" s="248" t="s">
        <v>19</v>
      </c>
      <c r="F335" s="249" t="s">
        <v>166</v>
      </c>
      <c r="G335" s="247"/>
      <c r="H335" s="250">
        <v>589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163</v>
      </c>
      <c r="AU335" s="256" t="s">
        <v>88</v>
      </c>
      <c r="AV335" s="15" t="s">
        <v>160</v>
      </c>
      <c r="AW335" s="15" t="s">
        <v>37</v>
      </c>
      <c r="AX335" s="15" t="s">
        <v>86</v>
      </c>
      <c r="AY335" s="256" t="s">
        <v>153</v>
      </c>
    </row>
    <row r="336" s="2" customFormat="1" ht="16.5" customHeight="1">
      <c r="A336" s="40"/>
      <c r="B336" s="41"/>
      <c r="C336" s="257" t="s">
        <v>354</v>
      </c>
      <c r="D336" s="257" t="s">
        <v>220</v>
      </c>
      <c r="E336" s="258" t="s">
        <v>499</v>
      </c>
      <c r="F336" s="259" t="s">
        <v>500</v>
      </c>
      <c r="G336" s="260" t="s">
        <v>274</v>
      </c>
      <c r="H336" s="261">
        <v>600.77999999999997</v>
      </c>
      <c r="I336" s="262"/>
      <c r="J336" s="263">
        <f>ROUND(I336*H336,2)</f>
        <v>0</v>
      </c>
      <c r="K336" s="259" t="s">
        <v>159</v>
      </c>
      <c r="L336" s="264"/>
      <c r="M336" s="265" t="s">
        <v>19</v>
      </c>
      <c r="N336" s="266" t="s">
        <v>49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182</v>
      </c>
      <c r="AT336" s="217" t="s">
        <v>220</v>
      </c>
      <c r="AU336" s="217" t="s">
        <v>88</v>
      </c>
      <c r="AY336" s="19" t="s">
        <v>153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86</v>
      </c>
      <c r="BK336" s="218">
        <f>ROUND(I336*H336,2)</f>
        <v>0</v>
      </c>
      <c r="BL336" s="19" t="s">
        <v>160</v>
      </c>
      <c r="BM336" s="217" t="s">
        <v>501</v>
      </c>
    </row>
    <row r="337" s="13" customFormat="1">
      <c r="A337" s="13"/>
      <c r="B337" s="224"/>
      <c r="C337" s="225"/>
      <c r="D337" s="226" t="s">
        <v>163</v>
      </c>
      <c r="E337" s="227" t="s">
        <v>19</v>
      </c>
      <c r="F337" s="228" t="s">
        <v>502</v>
      </c>
      <c r="G337" s="225"/>
      <c r="H337" s="229">
        <v>600.77999999999997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163</v>
      </c>
      <c r="AU337" s="235" t="s">
        <v>88</v>
      </c>
      <c r="AV337" s="13" t="s">
        <v>88</v>
      </c>
      <c r="AW337" s="13" t="s">
        <v>37</v>
      </c>
      <c r="AX337" s="13" t="s">
        <v>78</v>
      </c>
      <c r="AY337" s="235" t="s">
        <v>153</v>
      </c>
    </row>
    <row r="338" s="15" customFormat="1">
      <c r="A338" s="15"/>
      <c r="B338" s="246"/>
      <c r="C338" s="247"/>
      <c r="D338" s="226" t="s">
        <v>163</v>
      </c>
      <c r="E338" s="248" t="s">
        <v>19</v>
      </c>
      <c r="F338" s="249" t="s">
        <v>166</v>
      </c>
      <c r="G338" s="247"/>
      <c r="H338" s="250">
        <v>600.77999999999997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163</v>
      </c>
      <c r="AU338" s="256" t="s">
        <v>88</v>
      </c>
      <c r="AV338" s="15" t="s">
        <v>160</v>
      </c>
      <c r="AW338" s="15" t="s">
        <v>37</v>
      </c>
      <c r="AX338" s="15" t="s">
        <v>86</v>
      </c>
      <c r="AY338" s="256" t="s">
        <v>153</v>
      </c>
    </row>
    <row r="339" s="2" customFormat="1" ht="33" customHeight="1">
      <c r="A339" s="40"/>
      <c r="B339" s="41"/>
      <c r="C339" s="206" t="s">
        <v>503</v>
      </c>
      <c r="D339" s="206" t="s">
        <v>155</v>
      </c>
      <c r="E339" s="207" t="s">
        <v>504</v>
      </c>
      <c r="F339" s="208" t="s">
        <v>505</v>
      </c>
      <c r="G339" s="209" t="s">
        <v>274</v>
      </c>
      <c r="H339" s="210">
        <v>589</v>
      </c>
      <c r="I339" s="211"/>
      <c r="J339" s="212">
        <f>ROUND(I339*H339,2)</f>
        <v>0</v>
      </c>
      <c r="K339" s="208" t="s">
        <v>159</v>
      </c>
      <c r="L339" s="46"/>
      <c r="M339" s="213" t="s">
        <v>19</v>
      </c>
      <c r="N339" s="214" t="s">
        <v>49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160</v>
      </c>
      <c r="AT339" s="217" t="s">
        <v>155</v>
      </c>
      <c r="AU339" s="217" t="s">
        <v>88</v>
      </c>
      <c r="AY339" s="19" t="s">
        <v>153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86</v>
      </c>
      <c r="BK339" s="218">
        <f>ROUND(I339*H339,2)</f>
        <v>0</v>
      </c>
      <c r="BL339" s="19" t="s">
        <v>160</v>
      </c>
      <c r="BM339" s="217" t="s">
        <v>506</v>
      </c>
    </row>
    <row r="340" s="2" customFormat="1">
      <c r="A340" s="40"/>
      <c r="B340" s="41"/>
      <c r="C340" s="42"/>
      <c r="D340" s="219" t="s">
        <v>161</v>
      </c>
      <c r="E340" s="42"/>
      <c r="F340" s="220" t="s">
        <v>507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161</v>
      </c>
      <c r="AU340" s="19" t="s">
        <v>88</v>
      </c>
    </row>
    <row r="341" s="13" customFormat="1">
      <c r="A341" s="13"/>
      <c r="B341" s="224"/>
      <c r="C341" s="225"/>
      <c r="D341" s="226" t="s">
        <v>163</v>
      </c>
      <c r="E341" s="227" t="s">
        <v>19</v>
      </c>
      <c r="F341" s="228" t="s">
        <v>498</v>
      </c>
      <c r="G341" s="225"/>
      <c r="H341" s="229">
        <v>589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163</v>
      </c>
      <c r="AU341" s="235" t="s">
        <v>88</v>
      </c>
      <c r="AV341" s="13" t="s">
        <v>88</v>
      </c>
      <c r="AW341" s="13" t="s">
        <v>37</v>
      </c>
      <c r="AX341" s="13" t="s">
        <v>78</v>
      </c>
      <c r="AY341" s="235" t="s">
        <v>153</v>
      </c>
    </row>
    <row r="342" s="14" customFormat="1">
      <c r="A342" s="14"/>
      <c r="B342" s="236"/>
      <c r="C342" s="237"/>
      <c r="D342" s="226" t="s">
        <v>163</v>
      </c>
      <c r="E342" s="238" t="s">
        <v>19</v>
      </c>
      <c r="F342" s="239" t="s">
        <v>190</v>
      </c>
      <c r="G342" s="237"/>
      <c r="H342" s="238" t="s">
        <v>19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163</v>
      </c>
      <c r="AU342" s="245" t="s">
        <v>88</v>
      </c>
      <c r="AV342" s="14" t="s">
        <v>86</v>
      </c>
      <c r="AW342" s="14" t="s">
        <v>37</v>
      </c>
      <c r="AX342" s="14" t="s">
        <v>78</v>
      </c>
      <c r="AY342" s="245" t="s">
        <v>153</v>
      </c>
    </row>
    <row r="343" s="15" customFormat="1">
      <c r="A343" s="15"/>
      <c r="B343" s="246"/>
      <c r="C343" s="247"/>
      <c r="D343" s="226" t="s">
        <v>163</v>
      </c>
      <c r="E343" s="248" t="s">
        <v>19</v>
      </c>
      <c r="F343" s="249" t="s">
        <v>166</v>
      </c>
      <c r="G343" s="247"/>
      <c r="H343" s="250">
        <v>589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163</v>
      </c>
      <c r="AU343" s="256" t="s">
        <v>88</v>
      </c>
      <c r="AV343" s="15" t="s">
        <v>160</v>
      </c>
      <c r="AW343" s="15" t="s">
        <v>37</v>
      </c>
      <c r="AX343" s="15" t="s">
        <v>86</v>
      </c>
      <c r="AY343" s="256" t="s">
        <v>153</v>
      </c>
    </row>
    <row r="344" s="2" customFormat="1" ht="16.5" customHeight="1">
      <c r="A344" s="40"/>
      <c r="B344" s="41"/>
      <c r="C344" s="257" t="s">
        <v>357</v>
      </c>
      <c r="D344" s="257" t="s">
        <v>220</v>
      </c>
      <c r="E344" s="258" t="s">
        <v>508</v>
      </c>
      <c r="F344" s="259" t="s">
        <v>509</v>
      </c>
      <c r="G344" s="260" t="s">
        <v>274</v>
      </c>
      <c r="H344" s="261">
        <v>600.77999999999997</v>
      </c>
      <c r="I344" s="262"/>
      <c r="J344" s="263">
        <f>ROUND(I344*H344,2)</f>
        <v>0</v>
      </c>
      <c r="K344" s="259" t="s">
        <v>159</v>
      </c>
      <c r="L344" s="264"/>
      <c r="M344" s="265" t="s">
        <v>19</v>
      </c>
      <c r="N344" s="266" t="s">
        <v>49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182</v>
      </c>
      <c r="AT344" s="217" t="s">
        <v>220</v>
      </c>
      <c r="AU344" s="217" t="s">
        <v>88</v>
      </c>
      <c r="AY344" s="19" t="s">
        <v>153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86</v>
      </c>
      <c r="BK344" s="218">
        <f>ROUND(I344*H344,2)</f>
        <v>0</v>
      </c>
      <c r="BL344" s="19" t="s">
        <v>160</v>
      </c>
      <c r="BM344" s="217" t="s">
        <v>510</v>
      </c>
    </row>
    <row r="345" s="13" customFormat="1">
      <c r="A345" s="13"/>
      <c r="B345" s="224"/>
      <c r="C345" s="225"/>
      <c r="D345" s="226" t="s">
        <v>163</v>
      </c>
      <c r="E345" s="227" t="s">
        <v>19</v>
      </c>
      <c r="F345" s="228" t="s">
        <v>502</v>
      </c>
      <c r="G345" s="225"/>
      <c r="H345" s="229">
        <v>600.77999999999997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163</v>
      </c>
      <c r="AU345" s="235" t="s">
        <v>88</v>
      </c>
      <c r="AV345" s="13" t="s">
        <v>88</v>
      </c>
      <c r="AW345" s="13" t="s">
        <v>37</v>
      </c>
      <c r="AX345" s="13" t="s">
        <v>78</v>
      </c>
      <c r="AY345" s="235" t="s">
        <v>153</v>
      </c>
    </row>
    <row r="346" s="15" customFormat="1">
      <c r="A346" s="15"/>
      <c r="B346" s="246"/>
      <c r="C346" s="247"/>
      <c r="D346" s="226" t="s">
        <v>163</v>
      </c>
      <c r="E346" s="248" t="s">
        <v>19</v>
      </c>
      <c r="F346" s="249" t="s">
        <v>166</v>
      </c>
      <c r="G346" s="247"/>
      <c r="H346" s="250">
        <v>600.77999999999997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163</v>
      </c>
      <c r="AU346" s="256" t="s">
        <v>88</v>
      </c>
      <c r="AV346" s="15" t="s">
        <v>160</v>
      </c>
      <c r="AW346" s="15" t="s">
        <v>37</v>
      </c>
      <c r="AX346" s="15" t="s">
        <v>86</v>
      </c>
      <c r="AY346" s="256" t="s">
        <v>153</v>
      </c>
    </row>
    <row r="347" s="2" customFormat="1" ht="16.5" customHeight="1">
      <c r="A347" s="40"/>
      <c r="B347" s="41"/>
      <c r="C347" s="206" t="s">
        <v>511</v>
      </c>
      <c r="D347" s="206" t="s">
        <v>155</v>
      </c>
      <c r="E347" s="207" t="s">
        <v>512</v>
      </c>
      <c r="F347" s="208" t="s">
        <v>513</v>
      </c>
      <c r="G347" s="209" t="s">
        <v>173</v>
      </c>
      <c r="H347" s="210">
        <v>17.670000000000002</v>
      </c>
      <c r="I347" s="211"/>
      <c r="J347" s="212">
        <f>ROUND(I347*H347,2)</f>
        <v>0</v>
      </c>
      <c r="K347" s="208" t="s">
        <v>159</v>
      </c>
      <c r="L347" s="46"/>
      <c r="M347" s="213" t="s">
        <v>19</v>
      </c>
      <c r="N347" s="214" t="s">
        <v>49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160</v>
      </c>
      <c r="AT347" s="217" t="s">
        <v>155</v>
      </c>
      <c r="AU347" s="217" t="s">
        <v>88</v>
      </c>
      <c r="AY347" s="19" t="s">
        <v>153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86</v>
      </c>
      <c r="BK347" s="218">
        <f>ROUND(I347*H347,2)</f>
        <v>0</v>
      </c>
      <c r="BL347" s="19" t="s">
        <v>160</v>
      </c>
      <c r="BM347" s="217" t="s">
        <v>514</v>
      </c>
    </row>
    <row r="348" s="2" customFormat="1">
      <c r="A348" s="40"/>
      <c r="B348" s="41"/>
      <c r="C348" s="42"/>
      <c r="D348" s="219" t="s">
        <v>161</v>
      </c>
      <c r="E348" s="42"/>
      <c r="F348" s="220" t="s">
        <v>515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161</v>
      </c>
      <c r="AU348" s="19" t="s">
        <v>88</v>
      </c>
    </row>
    <row r="349" s="13" customFormat="1">
      <c r="A349" s="13"/>
      <c r="B349" s="224"/>
      <c r="C349" s="225"/>
      <c r="D349" s="226" t="s">
        <v>163</v>
      </c>
      <c r="E349" s="227" t="s">
        <v>19</v>
      </c>
      <c r="F349" s="228" t="s">
        <v>516</v>
      </c>
      <c r="G349" s="225"/>
      <c r="H349" s="229">
        <v>17.670000000000002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163</v>
      </c>
      <c r="AU349" s="235" t="s">
        <v>88</v>
      </c>
      <c r="AV349" s="13" t="s">
        <v>88</v>
      </c>
      <c r="AW349" s="13" t="s">
        <v>37</v>
      </c>
      <c r="AX349" s="13" t="s">
        <v>78</v>
      </c>
      <c r="AY349" s="235" t="s">
        <v>153</v>
      </c>
    </row>
    <row r="350" s="15" customFormat="1">
      <c r="A350" s="15"/>
      <c r="B350" s="246"/>
      <c r="C350" s="247"/>
      <c r="D350" s="226" t="s">
        <v>163</v>
      </c>
      <c r="E350" s="248" t="s">
        <v>19</v>
      </c>
      <c r="F350" s="249" t="s">
        <v>166</v>
      </c>
      <c r="G350" s="247"/>
      <c r="H350" s="250">
        <v>17.670000000000002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163</v>
      </c>
      <c r="AU350" s="256" t="s">
        <v>88</v>
      </c>
      <c r="AV350" s="15" t="s">
        <v>160</v>
      </c>
      <c r="AW350" s="15" t="s">
        <v>37</v>
      </c>
      <c r="AX350" s="15" t="s">
        <v>86</v>
      </c>
      <c r="AY350" s="256" t="s">
        <v>153</v>
      </c>
    </row>
    <row r="351" s="2" customFormat="1" ht="16.5" customHeight="1">
      <c r="A351" s="40"/>
      <c r="B351" s="41"/>
      <c r="C351" s="206" t="s">
        <v>362</v>
      </c>
      <c r="D351" s="206" t="s">
        <v>155</v>
      </c>
      <c r="E351" s="207" t="s">
        <v>517</v>
      </c>
      <c r="F351" s="208" t="s">
        <v>518</v>
      </c>
      <c r="G351" s="209" t="s">
        <v>158</v>
      </c>
      <c r="H351" s="210">
        <v>1909.7000000000001</v>
      </c>
      <c r="I351" s="211"/>
      <c r="J351" s="212">
        <f>ROUND(I351*H351,2)</f>
        <v>0</v>
      </c>
      <c r="K351" s="208" t="s">
        <v>159</v>
      </c>
      <c r="L351" s="46"/>
      <c r="M351" s="213" t="s">
        <v>19</v>
      </c>
      <c r="N351" s="214" t="s">
        <v>49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160</v>
      </c>
      <c r="AT351" s="217" t="s">
        <v>155</v>
      </c>
      <c r="AU351" s="217" t="s">
        <v>88</v>
      </c>
      <c r="AY351" s="19" t="s">
        <v>153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86</v>
      </c>
      <c r="BK351" s="218">
        <f>ROUND(I351*H351,2)</f>
        <v>0</v>
      </c>
      <c r="BL351" s="19" t="s">
        <v>160</v>
      </c>
      <c r="BM351" s="217" t="s">
        <v>519</v>
      </c>
    </row>
    <row r="352" s="2" customFormat="1">
      <c r="A352" s="40"/>
      <c r="B352" s="41"/>
      <c r="C352" s="42"/>
      <c r="D352" s="219" t="s">
        <v>161</v>
      </c>
      <c r="E352" s="42"/>
      <c r="F352" s="220" t="s">
        <v>520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161</v>
      </c>
      <c r="AU352" s="19" t="s">
        <v>88</v>
      </c>
    </row>
    <row r="353" s="13" customFormat="1">
      <c r="A353" s="13"/>
      <c r="B353" s="224"/>
      <c r="C353" s="225"/>
      <c r="D353" s="226" t="s">
        <v>163</v>
      </c>
      <c r="E353" s="227" t="s">
        <v>19</v>
      </c>
      <c r="F353" s="228" t="s">
        <v>521</v>
      </c>
      <c r="G353" s="225"/>
      <c r="H353" s="229">
        <v>1909.7000000000001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163</v>
      </c>
      <c r="AU353" s="235" t="s">
        <v>88</v>
      </c>
      <c r="AV353" s="13" t="s">
        <v>88</v>
      </c>
      <c r="AW353" s="13" t="s">
        <v>37</v>
      </c>
      <c r="AX353" s="13" t="s">
        <v>78</v>
      </c>
      <c r="AY353" s="235" t="s">
        <v>153</v>
      </c>
    </row>
    <row r="354" s="14" customFormat="1">
      <c r="A354" s="14"/>
      <c r="B354" s="236"/>
      <c r="C354" s="237"/>
      <c r="D354" s="226" t="s">
        <v>163</v>
      </c>
      <c r="E354" s="238" t="s">
        <v>19</v>
      </c>
      <c r="F354" s="239" t="s">
        <v>190</v>
      </c>
      <c r="G354" s="237"/>
      <c r="H354" s="238" t="s">
        <v>19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163</v>
      </c>
      <c r="AU354" s="245" t="s">
        <v>88</v>
      </c>
      <c r="AV354" s="14" t="s">
        <v>86</v>
      </c>
      <c r="AW354" s="14" t="s">
        <v>37</v>
      </c>
      <c r="AX354" s="14" t="s">
        <v>78</v>
      </c>
      <c r="AY354" s="245" t="s">
        <v>153</v>
      </c>
    </row>
    <row r="355" s="15" customFormat="1">
      <c r="A355" s="15"/>
      <c r="B355" s="246"/>
      <c r="C355" s="247"/>
      <c r="D355" s="226" t="s">
        <v>163</v>
      </c>
      <c r="E355" s="248" t="s">
        <v>19</v>
      </c>
      <c r="F355" s="249" t="s">
        <v>166</v>
      </c>
      <c r="G355" s="247"/>
      <c r="H355" s="250">
        <v>1909.7000000000001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163</v>
      </c>
      <c r="AU355" s="256" t="s">
        <v>88</v>
      </c>
      <c r="AV355" s="15" t="s">
        <v>160</v>
      </c>
      <c r="AW355" s="15" t="s">
        <v>37</v>
      </c>
      <c r="AX355" s="15" t="s">
        <v>86</v>
      </c>
      <c r="AY355" s="256" t="s">
        <v>153</v>
      </c>
    </row>
    <row r="356" s="2" customFormat="1" ht="33" customHeight="1">
      <c r="A356" s="40"/>
      <c r="B356" s="41"/>
      <c r="C356" s="206" t="s">
        <v>522</v>
      </c>
      <c r="D356" s="206" t="s">
        <v>155</v>
      </c>
      <c r="E356" s="207" t="s">
        <v>523</v>
      </c>
      <c r="F356" s="208" t="s">
        <v>524</v>
      </c>
      <c r="G356" s="209" t="s">
        <v>274</v>
      </c>
      <c r="H356" s="210">
        <v>329</v>
      </c>
      <c r="I356" s="211"/>
      <c r="J356" s="212">
        <f>ROUND(I356*H356,2)</f>
        <v>0</v>
      </c>
      <c r="K356" s="208" t="s">
        <v>159</v>
      </c>
      <c r="L356" s="46"/>
      <c r="M356" s="213" t="s">
        <v>19</v>
      </c>
      <c r="N356" s="214" t="s">
        <v>49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160</v>
      </c>
      <c r="AT356" s="217" t="s">
        <v>155</v>
      </c>
      <c r="AU356" s="217" t="s">
        <v>88</v>
      </c>
      <c r="AY356" s="19" t="s">
        <v>153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86</v>
      </c>
      <c r="BK356" s="218">
        <f>ROUND(I356*H356,2)</f>
        <v>0</v>
      </c>
      <c r="BL356" s="19" t="s">
        <v>160</v>
      </c>
      <c r="BM356" s="217" t="s">
        <v>525</v>
      </c>
    </row>
    <row r="357" s="2" customFormat="1">
      <c r="A357" s="40"/>
      <c r="B357" s="41"/>
      <c r="C357" s="42"/>
      <c r="D357" s="219" t="s">
        <v>161</v>
      </c>
      <c r="E357" s="42"/>
      <c r="F357" s="220" t="s">
        <v>526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161</v>
      </c>
      <c r="AU357" s="19" t="s">
        <v>88</v>
      </c>
    </row>
    <row r="358" s="2" customFormat="1" ht="16.5" customHeight="1">
      <c r="A358" s="40"/>
      <c r="B358" s="41"/>
      <c r="C358" s="206" t="s">
        <v>365</v>
      </c>
      <c r="D358" s="206" t="s">
        <v>155</v>
      </c>
      <c r="E358" s="207" t="s">
        <v>527</v>
      </c>
      <c r="F358" s="208" t="s">
        <v>528</v>
      </c>
      <c r="G358" s="209" t="s">
        <v>274</v>
      </c>
      <c r="H358" s="210">
        <v>329</v>
      </c>
      <c r="I358" s="211"/>
      <c r="J358" s="212">
        <f>ROUND(I358*H358,2)</f>
        <v>0</v>
      </c>
      <c r="K358" s="208" t="s">
        <v>159</v>
      </c>
      <c r="L358" s="46"/>
      <c r="M358" s="213" t="s">
        <v>19</v>
      </c>
      <c r="N358" s="214" t="s">
        <v>49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160</v>
      </c>
      <c r="AT358" s="217" t="s">
        <v>155</v>
      </c>
      <c r="AU358" s="217" t="s">
        <v>88</v>
      </c>
      <c r="AY358" s="19" t="s">
        <v>153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86</v>
      </c>
      <c r="BK358" s="218">
        <f>ROUND(I358*H358,2)</f>
        <v>0</v>
      </c>
      <c r="BL358" s="19" t="s">
        <v>160</v>
      </c>
      <c r="BM358" s="217" t="s">
        <v>529</v>
      </c>
    </row>
    <row r="359" s="2" customFormat="1">
      <c r="A359" s="40"/>
      <c r="B359" s="41"/>
      <c r="C359" s="42"/>
      <c r="D359" s="219" t="s">
        <v>161</v>
      </c>
      <c r="E359" s="42"/>
      <c r="F359" s="220" t="s">
        <v>530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88</v>
      </c>
    </row>
    <row r="360" s="13" customFormat="1">
      <c r="A360" s="13"/>
      <c r="B360" s="224"/>
      <c r="C360" s="225"/>
      <c r="D360" s="226" t="s">
        <v>163</v>
      </c>
      <c r="E360" s="227" t="s">
        <v>19</v>
      </c>
      <c r="F360" s="228" t="s">
        <v>531</v>
      </c>
      <c r="G360" s="225"/>
      <c r="H360" s="229">
        <v>329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163</v>
      </c>
      <c r="AU360" s="235" t="s">
        <v>88</v>
      </c>
      <c r="AV360" s="13" t="s">
        <v>88</v>
      </c>
      <c r="AW360" s="13" t="s">
        <v>37</v>
      </c>
      <c r="AX360" s="13" t="s">
        <v>78</v>
      </c>
      <c r="AY360" s="235" t="s">
        <v>153</v>
      </c>
    </row>
    <row r="361" s="14" customFormat="1">
      <c r="A361" s="14"/>
      <c r="B361" s="236"/>
      <c r="C361" s="237"/>
      <c r="D361" s="226" t="s">
        <v>163</v>
      </c>
      <c r="E361" s="238" t="s">
        <v>19</v>
      </c>
      <c r="F361" s="239" t="s">
        <v>190</v>
      </c>
      <c r="G361" s="237"/>
      <c r="H361" s="238" t="s">
        <v>19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163</v>
      </c>
      <c r="AU361" s="245" t="s">
        <v>88</v>
      </c>
      <c r="AV361" s="14" t="s">
        <v>86</v>
      </c>
      <c r="AW361" s="14" t="s">
        <v>37</v>
      </c>
      <c r="AX361" s="14" t="s">
        <v>78</v>
      </c>
      <c r="AY361" s="245" t="s">
        <v>153</v>
      </c>
    </row>
    <row r="362" s="15" customFormat="1">
      <c r="A362" s="15"/>
      <c r="B362" s="246"/>
      <c r="C362" s="247"/>
      <c r="D362" s="226" t="s">
        <v>163</v>
      </c>
      <c r="E362" s="248" t="s">
        <v>19</v>
      </c>
      <c r="F362" s="249" t="s">
        <v>166</v>
      </c>
      <c r="G362" s="247"/>
      <c r="H362" s="250">
        <v>329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163</v>
      </c>
      <c r="AU362" s="256" t="s">
        <v>88</v>
      </c>
      <c r="AV362" s="15" t="s">
        <v>160</v>
      </c>
      <c r="AW362" s="15" t="s">
        <v>37</v>
      </c>
      <c r="AX362" s="15" t="s">
        <v>86</v>
      </c>
      <c r="AY362" s="256" t="s">
        <v>153</v>
      </c>
    </row>
    <row r="363" s="2" customFormat="1" ht="33" customHeight="1">
      <c r="A363" s="40"/>
      <c r="B363" s="41"/>
      <c r="C363" s="206" t="s">
        <v>532</v>
      </c>
      <c r="D363" s="206" t="s">
        <v>155</v>
      </c>
      <c r="E363" s="207" t="s">
        <v>533</v>
      </c>
      <c r="F363" s="208" t="s">
        <v>534</v>
      </c>
      <c r="G363" s="209" t="s">
        <v>341</v>
      </c>
      <c r="H363" s="210">
        <v>8</v>
      </c>
      <c r="I363" s="211"/>
      <c r="J363" s="212">
        <f>ROUND(I363*H363,2)</f>
        <v>0</v>
      </c>
      <c r="K363" s="208" t="s">
        <v>159</v>
      </c>
      <c r="L363" s="46"/>
      <c r="M363" s="213" t="s">
        <v>19</v>
      </c>
      <c r="N363" s="214" t="s">
        <v>49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160</v>
      </c>
      <c r="AT363" s="217" t="s">
        <v>155</v>
      </c>
      <c r="AU363" s="217" t="s">
        <v>88</v>
      </c>
      <c r="AY363" s="19" t="s">
        <v>153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86</v>
      </c>
      <c r="BK363" s="218">
        <f>ROUND(I363*H363,2)</f>
        <v>0</v>
      </c>
      <c r="BL363" s="19" t="s">
        <v>160</v>
      </c>
      <c r="BM363" s="217" t="s">
        <v>535</v>
      </c>
    </row>
    <row r="364" s="2" customFormat="1">
      <c r="A364" s="40"/>
      <c r="B364" s="41"/>
      <c r="C364" s="42"/>
      <c r="D364" s="219" t="s">
        <v>161</v>
      </c>
      <c r="E364" s="42"/>
      <c r="F364" s="220" t="s">
        <v>536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161</v>
      </c>
      <c r="AU364" s="19" t="s">
        <v>88</v>
      </c>
    </row>
    <row r="365" s="13" customFormat="1">
      <c r="A365" s="13"/>
      <c r="B365" s="224"/>
      <c r="C365" s="225"/>
      <c r="D365" s="226" t="s">
        <v>163</v>
      </c>
      <c r="E365" s="227" t="s">
        <v>19</v>
      </c>
      <c r="F365" s="228" t="s">
        <v>182</v>
      </c>
      <c r="G365" s="225"/>
      <c r="H365" s="229">
        <v>8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163</v>
      </c>
      <c r="AU365" s="235" t="s">
        <v>88</v>
      </c>
      <c r="AV365" s="13" t="s">
        <v>88</v>
      </c>
      <c r="AW365" s="13" t="s">
        <v>37</v>
      </c>
      <c r="AX365" s="13" t="s">
        <v>78</v>
      </c>
      <c r="AY365" s="235" t="s">
        <v>153</v>
      </c>
    </row>
    <row r="366" s="14" customFormat="1">
      <c r="A366" s="14"/>
      <c r="B366" s="236"/>
      <c r="C366" s="237"/>
      <c r="D366" s="226" t="s">
        <v>163</v>
      </c>
      <c r="E366" s="238" t="s">
        <v>19</v>
      </c>
      <c r="F366" s="239" t="s">
        <v>190</v>
      </c>
      <c r="G366" s="237"/>
      <c r="H366" s="238" t="s">
        <v>19</v>
      </c>
      <c r="I366" s="240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163</v>
      </c>
      <c r="AU366" s="245" t="s">
        <v>88</v>
      </c>
      <c r="AV366" s="14" t="s">
        <v>86</v>
      </c>
      <c r="AW366" s="14" t="s">
        <v>37</v>
      </c>
      <c r="AX366" s="14" t="s">
        <v>78</v>
      </c>
      <c r="AY366" s="245" t="s">
        <v>153</v>
      </c>
    </row>
    <row r="367" s="15" customFormat="1">
      <c r="A367" s="15"/>
      <c r="B367" s="246"/>
      <c r="C367" s="247"/>
      <c r="D367" s="226" t="s">
        <v>163</v>
      </c>
      <c r="E367" s="248" t="s">
        <v>19</v>
      </c>
      <c r="F367" s="249" t="s">
        <v>166</v>
      </c>
      <c r="G367" s="247"/>
      <c r="H367" s="250">
        <v>8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163</v>
      </c>
      <c r="AU367" s="256" t="s">
        <v>88</v>
      </c>
      <c r="AV367" s="15" t="s">
        <v>160</v>
      </c>
      <c r="AW367" s="15" t="s">
        <v>37</v>
      </c>
      <c r="AX367" s="15" t="s">
        <v>86</v>
      </c>
      <c r="AY367" s="256" t="s">
        <v>153</v>
      </c>
    </row>
    <row r="368" s="2" customFormat="1" ht="24.15" customHeight="1">
      <c r="A368" s="40"/>
      <c r="B368" s="41"/>
      <c r="C368" s="206" t="s">
        <v>369</v>
      </c>
      <c r="D368" s="206" t="s">
        <v>155</v>
      </c>
      <c r="E368" s="207" t="s">
        <v>537</v>
      </c>
      <c r="F368" s="208" t="s">
        <v>538</v>
      </c>
      <c r="G368" s="209" t="s">
        <v>341</v>
      </c>
      <c r="H368" s="210">
        <v>14</v>
      </c>
      <c r="I368" s="211"/>
      <c r="J368" s="212">
        <f>ROUND(I368*H368,2)</f>
        <v>0</v>
      </c>
      <c r="K368" s="208" t="s">
        <v>159</v>
      </c>
      <c r="L368" s="46"/>
      <c r="M368" s="213" t="s">
        <v>19</v>
      </c>
      <c r="N368" s="214" t="s">
        <v>49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160</v>
      </c>
      <c r="AT368" s="217" t="s">
        <v>155</v>
      </c>
      <c r="AU368" s="217" t="s">
        <v>88</v>
      </c>
      <c r="AY368" s="19" t="s">
        <v>153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86</v>
      </c>
      <c r="BK368" s="218">
        <f>ROUND(I368*H368,2)</f>
        <v>0</v>
      </c>
      <c r="BL368" s="19" t="s">
        <v>160</v>
      </c>
      <c r="BM368" s="217" t="s">
        <v>539</v>
      </c>
    </row>
    <row r="369" s="2" customFormat="1">
      <c r="A369" s="40"/>
      <c r="B369" s="41"/>
      <c r="C369" s="42"/>
      <c r="D369" s="219" t="s">
        <v>161</v>
      </c>
      <c r="E369" s="42"/>
      <c r="F369" s="220" t="s">
        <v>540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161</v>
      </c>
      <c r="AU369" s="19" t="s">
        <v>88</v>
      </c>
    </row>
    <row r="370" s="13" customFormat="1">
      <c r="A370" s="13"/>
      <c r="B370" s="224"/>
      <c r="C370" s="225"/>
      <c r="D370" s="226" t="s">
        <v>163</v>
      </c>
      <c r="E370" s="227" t="s">
        <v>19</v>
      </c>
      <c r="F370" s="228" t="s">
        <v>206</v>
      </c>
      <c r="G370" s="225"/>
      <c r="H370" s="229">
        <v>14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163</v>
      </c>
      <c r="AU370" s="235" t="s">
        <v>88</v>
      </c>
      <c r="AV370" s="13" t="s">
        <v>88</v>
      </c>
      <c r="AW370" s="13" t="s">
        <v>37</v>
      </c>
      <c r="AX370" s="13" t="s">
        <v>78</v>
      </c>
      <c r="AY370" s="235" t="s">
        <v>153</v>
      </c>
    </row>
    <row r="371" s="14" customFormat="1">
      <c r="A371" s="14"/>
      <c r="B371" s="236"/>
      <c r="C371" s="237"/>
      <c r="D371" s="226" t="s">
        <v>163</v>
      </c>
      <c r="E371" s="238" t="s">
        <v>19</v>
      </c>
      <c r="F371" s="239" t="s">
        <v>190</v>
      </c>
      <c r="G371" s="237"/>
      <c r="H371" s="238" t="s">
        <v>19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163</v>
      </c>
      <c r="AU371" s="245" t="s">
        <v>88</v>
      </c>
      <c r="AV371" s="14" t="s">
        <v>86</v>
      </c>
      <c r="AW371" s="14" t="s">
        <v>37</v>
      </c>
      <c r="AX371" s="14" t="s">
        <v>78</v>
      </c>
      <c r="AY371" s="245" t="s">
        <v>153</v>
      </c>
    </row>
    <row r="372" s="15" customFormat="1">
      <c r="A372" s="15"/>
      <c r="B372" s="246"/>
      <c r="C372" s="247"/>
      <c r="D372" s="226" t="s">
        <v>163</v>
      </c>
      <c r="E372" s="248" t="s">
        <v>19</v>
      </c>
      <c r="F372" s="249" t="s">
        <v>166</v>
      </c>
      <c r="G372" s="247"/>
      <c r="H372" s="250">
        <v>14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163</v>
      </c>
      <c r="AU372" s="256" t="s">
        <v>88</v>
      </c>
      <c r="AV372" s="15" t="s">
        <v>160</v>
      </c>
      <c r="AW372" s="15" t="s">
        <v>37</v>
      </c>
      <c r="AX372" s="15" t="s">
        <v>86</v>
      </c>
      <c r="AY372" s="256" t="s">
        <v>153</v>
      </c>
    </row>
    <row r="373" s="2" customFormat="1" ht="24.15" customHeight="1">
      <c r="A373" s="40"/>
      <c r="B373" s="41"/>
      <c r="C373" s="206" t="s">
        <v>541</v>
      </c>
      <c r="D373" s="206" t="s">
        <v>155</v>
      </c>
      <c r="E373" s="207" t="s">
        <v>542</v>
      </c>
      <c r="F373" s="208" t="s">
        <v>543</v>
      </c>
      <c r="G373" s="209" t="s">
        <v>341</v>
      </c>
      <c r="H373" s="210">
        <v>11</v>
      </c>
      <c r="I373" s="211"/>
      <c r="J373" s="212">
        <f>ROUND(I373*H373,2)</f>
        <v>0</v>
      </c>
      <c r="K373" s="208" t="s">
        <v>159</v>
      </c>
      <c r="L373" s="46"/>
      <c r="M373" s="213" t="s">
        <v>19</v>
      </c>
      <c r="N373" s="214" t="s">
        <v>49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160</v>
      </c>
      <c r="AT373" s="217" t="s">
        <v>155</v>
      </c>
      <c r="AU373" s="217" t="s">
        <v>88</v>
      </c>
      <c r="AY373" s="19" t="s">
        <v>153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86</v>
      </c>
      <c r="BK373" s="218">
        <f>ROUND(I373*H373,2)</f>
        <v>0</v>
      </c>
      <c r="BL373" s="19" t="s">
        <v>160</v>
      </c>
      <c r="BM373" s="217" t="s">
        <v>544</v>
      </c>
    </row>
    <row r="374" s="2" customFormat="1">
      <c r="A374" s="40"/>
      <c r="B374" s="41"/>
      <c r="C374" s="42"/>
      <c r="D374" s="219" t="s">
        <v>161</v>
      </c>
      <c r="E374" s="42"/>
      <c r="F374" s="220" t="s">
        <v>545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161</v>
      </c>
      <c r="AU374" s="19" t="s">
        <v>88</v>
      </c>
    </row>
    <row r="375" s="13" customFormat="1">
      <c r="A375" s="13"/>
      <c r="B375" s="224"/>
      <c r="C375" s="225"/>
      <c r="D375" s="226" t="s">
        <v>163</v>
      </c>
      <c r="E375" s="227" t="s">
        <v>19</v>
      </c>
      <c r="F375" s="228" t="s">
        <v>226</v>
      </c>
      <c r="G375" s="225"/>
      <c r="H375" s="229">
        <v>11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163</v>
      </c>
      <c r="AU375" s="235" t="s">
        <v>88</v>
      </c>
      <c r="AV375" s="13" t="s">
        <v>88</v>
      </c>
      <c r="AW375" s="13" t="s">
        <v>37</v>
      </c>
      <c r="AX375" s="13" t="s">
        <v>78</v>
      </c>
      <c r="AY375" s="235" t="s">
        <v>153</v>
      </c>
    </row>
    <row r="376" s="14" customFormat="1">
      <c r="A376" s="14"/>
      <c r="B376" s="236"/>
      <c r="C376" s="237"/>
      <c r="D376" s="226" t="s">
        <v>163</v>
      </c>
      <c r="E376" s="238" t="s">
        <v>19</v>
      </c>
      <c r="F376" s="239" t="s">
        <v>190</v>
      </c>
      <c r="G376" s="237"/>
      <c r="H376" s="238" t="s">
        <v>19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163</v>
      </c>
      <c r="AU376" s="245" t="s">
        <v>88</v>
      </c>
      <c r="AV376" s="14" t="s">
        <v>86</v>
      </c>
      <c r="AW376" s="14" t="s">
        <v>37</v>
      </c>
      <c r="AX376" s="14" t="s">
        <v>78</v>
      </c>
      <c r="AY376" s="245" t="s">
        <v>153</v>
      </c>
    </row>
    <row r="377" s="15" customFormat="1">
      <c r="A377" s="15"/>
      <c r="B377" s="246"/>
      <c r="C377" s="247"/>
      <c r="D377" s="226" t="s">
        <v>163</v>
      </c>
      <c r="E377" s="248" t="s">
        <v>19</v>
      </c>
      <c r="F377" s="249" t="s">
        <v>166</v>
      </c>
      <c r="G377" s="247"/>
      <c r="H377" s="250">
        <v>11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163</v>
      </c>
      <c r="AU377" s="256" t="s">
        <v>88</v>
      </c>
      <c r="AV377" s="15" t="s">
        <v>160</v>
      </c>
      <c r="AW377" s="15" t="s">
        <v>37</v>
      </c>
      <c r="AX377" s="15" t="s">
        <v>86</v>
      </c>
      <c r="AY377" s="256" t="s">
        <v>153</v>
      </c>
    </row>
    <row r="378" s="12" customFormat="1" ht="22.8" customHeight="1">
      <c r="A378" s="12"/>
      <c r="B378" s="190"/>
      <c r="C378" s="191"/>
      <c r="D378" s="192" t="s">
        <v>77</v>
      </c>
      <c r="E378" s="204" t="s">
        <v>546</v>
      </c>
      <c r="F378" s="204" t="s">
        <v>547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SUM(P379:P392)</f>
        <v>0</v>
      </c>
      <c r="Q378" s="198"/>
      <c r="R378" s="199">
        <f>SUM(R379:R392)</f>
        <v>0</v>
      </c>
      <c r="S378" s="198"/>
      <c r="T378" s="200">
        <f>SUM(T379:T392)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86</v>
      </c>
      <c r="AT378" s="202" t="s">
        <v>77</v>
      </c>
      <c r="AU378" s="202" t="s">
        <v>86</v>
      </c>
      <c r="AY378" s="201" t="s">
        <v>153</v>
      </c>
      <c r="BK378" s="203">
        <f>SUM(BK379:BK392)</f>
        <v>0</v>
      </c>
    </row>
    <row r="379" s="2" customFormat="1" ht="24.15" customHeight="1">
      <c r="A379" s="40"/>
      <c r="B379" s="41"/>
      <c r="C379" s="206" t="s">
        <v>548</v>
      </c>
      <c r="D379" s="206" t="s">
        <v>155</v>
      </c>
      <c r="E379" s="207" t="s">
        <v>549</v>
      </c>
      <c r="F379" s="208" t="s">
        <v>550</v>
      </c>
      <c r="G379" s="209" t="s">
        <v>223</v>
      </c>
      <c r="H379" s="210">
        <v>694.995</v>
      </c>
      <c r="I379" s="211"/>
      <c r="J379" s="212">
        <f>ROUND(I379*H379,2)</f>
        <v>0</v>
      </c>
      <c r="K379" s="208" t="s">
        <v>159</v>
      </c>
      <c r="L379" s="46"/>
      <c r="M379" s="213" t="s">
        <v>19</v>
      </c>
      <c r="N379" s="214" t="s">
        <v>49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160</v>
      </c>
      <c r="AT379" s="217" t="s">
        <v>155</v>
      </c>
      <c r="AU379" s="217" t="s">
        <v>88</v>
      </c>
      <c r="AY379" s="19" t="s">
        <v>153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86</v>
      </c>
      <c r="BK379" s="218">
        <f>ROUND(I379*H379,2)</f>
        <v>0</v>
      </c>
      <c r="BL379" s="19" t="s">
        <v>160</v>
      </c>
      <c r="BM379" s="217" t="s">
        <v>551</v>
      </c>
    </row>
    <row r="380" s="2" customFormat="1">
      <c r="A380" s="40"/>
      <c r="B380" s="41"/>
      <c r="C380" s="42"/>
      <c r="D380" s="219" t="s">
        <v>161</v>
      </c>
      <c r="E380" s="42"/>
      <c r="F380" s="220" t="s">
        <v>552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161</v>
      </c>
      <c r="AU380" s="19" t="s">
        <v>88</v>
      </c>
    </row>
    <row r="381" s="2" customFormat="1" ht="24.15" customHeight="1">
      <c r="A381" s="40"/>
      <c r="B381" s="41"/>
      <c r="C381" s="206" t="s">
        <v>376</v>
      </c>
      <c r="D381" s="206" t="s">
        <v>155</v>
      </c>
      <c r="E381" s="207" t="s">
        <v>553</v>
      </c>
      <c r="F381" s="208" t="s">
        <v>554</v>
      </c>
      <c r="G381" s="209" t="s">
        <v>223</v>
      </c>
      <c r="H381" s="210">
        <v>9729.9300000000003</v>
      </c>
      <c r="I381" s="211"/>
      <c r="J381" s="212">
        <f>ROUND(I381*H381,2)</f>
        <v>0</v>
      </c>
      <c r="K381" s="208" t="s">
        <v>159</v>
      </c>
      <c r="L381" s="46"/>
      <c r="M381" s="213" t="s">
        <v>19</v>
      </c>
      <c r="N381" s="214" t="s">
        <v>49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160</v>
      </c>
      <c r="AT381" s="217" t="s">
        <v>155</v>
      </c>
      <c r="AU381" s="217" t="s">
        <v>88</v>
      </c>
      <c r="AY381" s="19" t="s">
        <v>153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86</v>
      </c>
      <c r="BK381" s="218">
        <f>ROUND(I381*H381,2)</f>
        <v>0</v>
      </c>
      <c r="BL381" s="19" t="s">
        <v>160</v>
      </c>
      <c r="BM381" s="217" t="s">
        <v>555</v>
      </c>
    </row>
    <row r="382" s="2" customFormat="1">
      <c r="A382" s="40"/>
      <c r="B382" s="41"/>
      <c r="C382" s="42"/>
      <c r="D382" s="219" t="s">
        <v>161</v>
      </c>
      <c r="E382" s="42"/>
      <c r="F382" s="220" t="s">
        <v>556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161</v>
      </c>
      <c r="AU382" s="19" t="s">
        <v>88</v>
      </c>
    </row>
    <row r="383" s="13" customFormat="1">
      <c r="A383" s="13"/>
      <c r="B383" s="224"/>
      <c r="C383" s="225"/>
      <c r="D383" s="226" t="s">
        <v>163</v>
      </c>
      <c r="E383" s="227" t="s">
        <v>19</v>
      </c>
      <c r="F383" s="228" t="s">
        <v>557</v>
      </c>
      <c r="G383" s="225"/>
      <c r="H383" s="229">
        <v>9729.9300000000003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163</v>
      </c>
      <c r="AU383" s="235" t="s">
        <v>88</v>
      </c>
      <c r="AV383" s="13" t="s">
        <v>88</v>
      </c>
      <c r="AW383" s="13" t="s">
        <v>37</v>
      </c>
      <c r="AX383" s="13" t="s">
        <v>78</v>
      </c>
      <c r="AY383" s="235" t="s">
        <v>153</v>
      </c>
    </row>
    <row r="384" s="15" customFormat="1">
      <c r="A384" s="15"/>
      <c r="B384" s="246"/>
      <c r="C384" s="247"/>
      <c r="D384" s="226" t="s">
        <v>163</v>
      </c>
      <c r="E384" s="248" t="s">
        <v>19</v>
      </c>
      <c r="F384" s="249" t="s">
        <v>166</v>
      </c>
      <c r="G384" s="247"/>
      <c r="H384" s="250">
        <v>9729.9300000000003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163</v>
      </c>
      <c r="AU384" s="256" t="s">
        <v>88</v>
      </c>
      <c r="AV384" s="15" t="s">
        <v>160</v>
      </c>
      <c r="AW384" s="15" t="s">
        <v>37</v>
      </c>
      <c r="AX384" s="15" t="s">
        <v>86</v>
      </c>
      <c r="AY384" s="256" t="s">
        <v>153</v>
      </c>
    </row>
    <row r="385" s="2" customFormat="1" ht="16.5" customHeight="1">
      <c r="A385" s="40"/>
      <c r="B385" s="41"/>
      <c r="C385" s="206" t="s">
        <v>558</v>
      </c>
      <c r="D385" s="206" t="s">
        <v>155</v>
      </c>
      <c r="E385" s="207" t="s">
        <v>559</v>
      </c>
      <c r="F385" s="208" t="s">
        <v>560</v>
      </c>
      <c r="G385" s="209" t="s">
        <v>223</v>
      </c>
      <c r="H385" s="210">
        <v>694.995</v>
      </c>
      <c r="I385" s="211"/>
      <c r="J385" s="212">
        <f>ROUND(I385*H385,2)</f>
        <v>0</v>
      </c>
      <c r="K385" s="208" t="s">
        <v>159</v>
      </c>
      <c r="L385" s="46"/>
      <c r="M385" s="213" t="s">
        <v>19</v>
      </c>
      <c r="N385" s="214" t="s">
        <v>49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160</v>
      </c>
      <c r="AT385" s="217" t="s">
        <v>155</v>
      </c>
      <c r="AU385" s="217" t="s">
        <v>88</v>
      </c>
      <c r="AY385" s="19" t="s">
        <v>153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86</v>
      </c>
      <c r="BK385" s="218">
        <f>ROUND(I385*H385,2)</f>
        <v>0</v>
      </c>
      <c r="BL385" s="19" t="s">
        <v>160</v>
      </c>
      <c r="BM385" s="217" t="s">
        <v>561</v>
      </c>
    </row>
    <row r="386" s="2" customFormat="1">
      <c r="A386" s="40"/>
      <c r="B386" s="41"/>
      <c r="C386" s="42"/>
      <c r="D386" s="219" t="s">
        <v>161</v>
      </c>
      <c r="E386" s="42"/>
      <c r="F386" s="220" t="s">
        <v>562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161</v>
      </c>
      <c r="AU386" s="19" t="s">
        <v>88</v>
      </c>
    </row>
    <row r="387" s="2" customFormat="1" ht="24.15" customHeight="1">
      <c r="A387" s="40"/>
      <c r="B387" s="41"/>
      <c r="C387" s="206" t="s">
        <v>379</v>
      </c>
      <c r="D387" s="206" t="s">
        <v>155</v>
      </c>
      <c r="E387" s="207" t="s">
        <v>563</v>
      </c>
      <c r="F387" s="208" t="s">
        <v>564</v>
      </c>
      <c r="G387" s="209" t="s">
        <v>223</v>
      </c>
      <c r="H387" s="210">
        <v>146.19900000000001</v>
      </c>
      <c r="I387" s="211"/>
      <c r="J387" s="212">
        <f>ROUND(I387*H387,2)</f>
        <v>0</v>
      </c>
      <c r="K387" s="208" t="s">
        <v>159</v>
      </c>
      <c r="L387" s="46"/>
      <c r="M387" s="213" t="s">
        <v>19</v>
      </c>
      <c r="N387" s="214" t="s">
        <v>49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160</v>
      </c>
      <c r="AT387" s="217" t="s">
        <v>155</v>
      </c>
      <c r="AU387" s="217" t="s">
        <v>88</v>
      </c>
      <c r="AY387" s="19" t="s">
        <v>153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86</v>
      </c>
      <c r="BK387" s="218">
        <f>ROUND(I387*H387,2)</f>
        <v>0</v>
      </c>
      <c r="BL387" s="19" t="s">
        <v>160</v>
      </c>
      <c r="BM387" s="217" t="s">
        <v>565</v>
      </c>
    </row>
    <row r="388" s="2" customFormat="1">
      <c r="A388" s="40"/>
      <c r="B388" s="41"/>
      <c r="C388" s="42"/>
      <c r="D388" s="219" t="s">
        <v>161</v>
      </c>
      <c r="E388" s="42"/>
      <c r="F388" s="220" t="s">
        <v>566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161</v>
      </c>
      <c r="AU388" s="19" t="s">
        <v>88</v>
      </c>
    </row>
    <row r="389" s="13" customFormat="1">
      <c r="A389" s="13"/>
      <c r="B389" s="224"/>
      <c r="C389" s="225"/>
      <c r="D389" s="226" t="s">
        <v>163</v>
      </c>
      <c r="E389" s="227" t="s">
        <v>19</v>
      </c>
      <c r="F389" s="228" t="s">
        <v>567</v>
      </c>
      <c r="G389" s="225"/>
      <c r="H389" s="229">
        <v>694.995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163</v>
      </c>
      <c r="AU389" s="235" t="s">
        <v>88</v>
      </c>
      <c r="AV389" s="13" t="s">
        <v>88</v>
      </c>
      <c r="AW389" s="13" t="s">
        <v>37</v>
      </c>
      <c r="AX389" s="13" t="s">
        <v>78</v>
      </c>
      <c r="AY389" s="235" t="s">
        <v>153</v>
      </c>
    </row>
    <row r="390" s="13" customFormat="1">
      <c r="A390" s="13"/>
      <c r="B390" s="224"/>
      <c r="C390" s="225"/>
      <c r="D390" s="226" t="s">
        <v>163</v>
      </c>
      <c r="E390" s="227" t="s">
        <v>19</v>
      </c>
      <c r="F390" s="228" t="s">
        <v>568</v>
      </c>
      <c r="G390" s="225"/>
      <c r="H390" s="229">
        <v>-548.79600000000005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163</v>
      </c>
      <c r="AU390" s="235" t="s">
        <v>88</v>
      </c>
      <c r="AV390" s="13" t="s">
        <v>88</v>
      </c>
      <c r="AW390" s="13" t="s">
        <v>37</v>
      </c>
      <c r="AX390" s="13" t="s">
        <v>78</v>
      </c>
      <c r="AY390" s="235" t="s">
        <v>153</v>
      </c>
    </row>
    <row r="391" s="14" customFormat="1">
      <c r="A391" s="14"/>
      <c r="B391" s="236"/>
      <c r="C391" s="237"/>
      <c r="D391" s="226" t="s">
        <v>163</v>
      </c>
      <c r="E391" s="238" t="s">
        <v>19</v>
      </c>
      <c r="F391" s="239" t="s">
        <v>569</v>
      </c>
      <c r="G391" s="237"/>
      <c r="H391" s="238" t="s">
        <v>19</v>
      </c>
      <c r="I391" s="240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163</v>
      </c>
      <c r="AU391" s="245" t="s">
        <v>88</v>
      </c>
      <c r="AV391" s="14" t="s">
        <v>86</v>
      </c>
      <c r="AW391" s="14" t="s">
        <v>37</v>
      </c>
      <c r="AX391" s="14" t="s">
        <v>78</v>
      </c>
      <c r="AY391" s="245" t="s">
        <v>153</v>
      </c>
    </row>
    <row r="392" s="15" customFormat="1">
      <c r="A392" s="15"/>
      <c r="B392" s="246"/>
      <c r="C392" s="247"/>
      <c r="D392" s="226" t="s">
        <v>163</v>
      </c>
      <c r="E392" s="248" t="s">
        <v>19</v>
      </c>
      <c r="F392" s="249" t="s">
        <v>166</v>
      </c>
      <c r="G392" s="247"/>
      <c r="H392" s="250">
        <v>146.19899999999996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163</v>
      </c>
      <c r="AU392" s="256" t="s">
        <v>88</v>
      </c>
      <c r="AV392" s="15" t="s">
        <v>160</v>
      </c>
      <c r="AW392" s="15" t="s">
        <v>37</v>
      </c>
      <c r="AX392" s="15" t="s">
        <v>86</v>
      </c>
      <c r="AY392" s="256" t="s">
        <v>153</v>
      </c>
    </row>
    <row r="393" s="12" customFormat="1" ht="22.8" customHeight="1">
      <c r="A393" s="12"/>
      <c r="B393" s="190"/>
      <c r="C393" s="191"/>
      <c r="D393" s="192" t="s">
        <v>77</v>
      </c>
      <c r="E393" s="204" t="s">
        <v>570</v>
      </c>
      <c r="F393" s="204" t="s">
        <v>571</v>
      </c>
      <c r="G393" s="191"/>
      <c r="H393" s="191"/>
      <c r="I393" s="194"/>
      <c r="J393" s="205">
        <f>BK393</f>
        <v>0</v>
      </c>
      <c r="K393" s="191"/>
      <c r="L393" s="196"/>
      <c r="M393" s="197"/>
      <c r="N393" s="198"/>
      <c r="O393" s="198"/>
      <c r="P393" s="199">
        <f>SUM(P394:P395)</f>
        <v>0</v>
      </c>
      <c r="Q393" s="198"/>
      <c r="R393" s="199">
        <f>SUM(R394:R395)</f>
        <v>0</v>
      </c>
      <c r="S393" s="198"/>
      <c r="T393" s="200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1" t="s">
        <v>86</v>
      </c>
      <c r="AT393" s="202" t="s">
        <v>77</v>
      </c>
      <c r="AU393" s="202" t="s">
        <v>86</v>
      </c>
      <c r="AY393" s="201" t="s">
        <v>153</v>
      </c>
      <c r="BK393" s="203">
        <f>SUM(BK394:BK395)</f>
        <v>0</v>
      </c>
    </row>
    <row r="394" s="2" customFormat="1" ht="24.15" customHeight="1">
      <c r="A394" s="40"/>
      <c r="B394" s="41"/>
      <c r="C394" s="206" t="s">
        <v>372</v>
      </c>
      <c r="D394" s="206" t="s">
        <v>155</v>
      </c>
      <c r="E394" s="207" t="s">
        <v>572</v>
      </c>
      <c r="F394" s="208" t="s">
        <v>573</v>
      </c>
      <c r="G394" s="209" t="s">
        <v>223</v>
      </c>
      <c r="H394" s="210">
        <v>578.86900000000003</v>
      </c>
      <c r="I394" s="211"/>
      <c r="J394" s="212">
        <f>ROUND(I394*H394,2)</f>
        <v>0</v>
      </c>
      <c r="K394" s="208" t="s">
        <v>159</v>
      </c>
      <c r="L394" s="46"/>
      <c r="M394" s="213" t="s">
        <v>19</v>
      </c>
      <c r="N394" s="214" t="s">
        <v>49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160</v>
      </c>
      <c r="AT394" s="217" t="s">
        <v>155</v>
      </c>
      <c r="AU394" s="217" t="s">
        <v>88</v>
      </c>
      <c r="AY394" s="19" t="s">
        <v>153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86</v>
      </c>
      <c r="BK394" s="218">
        <f>ROUND(I394*H394,2)</f>
        <v>0</v>
      </c>
      <c r="BL394" s="19" t="s">
        <v>160</v>
      </c>
      <c r="BM394" s="217" t="s">
        <v>574</v>
      </c>
    </row>
    <row r="395" s="2" customFormat="1">
      <c r="A395" s="40"/>
      <c r="B395" s="41"/>
      <c r="C395" s="42"/>
      <c r="D395" s="219" t="s">
        <v>161</v>
      </c>
      <c r="E395" s="42"/>
      <c r="F395" s="220" t="s">
        <v>575</v>
      </c>
      <c r="G395" s="42"/>
      <c r="H395" s="42"/>
      <c r="I395" s="221"/>
      <c r="J395" s="42"/>
      <c r="K395" s="42"/>
      <c r="L395" s="46"/>
      <c r="M395" s="267"/>
      <c r="N395" s="268"/>
      <c r="O395" s="269"/>
      <c r="P395" s="269"/>
      <c r="Q395" s="269"/>
      <c r="R395" s="269"/>
      <c r="S395" s="269"/>
      <c r="T395" s="27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161</v>
      </c>
      <c r="AU395" s="19" t="s">
        <v>88</v>
      </c>
    </row>
    <row r="396" s="2" customFormat="1" ht="6.96" customHeight="1">
      <c r="A396" s="40"/>
      <c r="B396" s="61"/>
      <c r="C396" s="62"/>
      <c r="D396" s="62"/>
      <c r="E396" s="62"/>
      <c r="F396" s="62"/>
      <c r="G396" s="62"/>
      <c r="H396" s="62"/>
      <c r="I396" s="62"/>
      <c r="J396" s="62"/>
      <c r="K396" s="62"/>
      <c r="L396" s="46"/>
      <c r="M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</sheetData>
  <sheetProtection sheet="1" autoFilter="0" formatColumns="0" formatRows="0" objects="1" scenarios="1" spinCount="100000" saltValue="FJdhX0s5oqep8vLtf9C39RPvJN2wSa3OgwwagTcDal/pLksDfni3dlYQAvwXmpoR4/gf+wFIO27Na9BQMzJxnA==" hashValue="ApIJXb8JTrpe0GhdhdKYk4FB1+TPe6MD/3bNBogbhkEGu5gI82JmWtNEAGb0ey5MSFdu4bAnS+8KJGFtBwYBuw==" algorithmName="SHA-512" password="CC35"/>
  <autoFilter ref="C87:K3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13107241"/>
    <hyperlink ref="F101" r:id="rId2" display="https://podminky.urs.cz/item/CS_URS_2023_02/122452205"/>
    <hyperlink ref="F108" r:id="rId3" display="https://podminky.urs.cz/item/CS_URS_2023_02/132351104"/>
    <hyperlink ref="F118" r:id="rId4" display="https://podminky.urs.cz/item/CS_URS_2023_02/162351123"/>
    <hyperlink ref="F123" r:id="rId5" display="https://podminky.urs.cz/item/CS_URS_2023_02/162751137"/>
    <hyperlink ref="F129" r:id="rId6" display="https://podminky.urs.cz/item/CS_URS_2023_02/162751139"/>
    <hyperlink ref="F133" r:id="rId7" display="https://podminky.urs.cz/item/CS_URS_2023_02/167103101"/>
    <hyperlink ref="F138" r:id="rId8" display="https://podminky.urs.cz/item/CS_URS_2023_02/171112121"/>
    <hyperlink ref="F147" r:id="rId9" display="https://podminky.urs.cz/item/CS_URS_2023_02/171152101"/>
    <hyperlink ref="F152" r:id="rId10" display="https://podminky.urs.cz/item/CS_URS_2023_02/171201221"/>
    <hyperlink ref="F157" r:id="rId11" display="https://podminky.urs.cz/item/CS_URS_2023_02/171251201"/>
    <hyperlink ref="F162" r:id="rId12" display="https://podminky.urs.cz/item/CS_URS_2023_02/174151101"/>
    <hyperlink ref="F167" r:id="rId13" display="https://podminky.urs.cz/item/CS_URS_2023_02/175151101"/>
    <hyperlink ref="F174" r:id="rId14" display="https://podminky.urs.cz/item/CS_URS_2023_02/181252305"/>
    <hyperlink ref="F179" r:id="rId15" display="https://podminky.urs.cz/item/CS_URS_2023_02/211531111"/>
    <hyperlink ref="F184" r:id="rId16" display="https://podminky.urs.cz/item/CS_URS_2023_02/212752102"/>
    <hyperlink ref="F189" r:id="rId17" display="https://podminky.urs.cz/item/CS_URS_2023_02/212972113"/>
    <hyperlink ref="F192" r:id="rId18" display="https://podminky.urs.cz/item/CS_URS_2023_02/451573111"/>
    <hyperlink ref="F201" r:id="rId19" display="https://podminky.urs.cz/item/CS_URS_2023_02/564861111"/>
    <hyperlink ref="F206" r:id="rId20" display="https://podminky.urs.cz/item/CS_URS_2023_02/564952111"/>
    <hyperlink ref="F219" r:id="rId21" display="https://podminky.urs.cz/item/CS_URS_2023_02/573111111"/>
    <hyperlink ref="F245" r:id="rId22" display="https://podminky.urs.cz/item/CS_URS_2023_02/871315231"/>
    <hyperlink ref="F250" r:id="rId23" display="https://podminky.urs.cz/item/CS_URS_2023_02/877310320"/>
    <hyperlink ref="F258" r:id="rId24" display="https://podminky.urs.cz/item/CS_URS_2023_02/895941341"/>
    <hyperlink ref="F266" r:id="rId25" display="https://podminky.urs.cz/item/CS_URS_2023_02/895941351"/>
    <hyperlink ref="F269" r:id="rId26" display="https://podminky.urs.cz/item/CS_URS_2023_02/895941361"/>
    <hyperlink ref="F272" r:id="rId27" display="https://podminky.urs.cz/item/CS_URS_2023_02/895941367"/>
    <hyperlink ref="F275" r:id="rId28" display="https://podminky.urs.cz/item/CS_URS_2023_02/899204112"/>
    <hyperlink ref="F287" r:id="rId29" display="https://podminky.urs.cz/item/CS_URS_2023_02/914111111"/>
    <hyperlink ref="F298" r:id="rId30" display="https://podminky.urs.cz/item/CS_URS_2023_02/914111111"/>
    <hyperlink ref="F308" r:id="rId31" display="https://podminky.urs.cz/item/CS_URS_2023_02/914511112"/>
    <hyperlink ref="F317" r:id="rId32" display="https://podminky.urs.cz/item/CS_URS_2023_02/915211112"/>
    <hyperlink ref="F322" r:id="rId33" display="https://podminky.urs.cz/item/CS_URS_2023_02/915221112"/>
    <hyperlink ref="F327" r:id="rId34" display="https://podminky.urs.cz/item/CS_URS_2023_02/915221122"/>
    <hyperlink ref="F332" r:id="rId35" display="https://podminky.urs.cz/item/CS_URS_2023_02/916131213"/>
    <hyperlink ref="F340" r:id="rId36" display="https://podminky.urs.cz/item/CS_URS_2023_02/916132113"/>
    <hyperlink ref="F348" r:id="rId37" display="https://podminky.urs.cz/item/CS_URS_2023_02/916991121"/>
    <hyperlink ref="F352" r:id="rId38" display="https://podminky.urs.cz/item/CS_URS_2023_02/919726124"/>
    <hyperlink ref="F357" r:id="rId39" display="https://podminky.urs.cz/item/CS_URS_2023_02/919732221"/>
    <hyperlink ref="F359" r:id="rId40" display="https://podminky.urs.cz/item/CS_URS_2023_02/919735111"/>
    <hyperlink ref="F364" r:id="rId41" display="https://podminky.urs.cz/item/CS_URS_2023_02/966006132"/>
    <hyperlink ref="F369" r:id="rId42" display="https://podminky.urs.cz/item/CS_URS_2023_02/966006211"/>
    <hyperlink ref="F374" r:id="rId43" display="https://podminky.urs.cz/item/CS_URS_2023_02/966006255"/>
    <hyperlink ref="F380" r:id="rId44" display="https://podminky.urs.cz/item/CS_URS_2023_02/997221551"/>
    <hyperlink ref="F382" r:id="rId45" display="https://podminky.urs.cz/item/CS_URS_2023_02/997221559"/>
    <hyperlink ref="F386" r:id="rId46" display="https://podminky.urs.cz/item/CS_URS_2023_02/997221611"/>
    <hyperlink ref="F388" r:id="rId47" display="https://podminky.urs.cz/item/CS_URS_2023_02/997221875"/>
    <hyperlink ref="F395" r:id="rId48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ROUND((SUM(BE93:BE527)),  2)</f>
        <v>0</v>
      </c>
      <c r="G33" s="40"/>
      <c r="H33" s="40"/>
      <c r="I33" s="150">
        <v>0.20999999999999999</v>
      </c>
      <c r="J33" s="149">
        <f>ROUND(((SUM(BE93:BE527))*I33),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ROUND((SUM(BF93:BF527)),  2)</f>
        <v>0</v>
      </c>
      <c r="G34" s="40"/>
      <c r="H34" s="40"/>
      <c r="I34" s="150">
        <v>0.12</v>
      </c>
      <c r="J34" s="149">
        <f>ROUND(((SUM(BF93:BF527))*I34),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ROUND((SUM(BG93:BG527)),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ROUND((SUM(BH93:BH527)),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ROUND((SUM(BI93:BI527)),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SKA7202 - SO 301 Kanalizace - úsek IV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J261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577</v>
      </c>
      <c r="E63" s="176"/>
      <c r="F63" s="176"/>
      <c r="G63" s="176"/>
      <c r="H63" s="176"/>
      <c r="I63" s="176"/>
      <c r="J63" s="177">
        <f>J278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132</v>
      </c>
      <c r="E64" s="176"/>
      <c r="F64" s="176"/>
      <c r="G64" s="176"/>
      <c r="H64" s="176"/>
      <c r="I64" s="176"/>
      <c r="J64" s="177">
        <f>J292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133</v>
      </c>
      <c r="E65" s="176"/>
      <c r="F65" s="176"/>
      <c r="G65" s="176"/>
      <c r="H65" s="176"/>
      <c r="I65" s="176"/>
      <c r="J65" s="177">
        <f>J335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134</v>
      </c>
      <c r="E66" s="176"/>
      <c r="F66" s="176"/>
      <c r="G66" s="176"/>
      <c r="H66" s="176"/>
      <c r="I66" s="176"/>
      <c r="J66" s="177">
        <f>J364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135</v>
      </c>
      <c r="E67" s="176"/>
      <c r="F67" s="176"/>
      <c r="G67" s="176"/>
      <c r="H67" s="176"/>
      <c r="I67" s="176"/>
      <c r="J67" s="177">
        <f>J467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136</v>
      </c>
      <c r="E68" s="176"/>
      <c r="F68" s="176"/>
      <c r="G68" s="176"/>
      <c r="H68" s="176"/>
      <c r="I68" s="176"/>
      <c r="J68" s="177">
        <f>J486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137</v>
      </c>
      <c r="E69" s="176"/>
      <c r="F69" s="176"/>
      <c r="G69" s="176"/>
      <c r="H69" s="176"/>
      <c r="I69" s="176"/>
      <c r="J69" s="177">
        <f>J510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578</v>
      </c>
      <c r="E70" s="170"/>
      <c r="F70" s="170"/>
      <c r="G70" s="170"/>
      <c r="H70" s="170"/>
      <c r="I70" s="170"/>
      <c r="J70" s="171">
        <f>J515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579</v>
      </c>
      <c r="E71" s="176"/>
      <c r="F71" s="176"/>
      <c r="G71" s="176"/>
      <c r="H71" s="176"/>
      <c r="I71" s="176"/>
      <c r="J71" s="177">
        <f>J516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580</v>
      </c>
      <c r="E72" s="170"/>
      <c r="F72" s="170"/>
      <c r="G72" s="170"/>
      <c r="H72" s="170"/>
      <c r="I72" s="170"/>
      <c r="J72" s="171">
        <f>J524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581</v>
      </c>
      <c r="E73" s="176"/>
      <c r="F73" s="176"/>
      <c r="G73" s="176"/>
      <c r="H73" s="176"/>
      <c r="I73" s="176"/>
      <c r="J73" s="177">
        <f>J525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138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II-117 Lipnice - Spálené Poříčí , ( úsek IV , úsek V )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123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SKA7202 - SO 301 Kanalizace - úsek IV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 xml:space="preserve"> </v>
      </c>
      <c r="G87" s="42"/>
      <c r="H87" s="42"/>
      <c r="I87" s="34" t="s">
        <v>23</v>
      </c>
      <c r="J87" s="74" t="str">
        <f>IF(J12="","",J12)</f>
        <v>13. 5. 2024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E15</f>
        <v>SÚS PK, příspěvková organizace</v>
      </c>
      <c r="G89" s="42"/>
      <c r="H89" s="42"/>
      <c r="I89" s="34" t="s">
        <v>33</v>
      </c>
      <c r="J89" s="38" t="str">
        <f>E21</f>
        <v>Projekční kancelář Ing.Škubalová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38</v>
      </c>
      <c r="J90" s="38" t="str">
        <f>E24</f>
        <v>Straka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139</v>
      </c>
      <c r="D92" s="182" t="s">
        <v>63</v>
      </c>
      <c r="E92" s="182" t="s">
        <v>59</v>
      </c>
      <c r="F92" s="182" t="s">
        <v>60</v>
      </c>
      <c r="G92" s="182" t="s">
        <v>140</v>
      </c>
      <c r="H92" s="182" t="s">
        <v>141</v>
      </c>
      <c r="I92" s="182" t="s">
        <v>142</v>
      </c>
      <c r="J92" s="182" t="s">
        <v>127</v>
      </c>
      <c r="K92" s="183" t="s">
        <v>143</v>
      </c>
      <c r="L92" s="184"/>
      <c r="M92" s="94" t="s">
        <v>19</v>
      </c>
      <c r="N92" s="95" t="s">
        <v>48</v>
      </c>
      <c r="O92" s="95" t="s">
        <v>144</v>
      </c>
      <c r="P92" s="95" t="s">
        <v>145</v>
      </c>
      <c r="Q92" s="95" t="s">
        <v>146</v>
      </c>
      <c r="R92" s="95" t="s">
        <v>147</v>
      </c>
      <c r="S92" s="95" t="s">
        <v>148</v>
      </c>
      <c r="T92" s="96" t="s">
        <v>149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150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P94+P515+P524</f>
        <v>0</v>
      </c>
      <c r="Q93" s="98"/>
      <c r="R93" s="187">
        <f>R94+R515+R524</f>
        <v>2.368366</v>
      </c>
      <c r="S93" s="98"/>
      <c r="T93" s="188">
        <f>T94+T515+T524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77</v>
      </c>
      <c r="AU93" s="19" t="s">
        <v>128</v>
      </c>
      <c r="BK93" s="189">
        <f>BK94+BK515+BK524</f>
        <v>0</v>
      </c>
    </row>
    <row r="94" s="12" customFormat="1" ht="25.92" customHeight="1">
      <c r="A94" s="12"/>
      <c r="B94" s="190"/>
      <c r="C94" s="191"/>
      <c r="D94" s="192" t="s">
        <v>77</v>
      </c>
      <c r="E94" s="193" t="s">
        <v>151</v>
      </c>
      <c r="F94" s="193" t="s">
        <v>152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P95+P261+P278+P292+P335+P364+P467+P486+P510</f>
        <v>0</v>
      </c>
      <c r="Q94" s="198"/>
      <c r="R94" s="199">
        <f>R95+R261+R278+R292+R335+R364+R467+R486+R510</f>
        <v>2.368366</v>
      </c>
      <c r="S94" s="198"/>
      <c r="T94" s="200">
        <f>T95+T261+T278+T292+T335+T364+T467+T486+T510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86</v>
      </c>
      <c r="AT94" s="202" t="s">
        <v>77</v>
      </c>
      <c r="AU94" s="202" t="s">
        <v>78</v>
      </c>
      <c r="AY94" s="201" t="s">
        <v>153</v>
      </c>
      <c r="BK94" s="203">
        <f>BK95+BK261+BK278+BK292+BK335+BK364+BK467+BK486+BK510</f>
        <v>0</v>
      </c>
    </row>
    <row r="95" s="12" customFormat="1" ht="22.8" customHeight="1">
      <c r="A95" s="12"/>
      <c r="B95" s="190"/>
      <c r="C95" s="191"/>
      <c r="D95" s="192" t="s">
        <v>77</v>
      </c>
      <c r="E95" s="204" t="s">
        <v>86</v>
      </c>
      <c r="F95" s="204" t="s">
        <v>154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SUM(P96:P260)</f>
        <v>0</v>
      </c>
      <c r="Q95" s="198"/>
      <c r="R95" s="199">
        <f>SUM(R96:R260)</f>
        <v>0</v>
      </c>
      <c r="S95" s="198"/>
      <c r="T95" s="200">
        <f>SUM(T96:T260)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86</v>
      </c>
      <c r="AT95" s="202" t="s">
        <v>77</v>
      </c>
      <c r="AU95" s="202" t="s">
        <v>86</v>
      </c>
      <c r="AY95" s="201" t="s">
        <v>153</v>
      </c>
      <c r="BK95" s="203">
        <f>SUM(BK96:BK260)</f>
        <v>0</v>
      </c>
    </row>
    <row r="96" s="2" customFormat="1" ht="37.8" customHeight="1">
      <c r="A96" s="40"/>
      <c r="B96" s="41"/>
      <c r="C96" s="206" t="s">
        <v>86</v>
      </c>
      <c r="D96" s="206" t="s">
        <v>155</v>
      </c>
      <c r="E96" s="207" t="s">
        <v>582</v>
      </c>
      <c r="F96" s="208" t="s">
        <v>583</v>
      </c>
      <c r="G96" s="209" t="s">
        <v>158</v>
      </c>
      <c r="H96" s="210">
        <v>48.479999999999997</v>
      </c>
      <c r="I96" s="211"/>
      <c r="J96" s="212">
        <f>ROUND(I96*H96,2)</f>
        <v>0</v>
      </c>
      <c r="K96" s="208" t="s">
        <v>159</v>
      </c>
      <c r="L96" s="46"/>
      <c r="M96" s="213" t="s">
        <v>19</v>
      </c>
      <c r="N96" s="214" t="s">
        <v>49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160</v>
      </c>
      <c r="AT96" s="217" t="s">
        <v>155</v>
      </c>
      <c r="AU96" s="217" t="s">
        <v>88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86</v>
      </c>
      <c r="BK96" s="218">
        <f>ROUND(I96*H96,2)</f>
        <v>0</v>
      </c>
      <c r="BL96" s="19" t="s">
        <v>160</v>
      </c>
      <c r="BM96" s="217" t="s">
        <v>88</v>
      </c>
    </row>
    <row r="97" s="2" customFormat="1">
      <c r="A97" s="40"/>
      <c r="B97" s="41"/>
      <c r="C97" s="42"/>
      <c r="D97" s="219" t="s">
        <v>161</v>
      </c>
      <c r="E97" s="42"/>
      <c r="F97" s="220" t="s">
        <v>584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88</v>
      </c>
    </row>
    <row r="98" s="13" customFormat="1">
      <c r="A98" s="13"/>
      <c r="B98" s="224"/>
      <c r="C98" s="225"/>
      <c r="D98" s="226" t="s">
        <v>163</v>
      </c>
      <c r="E98" s="227" t="s">
        <v>19</v>
      </c>
      <c r="F98" s="228" t="s">
        <v>585</v>
      </c>
      <c r="G98" s="225"/>
      <c r="H98" s="229">
        <v>48.479999999999997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163</v>
      </c>
      <c r="AU98" s="235" t="s">
        <v>88</v>
      </c>
      <c r="AV98" s="13" t="s">
        <v>88</v>
      </c>
      <c r="AW98" s="13" t="s">
        <v>37</v>
      </c>
      <c r="AX98" s="13" t="s">
        <v>78</v>
      </c>
      <c r="AY98" s="235" t="s">
        <v>153</v>
      </c>
    </row>
    <row r="99" s="14" customFormat="1">
      <c r="A99" s="14"/>
      <c r="B99" s="236"/>
      <c r="C99" s="237"/>
      <c r="D99" s="226" t="s">
        <v>163</v>
      </c>
      <c r="E99" s="238" t="s">
        <v>19</v>
      </c>
      <c r="F99" s="239" t="s">
        <v>586</v>
      </c>
      <c r="G99" s="237"/>
      <c r="H99" s="238" t="s">
        <v>19</v>
      </c>
      <c r="I99" s="240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163</v>
      </c>
      <c r="AU99" s="245" t="s">
        <v>88</v>
      </c>
      <c r="AV99" s="14" t="s">
        <v>86</v>
      </c>
      <c r="AW99" s="14" t="s">
        <v>37</v>
      </c>
      <c r="AX99" s="14" t="s">
        <v>78</v>
      </c>
      <c r="AY99" s="245" t="s">
        <v>153</v>
      </c>
    </row>
    <row r="100" s="15" customFormat="1">
      <c r="A100" s="15"/>
      <c r="B100" s="246"/>
      <c r="C100" s="247"/>
      <c r="D100" s="226" t="s">
        <v>163</v>
      </c>
      <c r="E100" s="248" t="s">
        <v>19</v>
      </c>
      <c r="F100" s="249" t="s">
        <v>166</v>
      </c>
      <c r="G100" s="247"/>
      <c r="H100" s="250">
        <v>48.479999999999997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163</v>
      </c>
      <c r="AU100" s="256" t="s">
        <v>88</v>
      </c>
      <c r="AV100" s="15" t="s">
        <v>160</v>
      </c>
      <c r="AW100" s="15" t="s">
        <v>37</v>
      </c>
      <c r="AX100" s="15" t="s">
        <v>86</v>
      </c>
      <c r="AY100" s="256" t="s">
        <v>153</v>
      </c>
    </row>
    <row r="101" s="2" customFormat="1" ht="33" customHeight="1">
      <c r="A101" s="40"/>
      <c r="B101" s="41"/>
      <c r="C101" s="206" t="s">
        <v>88</v>
      </c>
      <c r="D101" s="206" t="s">
        <v>155</v>
      </c>
      <c r="E101" s="207" t="s">
        <v>587</v>
      </c>
      <c r="F101" s="208" t="s">
        <v>588</v>
      </c>
      <c r="G101" s="209" t="s">
        <v>158</v>
      </c>
      <c r="H101" s="210">
        <v>48.479999999999997</v>
      </c>
      <c r="I101" s="211"/>
      <c r="J101" s="212">
        <f>ROUND(I101*H101,2)</f>
        <v>0</v>
      </c>
      <c r="K101" s="208" t="s">
        <v>159</v>
      </c>
      <c r="L101" s="46"/>
      <c r="M101" s="213" t="s">
        <v>19</v>
      </c>
      <c r="N101" s="214" t="s">
        <v>49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160</v>
      </c>
      <c r="AT101" s="217" t="s">
        <v>155</v>
      </c>
      <c r="AU101" s="217" t="s">
        <v>88</v>
      </c>
      <c r="AY101" s="19" t="s">
        <v>153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86</v>
      </c>
      <c r="BK101" s="218">
        <f>ROUND(I101*H101,2)</f>
        <v>0</v>
      </c>
      <c r="BL101" s="19" t="s">
        <v>160</v>
      </c>
      <c r="BM101" s="217" t="s">
        <v>160</v>
      </c>
    </row>
    <row r="102" s="2" customFormat="1">
      <c r="A102" s="40"/>
      <c r="B102" s="41"/>
      <c r="C102" s="42"/>
      <c r="D102" s="219" t="s">
        <v>161</v>
      </c>
      <c r="E102" s="42"/>
      <c r="F102" s="220" t="s">
        <v>589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88</v>
      </c>
    </row>
    <row r="103" s="13" customFormat="1">
      <c r="A103" s="13"/>
      <c r="B103" s="224"/>
      <c r="C103" s="225"/>
      <c r="D103" s="226" t="s">
        <v>163</v>
      </c>
      <c r="E103" s="227" t="s">
        <v>19</v>
      </c>
      <c r="F103" s="228" t="s">
        <v>585</v>
      </c>
      <c r="G103" s="225"/>
      <c r="H103" s="229">
        <v>48.479999999999997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163</v>
      </c>
      <c r="AU103" s="235" t="s">
        <v>88</v>
      </c>
      <c r="AV103" s="13" t="s">
        <v>88</v>
      </c>
      <c r="AW103" s="13" t="s">
        <v>37</v>
      </c>
      <c r="AX103" s="13" t="s">
        <v>78</v>
      </c>
      <c r="AY103" s="235" t="s">
        <v>153</v>
      </c>
    </row>
    <row r="104" s="14" customFormat="1">
      <c r="A104" s="14"/>
      <c r="B104" s="236"/>
      <c r="C104" s="237"/>
      <c r="D104" s="226" t="s">
        <v>163</v>
      </c>
      <c r="E104" s="238" t="s">
        <v>19</v>
      </c>
      <c r="F104" s="239" t="s">
        <v>586</v>
      </c>
      <c r="G104" s="237"/>
      <c r="H104" s="238" t="s">
        <v>19</v>
      </c>
      <c r="I104" s="240"/>
      <c r="J104" s="237"/>
      <c r="K104" s="237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163</v>
      </c>
      <c r="AU104" s="245" t="s">
        <v>88</v>
      </c>
      <c r="AV104" s="14" t="s">
        <v>86</v>
      </c>
      <c r="AW104" s="14" t="s">
        <v>37</v>
      </c>
      <c r="AX104" s="14" t="s">
        <v>78</v>
      </c>
      <c r="AY104" s="245" t="s">
        <v>153</v>
      </c>
    </row>
    <row r="105" s="15" customFormat="1">
      <c r="A105" s="15"/>
      <c r="B105" s="246"/>
      <c r="C105" s="247"/>
      <c r="D105" s="226" t="s">
        <v>163</v>
      </c>
      <c r="E105" s="248" t="s">
        <v>19</v>
      </c>
      <c r="F105" s="249" t="s">
        <v>166</v>
      </c>
      <c r="G105" s="247"/>
      <c r="H105" s="250">
        <v>48.479999999999997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163</v>
      </c>
      <c r="AU105" s="256" t="s">
        <v>88</v>
      </c>
      <c r="AV105" s="15" t="s">
        <v>160</v>
      </c>
      <c r="AW105" s="15" t="s">
        <v>37</v>
      </c>
      <c r="AX105" s="15" t="s">
        <v>86</v>
      </c>
      <c r="AY105" s="256" t="s">
        <v>153</v>
      </c>
    </row>
    <row r="106" s="2" customFormat="1" ht="24.15" customHeight="1">
      <c r="A106" s="40"/>
      <c r="B106" s="41"/>
      <c r="C106" s="206" t="s">
        <v>170</v>
      </c>
      <c r="D106" s="206" t="s">
        <v>155</v>
      </c>
      <c r="E106" s="207" t="s">
        <v>590</v>
      </c>
      <c r="F106" s="208" t="s">
        <v>591</v>
      </c>
      <c r="G106" s="209" t="s">
        <v>158</v>
      </c>
      <c r="H106" s="210">
        <v>29.399999999999999</v>
      </c>
      <c r="I106" s="211"/>
      <c r="J106" s="212">
        <f>ROUND(I106*H106,2)</f>
        <v>0</v>
      </c>
      <c r="K106" s="208" t="s">
        <v>159</v>
      </c>
      <c r="L106" s="46"/>
      <c r="M106" s="213" t="s">
        <v>19</v>
      </c>
      <c r="N106" s="214" t="s">
        <v>49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160</v>
      </c>
      <c r="AT106" s="217" t="s">
        <v>155</v>
      </c>
      <c r="AU106" s="217" t="s">
        <v>88</v>
      </c>
      <c r="AY106" s="19" t="s">
        <v>153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86</v>
      </c>
      <c r="BK106" s="218">
        <f>ROUND(I106*H106,2)</f>
        <v>0</v>
      </c>
      <c r="BL106" s="19" t="s">
        <v>160</v>
      </c>
      <c r="BM106" s="217" t="s">
        <v>174</v>
      </c>
    </row>
    <row r="107" s="2" customFormat="1">
      <c r="A107" s="40"/>
      <c r="B107" s="41"/>
      <c r="C107" s="42"/>
      <c r="D107" s="219" t="s">
        <v>161</v>
      </c>
      <c r="E107" s="42"/>
      <c r="F107" s="220" t="s">
        <v>592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88</v>
      </c>
    </row>
    <row r="108" s="13" customFormat="1">
      <c r="A108" s="13"/>
      <c r="B108" s="224"/>
      <c r="C108" s="225"/>
      <c r="D108" s="226" t="s">
        <v>163</v>
      </c>
      <c r="E108" s="227" t="s">
        <v>19</v>
      </c>
      <c r="F108" s="228" t="s">
        <v>593</v>
      </c>
      <c r="G108" s="225"/>
      <c r="H108" s="229">
        <v>29.399999999999999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163</v>
      </c>
      <c r="AU108" s="235" t="s">
        <v>88</v>
      </c>
      <c r="AV108" s="13" t="s">
        <v>88</v>
      </c>
      <c r="AW108" s="13" t="s">
        <v>37</v>
      </c>
      <c r="AX108" s="13" t="s">
        <v>78</v>
      </c>
      <c r="AY108" s="235" t="s">
        <v>153</v>
      </c>
    </row>
    <row r="109" s="15" customFormat="1">
      <c r="A109" s="15"/>
      <c r="B109" s="246"/>
      <c r="C109" s="247"/>
      <c r="D109" s="226" t="s">
        <v>163</v>
      </c>
      <c r="E109" s="248" t="s">
        <v>19</v>
      </c>
      <c r="F109" s="249" t="s">
        <v>166</v>
      </c>
      <c r="G109" s="247"/>
      <c r="H109" s="250">
        <v>29.399999999999999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163</v>
      </c>
      <c r="AU109" s="256" t="s">
        <v>88</v>
      </c>
      <c r="AV109" s="15" t="s">
        <v>160</v>
      </c>
      <c r="AW109" s="15" t="s">
        <v>37</v>
      </c>
      <c r="AX109" s="15" t="s">
        <v>86</v>
      </c>
      <c r="AY109" s="256" t="s">
        <v>153</v>
      </c>
    </row>
    <row r="110" s="2" customFormat="1" ht="16.5" customHeight="1">
      <c r="A110" s="40"/>
      <c r="B110" s="41"/>
      <c r="C110" s="206" t="s">
        <v>160</v>
      </c>
      <c r="D110" s="206" t="s">
        <v>155</v>
      </c>
      <c r="E110" s="207" t="s">
        <v>594</v>
      </c>
      <c r="F110" s="208" t="s">
        <v>595</v>
      </c>
      <c r="G110" s="209" t="s">
        <v>596</v>
      </c>
      <c r="H110" s="210">
        <v>150</v>
      </c>
      <c r="I110" s="211"/>
      <c r="J110" s="212">
        <f>ROUND(I110*H110,2)</f>
        <v>0</v>
      </c>
      <c r="K110" s="208" t="s">
        <v>159</v>
      </c>
      <c r="L110" s="46"/>
      <c r="M110" s="213" t="s">
        <v>19</v>
      </c>
      <c r="N110" s="214" t="s">
        <v>49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160</v>
      </c>
      <c r="AT110" s="217" t="s">
        <v>155</v>
      </c>
      <c r="AU110" s="217" t="s">
        <v>88</v>
      </c>
      <c r="AY110" s="19" t="s">
        <v>153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86</v>
      </c>
      <c r="BK110" s="218">
        <f>ROUND(I110*H110,2)</f>
        <v>0</v>
      </c>
      <c r="BL110" s="19" t="s">
        <v>160</v>
      </c>
      <c r="BM110" s="217" t="s">
        <v>182</v>
      </c>
    </row>
    <row r="111" s="2" customFormat="1">
      <c r="A111" s="40"/>
      <c r="B111" s="41"/>
      <c r="C111" s="42"/>
      <c r="D111" s="219" t="s">
        <v>161</v>
      </c>
      <c r="E111" s="42"/>
      <c r="F111" s="220" t="s">
        <v>597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88</v>
      </c>
    </row>
    <row r="112" s="13" customFormat="1">
      <c r="A112" s="13"/>
      <c r="B112" s="224"/>
      <c r="C112" s="225"/>
      <c r="D112" s="226" t="s">
        <v>163</v>
      </c>
      <c r="E112" s="227" t="s">
        <v>19</v>
      </c>
      <c r="F112" s="228" t="s">
        <v>506</v>
      </c>
      <c r="G112" s="225"/>
      <c r="H112" s="229">
        <v>150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163</v>
      </c>
      <c r="AU112" s="235" t="s">
        <v>88</v>
      </c>
      <c r="AV112" s="13" t="s">
        <v>88</v>
      </c>
      <c r="AW112" s="13" t="s">
        <v>37</v>
      </c>
      <c r="AX112" s="13" t="s">
        <v>78</v>
      </c>
      <c r="AY112" s="235" t="s">
        <v>153</v>
      </c>
    </row>
    <row r="113" s="15" customFormat="1">
      <c r="A113" s="15"/>
      <c r="B113" s="246"/>
      <c r="C113" s="247"/>
      <c r="D113" s="226" t="s">
        <v>163</v>
      </c>
      <c r="E113" s="248" t="s">
        <v>19</v>
      </c>
      <c r="F113" s="249" t="s">
        <v>166</v>
      </c>
      <c r="G113" s="247"/>
      <c r="H113" s="250">
        <v>150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163</v>
      </c>
      <c r="AU113" s="256" t="s">
        <v>88</v>
      </c>
      <c r="AV113" s="15" t="s">
        <v>160</v>
      </c>
      <c r="AW113" s="15" t="s">
        <v>37</v>
      </c>
      <c r="AX113" s="15" t="s">
        <v>86</v>
      </c>
      <c r="AY113" s="256" t="s">
        <v>153</v>
      </c>
    </row>
    <row r="114" s="2" customFormat="1" ht="24.15" customHeight="1">
      <c r="A114" s="40"/>
      <c r="B114" s="41"/>
      <c r="C114" s="206" t="s">
        <v>191</v>
      </c>
      <c r="D114" s="206" t="s">
        <v>155</v>
      </c>
      <c r="E114" s="207" t="s">
        <v>598</v>
      </c>
      <c r="F114" s="208" t="s">
        <v>599</v>
      </c>
      <c r="G114" s="209" t="s">
        <v>600</v>
      </c>
      <c r="H114" s="210">
        <v>15</v>
      </c>
      <c r="I114" s="211"/>
      <c r="J114" s="212">
        <f>ROUND(I114*H114,2)</f>
        <v>0</v>
      </c>
      <c r="K114" s="208" t="s">
        <v>159</v>
      </c>
      <c r="L114" s="46"/>
      <c r="M114" s="213" t="s">
        <v>19</v>
      </c>
      <c r="N114" s="214" t="s">
        <v>49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160</v>
      </c>
      <c r="AT114" s="217" t="s">
        <v>155</v>
      </c>
      <c r="AU114" s="217" t="s">
        <v>88</v>
      </c>
      <c r="AY114" s="19" t="s">
        <v>153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86</v>
      </c>
      <c r="BK114" s="218">
        <f>ROUND(I114*H114,2)</f>
        <v>0</v>
      </c>
      <c r="BL114" s="19" t="s">
        <v>160</v>
      </c>
      <c r="BM114" s="217" t="s">
        <v>194</v>
      </c>
    </row>
    <row r="115" s="2" customFormat="1">
      <c r="A115" s="40"/>
      <c r="B115" s="41"/>
      <c r="C115" s="42"/>
      <c r="D115" s="219" t="s">
        <v>161</v>
      </c>
      <c r="E115" s="42"/>
      <c r="F115" s="220" t="s">
        <v>601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88</v>
      </c>
    </row>
    <row r="116" s="13" customFormat="1">
      <c r="A116" s="13"/>
      <c r="B116" s="224"/>
      <c r="C116" s="225"/>
      <c r="D116" s="226" t="s">
        <v>163</v>
      </c>
      <c r="E116" s="227" t="s">
        <v>19</v>
      </c>
      <c r="F116" s="228" t="s">
        <v>251</v>
      </c>
      <c r="G116" s="225"/>
      <c r="H116" s="229">
        <v>15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163</v>
      </c>
      <c r="AU116" s="235" t="s">
        <v>88</v>
      </c>
      <c r="AV116" s="13" t="s">
        <v>88</v>
      </c>
      <c r="AW116" s="13" t="s">
        <v>37</v>
      </c>
      <c r="AX116" s="13" t="s">
        <v>78</v>
      </c>
      <c r="AY116" s="235" t="s">
        <v>153</v>
      </c>
    </row>
    <row r="117" s="15" customFormat="1">
      <c r="A117" s="15"/>
      <c r="B117" s="246"/>
      <c r="C117" s="247"/>
      <c r="D117" s="226" t="s">
        <v>163</v>
      </c>
      <c r="E117" s="248" t="s">
        <v>19</v>
      </c>
      <c r="F117" s="249" t="s">
        <v>166</v>
      </c>
      <c r="G117" s="247"/>
      <c r="H117" s="250">
        <v>15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163</v>
      </c>
      <c r="AU117" s="256" t="s">
        <v>88</v>
      </c>
      <c r="AV117" s="15" t="s">
        <v>160</v>
      </c>
      <c r="AW117" s="15" t="s">
        <v>37</v>
      </c>
      <c r="AX117" s="15" t="s">
        <v>86</v>
      </c>
      <c r="AY117" s="256" t="s">
        <v>153</v>
      </c>
    </row>
    <row r="118" s="2" customFormat="1" ht="49.05" customHeight="1">
      <c r="A118" s="40"/>
      <c r="B118" s="41"/>
      <c r="C118" s="206" t="s">
        <v>174</v>
      </c>
      <c r="D118" s="206" t="s">
        <v>155</v>
      </c>
      <c r="E118" s="207" t="s">
        <v>602</v>
      </c>
      <c r="F118" s="208" t="s">
        <v>603</v>
      </c>
      <c r="G118" s="209" t="s">
        <v>274</v>
      </c>
      <c r="H118" s="210">
        <v>4.2000000000000002</v>
      </c>
      <c r="I118" s="211"/>
      <c r="J118" s="212">
        <f>ROUND(I118*H118,2)</f>
        <v>0</v>
      </c>
      <c r="K118" s="208" t="s">
        <v>159</v>
      </c>
      <c r="L118" s="46"/>
      <c r="M118" s="213" t="s">
        <v>19</v>
      </c>
      <c r="N118" s="214" t="s">
        <v>49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160</v>
      </c>
      <c r="AT118" s="217" t="s">
        <v>155</v>
      </c>
      <c r="AU118" s="217" t="s">
        <v>88</v>
      </c>
      <c r="AY118" s="19" t="s">
        <v>153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86</v>
      </c>
      <c r="BK118" s="218">
        <f>ROUND(I118*H118,2)</f>
        <v>0</v>
      </c>
      <c r="BL118" s="19" t="s">
        <v>160</v>
      </c>
      <c r="BM118" s="217" t="s">
        <v>8</v>
      </c>
    </row>
    <row r="119" s="2" customFormat="1">
      <c r="A119" s="40"/>
      <c r="B119" s="41"/>
      <c r="C119" s="42"/>
      <c r="D119" s="219" t="s">
        <v>161</v>
      </c>
      <c r="E119" s="42"/>
      <c r="F119" s="220" t="s">
        <v>604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88</v>
      </c>
    </row>
    <row r="120" s="13" customFormat="1">
      <c r="A120" s="13"/>
      <c r="B120" s="224"/>
      <c r="C120" s="225"/>
      <c r="D120" s="226" t="s">
        <v>163</v>
      </c>
      <c r="E120" s="227" t="s">
        <v>19</v>
      </c>
      <c r="F120" s="228" t="s">
        <v>605</v>
      </c>
      <c r="G120" s="225"/>
      <c r="H120" s="229">
        <v>4.2000000000000002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163</v>
      </c>
      <c r="AU120" s="235" t="s">
        <v>88</v>
      </c>
      <c r="AV120" s="13" t="s">
        <v>88</v>
      </c>
      <c r="AW120" s="13" t="s">
        <v>37</v>
      </c>
      <c r="AX120" s="13" t="s">
        <v>78</v>
      </c>
      <c r="AY120" s="235" t="s">
        <v>153</v>
      </c>
    </row>
    <row r="121" s="14" customFormat="1">
      <c r="A121" s="14"/>
      <c r="B121" s="236"/>
      <c r="C121" s="237"/>
      <c r="D121" s="226" t="s">
        <v>163</v>
      </c>
      <c r="E121" s="238" t="s">
        <v>19</v>
      </c>
      <c r="F121" s="239" t="s">
        <v>606</v>
      </c>
      <c r="G121" s="237"/>
      <c r="H121" s="238" t="s">
        <v>19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163</v>
      </c>
      <c r="AU121" s="245" t="s">
        <v>88</v>
      </c>
      <c r="AV121" s="14" t="s">
        <v>86</v>
      </c>
      <c r="AW121" s="14" t="s">
        <v>37</v>
      </c>
      <c r="AX121" s="14" t="s">
        <v>78</v>
      </c>
      <c r="AY121" s="245" t="s">
        <v>153</v>
      </c>
    </row>
    <row r="122" s="15" customFormat="1">
      <c r="A122" s="15"/>
      <c r="B122" s="246"/>
      <c r="C122" s="247"/>
      <c r="D122" s="226" t="s">
        <v>163</v>
      </c>
      <c r="E122" s="248" t="s">
        <v>19</v>
      </c>
      <c r="F122" s="249" t="s">
        <v>166</v>
      </c>
      <c r="G122" s="247"/>
      <c r="H122" s="250">
        <v>4.2000000000000002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163</v>
      </c>
      <c r="AU122" s="256" t="s">
        <v>88</v>
      </c>
      <c r="AV122" s="15" t="s">
        <v>160</v>
      </c>
      <c r="AW122" s="15" t="s">
        <v>37</v>
      </c>
      <c r="AX122" s="15" t="s">
        <v>86</v>
      </c>
      <c r="AY122" s="256" t="s">
        <v>153</v>
      </c>
    </row>
    <row r="123" s="2" customFormat="1" ht="49.05" customHeight="1">
      <c r="A123" s="40"/>
      <c r="B123" s="41"/>
      <c r="C123" s="206" t="s">
        <v>203</v>
      </c>
      <c r="D123" s="206" t="s">
        <v>155</v>
      </c>
      <c r="E123" s="207" t="s">
        <v>607</v>
      </c>
      <c r="F123" s="208" t="s">
        <v>608</v>
      </c>
      <c r="G123" s="209" t="s">
        <v>274</v>
      </c>
      <c r="H123" s="210">
        <v>14</v>
      </c>
      <c r="I123" s="211"/>
      <c r="J123" s="212">
        <f>ROUND(I123*H123,2)</f>
        <v>0</v>
      </c>
      <c r="K123" s="208" t="s">
        <v>159</v>
      </c>
      <c r="L123" s="46"/>
      <c r="M123" s="213" t="s">
        <v>19</v>
      </c>
      <c r="N123" s="214" t="s">
        <v>49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160</v>
      </c>
      <c r="AT123" s="217" t="s">
        <v>155</v>
      </c>
      <c r="AU123" s="217" t="s">
        <v>88</v>
      </c>
      <c r="AY123" s="19" t="s">
        <v>153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86</v>
      </c>
      <c r="BK123" s="218">
        <f>ROUND(I123*H123,2)</f>
        <v>0</v>
      </c>
      <c r="BL123" s="19" t="s">
        <v>160</v>
      </c>
      <c r="BM123" s="217" t="s">
        <v>206</v>
      </c>
    </row>
    <row r="124" s="2" customFormat="1">
      <c r="A124" s="40"/>
      <c r="B124" s="41"/>
      <c r="C124" s="42"/>
      <c r="D124" s="219" t="s">
        <v>161</v>
      </c>
      <c r="E124" s="42"/>
      <c r="F124" s="220" t="s">
        <v>609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88</v>
      </c>
    </row>
    <row r="125" s="13" customFormat="1">
      <c r="A125" s="13"/>
      <c r="B125" s="224"/>
      <c r="C125" s="225"/>
      <c r="D125" s="226" t="s">
        <v>163</v>
      </c>
      <c r="E125" s="227" t="s">
        <v>19</v>
      </c>
      <c r="F125" s="228" t="s">
        <v>610</v>
      </c>
      <c r="G125" s="225"/>
      <c r="H125" s="229">
        <v>14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163</v>
      </c>
      <c r="AU125" s="235" t="s">
        <v>88</v>
      </c>
      <c r="AV125" s="13" t="s">
        <v>88</v>
      </c>
      <c r="AW125" s="13" t="s">
        <v>37</v>
      </c>
      <c r="AX125" s="13" t="s">
        <v>78</v>
      </c>
      <c r="AY125" s="235" t="s">
        <v>153</v>
      </c>
    </row>
    <row r="126" s="14" customFormat="1">
      <c r="A126" s="14"/>
      <c r="B126" s="236"/>
      <c r="C126" s="237"/>
      <c r="D126" s="226" t="s">
        <v>163</v>
      </c>
      <c r="E126" s="238" t="s">
        <v>19</v>
      </c>
      <c r="F126" s="239" t="s">
        <v>611</v>
      </c>
      <c r="G126" s="237"/>
      <c r="H126" s="238" t="s">
        <v>19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163</v>
      </c>
      <c r="AU126" s="245" t="s">
        <v>88</v>
      </c>
      <c r="AV126" s="14" t="s">
        <v>86</v>
      </c>
      <c r="AW126" s="14" t="s">
        <v>37</v>
      </c>
      <c r="AX126" s="14" t="s">
        <v>78</v>
      </c>
      <c r="AY126" s="245" t="s">
        <v>153</v>
      </c>
    </row>
    <row r="127" s="15" customFormat="1">
      <c r="A127" s="15"/>
      <c r="B127" s="246"/>
      <c r="C127" s="247"/>
      <c r="D127" s="226" t="s">
        <v>163</v>
      </c>
      <c r="E127" s="248" t="s">
        <v>19</v>
      </c>
      <c r="F127" s="249" t="s">
        <v>166</v>
      </c>
      <c r="G127" s="247"/>
      <c r="H127" s="250">
        <v>14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163</v>
      </c>
      <c r="AU127" s="256" t="s">
        <v>88</v>
      </c>
      <c r="AV127" s="15" t="s">
        <v>160</v>
      </c>
      <c r="AW127" s="15" t="s">
        <v>37</v>
      </c>
      <c r="AX127" s="15" t="s">
        <v>86</v>
      </c>
      <c r="AY127" s="256" t="s">
        <v>153</v>
      </c>
    </row>
    <row r="128" s="2" customFormat="1" ht="49.05" customHeight="1">
      <c r="A128" s="40"/>
      <c r="B128" s="41"/>
      <c r="C128" s="206" t="s">
        <v>182</v>
      </c>
      <c r="D128" s="206" t="s">
        <v>155</v>
      </c>
      <c r="E128" s="207" t="s">
        <v>612</v>
      </c>
      <c r="F128" s="208" t="s">
        <v>613</v>
      </c>
      <c r="G128" s="209" t="s">
        <v>274</v>
      </c>
      <c r="H128" s="210">
        <v>25.199999999999999</v>
      </c>
      <c r="I128" s="211"/>
      <c r="J128" s="212">
        <f>ROUND(I128*H128,2)</f>
        <v>0</v>
      </c>
      <c r="K128" s="208" t="s">
        <v>159</v>
      </c>
      <c r="L128" s="46"/>
      <c r="M128" s="213" t="s">
        <v>19</v>
      </c>
      <c r="N128" s="214" t="s">
        <v>49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160</v>
      </c>
      <c r="AT128" s="217" t="s">
        <v>155</v>
      </c>
      <c r="AU128" s="217" t="s">
        <v>88</v>
      </c>
      <c r="AY128" s="19" t="s">
        <v>153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86</v>
      </c>
      <c r="BK128" s="218">
        <f>ROUND(I128*H128,2)</f>
        <v>0</v>
      </c>
      <c r="BL128" s="19" t="s">
        <v>160</v>
      </c>
      <c r="BM128" s="217" t="s">
        <v>211</v>
      </c>
    </row>
    <row r="129" s="2" customFormat="1">
      <c r="A129" s="40"/>
      <c r="B129" s="41"/>
      <c r="C129" s="42"/>
      <c r="D129" s="219" t="s">
        <v>161</v>
      </c>
      <c r="E129" s="42"/>
      <c r="F129" s="220" t="s">
        <v>614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88</v>
      </c>
    </row>
    <row r="130" s="13" customFormat="1">
      <c r="A130" s="13"/>
      <c r="B130" s="224"/>
      <c r="C130" s="225"/>
      <c r="D130" s="226" t="s">
        <v>163</v>
      </c>
      <c r="E130" s="227" t="s">
        <v>19</v>
      </c>
      <c r="F130" s="228" t="s">
        <v>615</v>
      </c>
      <c r="G130" s="225"/>
      <c r="H130" s="229">
        <v>25.199999999999999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163</v>
      </c>
      <c r="AU130" s="235" t="s">
        <v>88</v>
      </c>
      <c r="AV130" s="13" t="s">
        <v>88</v>
      </c>
      <c r="AW130" s="13" t="s">
        <v>37</v>
      </c>
      <c r="AX130" s="13" t="s">
        <v>78</v>
      </c>
      <c r="AY130" s="235" t="s">
        <v>153</v>
      </c>
    </row>
    <row r="131" s="14" customFormat="1">
      <c r="A131" s="14"/>
      <c r="B131" s="236"/>
      <c r="C131" s="237"/>
      <c r="D131" s="226" t="s">
        <v>163</v>
      </c>
      <c r="E131" s="238" t="s">
        <v>19</v>
      </c>
      <c r="F131" s="239" t="s">
        <v>616</v>
      </c>
      <c r="G131" s="237"/>
      <c r="H131" s="238" t="s">
        <v>19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163</v>
      </c>
      <c r="AU131" s="245" t="s">
        <v>88</v>
      </c>
      <c r="AV131" s="14" t="s">
        <v>86</v>
      </c>
      <c r="AW131" s="14" t="s">
        <v>37</v>
      </c>
      <c r="AX131" s="14" t="s">
        <v>78</v>
      </c>
      <c r="AY131" s="245" t="s">
        <v>153</v>
      </c>
    </row>
    <row r="132" s="15" customFormat="1">
      <c r="A132" s="15"/>
      <c r="B132" s="246"/>
      <c r="C132" s="247"/>
      <c r="D132" s="226" t="s">
        <v>163</v>
      </c>
      <c r="E132" s="248" t="s">
        <v>19</v>
      </c>
      <c r="F132" s="249" t="s">
        <v>166</v>
      </c>
      <c r="G132" s="247"/>
      <c r="H132" s="250">
        <v>25.199999999999999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163</v>
      </c>
      <c r="AU132" s="256" t="s">
        <v>88</v>
      </c>
      <c r="AV132" s="15" t="s">
        <v>160</v>
      </c>
      <c r="AW132" s="15" t="s">
        <v>37</v>
      </c>
      <c r="AX132" s="15" t="s">
        <v>86</v>
      </c>
      <c r="AY132" s="256" t="s">
        <v>153</v>
      </c>
    </row>
    <row r="133" s="2" customFormat="1" ht="49.05" customHeight="1">
      <c r="A133" s="40"/>
      <c r="B133" s="41"/>
      <c r="C133" s="206" t="s">
        <v>213</v>
      </c>
      <c r="D133" s="206" t="s">
        <v>155</v>
      </c>
      <c r="E133" s="207" t="s">
        <v>617</v>
      </c>
      <c r="F133" s="208" t="s">
        <v>618</v>
      </c>
      <c r="G133" s="209" t="s">
        <v>274</v>
      </c>
      <c r="H133" s="210">
        <v>4.2000000000000002</v>
      </c>
      <c r="I133" s="211"/>
      <c r="J133" s="212">
        <f>ROUND(I133*H133,2)</f>
        <v>0</v>
      </c>
      <c r="K133" s="208" t="s">
        <v>159</v>
      </c>
      <c r="L133" s="46"/>
      <c r="M133" s="213" t="s">
        <v>19</v>
      </c>
      <c r="N133" s="214" t="s">
        <v>49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160</v>
      </c>
      <c r="AT133" s="217" t="s">
        <v>155</v>
      </c>
      <c r="AU133" s="217" t="s">
        <v>88</v>
      </c>
      <c r="AY133" s="19" t="s">
        <v>153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86</v>
      </c>
      <c r="BK133" s="218">
        <f>ROUND(I133*H133,2)</f>
        <v>0</v>
      </c>
      <c r="BL133" s="19" t="s">
        <v>160</v>
      </c>
      <c r="BM133" s="217" t="s">
        <v>216</v>
      </c>
    </row>
    <row r="134" s="2" customFormat="1">
      <c r="A134" s="40"/>
      <c r="B134" s="41"/>
      <c r="C134" s="42"/>
      <c r="D134" s="219" t="s">
        <v>161</v>
      </c>
      <c r="E134" s="42"/>
      <c r="F134" s="220" t="s">
        <v>619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161</v>
      </c>
      <c r="AU134" s="19" t="s">
        <v>88</v>
      </c>
    </row>
    <row r="135" s="13" customFormat="1">
      <c r="A135" s="13"/>
      <c r="B135" s="224"/>
      <c r="C135" s="225"/>
      <c r="D135" s="226" t="s">
        <v>163</v>
      </c>
      <c r="E135" s="227" t="s">
        <v>19</v>
      </c>
      <c r="F135" s="228" t="s">
        <v>605</v>
      </c>
      <c r="G135" s="225"/>
      <c r="H135" s="229">
        <v>4.2000000000000002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163</v>
      </c>
      <c r="AU135" s="235" t="s">
        <v>88</v>
      </c>
      <c r="AV135" s="13" t="s">
        <v>88</v>
      </c>
      <c r="AW135" s="13" t="s">
        <v>37</v>
      </c>
      <c r="AX135" s="13" t="s">
        <v>78</v>
      </c>
      <c r="AY135" s="235" t="s">
        <v>153</v>
      </c>
    </row>
    <row r="136" s="14" customFormat="1">
      <c r="A136" s="14"/>
      <c r="B136" s="236"/>
      <c r="C136" s="237"/>
      <c r="D136" s="226" t="s">
        <v>163</v>
      </c>
      <c r="E136" s="238" t="s">
        <v>19</v>
      </c>
      <c r="F136" s="239" t="s">
        <v>620</v>
      </c>
      <c r="G136" s="237"/>
      <c r="H136" s="238" t="s">
        <v>19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163</v>
      </c>
      <c r="AU136" s="245" t="s">
        <v>88</v>
      </c>
      <c r="AV136" s="14" t="s">
        <v>86</v>
      </c>
      <c r="AW136" s="14" t="s">
        <v>37</v>
      </c>
      <c r="AX136" s="14" t="s">
        <v>78</v>
      </c>
      <c r="AY136" s="245" t="s">
        <v>153</v>
      </c>
    </row>
    <row r="137" s="15" customFormat="1">
      <c r="A137" s="15"/>
      <c r="B137" s="246"/>
      <c r="C137" s="247"/>
      <c r="D137" s="226" t="s">
        <v>163</v>
      </c>
      <c r="E137" s="248" t="s">
        <v>19</v>
      </c>
      <c r="F137" s="249" t="s">
        <v>166</v>
      </c>
      <c r="G137" s="247"/>
      <c r="H137" s="250">
        <v>4.2000000000000002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163</v>
      </c>
      <c r="AU137" s="256" t="s">
        <v>88</v>
      </c>
      <c r="AV137" s="15" t="s">
        <v>160</v>
      </c>
      <c r="AW137" s="15" t="s">
        <v>37</v>
      </c>
      <c r="AX137" s="15" t="s">
        <v>86</v>
      </c>
      <c r="AY137" s="256" t="s">
        <v>153</v>
      </c>
    </row>
    <row r="138" s="2" customFormat="1" ht="49.05" customHeight="1">
      <c r="A138" s="40"/>
      <c r="B138" s="41"/>
      <c r="C138" s="206" t="s">
        <v>194</v>
      </c>
      <c r="D138" s="206" t="s">
        <v>155</v>
      </c>
      <c r="E138" s="207" t="s">
        <v>621</v>
      </c>
      <c r="F138" s="208" t="s">
        <v>622</v>
      </c>
      <c r="G138" s="209" t="s">
        <v>274</v>
      </c>
      <c r="H138" s="210">
        <v>2.7999999999999998</v>
      </c>
      <c r="I138" s="211"/>
      <c r="J138" s="212">
        <f>ROUND(I138*H138,2)</f>
        <v>0</v>
      </c>
      <c r="K138" s="208" t="s">
        <v>159</v>
      </c>
      <c r="L138" s="46"/>
      <c r="M138" s="213" t="s">
        <v>19</v>
      </c>
      <c r="N138" s="214" t="s">
        <v>49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160</v>
      </c>
      <c r="AT138" s="217" t="s">
        <v>155</v>
      </c>
      <c r="AU138" s="217" t="s">
        <v>88</v>
      </c>
      <c r="AY138" s="19" t="s">
        <v>153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86</v>
      </c>
      <c r="BK138" s="218">
        <f>ROUND(I138*H138,2)</f>
        <v>0</v>
      </c>
      <c r="BL138" s="19" t="s">
        <v>160</v>
      </c>
      <c r="BM138" s="217" t="s">
        <v>224</v>
      </c>
    </row>
    <row r="139" s="2" customFormat="1">
      <c r="A139" s="40"/>
      <c r="B139" s="41"/>
      <c r="C139" s="42"/>
      <c r="D139" s="219" t="s">
        <v>161</v>
      </c>
      <c r="E139" s="42"/>
      <c r="F139" s="220" t="s">
        <v>623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161</v>
      </c>
      <c r="AU139" s="19" t="s">
        <v>88</v>
      </c>
    </row>
    <row r="140" s="13" customFormat="1">
      <c r="A140" s="13"/>
      <c r="B140" s="224"/>
      <c r="C140" s="225"/>
      <c r="D140" s="226" t="s">
        <v>163</v>
      </c>
      <c r="E140" s="227" t="s">
        <v>19</v>
      </c>
      <c r="F140" s="228" t="s">
        <v>624</v>
      </c>
      <c r="G140" s="225"/>
      <c r="H140" s="229">
        <v>2.7999999999999998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163</v>
      </c>
      <c r="AU140" s="235" t="s">
        <v>88</v>
      </c>
      <c r="AV140" s="13" t="s">
        <v>88</v>
      </c>
      <c r="AW140" s="13" t="s">
        <v>37</v>
      </c>
      <c r="AX140" s="13" t="s">
        <v>78</v>
      </c>
      <c r="AY140" s="235" t="s">
        <v>153</v>
      </c>
    </row>
    <row r="141" s="14" customFormat="1">
      <c r="A141" s="14"/>
      <c r="B141" s="236"/>
      <c r="C141" s="237"/>
      <c r="D141" s="226" t="s">
        <v>163</v>
      </c>
      <c r="E141" s="238" t="s">
        <v>19</v>
      </c>
      <c r="F141" s="239" t="s">
        <v>625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163</v>
      </c>
      <c r="AU141" s="245" t="s">
        <v>88</v>
      </c>
      <c r="AV141" s="14" t="s">
        <v>86</v>
      </c>
      <c r="AW141" s="14" t="s">
        <v>37</v>
      </c>
      <c r="AX141" s="14" t="s">
        <v>78</v>
      </c>
      <c r="AY141" s="245" t="s">
        <v>153</v>
      </c>
    </row>
    <row r="142" s="15" customFormat="1">
      <c r="A142" s="15"/>
      <c r="B142" s="246"/>
      <c r="C142" s="247"/>
      <c r="D142" s="226" t="s">
        <v>163</v>
      </c>
      <c r="E142" s="248" t="s">
        <v>19</v>
      </c>
      <c r="F142" s="249" t="s">
        <v>166</v>
      </c>
      <c r="G142" s="247"/>
      <c r="H142" s="250">
        <v>2.7999999999999998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163</v>
      </c>
      <c r="AU142" s="256" t="s">
        <v>88</v>
      </c>
      <c r="AV142" s="15" t="s">
        <v>160</v>
      </c>
      <c r="AW142" s="15" t="s">
        <v>37</v>
      </c>
      <c r="AX142" s="15" t="s">
        <v>86</v>
      </c>
      <c r="AY142" s="256" t="s">
        <v>153</v>
      </c>
    </row>
    <row r="143" s="2" customFormat="1" ht="16.5" customHeight="1">
      <c r="A143" s="40"/>
      <c r="B143" s="41"/>
      <c r="C143" s="206" t="s">
        <v>226</v>
      </c>
      <c r="D143" s="206" t="s">
        <v>155</v>
      </c>
      <c r="E143" s="207" t="s">
        <v>626</v>
      </c>
      <c r="F143" s="208" t="s">
        <v>627</v>
      </c>
      <c r="G143" s="209" t="s">
        <v>158</v>
      </c>
      <c r="H143" s="210">
        <v>140</v>
      </c>
      <c r="I143" s="211"/>
      <c r="J143" s="212">
        <f>ROUND(I143*H143,2)</f>
        <v>0</v>
      </c>
      <c r="K143" s="208" t="s">
        <v>159</v>
      </c>
      <c r="L143" s="46"/>
      <c r="M143" s="213" t="s">
        <v>19</v>
      </c>
      <c r="N143" s="214" t="s">
        <v>49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160</v>
      </c>
      <c r="AT143" s="217" t="s">
        <v>155</v>
      </c>
      <c r="AU143" s="217" t="s">
        <v>88</v>
      </c>
      <c r="AY143" s="19" t="s">
        <v>153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86</v>
      </c>
      <c r="BK143" s="218">
        <f>ROUND(I143*H143,2)</f>
        <v>0</v>
      </c>
      <c r="BL143" s="19" t="s">
        <v>160</v>
      </c>
      <c r="BM143" s="217" t="s">
        <v>229</v>
      </c>
    </row>
    <row r="144" s="2" customFormat="1">
      <c r="A144" s="40"/>
      <c r="B144" s="41"/>
      <c r="C144" s="42"/>
      <c r="D144" s="219" t="s">
        <v>161</v>
      </c>
      <c r="E144" s="42"/>
      <c r="F144" s="220" t="s">
        <v>628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161</v>
      </c>
      <c r="AU144" s="19" t="s">
        <v>88</v>
      </c>
    </row>
    <row r="145" s="13" customFormat="1">
      <c r="A145" s="13"/>
      <c r="B145" s="224"/>
      <c r="C145" s="225"/>
      <c r="D145" s="226" t="s">
        <v>163</v>
      </c>
      <c r="E145" s="227" t="s">
        <v>19</v>
      </c>
      <c r="F145" s="228" t="s">
        <v>629</v>
      </c>
      <c r="G145" s="225"/>
      <c r="H145" s="229">
        <v>140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163</v>
      </c>
      <c r="AU145" s="235" t="s">
        <v>88</v>
      </c>
      <c r="AV145" s="13" t="s">
        <v>88</v>
      </c>
      <c r="AW145" s="13" t="s">
        <v>37</v>
      </c>
      <c r="AX145" s="13" t="s">
        <v>78</v>
      </c>
      <c r="AY145" s="235" t="s">
        <v>153</v>
      </c>
    </row>
    <row r="146" s="14" customFormat="1">
      <c r="A146" s="14"/>
      <c r="B146" s="236"/>
      <c r="C146" s="237"/>
      <c r="D146" s="226" t="s">
        <v>163</v>
      </c>
      <c r="E146" s="238" t="s">
        <v>19</v>
      </c>
      <c r="F146" s="239" t="s">
        <v>586</v>
      </c>
      <c r="G146" s="237"/>
      <c r="H146" s="238" t="s">
        <v>19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163</v>
      </c>
      <c r="AU146" s="245" t="s">
        <v>88</v>
      </c>
      <c r="AV146" s="14" t="s">
        <v>86</v>
      </c>
      <c r="AW146" s="14" t="s">
        <v>37</v>
      </c>
      <c r="AX146" s="14" t="s">
        <v>78</v>
      </c>
      <c r="AY146" s="245" t="s">
        <v>153</v>
      </c>
    </row>
    <row r="147" s="15" customFormat="1">
      <c r="A147" s="15"/>
      <c r="B147" s="246"/>
      <c r="C147" s="247"/>
      <c r="D147" s="226" t="s">
        <v>163</v>
      </c>
      <c r="E147" s="248" t="s">
        <v>19</v>
      </c>
      <c r="F147" s="249" t="s">
        <v>166</v>
      </c>
      <c r="G147" s="247"/>
      <c r="H147" s="250">
        <v>140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163</v>
      </c>
      <c r="AU147" s="256" t="s">
        <v>88</v>
      </c>
      <c r="AV147" s="15" t="s">
        <v>160</v>
      </c>
      <c r="AW147" s="15" t="s">
        <v>37</v>
      </c>
      <c r="AX147" s="15" t="s">
        <v>86</v>
      </c>
      <c r="AY147" s="256" t="s">
        <v>153</v>
      </c>
    </row>
    <row r="148" s="2" customFormat="1" ht="24.15" customHeight="1">
      <c r="A148" s="40"/>
      <c r="B148" s="41"/>
      <c r="C148" s="206" t="s">
        <v>8</v>
      </c>
      <c r="D148" s="206" t="s">
        <v>155</v>
      </c>
      <c r="E148" s="207" t="s">
        <v>630</v>
      </c>
      <c r="F148" s="208" t="s">
        <v>631</v>
      </c>
      <c r="G148" s="209" t="s">
        <v>173</v>
      </c>
      <c r="H148" s="210">
        <v>124.86</v>
      </c>
      <c r="I148" s="211"/>
      <c r="J148" s="212">
        <f>ROUND(I148*H148,2)</f>
        <v>0</v>
      </c>
      <c r="K148" s="208" t="s">
        <v>159</v>
      </c>
      <c r="L148" s="46"/>
      <c r="M148" s="213" t="s">
        <v>19</v>
      </c>
      <c r="N148" s="214" t="s">
        <v>49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160</v>
      </c>
      <c r="AT148" s="217" t="s">
        <v>155</v>
      </c>
      <c r="AU148" s="217" t="s">
        <v>88</v>
      </c>
      <c r="AY148" s="19" t="s">
        <v>153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86</v>
      </c>
      <c r="BK148" s="218">
        <f>ROUND(I148*H148,2)</f>
        <v>0</v>
      </c>
      <c r="BL148" s="19" t="s">
        <v>160</v>
      </c>
      <c r="BM148" s="217" t="s">
        <v>236</v>
      </c>
    </row>
    <row r="149" s="2" customFormat="1">
      <c r="A149" s="40"/>
      <c r="B149" s="41"/>
      <c r="C149" s="42"/>
      <c r="D149" s="219" t="s">
        <v>161</v>
      </c>
      <c r="E149" s="42"/>
      <c r="F149" s="220" t="s">
        <v>632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88</v>
      </c>
    </row>
    <row r="150" s="13" customFormat="1">
      <c r="A150" s="13"/>
      <c r="B150" s="224"/>
      <c r="C150" s="225"/>
      <c r="D150" s="226" t="s">
        <v>163</v>
      </c>
      <c r="E150" s="227" t="s">
        <v>19</v>
      </c>
      <c r="F150" s="228" t="s">
        <v>633</v>
      </c>
      <c r="G150" s="225"/>
      <c r="H150" s="229">
        <v>25.739999999999998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163</v>
      </c>
      <c r="AU150" s="235" t="s">
        <v>88</v>
      </c>
      <c r="AV150" s="13" t="s">
        <v>88</v>
      </c>
      <c r="AW150" s="13" t="s">
        <v>37</v>
      </c>
      <c r="AX150" s="13" t="s">
        <v>78</v>
      </c>
      <c r="AY150" s="235" t="s">
        <v>153</v>
      </c>
    </row>
    <row r="151" s="13" customFormat="1">
      <c r="A151" s="13"/>
      <c r="B151" s="224"/>
      <c r="C151" s="225"/>
      <c r="D151" s="226" t="s">
        <v>163</v>
      </c>
      <c r="E151" s="227" t="s">
        <v>19</v>
      </c>
      <c r="F151" s="228" t="s">
        <v>634</v>
      </c>
      <c r="G151" s="225"/>
      <c r="H151" s="229">
        <v>16.800000000000001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163</v>
      </c>
      <c r="AU151" s="235" t="s">
        <v>88</v>
      </c>
      <c r="AV151" s="13" t="s">
        <v>88</v>
      </c>
      <c r="AW151" s="13" t="s">
        <v>37</v>
      </c>
      <c r="AX151" s="13" t="s">
        <v>78</v>
      </c>
      <c r="AY151" s="235" t="s">
        <v>153</v>
      </c>
    </row>
    <row r="152" s="13" customFormat="1">
      <c r="A152" s="13"/>
      <c r="B152" s="224"/>
      <c r="C152" s="225"/>
      <c r="D152" s="226" t="s">
        <v>163</v>
      </c>
      <c r="E152" s="227" t="s">
        <v>19</v>
      </c>
      <c r="F152" s="228" t="s">
        <v>635</v>
      </c>
      <c r="G152" s="225"/>
      <c r="H152" s="229">
        <v>82.319999999999993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163</v>
      </c>
      <c r="AU152" s="235" t="s">
        <v>88</v>
      </c>
      <c r="AV152" s="13" t="s">
        <v>88</v>
      </c>
      <c r="AW152" s="13" t="s">
        <v>37</v>
      </c>
      <c r="AX152" s="13" t="s">
        <v>78</v>
      </c>
      <c r="AY152" s="235" t="s">
        <v>153</v>
      </c>
    </row>
    <row r="153" s="14" customFormat="1">
      <c r="A153" s="14"/>
      <c r="B153" s="236"/>
      <c r="C153" s="237"/>
      <c r="D153" s="226" t="s">
        <v>163</v>
      </c>
      <c r="E153" s="238" t="s">
        <v>19</v>
      </c>
      <c r="F153" s="239" t="s">
        <v>636</v>
      </c>
      <c r="G153" s="237"/>
      <c r="H153" s="238" t="s">
        <v>19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163</v>
      </c>
      <c r="AU153" s="245" t="s">
        <v>88</v>
      </c>
      <c r="AV153" s="14" t="s">
        <v>86</v>
      </c>
      <c r="AW153" s="14" t="s">
        <v>37</v>
      </c>
      <c r="AX153" s="14" t="s">
        <v>78</v>
      </c>
      <c r="AY153" s="245" t="s">
        <v>153</v>
      </c>
    </row>
    <row r="154" s="15" customFormat="1">
      <c r="A154" s="15"/>
      <c r="B154" s="246"/>
      <c r="C154" s="247"/>
      <c r="D154" s="226" t="s">
        <v>163</v>
      </c>
      <c r="E154" s="248" t="s">
        <v>19</v>
      </c>
      <c r="F154" s="249" t="s">
        <v>166</v>
      </c>
      <c r="G154" s="247"/>
      <c r="H154" s="250">
        <v>124.85999999999999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163</v>
      </c>
      <c r="AU154" s="256" t="s">
        <v>88</v>
      </c>
      <c r="AV154" s="15" t="s">
        <v>160</v>
      </c>
      <c r="AW154" s="15" t="s">
        <v>37</v>
      </c>
      <c r="AX154" s="15" t="s">
        <v>86</v>
      </c>
      <c r="AY154" s="256" t="s">
        <v>153</v>
      </c>
    </row>
    <row r="155" s="2" customFormat="1" ht="24.15" customHeight="1">
      <c r="A155" s="40"/>
      <c r="B155" s="41"/>
      <c r="C155" s="206" t="s">
        <v>240</v>
      </c>
      <c r="D155" s="206" t="s">
        <v>155</v>
      </c>
      <c r="E155" s="207" t="s">
        <v>637</v>
      </c>
      <c r="F155" s="208" t="s">
        <v>638</v>
      </c>
      <c r="G155" s="209" t="s">
        <v>173</v>
      </c>
      <c r="H155" s="210">
        <v>1101.143</v>
      </c>
      <c r="I155" s="211"/>
      <c r="J155" s="212">
        <f>ROUND(I155*H155,2)</f>
        <v>0</v>
      </c>
      <c r="K155" s="208" t="s">
        <v>159</v>
      </c>
      <c r="L155" s="46"/>
      <c r="M155" s="213" t="s">
        <v>19</v>
      </c>
      <c r="N155" s="214" t="s">
        <v>49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160</v>
      </c>
      <c r="AT155" s="217" t="s">
        <v>155</v>
      </c>
      <c r="AU155" s="217" t="s">
        <v>88</v>
      </c>
      <c r="AY155" s="19" t="s">
        <v>153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86</v>
      </c>
      <c r="BK155" s="218">
        <f>ROUND(I155*H155,2)</f>
        <v>0</v>
      </c>
      <c r="BL155" s="19" t="s">
        <v>160</v>
      </c>
      <c r="BM155" s="217" t="s">
        <v>243</v>
      </c>
    </row>
    <row r="156" s="2" customFormat="1">
      <c r="A156" s="40"/>
      <c r="B156" s="41"/>
      <c r="C156" s="42"/>
      <c r="D156" s="219" t="s">
        <v>161</v>
      </c>
      <c r="E156" s="42"/>
      <c r="F156" s="220" t="s">
        <v>639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161</v>
      </c>
      <c r="AU156" s="19" t="s">
        <v>88</v>
      </c>
    </row>
    <row r="157" s="13" customFormat="1">
      <c r="A157" s="13"/>
      <c r="B157" s="224"/>
      <c r="C157" s="225"/>
      <c r="D157" s="226" t="s">
        <v>163</v>
      </c>
      <c r="E157" s="227" t="s">
        <v>19</v>
      </c>
      <c r="F157" s="228" t="s">
        <v>640</v>
      </c>
      <c r="G157" s="225"/>
      <c r="H157" s="229">
        <v>555.77099999999996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163</v>
      </c>
      <c r="AU157" s="235" t="s">
        <v>88</v>
      </c>
      <c r="AV157" s="13" t="s">
        <v>88</v>
      </c>
      <c r="AW157" s="13" t="s">
        <v>37</v>
      </c>
      <c r="AX157" s="13" t="s">
        <v>78</v>
      </c>
      <c r="AY157" s="235" t="s">
        <v>153</v>
      </c>
    </row>
    <row r="158" s="14" customFormat="1">
      <c r="A158" s="14"/>
      <c r="B158" s="236"/>
      <c r="C158" s="237"/>
      <c r="D158" s="226" t="s">
        <v>163</v>
      </c>
      <c r="E158" s="238" t="s">
        <v>19</v>
      </c>
      <c r="F158" s="239" t="s">
        <v>641</v>
      </c>
      <c r="G158" s="237"/>
      <c r="H158" s="238" t="s">
        <v>19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163</v>
      </c>
      <c r="AU158" s="245" t="s">
        <v>88</v>
      </c>
      <c r="AV158" s="14" t="s">
        <v>86</v>
      </c>
      <c r="AW158" s="14" t="s">
        <v>37</v>
      </c>
      <c r="AX158" s="14" t="s">
        <v>78</v>
      </c>
      <c r="AY158" s="245" t="s">
        <v>153</v>
      </c>
    </row>
    <row r="159" s="13" customFormat="1">
      <c r="A159" s="13"/>
      <c r="B159" s="224"/>
      <c r="C159" s="225"/>
      <c r="D159" s="226" t="s">
        <v>163</v>
      </c>
      <c r="E159" s="227" t="s">
        <v>19</v>
      </c>
      <c r="F159" s="228" t="s">
        <v>642</v>
      </c>
      <c r="G159" s="225"/>
      <c r="H159" s="229">
        <v>500.39299999999997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163</v>
      </c>
      <c r="AU159" s="235" t="s">
        <v>88</v>
      </c>
      <c r="AV159" s="13" t="s">
        <v>88</v>
      </c>
      <c r="AW159" s="13" t="s">
        <v>37</v>
      </c>
      <c r="AX159" s="13" t="s">
        <v>78</v>
      </c>
      <c r="AY159" s="235" t="s">
        <v>153</v>
      </c>
    </row>
    <row r="160" s="14" customFormat="1">
      <c r="A160" s="14"/>
      <c r="B160" s="236"/>
      <c r="C160" s="237"/>
      <c r="D160" s="226" t="s">
        <v>163</v>
      </c>
      <c r="E160" s="238" t="s">
        <v>19</v>
      </c>
      <c r="F160" s="239" t="s">
        <v>643</v>
      </c>
      <c r="G160" s="237"/>
      <c r="H160" s="238" t="s">
        <v>19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163</v>
      </c>
      <c r="AU160" s="245" t="s">
        <v>88</v>
      </c>
      <c r="AV160" s="14" t="s">
        <v>86</v>
      </c>
      <c r="AW160" s="14" t="s">
        <v>37</v>
      </c>
      <c r="AX160" s="14" t="s">
        <v>78</v>
      </c>
      <c r="AY160" s="245" t="s">
        <v>153</v>
      </c>
    </row>
    <row r="161" s="13" customFormat="1">
      <c r="A161" s="13"/>
      <c r="B161" s="224"/>
      <c r="C161" s="225"/>
      <c r="D161" s="226" t="s">
        <v>163</v>
      </c>
      <c r="E161" s="227" t="s">
        <v>19</v>
      </c>
      <c r="F161" s="228" t="s">
        <v>644</v>
      </c>
      <c r="G161" s="225"/>
      <c r="H161" s="229">
        <v>44.978999999999999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163</v>
      </c>
      <c r="AU161" s="235" t="s">
        <v>88</v>
      </c>
      <c r="AV161" s="13" t="s">
        <v>88</v>
      </c>
      <c r="AW161" s="13" t="s">
        <v>37</v>
      </c>
      <c r="AX161" s="13" t="s">
        <v>78</v>
      </c>
      <c r="AY161" s="235" t="s">
        <v>153</v>
      </c>
    </row>
    <row r="162" s="14" customFormat="1">
      <c r="A162" s="14"/>
      <c r="B162" s="236"/>
      <c r="C162" s="237"/>
      <c r="D162" s="226" t="s">
        <v>163</v>
      </c>
      <c r="E162" s="238" t="s">
        <v>19</v>
      </c>
      <c r="F162" s="239" t="s">
        <v>645</v>
      </c>
      <c r="G162" s="237"/>
      <c r="H162" s="238" t="s">
        <v>19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163</v>
      </c>
      <c r="AU162" s="245" t="s">
        <v>88</v>
      </c>
      <c r="AV162" s="14" t="s">
        <v>86</v>
      </c>
      <c r="AW162" s="14" t="s">
        <v>37</v>
      </c>
      <c r="AX162" s="14" t="s">
        <v>78</v>
      </c>
      <c r="AY162" s="245" t="s">
        <v>153</v>
      </c>
    </row>
    <row r="163" s="15" customFormat="1">
      <c r="A163" s="15"/>
      <c r="B163" s="246"/>
      <c r="C163" s="247"/>
      <c r="D163" s="226" t="s">
        <v>163</v>
      </c>
      <c r="E163" s="248" t="s">
        <v>19</v>
      </c>
      <c r="F163" s="249" t="s">
        <v>166</v>
      </c>
      <c r="G163" s="247"/>
      <c r="H163" s="250">
        <v>1101.143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163</v>
      </c>
      <c r="AU163" s="256" t="s">
        <v>88</v>
      </c>
      <c r="AV163" s="15" t="s">
        <v>160</v>
      </c>
      <c r="AW163" s="15" t="s">
        <v>37</v>
      </c>
      <c r="AX163" s="15" t="s">
        <v>86</v>
      </c>
      <c r="AY163" s="256" t="s">
        <v>153</v>
      </c>
    </row>
    <row r="164" s="2" customFormat="1" ht="24.15" customHeight="1">
      <c r="A164" s="40"/>
      <c r="B164" s="41"/>
      <c r="C164" s="206" t="s">
        <v>206</v>
      </c>
      <c r="D164" s="206" t="s">
        <v>155</v>
      </c>
      <c r="E164" s="207" t="s">
        <v>637</v>
      </c>
      <c r="F164" s="208" t="s">
        <v>638</v>
      </c>
      <c r="G164" s="209" t="s">
        <v>173</v>
      </c>
      <c r="H164" s="210">
        <v>220.755</v>
      </c>
      <c r="I164" s="211"/>
      <c r="J164" s="212">
        <f>ROUND(I164*H164,2)</f>
        <v>0</v>
      </c>
      <c r="K164" s="208" t="s">
        <v>159</v>
      </c>
      <c r="L164" s="46"/>
      <c r="M164" s="213" t="s">
        <v>19</v>
      </c>
      <c r="N164" s="214" t="s">
        <v>49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160</v>
      </c>
      <c r="AT164" s="217" t="s">
        <v>155</v>
      </c>
      <c r="AU164" s="217" t="s">
        <v>88</v>
      </c>
      <c r="AY164" s="19" t="s">
        <v>153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86</v>
      </c>
      <c r="BK164" s="218">
        <f>ROUND(I164*H164,2)</f>
        <v>0</v>
      </c>
      <c r="BL164" s="19" t="s">
        <v>160</v>
      </c>
      <c r="BM164" s="217" t="s">
        <v>248</v>
      </c>
    </row>
    <row r="165" s="2" customFormat="1">
      <c r="A165" s="40"/>
      <c r="B165" s="41"/>
      <c r="C165" s="42"/>
      <c r="D165" s="219" t="s">
        <v>161</v>
      </c>
      <c r="E165" s="42"/>
      <c r="F165" s="220" t="s">
        <v>639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161</v>
      </c>
      <c r="AU165" s="19" t="s">
        <v>88</v>
      </c>
    </row>
    <row r="166" s="14" customFormat="1">
      <c r="A166" s="14"/>
      <c r="B166" s="236"/>
      <c r="C166" s="237"/>
      <c r="D166" s="226" t="s">
        <v>163</v>
      </c>
      <c r="E166" s="238" t="s">
        <v>19</v>
      </c>
      <c r="F166" s="239" t="s">
        <v>646</v>
      </c>
      <c r="G166" s="237"/>
      <c r="H166" s="238" t="s">
        <v>19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163</v>
      </c>
      <c r="AU166" s="245" t="s">
        <v>88</v>
      </c>
      <c r="AV166" s="14" t="s">
        <v>86</v>
      </c>
      <c r="AW166" s="14" t="s">
        <v>37</v>
      </c>
      <c r="AX166" s="14" t="s">
        <v>78</v>
      </c>
      <c r="AY166" s="245" t="s">
        <v>153</v>
      </c>
    </row>
    <row r="167" s="13" customFormat="1">
      <c r="A167" s="13"/>
      <c r="B167" s="224"/>
      <c r="C167" s="225"/>
      <c r="D167" s="226" t="s">
        <v>163</v>
      </c>
      <c r="E167" s="227" t="s">
        <v>19</v>
      </c>
      <c r="F167" s="228" t="s">
        <v>647</v>
      </c>
      <c r="G167" s="225"/>
      <c r="H167" s="229">
        <v>2.4750000000000001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163</v>
      </c>
      <c r="AU167" s="235" t="s">
        <v>88</v>
      </c>
      <c r="AV167" s="13" t="s">
        <v>88</v>
      </c>
      <c r="AW167" s="13" t="s">
        <v>37</v>
      </c>
      <c r="AX167" s="13" t="s">
        <v>78</v>
      </c>
      <c r="AY167" s="235" t="s">
        <v>153</v>
      </c>
    </row>
    <row r="168" s="13" customFormat="1">
      <c r="A168" s="13"/>
      <c r="B168" s="224"/>
      <c r="C168" s="225"/>
      <c r="D168" s="226" t="s">
        <v>163</v>
      </c>
      <c r="E168" s="227" t="s">
        <v>19</v>
      </c>
      <c r="F168" s="228" t="s">
        <v>648</v>
      </c>
      <c r="G168" s="225"/>
      <c r="H168" s="229">
        <v>5.7750000000000004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163</v>
      </c>
      <c r="AU168" s="235" t="s">
        <v>88</v>
      </c>
      <c r="AV168" s="13" t="s">
        <v>88</v>
      </c>
      <c r="AW168" s="13" t="s">
        <v>37</v>
      </c>
      <c r="AX168" s="13" t="s">
        <v>78</v>
      </c>
      <c r="AY168" s="235" t="s">
        <v>153</v>
      </c>
    </row>
    <row r="169" s="13" customFormat="1">
      <c r="A169" s="13"/>
      <c r="B169" s="224"/>
      <c r="C169" s="225"/>
      <c r="D169" s="226" t="s">
        <v>163</v>
      </c>
      <c r="E169" s="227" t="s">
        <v>19</v>
      </c>
      <c r="F169" s="228" t="s">
        <v>649</v>
      </c>
      <c r="G169" s="225"/>
      <c r="H169" s="229">
        <v>110.25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163</v>
      </c>
      <c r="AU169" s="235" t="s">
        <v>88</v>
      </c>
      <c r="AV169" s="13" t="s">
        <v>88</v>
      </c>
      <c r="AW169" s="13" t="s">
        <v>37</v>
      </c>
      <c r="AX169" s="13" t="s">
        <v>78</v>
      </c>
      <c r="AY169" s="235" t="s">
        <v>153</v>
      </c>
    </row>
    <row r="170" s="13" customFormat="1">
      <c r="A170" s="13"/>
      <c r="B170" s="224"/>
      <c r="C170" s="225"/>
      <c r="D170" s="226" t="s">
        <v>163</v>
      </c>
      <c r="E170" s="227" t="s">
        <v>19</v>
      </c>
      <c r="F170" s="228" t="s">
        <v>650</v>
      </c>
      <c r="G170" s="225"/>
      <c r="H170" s="229">
        <v>7.7549999999999999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163</v>
      </c>
      <c r="AU170" s="235" t="s">
        <v>88</v>
      </c>
      <c r="AV170" s="13" t="s">
        <v>88</v>
      </c>
      <c r="AW170" s="13" t="s">
        <v>37</v>
      </c>
      <c r="AX170" s="13" t="s">
        <v>78</v>
      </c>
      <c r="AY170" s="235" t="s">
        <v>153</v>
      </c>
    </row>
    <row r="171" s="14" customFormat="1">
      <c r="A171" s="14"/>
      <c r="B171" s="236"/>
      <c r="C171" s="237"/>
      <c r="D171" s="226" t="s">
        <v>163</v>
      </c>
      <c r="E171" s="238" t="s">
        <v>19</v>
      </c>
      <c r="F171" s="239" t="s">
        <v>651</v>
      </c>
      <c r="G171" s="237"/>
      <c r="H171" s="238" t="s">
        <v>19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163</v>
      </c>
      <c r="AU171" s="245" t="s">
        <v>88</v>
      </c>
      <c r="AV171" s="14" t="s">
        <v>86</v>
      </c>
      <c r="AW171" s="14" t="s">
        <v>37</v>
      </c>
      <c r="AX171" s="14" t="s">
        <v>78</v>
      </c>
      <c r="AY171" s="245" t="s">
        <v>153</v>
      </c>
    </row>
    <row r="172" s="13" customFormat="1">
      <c r="A172" s="13"/>
      <c r="B172" s="224"/>
      <c r="C172" s="225"/>
      <c r="D172" s="226" t="s">
        <v>163</v>
      </c>
      <c r="E172" s="227" t="s">
        <v>19</v>
      </c>
      <c r="F172" s="228" t="s">
        <v>652</v>
      </c>
      <c r="G172" s="225"/>
      <c r="H172" s="229">
        <v>94.5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163</v>
      </c>
      <c r="AU172" s="235" t="s">
        <v>88</v>
      </c>
      <c r="AV172" s="13" t="s">
        <v>88</v>
      </c>
      <c r="AW172" s="13" t="s">
        <v>37</v>
      </c>
      <c r="AX172" s="13" t="s">
        <v>78</v>
      </c>
      <c r="AY172" s="235" t="s">
        <v>153</v>
      </c>
    </row>
    <row r="173" s="15" customFormat="1">
      <c r="A173" s="15"/>
      <c r="B173" s="246"/>
      <c r="C173" s="247"/>
      <c r="D173" s="226" t="s">
        <v>163</v>
      </c>
      <c r="E173" s="248" t="s">
        <v>19</v>
      </c>
      <c r="F173" s="249" t="s">
        <v>166</v>
      </c>
      <c r="G173" s="247"/>
      <c r="H173" s="250">
        <v>220.755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163</v>
      </c>
      <c r="AU173" s="256" t="s">
        <v>88</v>
      </c>
      <c r="AV173" s="15" t="s">
        <v>160</v>
      </c>
      <c r="AW173" s="15" t="s">
        <v>37</v>
      </c>
      <c r="AX173" s="15" t="s">
        <v>86</v>
      </c>
      <c r="AY173" s="256" t="s">
        <v>153</v>
      </c>
    </row>
    <row r="174" s="2" customFormat="1" ht="24.15" customHeight="1">
      <c r="A174" s="40"/>
      <c r="B174" s="41"/>
      <c r="C174" s="206" t="s">
        <v>251</v>
      </c>
      <c r="D174" s="206" t="s">
        <v>155</v>
      </c>
      <c r="E174" s="207" t="s">
        <v>653</v>
      </c>
      <c r="F174" s="208" t="s">
        <v>654</v>
      </c>
      <c r="G174" s="209" t="s">
        <v>173</v>
      </c>
      <c r="H174" s="210">
        <v>286.262</v>
      </c>
      <c r="I174" s="211"/>
      <c r="J174" s="212">
        <f>ROUND(I174*H174,2)</f>
        <v>0</v>
      </c>
      <c r="K174" s="208" t="s">
        <v>159</v>
      </c>
      <c r="L174" s="46"/>
      <c r="M174" s="213" t="s">
        <v>19</v>
      </c>
      <c r="N174" s="214" t="s">
        <v>49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160</v>
      </c>
      <c r="AT174" s="217" t="s">
        <v>155</v>
      </c>
      <c r="AU174" s="217" t="s">
        <v>88</v>
      </c>
      <c r="AY174" s="19" t="s">
        <v>153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86</v>
      </c>
      <c r="BK174" s="218">
        <f>ROUND(I174*H174,2)</f>
        <v>0</v>
      </c>
      <c r="BL174" s="19" t="s">
        <v>160</v>
      </c>
      <c r="BM174" s="217" t="s">
        <v>254</v>
      </c>
    </row>
    <row r="175" s="2" customFormat="1">
      <c r="A175" s="40"/>
      <c r="B175" s="41"/>
      <c r="C175" s="42"/>
      <c r="D175" s="219" t="s">
        <v>161</v>
      </c>
      <c r="E175" s="42"/>
      <c r="F175" s="220" t="s">
        <v>655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161</v>
      </c>
      <c r="AU175" s="19" t="s">
        <v>88</v>
      </c>
    </row>
    <row r="176" s="13" customFormat="1">
      <c r="A176" s="13"/>
      <c r="B176" s="224"/>
      <c r="C176" s="225"/>
      <c r="D176" s="226" t="s">
        <v>163</v>
      </c>
      <c r="E176" s="227" t="s">
        <v>19</v>
      </c>
      <c r="F176" s="228" t="s">
        <v>656</v>
      </c>
      <c r="G176" s="225"/>
      <c r="H176" s="229">
        <v>286.262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163</v>
      </c>
      <c r="AU176" s="235" t="s">
        <v>88</v>
      </c>
      <c r="AV176" s="13" t="s">
        <v>88</v>
      </c>
      <c r="AW176" s="13" t="s">
        <v>37</v>
      </c>
      <c r="AX176" s="13" t="s">
        <v>78</v>
      </c>
      <c r="AY176" s="235" t="s">
        <v>153</v>
      </c>
    </row>
    <row r="177" s="14" customFormat="1">
      <c r="A177" s="14"/>
      <c r="B177" s="236"/>
      <c r="C177" s="237"/>
      <c r="D177" s="226" t="s">
        <v>163</v>
      </c>
      <c r="E177" s="238" t="s">
        <v>19</v>
      </c>
      <c r="F177" s="239" t="s">
        <v>657</v>
      </c>
      <c r="G177" s="237"/>
      <c r="H177" s="238" t="s">
        <v>19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163</v>
      </c>
      <c r="AU177" s="245" t="s">
        <v>88</v>
      </c>
      <c r="AV177" s="14" t="s">
        <v>86</v>
      </c>
      <c r="AW177" s="14" t="s">
        <v>37</v>
      </c>
      <c r="AX177" s="14" t="s">
        <v>78</v>
      </c>
      <c r="AY177" s="245" t="s">
        <v>153</v>
      </c>
    </row>
    <row r="178" s="15" customFormat="1">
      <c r="A178" s="15"/>
      <c r="B178" s="246"/>
      <c r="C178" s="247"/>
      <c r="D178" s="226" t="s">
        <v>163</v>
      </c>
      <c r="E178" s="248" t="s">
        <v>19</v>
      </c>
      <c r="F178" s="249" t="s">
        <v>166</v>
      </c>
      <c r="G178" s="247"/>
      <c r="H178" s="250">
        <v>286.262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163</v>
      </c>
      <c r="AU178" s="256" t="s">
        <v>88</v>
      </c>
      <c r="AV178" s="15" t="s">
        <v>160</v>
      </c>
      <c r="AW178" s="15" t="s">
        <v>37</v>
      </c>
      <c r="AX178" s="15" t="s">
        <v>86</v>
      </c>
      <c r="AY178" s="256" t="s">
        <v>153</v>
      </c>
    </row>
    <row r="179" s="2" customFormat="1" ht="24.15" customHeight="1">
      <c r="A179" s="40"/>
      <c r="B179" s="41"/>
      <c r="C179" s="206" t="s">
        <v>211</v>
      </c>
      <c r="D179" s="206" t="s">
        <v>155</v>
      </c>
      <c r="E179" s="207" t="s">
        <v>658</v>
      </c>
      <c r="F179" s="208" t="s">
        <v>659</v>
      </c>
      <c r="G179" s="209" t="s">
        <v>274</v>
      </c>
      <c r="H179" s="210">
        <v>10.300000000000001</v>
      </c>
      <c r="I179" s="211"/>
      <c r="J179" s="212">
        <f>ROUND(I179*H179,2)</f>
        <v>0</v>
      </c>
      <c r="K179" s="208" t="s">
        <v>159</v>
      </c>
      <c r="L179" s="46"/>
      <c r="M179" s="213" t="s">
        <v>19</v>
      </c>
      <c r="N179" s="214" t="s">
        <v>49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160</v>
      </c>
      <c r="AT179" s="217" t="s">
        <v>155</v>
      </c>
      <c r="AU179" s="217" t="s">
        <v>88</v>
      </c>
      <c r="AY179" s="19" t="s">
        <v>153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86</v>
      </c>
      <c r="BK179" s="218">
        <f>ROUND(I179*H179,2)</f>
        <v>0</v>
      </c>
      <c r="BL179" s="19" t="s">
        <v>160</v>
      </c>
      <c r="BM179" s="217" t="s">
        <v>257</v>
      </c>
    </row>
    <row r="180" s="2" customFormat="1">
      <c r="A180" s="40"/>
      <c r="B180" s="41"/>
      <c r="C180" s="42"/>
      <c r="D180" s="219" t="s">
        <v>161</v>
      </c>
      <c r="E180" s="42"/>
      <c r="F180" s="220" t="s">
        <v>660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161</v>
      </c>
      <c r="AU180" s="19" t="s">
        <v>88</v>
      </c>
    </row>
    <row r="181" s="13" customFormat="1">
      <c r="A181" s="13"/>
      <c r="B181" s="224"/>
      <c r="C181" s="225"/>
      <c r="D181" s="226" t="s">
        <v>163</v>
      </c>
      <c r="E181" s="227" t="s">
        <v>19</v>
      </c>
      <c r="F181" s="228" t="s">
        <v>661</v>
      </c>
      <c r="G181" s="225"/>
      <c r="H181" s="229">
        <v>10.300000000000001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163</v>
      </c>
      <c r="AU181" s="235" t="s">
        <v>88</v>
      </c>
      <c r="AV181" s="13" t="s">
        <v>88</v>
      </c>
      <c r="AW181" s="13" t="s">
        <v>37</v>
      </c>
      <c r="AX181" s="13" t="s">
        <v>78</v>
      </c>
      <c r="AY181" s="235" t="s">
        <v>153</v>
      </c>
    </row>
    <row r="182" s="15" customFormat="1">
      <c r="A182" s="15"/>
      <c r="B182" s="246"/>
      <c r="C182" s="247"/>
      <c r="D182" s="226" t="s">
        <v>163</v>
      </c>
      <c r="E182" s="248" t="s">
        <v>19</v>
      </c>
      <c r="F182" s="249" t="s">
        <v>166</v>
      </c>
      <c r="G182" s="247"/>
      <c r="H182" s="250">
        <v>10.300000000000001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163</v>
      </c>
      <c r="AU182" s="256" t="s">
        <v>88</v>
      </c>
      <c r="AV182" s="15" t="s">
        <v>160</v>
      </c>
      <c r="AW182" s="15" t="s">
        <v>37</v>
      </c>
      <c r="AX182" s="15" t="s">
        <v>86</v>
      </c>
      <c r="AY182" s="256" t="s">
        <v>153</v>
      </c>
    </row>
    <row r="183" s="2" customFormat="1" ht="16.5" customHeight="1">
      <c r="A183" s="40"/>
      <c r="B183" s="41"/>
      <c r="C183" s="257" t="s">
        <v>259</v>
      </c>
      <c r="D183" s="257" t="s">
        <v>220</v>
      </c>
      <c r="E183" s="258" t="s">
        <v>662</v>
      </c>
      <c r="F183" s="259" t="s">
        <v>663</v>
      </c>
      <c r="G183" s="260" t="s">
        <v>274</v>
      </c>
      <c r="H183" s="261">
        <v>10.403000000000001</v>
      </c>
      <c r="I183" s="262"/>
      <c r="J183" s="263">
        <f>ROUND(I183*H183,2)</f>
        <v>0</v>
      </c>
      <c r="K183" s="259" t="s">
        <v>159</v>
      </c>
      <c r="L183" s="264"/>
      <c r="M183" s="265" t="s">
        <v>19</v>
      </c>
      <c r="N183" s="266" t="s">
        <v>49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182</v>
      </c>
      <c r="AT183" s="217" t="s">
        <v>220</v>
      </c>
      <c r="AU183" s="217" t="s">
        <v>88</v>
      </c>
      <c r="AY183" s="19" t="s">
        <v>153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86</v>
      </c>
      <c r="BK183" s="218">
        <f>ROUND(I183*H183,2)</f>
        <v>0</v>
      </c>
      <c r="BL183" s="19" t="s">
        <v>160</v>
      </c>
      <c r="BM183" s="217" t="s">
        <v>262</v>
      </c>
    </row>
    <row r="184" s="13" customFormat="1">
      <c r="A184" s="13"/>
      <c r="B184" s="224"/>
      <c r="C184" s="225"/>
      <c r="D184" s="226" t="s">
        <v>163</v>
      </c>
      <c r="E184" s="227" t="s">
        <v>19</v>
      </c>
      <c r="F184" s="228" t="s">
        <v>664</v>
      </c>
      <c r="G184" s="225"/>
      <c r="H184" s="229">
        <v>10.403000000000001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163</v>
      </c>
      <c r="AU184" s="235" t="s">
        <v>88</v>
      </c>
      <c r="AV184" s="13" t="s">
        <v>88</v>
      </c>
      <c r="AW184" s="13" t="s">
        <v>37</v>
      </c>
      <c r="AX184" s="13" t="s">
        <v>78</v>
      </c>
      <c r="AY184" s="235" t="s">
        <v>153</v>
      </c>
    </row>
    <row r="185" s="15" customFormat="1">
      <c r="A185" s="15"/>
      <c r="B185" s="246"/>
      <c r="C185" s="247"/>
      <c r="D185" s="226" t="s">
        <v>163</v>
      </c>
      <c r="E185" s="248" t="s">
        <v>19</v>
      </c>
      <c r="F185" s="249" t="s">
        <v>166</v>
      </c>
      <c r="G185" s="247"/>
      <c r="H185" s="250">
        <v>10.403000000000001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163</v>
      </c>
      <c r="AU185" s="256" t="s">
        <v>88</v>
      </c>
      <c r="AV185" s="15" t="s">
        <v>160</v>
      </c>
      <c r="AW185" s="15" t="s">
        <v>37</v>
      </c>
      <c r="AX185" s="15" t="s">
        <v>86</v>
      </c>
      <c r="AY185" s="256" t="s">
        <v>153</v>
      </c>
    </row>
    <row r="186" s="2" customFormat="1" ht="24.15" customHeight="1">
      <c r="A186" s="40"/>
      <c r="B186" s="41"/>
      <c r="C186" s="206" t="s">
        <v>216</v>
      </c>
      <c r="D186" s="206" t="s">
        <v>155</v>
      </c>
      <c r="E186" s="207" t="s">
        <v>665</v>
      </c>
      <c r="F186" s="208" t="s">
        <v>666</v>
      </c>
      <c r="G186" s="209" t="s">
        <v>274</v>
      </c>
      <c r="H186" s="210">
        <v>10.300000000000001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160</v>
      </c>
      <c r="AT186" s="217" t="s">
        <v>155</v>
      </c>
      <c r="AU186" s="217" t="s">
        <v>88</v>
      </c>
      <c r="AY186" s="19" t="s">
        <v>153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86</v>
      </c>
      <c r="BK186" s="218">
        <f>ROUND(I186*H186,2)</f>
        <v>0</v>
      </c>
      <c r="BL186" s="19" t="s">
        <v>160</v>
      </c>
      <c r="BM186" s="217" t="s">
        <v>268</v>
      </c>
    </row>
    <row r="187" s="13" customFormat="1">
      <c r="A187" s="13"/>
      <c r="B187" s="224"/>
      <c r="C187" s="225"/>
      <c r="D187" s="226" t="s">
        <v>163</v>
      </c>
      <c r="E187" s="227" t="s">
        <v>19</v>
      </c>
      <c r="F187" s="228" t="s">
        <v>661</v>
      </c>
      <c r="G187" s="225"/>
      <c r="H187" s="229">
        <v>10.300000000000001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163</v>
      </c>
      <c r="AU187" s="235" t="s">
        <v>88</v>
      </c>
      <c r="AV187" s="13" t="s">
        <v>88</v>
      </c>
      <c r="AW187" s="13" t="s">
        <v>37</v>
      </c>
      <c r="AX187" s="13" t="s">
        <v>78</v>
      </c>
      <c r="AY187" s="235" t="s">
        <v>153</v>
      </c>
    </row>
    <row r="188" s="15" customFormat="1">
      <c r="A188" s="15"/>
      <c r="B188" s="246"/>
      <c r="C188" s="247"/>
      <c r="D188" s="226" t="s">
        <v>163</v>
      </c>
      <c r="E188" s="248" t="s">
        <v>19</v>
      </c>
      <c r="F188" s="249" t="s">
        <v>166</v>
      </c>
      <c r="G188" s="247"/>
      <c r="H188" s="250">
        <v>10.300000000000001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163</v>
      </c>
      <c r="AU188" s="256" t="s">
        <v>88</v>
      </c>
      <c r="AV188" s="15" t="s">
        <v>160</v>
      </c>
      <c r="AW188" s="15" t="s">
        <v>37</v>
      </c>
      <c r="AX188" s="15" t="s">
        <v>86</v>
      </c>
      <c r="AY188" s="256" t="s">
        <v>153</v>
      </c>
    </row>
    <row r="189" s="2" customFormat="1" ht="16.5" customHeight="1">
      <c r="A189" s="40"/>
      <c r="B189" s="41"/>
      <c r="C189" s="257" t="s">
        <v>271</v>
      </c>
      <c r="D189" s="257" t="s">
        <v>220</v>
      </c>
      <c r="E189" s="258" t="s">
        <v>667</v>
      </c>
      <c r="F189" s="259" t="s">
        <v>668</v>
      </c>
      <c r="G189" s="260" t="s">
        <v>274</v>
      </c>
      <c r="H189" s="261">
        <v>10.403000000000001</v>
      </c>
      <c r="I189" s="262"/>
      <c r="J189" s="263">
        <f>ROUND(I189*H189,2)</f>
        <v>0</v>
      </c>
      <c r="K189" s="259" t="s">
        <v>19</v>
      </c>
      <c r="L189" s="264"/>
      <c r="M189" s="265" t="s">
        <v>19</v>
      </c>
      <c r="N189" s="266" t="s">
        <v>49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182</v>
      </c>
      <c r="AT189" s="217" t="s">
        <v>220</v>
      </c>
      <c r="AU189" s="217" t="s">
        <v>88</v>
      </c>
      <c r="AY189" s="19" t="s">
        <v>153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86</v>
      </c>
      <c r="BK189" s="218">
        <f>ROUND(I189*H189,2)</f>
        <v>0</v>
      </c>
      <c r="BL189" s="19" t="s">
        <v>160</v>
      </c>
      <c r="BM189" s="217" t="s">
        <v>275</v>
      </c>
    </row>
    <row r="190" s="13" customFormat="1">
      <c r="A190" s="13"/>
      <c r="B190" s="224"/>
      <c r="C190" s="225"/>
      <c r="D190" s="226" t="s">
        <v>163</v>
      </c>
      <c r="E190" s="227" t="s">
        <v>19</v>
      </c>
      <c r="F190" s="228" t="s">
        <v>664</v>
      </c>
      <c r="G190" s="225"/>
      <c r="H190" s="229">
        <v>10.403000000000001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163</v>
      </c>
      <c r="AU190" s="235" t="s">
        <v>88</v>
      </c>
      <c r="AV190" s="13" t="s">
        <v>88</v>
      </c>
      <c r="AW190" s="13" t="s">
        <v>37</v>
      </c>
      <c r="AX190" s="13" t="s">
        <v>78</v>
      </c>
      <c r="AY190" s="235" t="s">
        <v>153</v>
      </c>
    </row>
    <row r="191" s="15" customFormat="1">
      <c r="A191" s="15"/>
      <c r="B191" s="246"/>
      <c r="C191" s="247"/>
      <c r="D191" s="226" t="s">
        <v>163</v>
      </c>
      <c r="E191" s="248" t="s">
        <v>19</v>
      </c>
      <c r="F191" s="249" t="s">
        <v>166</v>
      </c>
      <c r="G191" s="247"/>
      <c r="H191" s="250">
        <v>10.403000000000001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163</v>
      </c>
      <c r="AU191" s="256" t="s">
        <v>88</v>
      </c>
      <c r="AV191" s="15" t="s">
        <v>160</v>
      </c>
      <c r="AW191" s="15" t="s">
        <v>37</v>
      </c>
      <c r="AX191" s="15" t="s">
        <v>86</v>
      </c>
      <c r="AY191" s="256" t="s">
        <v>153</v>
      </c>
    </row>
    <row r="192" s="2" customFormat="1" ht="24.15" customHeight="1">
      <c r="A192" s="40"/>
      <c r="B192" s="41"/>
      <c r="C192" s="206" t="s">
        <v>224</v>
      </c>
      <c r="D192" s="206" t="s">
        <v>155</v>
      </c>
      <c r="E192" s="207" t="s">
        <v>669</v>
      </c>
      <c r="F192" s="208" t="s">
        <v>670</v>
      </c>
      <c r="G192" s="209" t="s">
        <v>158</v>
      </c>
      <c r="H192" s="210">
        <v>1947.24</v>
      </c>
      <c r="I192" s="211"/>
      <c r="J192" s="212">
        <f>ROUND(I192*H192,2)</f>
        <v>0</v>
      </c>
      <c r="K192" s="208" t="s">
        <v>159</v>
      </c>
      <c r="L192" s="46"/>
      <c r="M192" s="213" t="s">
        <v>19</v>
      </c>
      <c r="N192" s="214" t="s">
        <v>49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160</v>
      </c>
      <c r="AT192" s="217" t="s">
        <v>155</v>
      </c>
      <c r="AU192" s="217" t="s">
        <v>88</v>
      </c>
      <c r="AY192" s="19" t="s">
        <v>153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86</v>
      </c>
      <c r="BK192" s="218">
        <f>ROUND(I192*H192,2)</f>
        <v>0</v>
      </c>
      <c r="BL192" s="19" t="s">
        <v>160</v>
      </c>
      <c r="BM192" s="217" t="s">
        <v>280</v>
      </c>
    </row>
    <row r="193" s="2" customFormat="1">
      <c r="A193" s="40"/>
      <c r="B193" s="41"/>
      <c r="C193" s="42"/>
      <c r="D193" s="219" t="s">
        <v>161</v>
      </c>
      <c r="E193" s="42"/>
      <c r="F193" s="220" t="s">
        <v>671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88</v>
      </c>
    </row>
    <row r="194" s="13" customFormat="1">
      <c r="A194" s="13"/>
      <c r="B194" s="224"/>
      <c r="C194" s="225"/>
      <c r="D194" s="226" t="s">
        <v>163</v>
      </c>
      <c r="E194" s="227" t="s">
        <v>19</v>
      </c>
      <c r="F194" s="228" t="s">
        <v>672</v>
      </c>
      <c r="G194" s="225"/>
      <c r="H194" s="229">
        <v>1676.6400000000001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163</v>
      </c>
      <c r="AU194" s="235" t="s">
        <v>88</v>
      </c>
      <c r="AV194" s="13" t="s">
        <v>88</v>
      </c>
      <c r="AW194" s="13" t="s">
        <v>37</v>
      </c>
      <c r="AX194" s="13" t="s">
        <v>78</v>
      </c>
      <c r="AY194" s="235" t="s">
        <v>153</v>
      </c>
    </row>
    <row r="195" s="13" customFormat="1">
      <c r="A195" s="13"/>
      <c r="B195" s="224"/>
      <c r="C195" s="225"/>
      <c r="D195" s="226" t="s">
        <v>163</v>
      </c>
      <c r="E195" s="227" t="s">
        <v>19</v>
      </c>
      <c r="F195" s="228" t="s">
        <v>673</v>
      </c>
      <c r="G195" s="225"/>
      <c r="H195" s="229">
        <v>60.600000000000001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163</v>
      </c>
      <c r="AU195" s="235" t="s">
        <v>88</v>
      </c>
      <c r="AV195" s="13" t="s">
        <v>88</v>
      </c>
      <c r="AW195" s="13" t="s">
        <v>37</v>
      </c>
      <c r="AX195" s="13" t="s">
        <v>78</v>
      </c>
      <c r="AY195" s="235" t="s">
        <v>153</v>
      </c>
    </row>
    <row r="196" s="13" customFormat="1">
      <c r="A196" s="13"/>
      <c r="B196" s="224"/>
      <c r="C196" s="225"/>
      <c r="D196" s="226" t="s">
        <v>163</v>
      </c>
      <c r="E196" s="227" t="s">
        <v>19</v>
      </c>
      <c r="F196" s="228" t="s">
        <v>674</v>
      </c>
      <c r="G196" s="225"/>
      <c r="H196" s="229">
        <v>210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163</v>
      </c>
      <c r="AU196" s="235" t="s">
        <v>88</v>
      </c>
      <c r="AV196" s="13" t="s">
        <v>88</v>
      </c>
      <c r="AW196" s="13" t="s">
        <v>37</v>
      </c>
      <c r="AX196" s="13" t="s">
        <v>78</v>
      </c>
      <c r="AY196" s="235" t="s">
        <v>153</v>
      </c>
    </row>
    <row r="197" s="15" customFormat="1">
      <c r="A197" s="15"/>
      <c r="B197" s="246"/>
      <c r="C197" s="247"/>
      <c r="D197" s="226" t="s">
        <v>163</v>
      </c>
      <c r="E197" s="248" t="s">
        <v>19</v>
      </c>
      <c r="F197" s="249" t="s">
        <v>166</v>
      </c>
      <c r="G197" s="247"/>
      <c r="H197" s="250">
        <v>1947.24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163</v>
      </c>
      <c r="AU197" s="256" t="s">
        <v>88</v>
      </c>
      <c r="AV197" s="15" t="s">
        <v>160</v>
      </c>
      <c r="AW197" s="15" t="s">
        <v>37</v>
      </c>
      <c r="AX197" s="15" t="s">
        <v>86</v>
      </c>
      <c r="AY197" s="256" t="s">
        <v>153</v>
      </c>
    </row>
    <row r="198" s="2" customFormat="1" ht="24.15" customHeight="1">
      <c r="A198" s="40"/>
      <c r="B198" s="41"/>
      <c r="C198" s="206" t="s">
        <v>7</v>
      </c>
      <c r="D198" s="206" t="s">
        <v>155</v>
      </c>
      <c r="E198" s="207" t="s">
        <v>669</v>
      </c>
      <c r="F198" s="208" t="s">
        <v>670</v>
      </c>
      <c r="G198" s="209" t="s">
        <v>158</v>
      </c>
      <c r="H198" s="210">
        <v>122.52800000000001</v>
      </c>
      <c r="I198" s="211"/>
      <c r="J198" s="212">
        <f>ROUND(I198*H198,2)</f>
        <v>0</v>
      </c>
      <c r="K198" s="208" t="s">
        <v>159</v>
      </c>
      <c r="L198" s="46"/>
      <c r="M198" s="213" t="s">
        <v>19</v>
      </c>
      <c r="N198" s="214" t="s">
        <v>49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160</v>
      </c>
      <c r="AT198" s="217" t="s">
        <v>155</v>
      </c>
      <c r="AU198" s="217" t="s">
        <v>88</v>
      </c>
      <c r="AY198" s="19" t="s">
        <v>153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86</v>
      </c>
      <c r="BK198" s="218">
        <f>ROUND(I198*H198,2)</f>
        <v>0</v>
      </c>
      <c r="BL198" s="19" t="s">
        <v>160</v>
      </c>
      <c r="BM198" s="217" t="s">
        <v>285</v>
      </c>
    </row>
    <row r="199" s="2" customFormat="1">
      <c r="A199" s="40"/>
      <c r="B199" s="41"/>
      <c r="C199" s="42"/>
      <c r="D199" s="219" t="s">
        <v>161</v>
      </c>
      <c r="E199" s="42"/>
      <c r="F199" s="220" t="s">
        <v>671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88</v>
      </c>
    </row>
    <row r="200" s="13" customFormat="1">
      <c r="A200" s="13"/>
      <c r="B200" s="224"/>
      <c r="C200" s="225"/>
      <c r="D200" s="226" t="s">
        <v>163</v>
      </c>
      <c r="E200" s="227" t="s">
        <v>19</v>
      </c>
      <c r="F200" s="228" t="s">
        <v>675</v>
      </c>
      <c r="G200" s="225"/>
      <c r="H200" s="229">
        <v>92.959999999999994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163</v>
      </c>
      <c r="AU200" s="235" t="s">
        <v>88</v>
      </c>
      <c r="AV200" s="13" t="s">
        <v>88</v>
      </c>
      <c r="AW200" s="13" t="s">
        <v>37</v>
      </c>
      <c r="AX200" s="13" t="s">
        <v>78</v>
      </c>
      <c r="AY200" s="235" t="s">
        <v>153</v>
      </c>
    </row>
    <row r="201" s="14" customFormat="1">
      <c r="A201" s="14"/>
      <c r="B201" s="236"/>
      <c r="C201" s="237"/>
      <c r="D201" s="226" t="s">
        <v>163</v>
      </c>
      <c r="E201" s="238" t="s">
        <v>19</v>
      </c>
      <c r="F201" s="239" t="s">
        <v>636</v>
      </c>
      <c r="G201" s="237"/>
      <c r="H201" s="238" t="s">
        <v>19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163</v>
      </c>
      <c r="AU201" s="245" t="s">
        <v>88</v>
      </c>
      <c r="AV201" s="14" t="s">
        <v>86</v>
      </c>
      <c r="AW201" s="14" t="s">
        <v>37</v>
      </c>
      <c r="AX201" s="14" t="s">
        <v>78</v>
      </c>
      <c r="AY201" s="245" t="s">
        <v>153</v>
      </c>
    </row>
    <row r="202" s="13" customFormat="1">
      <c r="A202" s="13"/>
      <c r="B202" s="224"/>
      <c r="C202" s="225"/>
      <c r="D202" s="226" t="s">
        <v>163</v>
      </c>
      <c r="E202" s="227" t="s">
        <v>19</v>
      </c>
      <c r="F202" s="228" t="s">
        <v>676</v>
      </c>
      <c r="G202" s="225"/>
      <c r="H202" s="229">
        <v>29.568000000000001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163</v>
      </c>
      <c r="AU202" s="235" t="s">
        <v>88</v>
      </c>
      <c r="AV202" s="13" t="s">
        <v>88</v>
      </c>
      <c r="AW202" s="13" t="s">
        <v>37</v>
      </c>
      <c r="AX202" s="13" t="s">
        <v>78</v>
      </c>
      <c r="AY202" s="235" t="s">
        <v>153</v>
      </c>
    </row>
    <row r="203" s="15" customFormat="1">
      <c r="A203" s="15"/>
      <c r="B203" s="246"/>
      <c r="C203" s="247"/>
      <c r="D203" s="226" t="s">
        <v>163</v>
      </c>
      <c r="E203" s="248" t="s">
        <v>19</v>
      </c>
      <c r="F203" s="249" t="s">
        <v>166</v>
      </c>
      <c r="G203" s="247"/>
      <c r="H203" s="250">
        <v>122.52799999999999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163</v>
      </c>
      <c r="AU203" s="256" t="s">
        <v>88</v>
      </c>
      <c r="AV203" s="15" t="s">
        <v>160</v>
      </c>
      <c r="AW203" s="15" t="s">
        <v>37</v>
      </c>
      <c r="AX203" s="15" t="s">
        <v>86</v>
      </c>
      <c r="AY203" s="256" t="s">
        <v>153</v>
      </c>
    </row>
    <row r="204" s="2" customFormat="1" ht="24.15" customHeight="1">
      <c r="A204" s="40"/>
      <c r="B204" s="41"/>
      <c r="C204" s="206" t="s">
        <v>229</v>
      </c>
      <c r="D204" s="206" t="s">
        <v>155</v>
      </c>
      <c r="E204" s="207" t="s">
        <v>677</v>
      </c>
      <c r="F204" s="208" t="s">
        <v>678</v>
      </c>
      <c r="G204" s="209" t="s">
        <v>158</v>
      </c>
      <c r="H204" s="210">
        <v>1947.24</v>
      </c>
      <c r="I204" s="211"/>
      <c r="J204" s="212">
        <f>ROUND(I204*H204,2)</f>
        <v>0</v>
      </c>
      <c r="K204" s="208" t="s">
        <v>159</v>
      </c>
      <c r="L204" s="46"/>
      <c r="M204" s="213" t="s">
        <v>19</v>
      </c>
      <c r="N204" s="214" t="s">
        <v>49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160</v>
      </c>
      <c r="AT204" s="217" t="s">
        <v>155</v>
      </c>
      <c r="AU204" s="217" t="s">
        <v>88</v>
      </c>
      <c r="AY204" s="19" t="s">
        <v>153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86</v>
      </c>
      <c r="BK204" s="218">
        <f>ROUND(I204*H204,2)</f>
        <v>0</v>
      </c>
      <c r="BL204" s="19" t="s">
        <v>160</v>
      </c>
      <c r="BM204" s="217" t="s">
        <v>291</v>
      </c>
    </row>
    <row r="205" s="2" customFormat="1">
      <c r="A205" s="40"/>
      <c r="B205" s="41"/>
      <c r="C205" s="42"/>
      <c r="D205" s="219" t="s">
        <v>161</v>
      </c>
      <c r="E205" s="42"/>
      <c r="F205" s="220" t="s">
        <v>679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161</v>
      </c>
      <c r="AU205" s="19" t="s">
        <v>88</v>
      </c>
    </row>
    <row r="206" s="2" customFormat="1" ht="24.15" customHeight="1">
      <c r="A206" s="40"/>
      <c r="B206" s="41"/>
      <c r="C206" s="206" t="s">
        <v>294</v>
      </c>
      <c r="D206" s="206" t="s">
        <v>155</v>
      </c>
      <c r="E206" s="207" t="s">
        <v>677</v>
      </c>
      <c r="F206" s="208" t="s">
        <v>678</v>
      </c>
      <c r="G206" s="209" t="s">
        <v>158</v>
      </c>
      <c r="H206" s="210">
        <v>122.52800000000001</v>
      </c>
      <c r="I206" s="211"/>
      <c r="J206" s="212">
        <f>ROUND(I206*H206,2)</f>
        <v>0</v>
      </c>
      <c r="K206" s="208" t="s">
        <v>159</v>
      </c>
      <c r="L206" s="46"/>
      <c r="M206" s="213" t="s">
        <v>19</v>
      </c>
      <c r="N206" s="214" t="s">
        <v>49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160</v>
      </c>
      <c r="AT206" s="217" t="s">
        <v>155</v>
      </c>
      <c r="AU206" s="217" t="s">
        <v>88</v>
      </c>
      <c r="AY206" s="19" t="s">
        <v>153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86</v>
      </c>
      <c r="BK206" s="218">
        <f>ROUND(I206*H206,2)</f>
        <v>0</v>
      </c>
      <c r="BL206" s="19" t="s">
        <v>160</v>
      </c>
      <c r="BM206" s="217" t="s">
        <v>297</v>
      </c>
    </row>
    <row r="207" s="2" customFormat="1">
      <c r="A207" s="40"/>
      <c r="B207" s="41"/>
      <c r="C207" s="42"/>
      <c r="D207" s="219" t="s">
        <v>161</v>
      </c>
      <c r="E207" s="42"/>
      <c r="F207" s="220" t="s">
        <v>679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161</v>
      </c>
      <c r="AU207" s="19" t="s">
        <v>88</v>
      </c>
    </row>
    <row r="208" s="2" customFormat="1" ht="37.8" customHeight="1">
      <c r="A208" s="40"/>
      <c r="B208" s="41"/>
      <c r="C208" s="206" t="s">
        <v>236</v>
      </c>
      <c r="D208" s="206" t="s">
        <v>155</v>
      </c>
      <c r="E208" s="207" t="s">
        <v>197</v>
      </c>
      <c r="F208" s="208" t="s">
        <v>198</v>
      </c>
      <c r="G208" s="209" t="s">
        <v>173</v>
      </c>
      <c r="H208" s="210">
        <v>1426.7070000000001</v>
      </c>
      <c r="I208" s="211"/>
      <c r="J208" s="212">
        <f>ROUND(I208*H208,2)</f>
        <v>0</v>
      </c>
      <c r="K208" s="208" t="s">
        <v>159</v>
      </c>
      <c r="L208" s="46"/>
      <c r="M208" s="213" t="s">
        <v>19</v>
      </c>
      <c r="N208" s="214" t="s">
        <v>49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160</v>
      </c>
      <c r="AT208" s="217" t="s">
        <v>155</v>
      </c>
      <c r="AU208" s="217" t="s">
        <v>88</v>
      </c>
      <c r="AY208" s="19" t="s">
        <v>153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86</v>
      </c>
      <c r="BK208" s="218">
        <f>ROUND(I208*H208,2)</f>
        <v>0</v>
      </c>
      <c r="BL208" s="19" t="s">
        <v>160</v>
      </c>
      <c r="BM208" s="217" t="s">
        <v>303</v>
      </c>
    </row>
    <row r="209" s="2" customFormat="1">
      <c r="A209" s="40"/>
      <c r="B209" s="41"/>
      <c r="C209" s="42"/>
      <c r="D209" s="219" t="s">
        <v>161</v>
      </c>
      <c r="E209" s="42"/>
      <c r="F209" s="220" t="s">
        <v>199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161</v>
      </c>
      <c r="AU209" s="19" t="s">
        <v>88</v>
      </c>
    </row>
    <row r="210" s="13" customFormat="1">
      <c r="A210" s="13"/>
      <c r="B210" s="224"/>
      <c r="C210" s="225"/>
      <c r="D210" s="226" t="s">
        <v>163</v>
      </c>
      <c r="E210" s="227" t="s">
        <v>19</v>
      </c>
      <c r="F210" s="228" t="s">
        <v>661</v>
      </c>
      <c r="G210" s="225"/>
      <c r="H210" s="229">
        <v>10.300000000000001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163</v>
      </c>
      <c r="AU210" s="235" t="s">
        <v>88</v>
      </c>
      <c r="AV210" s="13" t="s">
        <v>88</v>
      </c>
      <c r="AW210" s="13" t="s">
        <v>37</v>
      </c>
      <c r="AX210" s="13" t="s">
        <v>78</v>
      </c>
      <c r="AY210" s="235" t="s">
        <v>153</v>
      </c>
    </row>
    <row r="211" s="13" customFormat="1">
      <c r="A211" s="13"/>
      <c r="B211" s="224"/>
      <c r="C211" s="225"/>
      <c r="D211" s="226" t="s">
        <v>163</v>
      </c>
      <c r="E211" s="227" t="s">
        <v>19</v>
      </c>
      <c r="F211" s="228" t="s">
        <v>680</v>
      </c>
      <c r="G211" s="225"/>
      <c r="H211" s="229">
        <v>1416.4069999999999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163</v>
      </c>
      <c r="AU211" s="235" t="s">
        <v>88</v>
      </c>
      <c r="AV211" s="13" t="s">
        <v>88</v>
      </c>
      <c r="AW211" s="13" t="s">
        <v>37</v>
      </c>
      <c r="AX211" s="13" t="s">
        <v>78</v>
      </c>
      <c r="AY211" s="235" t="s">
        <v>153</v>
      </c>
    </row>
    <row r="212" s="15" customFormat="1">
      <c r="A212" s="15"/>
      <c r="B212" s="246"/>
      <c r="C212" s="247"/>
      <c r="D212" s="226" t="s">
        <v>163</v>
      </c>
      <c r="E212" s="248" t="s">
        <v>19</v>
      </c>
      <c r="F212" s="249" t="s">
        <v>166</v>
      </c>
      <c r="G212" s="247"/>
      <c r="H212" s="250">
        <v>1426.7069999999999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163</v>
      </c>
      <c r="AU212" s="256" t="s">
        <v>88</v>
      </c>
      <c r="AV212" s="15" t="s">
        <v>160</v>
      </c>
      <c r="AW212" s="15" t="s">
        <v>37</v>
      </c>
      <c r="AX212" s="15" t="s">
        <v>86</v>
      </c>
      <c r="AY212" s="256" t="s">
        <v>153</v>
      </c>
    </row>
    <row r="213" s="2" customFormat="1" ht="37.8" customHeight="1">
      <c r="A213" s="40"/>
      <c r="B213" s="41"/>
      <c r="C213" s="206" t="s">
        <v>306</v>
      </c>
      <c r="D213" s="206" t="s">
        <v>155</v>
      </c>
      <c r="E213" s="207" t="s">
        <v>204</v>
      </c>
      <c r="F213" s="208" t="s">
        <v>205</v>
      </c>
      <c r="G213" s="209" t="s">
        <v>173</v>
      </c>
      <c r="H213" s="210">
        <v>7133.5349999999999</v>
      </c>
      <c r="I213" s="211"/>
      <c r="J213" s="212">
        <f>ROUND(I213*H213,2)</f>
        <v>0</v>
      </c>
      <c r="K213" s="208" t="s">
        <v>159</v>
      </c>
      <c r="L213" s="46"/>
      <c r="M213" s="213" t="s">
        <v>19</v>
      </c>
      <c r="N213" s="214" t="s">
        <v>49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160</v>
      </c>
      <c r="AT213" s="217" t="s">
        <v>155</v>
      </c>
      <c r="AU213" s="217" t="s">
        <v>88</v>
      </c>
      <c r="AY213" s="19" t="s">
        <v>153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86</v>
      </c>
      <c r="BK213" s="218">
        <f>ROUND(I213*H213,2)</f>
        <v>0</v>
      </c>
      <c r="BL213" s="19" t="s">
        <v>160</v>
      </c>
      <c r="BM213" s="217" t="s">
        <v>309</v>
      </c>
    </row>
    <row r="214" s="2" customFormat="1">
      <c r="A214" s="40"/>
      <c r="B214" s="41"/>
      <c r="C214" s="42"/>
      <c r="D214" s="219" t="s">
        <v>161</v>
      </c>
      <c r="E214" s="42"/>
      <c r="F214" s="220" t="s">
        <v>207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88</v>
      </c>
    </row>
    <row r="215" s="13" customFormat="1">
      <c r="A215" s="13"/>
      <c r="B215" s="224"/>
      <c r="C215" s="225"/>
      <c r="D215" s="226" t="s">
        <v>163</v>
      </c>
      <c r="E215" s="227" t="s">
        <v>19</v>
      </c>
      <c r="F215" s="228" t="s">
        <v>681</v>
      </c>
      <c r="G215" s="225"/>
      <c r="H215" s="229">
        <v>7133.5349999999999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163</v>
      </c>
      <c r="AU215" s="235" t="s">
        <v>88</v>
      </c>
      <c r="AV215" s="13" t="s">
        <v>88</v>
      </c>
      <c r="AW215" s="13" t="s">
        <v>37</v>
      </c>
      <c r="AX215" s="13" t="s">
        <v>78</v>
      </c>
      <c r="AY215" s="235" t="s">
        <v>153</v>
      </c>
    </row>
    <row r="216" s="15" customFormat="1">
      <c r="A216" s="15"/>
      <c r="B216" s="246"/>
      <c r="C216" s="247"/>
      <c r="D216" s="226" t="s">
        <v>163</v>
      </c>
      <c r="E216" s="248" t="s">
        <v>19</v>
      </c>
      <c r="F216" s="249" t="s">
        <v>166</v>
      </c>
      <c r="G216" s="247"/>
      <c r="H216" s="250">
        <v>7133.5349999999999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163</v>
      </c>
      <c r="AU216" s="256" t="s">
        <v>88</v>
      </c>
      <c r="AV216" s="15" t="s">
        <v>160</v>
      </c>
      <c r="AW216" s="15" t="s">
        <v>37</v>
      </c>
      <c r="AX216" s="15" t="s">
        <v>86</v>
      </c>
      <c r="AY216" s="256" t="s">
        <v>153</v>
      </c>
    </row>
    <row r="217" s="2" customFormat="1" ht="24.15" customHeight="1">
      <c r="A217" s="40"/>
      <c r="B217" s="41"/>
      <c r="C217" s="206" t="s">
        <v>243</v>
      </c>
      <c r="D217" s="206" t="s">
        <v>155</v>
      </c>
      <c r="E217" s="207" t="s">
        <v>682</v>
      </c>
      <c r="F217" s="208" t="s">
        <v>683</v>
      </c>
      <c r="G217" s="209" t="s">
        <v>223</v>
      </c>
      <c r="H217" s="210">
        <v>2568.0729999999999</v>
      </c>
      <c r="I217" s="211"/>
      <c r="J217" s="212">
        <f>ROUND(I217*H217,2)</f>
        <v>0</v>
      </c>
      <c r="K217" s="208" t="s">
        <v>159</v>
      </c>
      <c r="L217" s="46"/>
      <c r="M217" s="213" t="s">
        <v>19</v>
      </c>
      <c r="N217" s="214" t="s">
        <v>49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160</v>
      </c>
      <c r="AT217" s="217" t="s">
        <v>155</v>
      </c>
      <c r="AU217" s="217" t="s">
        <v>88</v>
      </c>
      <c r="AY217" s="19" t="s">
        <v>153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86</v>
      </c>
      <c r="BK217" s="218">
        <f>ROUND(I217*H217,2)</f>
        <v>0</v>
      </c>
      <c r="BL217" s="19" t="s">
        <v>160</v>
      </c>
      <c r="BM217" s="217" t="s">
        <v>310</v>
      </c>
    </row>
    <row r="218" s="2" customFormat="1">
      <c r="A218" s="40"/>
      <c r="B218" s="41"/>
      <c r="C218" s="42"/>
      <c r="D218" s="219" t="s">
        <v>161</v>
      </c>
      <c r="E218" s="42"/>
      <c r="F218" s="220" t="s">
        <v>684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88</v>
      </c>
    </row>
    <row r="219" s="13" customFormat="1">
      <c r="A219" s="13"/>
      <c r="B219" s="224"/>
      <c r="C219" s="225"/>
      <c r="D219" s="226" t="s">
        <v>163</v>
      </c>
      <c r="E219" s="227" t="s">
        <v>19</v>
      </c>
      <c r="F219" s="228" t="s">
        <v>685</v>
      </c>
      <c r="G219" s="225"/>
      <c r="H219" s="229">
        <v>2568.0729999999999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163</v>
      </c>
      <c r="AU219" s="235" t="s">
        <v>88</v>
      </c>
      <c r="AV219" s="13" t="s">
        <v>88</v>
      </c>
      <c r="AW219" s="13" t="s">
        <v>37</v>
      </c>
      <c r="AX219" s="13" t="s">
        <v>78</v>
      </c>
      <c r="AY219" s="235" t="s">
        <v>153</v>
      </c>
    </row>
    <row r="220" s="15" customFormat="1">
      <c r="A220" s="15"/>
      <c r="B220" s="246"/>
      <c r="C220" s="247"/>
      <c r="D220" s="226" t="s">
        <v>163</v>
      </c>
      <c r="E220" s="248" t="s">
        <v>19</v>
      </c>
      <c r="F220" s="249" t="s">
        <v>166</v>
      </c>
      <c r="G220" s="247"/>
      <c r="H220" s="250">
        <v>2568.0729999999999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163</v>
      </c>
      <c r="AU220" s="256" t="s">
        <v>88</v>
      </c>
      <c r="AV220" s="15" t="s">
        <v>160</v>
      </c>
      <c r="AW220" s="15" t="s">
        <v>37</v>
      </c>
      <c r="AX220" s="15" t="s">
        <v>86</v>
      </c>
      <c r="AY220" s="256" t="s">
        <v>153</v>
      </c>
    </row>
    <row r="221" s="2" customFormat="1" ht="24.15" customHeight="1">
      <c r="A221" s="40"/>
      <c r="B221" s="41"/>
      <c r="C221" s="206" t="s">
        <v>313</v>
      </c>
      <c r="D221" s="206" t="s">
        <v>155</v>
      </c>
      <c r="E221" s="207" t="s">
        <v>241</v>
      </c>
      <c r="F221" s="208" t="s">
        <v>242</v>
      </c>
      <c r="G221" s="209" t="s">
        <v>173</v>
      </c>
      <c r="H221" s="210">
        <v>1426.7070000000001</v>
      </c>
      <c r="I221" s="211"/>
      <c r="J221" s="212">
        <f>ROUND(I221*H221,2)</f>
        <v>0</v>
      </c>
      <c r="K221" s="208" t="s">
        <v>159</v>
      </c>
      <c r="L221" s="46"/>
      <c r="M221" s="213" t="s">
        <v>19</v>
      </c>
      <c r="N221" s="214" t="s">
        <v>49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160</v>
      </c>
      <c r="AT221" s="217" t="s">
        <v>155</v>
      </c>
      <c r="AU221" s="217" t="s">
        <v>88</v>
      </c>
      <c r="AY221" s="19" t="s">
        <v>153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86</v>
      </c>
      <c r="BK221" s="218">
        <f>ROUND(I221*H221,2)</f>
        <v>0</v>
      </c>
      <c r="BL221" s="19" t="s">
        <v>160</v>
      </c>
      <c r="BM221" s="217" t="s">
        <v>231</v>
      </c>
    </row>
    <row r="222" s="2" customFormat="1">
      <c r="A222" s="40"/>
      <c r="B222" s="41"/>
      <c r="C222" s="42"/>
      <c r="D222" s="219" t="s">
        <v>161</v>
      </c>
      <c r="E222" s="42"/>
      <c r="F222" s="220" t="s">
        <v>244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161</v>
      </c>
      <c r="AU222" s="19" t="s">
        <v>88</v>
      </c>
    </row>
    <row r="223" s="2" customFormat="1" ht="24.15" customHeight="1">
      <c r="A223" s="40"/>
      <c r="B223" s="41"/>
      <c r="C223" s="206" t="s">
        <v>248</v>
      </c>
      <c r="D223" s="206" t="s">
        <v>155</v>
      </c>
      <c r="E223" s="207" t="s">
        <v>246</v>
      </c>
      <c r="F223" s="208" t="s">
        <v>247</v>
      </c>
      <c r="G223" s="209" t="s">
        <v>173</v>
      </c>
      <c r="H223" s="210">
        <v>99.120000000000005</v>
      </c>
      <c r="I223" s="211"/>
      <c r="J223" s="212">
        <f>ROUND(I223*H223,2)</f>
        <v>0</v>
      </c>
      <c r="K223" s="208" t="s">
        <v>159</v>
      </c>
      <c r="L223" s="46"/>
      <c r="M223" s="213" t="s">
        <v>19</v>
      </c>
      <c r="N223" s="214" t="s">
        <v>49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160</v>
      </c>
      <c r="AT223" s="217" t="s">
        <v>155</v>
      </c>
      <c r="AU223" s="217" t="s">
        <v>88</v>
      </c>
      <c r="AY223" s="19" t="s">
        <v>153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86</v>
      </c>
      <c r="BK223" s="218">
        <f>ROUND(I223*H223,2)</f>
        <v>0</v>
      </c>
      <c r="BL223" s="19" t="s">
        <v>160</v>
      </c>
      <c r="BM223" s="217" t="s">
        <v>320</v>
      </c>
    </row>
    <row r="224" s="2" customFormat="1">
      <c r="A224" s="40"/>
      <c r="B224" s="41"/>
      <c r="C224" s="42"/>
      <c r="D224" s="219" t="s">
        <v>161</v>
      </c>
      <c r="E224" s="42"/>
      <c r="F224" s="220" t="s">
        <v>249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161</v>
      </c>
      <c r="AU224" s="19" t="s">
        <v>88</v>
      </c>
    </row>
    <row r="225" s="13" customFormat="1">
      <c r="A225" s="13"/>
      <c r="B225" s="224"/>
      <c r="C225" s="225"/>
      <c r="D225" s="226" t="s">
        <v>163</v>
      </c>
      <c r="E225" s="227" t="s">
        <v>19</v>
      </c>
      <c r="F225" s="228" t="s">
        <v>686</v>
      </c>
      <c r="G225" s="225"/>
      <c r="H225" s="229">
        <v>99.120000000000005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163</v>
      </c>
      <c r="AU225" s="235" t="s">
        <v>88</v>
      </c>
      <c r="AV225" s="13" t="s">
        <v>88</v>
      </c>
      <c r="AW225" s="13" t="s">
        <v>37</v>
      </c>
      <c r="AX225" s="13" t="s">
        <v>78</v>
      </c>
      <c r="AY225" s="235" t="s">
        <v>153</v>
      </c>
    </row>
    <row r="226" s="14" customFormat="1">
      <c r="A226" s="14"/>
      <c r="B226" s="236"/>
      <c r="C226" s="237"/>
      <c r="D226" s="226" t="s">
        <v>163</v>
      </c>
      <c r="E226" s="238" t="s">
        <v>19</v>
      </c>
      <c r="F226" s="239" t="s">
        <v>687</v>
      </c>
      <c r="G226" s="237"/>
      <c r="H226" s="238" t="s">
        <v>19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163</v>
      </c>
      <c r="AU226" s="245" t="s">
        <v>88</v>
      </c>
      <c r="AV226" s="14" t="s">
        <v>86</v>
      </c>
      <c r="AW226" s="14" t="s">
        <v>37</v>
      </c>
      <c r="AX226" s="14" t="s">
        <v>78</v>
      </c>
      <c r="AY226" s="245" t="s">
        <v>153</v>
      </c>
    </row>
    <row r="227" s="15" customFormat="1">
      <c r="A227" s="15"/>
      <c r="B227" s="246"/>
      <c r="C227" s="247"/>
      <c r="D227" s="226" t="s">
        <v>163</v>
      </c>
      <c r="E227" s="248" t="s">
        <v>19</v>
      </c>
      <c r="F227" s="249" t="s">
        <v>166</v>
      </c>
      <c r="G227" s="247"/>
      <c r="H227" s="250">
        <v>99.120000000000005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163</v>
      </c>
      <c r="AU227" s="256" t="s">
        <v>88</v>
      </c>
      <c r="AV227" s="15" t="s">
        <v>160</v>
      </c>
      <c r="AW227" s="15" t="s">
        <v>37</v>
      </c>
      <c r="AX227" s="15" t="s">
        <v>86</v>
      </c>
      <c r="AY227" s="256" t="s">
        <v>153</v>
      </c>
    </row>
    <row r="228" s="2" customFormat="1" ht="24.15" customHeight="1">
      <c r="A228" s="40"/>
      <c r="B228" s="41"/>
      <c r="C228" s="206" t="s">
        <v>322</v>
      </c>
      <c r="D228" s="206" t="s">
        <v>155</v>
      </c>
      <c r="E228" s="207" t="s">
        <v>246</v>
      </c>
      <c r="F228" s="208" t="s">
        <v>247</v>
      </c>
      <c r="G228" s="209" t="s">
        <v>173</v>
      </c>
      <c r="H228" s="210">
        <v>755.68100000000004</v>
      </c>
      <c r="I228" s="211"/>
      <c r="J228" s="212">
        <f>ROUND(I228*H228,2)</f>
        <v>0</v>
      </c>
      <c r="K228" s="208" t="s">
        <v>159</v>
      </c>
      <c r="L228" s="46"/>
      <c r="M228" s="213" t="s">
        <v>19</v>
      </c>
      <c r="N228" s="214" t="s">
        <v>49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160</v>
      </c>
      <c r="AT228" s="217" t="s">
        <v>155</v>
      </c>
      <c r="AU228" s="217" t="s">
        <v>88</v>
      </c>
      <c r="AY228" s="19" t="s">
        <v>153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86</v>
      </c>
      <c r="BK228" s="218">
        <f>ROUND(I228*H228,2)</f>
        <v>0</v>
      </c>
      <c r="BL228" s="19" t="s">
        <v>160</v>
      </c>
      <c r="BM228" s="217" t="s">
        <v>323</v>
      </c>
    </row>
    <row r="229" s="2" customFormat="1">
      <c r="A229" s="40"/>
      <c r="B229" s="41"/>
      <c r="C229" s="42"/>
      <c r="D229" s="219" t="s">
        <v>161</v>
      </c>
      <c r="E229" s="42"/>
      <c r="F229" s="220" t="s">
        <v>249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161</v>
      </c>
      <c r="AU229" s="19" t="s">
        <v>88</v>
      </c>
    </row>
    <row r="230" s="13" customFormat="1">
      <c r="A230" s="13"/>
      <c r="B230" s="224"/>
      <c r="C230" s="225"/>
      <c r="D230" s="226" t="s">
        <v>163</v>
      </c>
      <c r="E230" s="227" t="s">
        <v>19</v>
      </c>
      <c r="F230" s="228" t="s">
        <v>688</v>
      </c>
      <c r="G230" s="225"/>
      <c r="H230" s="229">
        <v>755.68100000000004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163</v>
      </c>
      <c r="AU230" s="235" t="s">
        <v>88</v>
      </c>
      <c r="AV230" s="13" t="s">
        <v>88</v>
      </c>
      <c r="AW230" s="13" t="s">
        <v>37</v>
      </c>
      <c r="AX230" s="13" t="s">
        <v>78</v>
      </c>
      <c r="AY230" s="235" t="s">
        <v>153</v>
      </c>
    </row>
    <row r="231" s="14" customFormat="1">
      <c r="A231" s="14"/>
      <c r="B231" s="236"/>
      <c r="C231" s="237"/>
      <c r="D231" s="226" t="s">
        <v>163</v>
      </c>
      <c r="E231" s="238" t="s">
        <v>19</v>
      </c>
      <c r="F231" s="239" t="s">
        <v>689</v>
      </c>
      <c r="G231" s="237"/>
      <c r="H231" s="238" t="s">
        <v>19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163</v>
      </c>
      <c r="AU231" s="245" t="s">
        <v>88</v>
      </c>
      <c r="AV231" s="14" t="s">
        <v>86</v>
      </c>
      <c r="AW231" s="14" t="s">
        <v>37</v>
      </c>
      <c r="AX231" s="14" t="s">
        <v>78</v>
      </c>
      <c r="AY231" s="245" t="s">
        <v>153</v>
      </c>
    </row>
    <row r="232" s="15" customFormat="1">
      <c r="A232" s="15"/>
      <c r="B232" s="246"/>
      <c r="C232" s="247"/>
      <c r="D232" s="226" t="s">
        <v>163</v>
      </c>
      <c r="E232" s="248" t="s">
        <v>19</v>
      </c>
      <c r="F232" s="249" t="s">
        <v>166</v>
      </c>
      <c r="G232" s="247"/>
      <c r="H232" s="250">
        <v>755.68100000000004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163</v>
      </c>
      <c r="AU232" s="256" t="s">
        <v>88</v>
      </c>
      <c r="AV232" s="15" t="s">
        <v>160</v>
      </c>
      <c r="AW232" s="15" t="s">
        <v>37</v>
      </c>
      <c r="AX232" s="15" t="s">
        <v>86</v>
      </c>
      <c r="AY232" s="256" t="s">
        <v>153</v>
      </c>
    </row>
    <row r="233" s="2" customFormat="1" ht="16.5" customHeight="1">
      <c r="A233" s="40"/>
      <c r="B233" s="41"/>
      <c r="C233" s="257" t="s">
        <v>254</v>
      </c>
      <c r="D233" s="257" t="s">
        <v>220</v>
      </c>
      <c r="E233" s="258" t="s">
        <v>690</v>
      </c>
      <c r="F233" s="259" t="s">
        <v>691</v>
      </c>
      <c r="G233" s="260" t="s">
        <v>223</v>
      </c>
      <c r="H233" s="261">
        <v>1511.3620000000001</v>
      </c>
      <c r="I233" s="262"/>
      <c r="J233" s="263">
        <f>ROUND(I233*H233,2)</f>
        <v>0</v>
      </c>
      <c r="K233" s="259" t="s">
        <v>159</v>
      </c>
      <c r="L233" s="264"/>
      <c r="M233" s="265" t="s">
        <v>19</v>
      </c>
      <c r="N233" s="266" t="s">
        <v>49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182</v>
      </c>
      <c r="AT233" s="217" t="s">
        <v>220</v>
      </c>
      <c r="AU233" s="217" t="s">
        <v>88</v>
      </c>
      <c r="AY233" s="19" t="s">
        <v>153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86</v>
      </c>
      <c r="BK233" s="218">
        <f>ROUND(I233*H233,2)</f>
        <v>0</v>
      </c>
      <c r="BL233" s="19" t="s">
        <v>160</v>
      </c>
      <c r="BM233" s="217" t="s">
        <v>327</v>
      </c>
    </row>
    <row r="234" s="13" customFormat="1">
      <c r="A234" s="13"/>
      <c r="B234" s="224"/>
      <c r="C234" s="225"/>
      <c r="D234" s="226" t="s">
        <v>163</v>
      </c>
      <c r="E234" s="227" t="s">
        <v>19</v>
      </c>
      <c r="F234" s="228" t="s">
        <v>692</v>
      </c>
      <c r="G234" s="225"/>
      <c r="H234" s="229">
        <v>1511.3620000000001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163</v>
      </c>
      <c r="AU234" s="235" t="s">
        <v>88</v>
      </c>
      <c r="AV234" s="13" t="s">
        <v>88</v>
      </c>
      <c r="AW234" s="13" t="s">
        <v>37</v>
      </c>
      <c r="AX234" s="13" t="s">
        <v>78</v>
      </c>
      <c r="AY234" s="235" t="s">
        <v>153</v>
      </c>
    </row>
    <row r="235" s="15" customFormat="1">
      <c r="A235" s="15"/>
      <c r="B235" s="246"/>
      <c r="C235" s="247"/>
      <c r="D235" s="226" t="s">
        <v>163</v>
      </c>
      <c r="E235" s="248" t="s">
        <v>19</v>
      </c>
      <c r="F235" s="249" t="s">
        <v>166</v>
      </c>
      <c r="G235" s="247"/>
      <c r="H235" s="250">
        <v>1511.3620000000001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163</v>
      </c>
      <c r="AU235" s="256" t="s">
        <v>88</v>
      </c>
      <c r="AV235" s="15" t="s">
        <v>160</v>
      </c>
      <c r="AW235" s="15" t="s">
        <v>37</v>
      </c>
      <c r="AX235" s="15" t="s">
        <v>86</v>
      </c>
      <c r="AY235" s="256" t="s">
        <v>153</v>
      </c>
    </row>
    <row r="236" s="2" customFormat="1" ht="37.8" customHeight="1">
      <c r="A236" s="40"/>
      <c r="B236" s="41"/>
      <c r="C236" s="206" t="s">
        <v>311</v>
      </c>
      <c r="D236" s="206" t="s">
        <v>155</v>
      </c>
      <c r="E236" s="207" t="s">
        <v>693</v>
      </c>
      <c r="F236" s="208" t="s">
        <v>694</v>
      </c>
      <c r="G236" s="209" t="s">
        <v>173</v>
      </c>
      <c r="H236" s="210">
        <v>368.15699999999998</v>
      </c>
      <c r="I236" s="211"/>
      <c r="J236" s="212">
        <f>ROUND(I236*H236,2)</f>
        <v>0</v>
      </c>
      <c r="K236" s="208" t="s">
        <v>159</v>
      </c>
      <c r="L236" s="46"/>
      <c r="M236" s="213" t="s">
        <v>19</v>
      </c>
      <c r="N236" s="214" t="s">
        <v>49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160</v>
      </c>
      <c r="AT236" s="217" t="s">
        <v>155</v>
      </c>
      <c r="AU236" s="217" t="s">
        <v>88</v>
      </c>
      <c r="AY236" s="19" t="s">
        <v>153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86</v>
      </c>
      <c r="BK236" s="218">
        <f>ROUND(I236*H236,2)</f>
        <v>0</v>
      </c>
      <c r="BL236" s="19" t="s">
        <v>160</v>
      </c>
      <c r="BM236" s="217" t="s">
        <v>330</v>
      </c>
    </row>
    <row r="237" s="2" customFormat="1">
      <c r="A237" s="40"/>
      <c r="B237" s="41"/>
      <c r="C237" s="42"/>
      <c r="D237" s="219" t="s">
        <v>161</v>
      </c>
      <c r="E237" s="42"/>
      <c r="F237" s="220" t="s">
        <v>695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161</v>
      </c>
      <c r="AU237" s="19" t="s">
        <v>88</v>
      </c>
    </row>
    <row r="238" s="13" customFormat="1">
      <c r="A238" s="13"/>
      <c r="B238" s="224"/>
      <c r="C238" s="225"/>
      <c r="D238" s="226" t="s">
        <v>163</v>
      </c>
      <c r="E238" s="227" t="s">
        <v>19</v>
      </c>
      <c r="F238" s="228" t="s">
        <v>696</v>
      </c>
      <c r="G238" s="225"/>
      <c r="H238" s="229">
        <v>326.73099999999999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163</v>
      </c>
      <c r="AU238" s="235" t="s">
        <v>88</v>
      </c>
      <c r="AV238" s="13" t="s">
        <v>88</v>
      </c>
      <c r="AW238" s="13" t="s">
        <v>37</v>
      </c>
      <c r="AX238" s="13" t="s">
        <v>78</v>
      </c>
      <c r="AY238" s="235" t="s">
        <v>153</v>
      </c>
    </row>
    <row r="239" s="13" customFormat="1">
      <c r="A239" s="13"/>
      <c r="B239" s="224"/>
      <c r="C239" s="225"/>
      <c r="D239" s="226" t="s">
        <v>163</v>
      </c>
      <c r="E239" s="227" t="s">
        <v>19</v>
      </c>
      <c r="F239" s="228" t="s">
        <v>697</v>
      </c>
      <c r="G239" s="225"/>
      <c r="H239" s="229">
        <v>11.162000000000001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163</v>
      </c>
      <c r="AU239" s="235" t="s">
        <v>88</v>
      </c>
      <c r="AV239" s="13" t="s">
        <v>88</v>
      </c>
      <c r="AW239" s="13" t="s">
        <v>37</v>
      </c>
      <c r="AX239" s="13" t="s">
        <v>78</v>
      </c>
      <c r="AY239" s="235" t="s">
        <v>153</v>
      </c>
    </row>
    <row r="240" s="13" customFormat="1">
      <c r="A240" s="13"/>
      <c r="B240" s="224"/>
      <c r="C240" s="225"/>
      <c r="D240" s="226" t="s">
        <v>163</v>
      </c>
      <c r="E240" s="227" t="s">
        <v>19</v>
      </c>
      <c r="F240" s="228" t="s">
        <v>698</v>
      </c>
      <c r="G240" s="225"/>
      <c r="H240" s="229">
        <v>30.263999999999999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163</v>
      </c>
      <c r="AU240" s="235" t="s">
        <v>88</v>
      </c>
      <c r="AV240" s="13" t="s">
        <v>88</v>
      </c>
      <c r="AW240" s="13" t="s">
        <v>37</v>
      </c>
      <c r="AX240" s="13" t="s">
        <v>78</v>
      </c>
      <c r="AY240" s="235" t="s">
        <v>153</v>
      </c>
    </row>
    <row r="241" s="15" customFormat="1">
      <c r="A241" s="15"/>
      <c r="B241" s="246"/>
      <c r="C241" s="247"/>
      <c r="D241" s="226" t="s">
        <v>163</v>
      </c>
      <c r="E241" s="248" t="s">
        <v>19</v>
      </c>
      <c r="F241" s="249" t="s">
        <v>166</v>
      </c>
      <c r="G241" s="247"/>
      <c r="H241" s="250">
        <v>368.15699999999998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163</v>
      </c>
      <c r="AU241" s="256" t="s">
        <v>88</v>
      </c>
      <c r="AV241" s="15" t="s">
        <v>160</v>
      </c>
      <c r="AW241" s="15" t="s">
        <v>37</v>
      </c>
      <c r="AX241" s="15" t="s">
        <v>86</v>
      </c>
      <c r="AY241" s="256" t="s">
        <v>153</v>
      </c>
    </row>
    <row r="242" s="2" customFormat="1" ht="16.5" customHeight="1">
      <c r="A242" s="40"/>
      <c r="B242" s="41"/>
      <c r="C242" s="257" t="s">
        <v>257</v>
      </c>
      <c r="D242" s="257" t="s">
        <v>220</v>
      </c>
      <c r="E242" s="258" t="s">
        <v>221</v>
      </c>
      <c r="F242" s="259" t="s">
        <v>222</v>
      </c>
      <c r="G242" s="260" t="s">
        <v>223</v>
      </c>
      <c r="H242" s="261">
        <v>736.31399999999996</v>
      </c>
      <c r="I242" s="262"/>
      <c r="J242" s="263">
        <f>ROUND(I242*H242,2)</f>
        <v>0</v>
      </c>
      <c r="K242" s="259" t="s">
        <v>159</v>
      </c>
      <c r="L242" s="264"/>
      <c r="M242" s="265" t="s">
        <v>19</v>
      </c>
      <c r="N242" s="266" t="s">
        <v>49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182</v>
      </c>
      <c r="AT242" s="217" t="s">
        <v>220</v>
      </c>
      <c r="AU242" s="217" t="s">
        <v>88</v>
      </c>
      <c r="AY242" s="19" t="s">
        <v>153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86</v>
      </c>
      <c r="BK242" s="218">
        <f>ROUND(I242*H242,2)</f>
        <v>0</v>
      </c>
      <c r="BL242" s="19" t="s">
        <v>160</v>
      </c>
      <c r="BM242" s="217" t="s">
        <v>332</v>
      </c>
    </row>
    <row r="243" s="13" customFormat="1">
      <c r="A243" s="13"/>
      <c r="B243" s="224"/>
      <c r="C243" s="225"/>
      <c r="D243" s="226" t="s">
        <v>163</v>
      </c>
      <c r="E243" s="227" t="s">
        <v>19</v>
      </c>
      <c r="F243" s="228" t="s">
        <v>699</v>
      </c>
      <c r="G243" s="225"/>
      <c r="H243" s="229">
        <v>736.31399999999996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163</v>
      </c>
      <c r="AU243" s="235" t="s">
        <v>88</v>
      </c>
      <c r="AV243" s="13" t="s">
        <v>88</v>
      </c>
      <c r="AW243" s="13" t="s">
        <v>37</v>
      </c>
      <c r="AX243" s="13" t="s">
        <v>78</v>
      </c>
      <c r="AY243" s="235" t="s">
        <v>153</v>
      </c>
    </row>
    <row r="244" s="15" customFormat="1">
      <c r="A244" s="15"/>
      <c r="B244" s="246"/>
      <c r="C244" s="247"/>
      <c r="D244" s="226" t="s">
        <v>163</v>
      </c>
      <c r="E244" s="248" t="s">
        <v>19</v>
      </c>
      <c r="F244" s="249" t="s">
        <v>166</v>
      </c>
      <c r="G244" s="247"/>
      <c r="H244" s="250">
        <v>736.31399999999996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163</v>
      </c>
      <c r="AU244" s="256" t="s">
        <v>88</v>
      </c>
      <c r="AV244" s="15" t="s">
        <v>160</v>
      </c>
      <c r="AW244" s="15" t="s">
        <v>37</v>
      </c>
      <c r="AX244" s="15" t="s">
        <v>86</v>
      </c>
      <c r="AY244" s="256" t="s">
        <v>153</v>
      </c>
    </row>
    <row r="245" s="2" customFormat="1" ht="24.15" customHeight="1">
      <c r="A245" s="40"/>
      <c r="B245" s="41"/>
      <c r="C245" s="206" t="s">
        <v>334</v>
      </c>
      <c r="D245" s="206" t="s">
        <v>155</v>
      </c>
      <c r="E245" s="207" t="s">
        <v>700</v>
      </c>
      <c r="F245" s="208" t="s">
        <v>701</v>
      </c>
      <c r="G245" s="209" t="s">
        <v>158</v>
      </c>
      <c r="H245" s="210">
        <v>140</v>
      </c>
      <c r="I245" s="211"/>
      <c r="J245" s="212">
        <f>ROUND(I245*H245,2)</f>
        <v>0</v>
      </c>
      <c r="K245" s="208" t="s">
        <v>159</v>
      </c>
      <c r="L245" s="46"/>
      <c r="M245" s="213" t="s">
        <v>19</v>
      </c>
      <c r="N245" s="214" t="s">
        <v>49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160</v>
      </c>
      <c r="AT245" s="217" t="s">
        <v>155</v>
      </c>
      <c r="AU245" s="217" t="s">
        <v>88</v>
      </c>
      <c r="AY245" s="19" t="s">
        <v>153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86</v>
      </c>
      <c r="BK245" s="218">
        <f>ROUND(I245*H245,2)</f>
        <v>0</v>
      </c>
      <c r="BL245" s="19" t="s">
        <v>160</v>
      </c>
      <c r="BM245" s="217" t="s">
        <v>337</v>
      </c>
    </row>
    <row r="246" s="2" customFormat="1">
      <c r="A246" s="40"/>
      <c r="B246" s="41"/>
      <c r="C246" s="42"/>
      <c r="D246" s="219" t="s">
        <v>161</v>
      </c>
      <c r="E246" s="42"/>
      <c r="F246" s="220" t="s">
        <v>702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161</v>
      </c>
      <c r="AU246" s="19" t="s">
        <v>88</v>
      </c>
    </row>
    <row r="247" s="13" customFormat="1">
      <c r="A247" s="13"/>
      <c r="B247" s="224"/>
      <c r="C247" s="225"/>
      <c r="D247" s="226" t="s">
        <v>163</v>
      </c>
      <c r="E247" s="227" t="s">
        <v>19</v>
      </c>
      <c r="F247" s="228" t="s">
        <v>477</v>
      </c>
      <c r="G247" s="225"/>
      <c r="H247" s="229">
        <v>140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163</v>
      </c>
      <c r="AU247" s="235" t="s">
        <v>88</v>
      </c>
      <c r="AV247" s="13" t="s">
        <v>88</v>
      </c>
      <c r="AW247" s="13" t="s">
        <v>37</v>
      </c>
      <c r="AX247" s="13" t="s">
        <v>78</v>
      </c>
      <c r="AY247" s="235" t="s">
        <v>153</v>
      </c>
    </row>
    <row r="248" s="14" customFormat="1">
      <c r="A248" s="14"/>
      <c r="B248" s="236"/>
      <c r="C248" s="237"/>
      <c r="D248" s="226" t="s">
        <v>163</v>
      </c>
      <c r="E248" s="238" t="s">
        <v>19</v>
      </c>
      <c r="F248" s="239" t="s">
        <v>703</v>
      </c>
      <c r="G248" s="237"/>
      <c r="H248" s="238" t="s">
        <v>19</v>
      </c>
      <c r="I248" s="240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163</v>
      </c>
      <c r="AU248" s="245" t="s">
        <v>88</v>
      </c>
      <c r="AV248" s="14" t="s">
        <v>86</v>
      </c>
      <c r="AW248" s="14" t="s">
        <v>37</v>
      </c>
      <c r="AX248" s="14" t="s">
        <v>78</v>
      </c>
      <c r="AY248" s="245" t="s">
        <v>153</v>
      </c>
    </row>
    <row r="249" s="15" customFormat="1">
      <c r="A249" s="15"/>
      <c r="B249" s="246"/>
      <c r="C249" s="247"/>
      <c r="D249" s="226" t="s">
        <v>163</v>
      </c>
      <c r="E249" s="248" t="s">
        <v>19</v>
      </c>
      <c r="F249" s="249" t="s">
        <v>166</v>
      </c>
      <c r="G249" s="247"/>
      <c r="H249" s="250">
        <v>140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163</v>
      </c>
      <c r="AU249" s="256" t="s">
        <v>88</v>
      </c>
      <c r="AV249" s="15" t="s">
        <v>160</v>
      </c>
      <c r="AW249" s="15" t="s">
        <v>37</v>
      </c>
      <c r="AX249" s="15" t="s">
        <v>86</v>
      </c>
      <c r="AY249" s="256" t="s">
        <v>153</v>
      </c>
    </row>
    <row r="250" s="2" customFormat="1" ht="24.15" customHeight="1">
      <c r="A250" s="40"/>
      <c r="B250" s="41"/>
      <c r="C250" s="206" t="s">
        <v>262</v>
      </c>
      <c r="D250" s="206" t="s">
        <v>155</v>
      </c>
      <c r="E250" s="207" t="s">
        <v>704</v>
      </c>
      <c r="F250" s="208" t="s">
        <v>705</v>
      </c>
      <c r="G250" s="209" t="s">
        <v>158</v>
      </c>
      <c r="H250" s="210">
        <v>140</v>
      </c>
      <c r="I250" s="211"/>
      <c r="J250" s="212">
        <f>ROUND(I250*H250,2)</f>
        <v>0</v>
      </c>
      <c r="K250" s="208" t="s">
        <v>159</v>
      </c>
      <c r="L250" s="46"/>
      <c r="M250" s="213" t="s">
        <v>19</v>
      </c>
      <c r="N250" s="214" t="s">
        <v>49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160</v>
      </c>
      <c r="AT250" s="217" t="s">
        <v>155</v>
      </c>
      <c r="AU250" s="217" t="s">
        <v>88</v>
      </c>
      <c r="AY250" s="19" t="s">
        <v>153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86</v>
      </c>
      <c r="BK250" s="218">
        <f>ROUND(I250*H250,2)</f>
        <v>0</v>
      </c>
      <c r="BL250" s="19" t="s">
        <v>160</v>
      </c>
      <c r="BM250" s="217" t="s">
        <v>342</v>
      </c>
    </row>
    <row r="251" s="2" customFormat="1">
      <c r="A251" s="40"/>
      <c r="B251" s="41"/>
      <c r="C251" s="42"/>
      <c r="D251" s="219" t="s">
        <v>161</v>
      </c>
      <c r="E251" s="42"/>
      <c r="F251" s="220" t="s">
        <v>706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161</v>
      </c>
      <c r="AU251" s="19" t="s">
        <v>88</v>
      </c>
    </row>
    <row r="252" s="13" customFormat="1">
      <c r="A252" s="13"/>
      <c r="B252" s="224"/>
      <c r="C252" s="225"/>
      <c r="D252" s="226" t="s">
        <v>163</v>
      </c>
      <c r="E252" s="227" t="s">
        <v>19</v>
      </c>
      <c r="F252" s="228" t="s">
        <v>477</v>
      </c>
      <c r="G252" s="225"/>
      <c r="H252" s="229">
        <v>140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163</v>
      </c>
      <c r="AU252" s="235" t="s">
        <v>88</v>
      </c>
      <c r="AV252" s="13" t="s">
        <v>88</v>
      </c>
      <c r="AW252" s="13" t="s">
        <v>37</v>
      </c>
      <c r="AX252" s="13" t="s">
        <v>78</v>
      </c>
      <c r="AY252" s="235" t="s">
        <v>153</v>
      </c>
    </row>
    <row r="253" s="15" customFormat="1">
      <c r="A253" s="15"/>
      <c r="B253" s="246"/>
      <c r="C253" s="247"/>
      <c r="D253" s="226" t="s">
        <v>163</v>
      </c>
      <c r="E253" s="248" t="s">
        <v>19</v>
      </c>
      <c r="F253" s="249" t="s">
        <v>166</v>
      </c>
      <c r="G253" s="247"/>
      <c r="H253" s="250">
        <v>140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163</v>
      </c>
      <c r="AU253" s="256" t="s">
        <v>88</v>
      </c>
      <c r="AV253" s="15" t="s">
        <v>160</v>
      </c>
      <c r="AW253" s="15" t="s">
        <v>37</v>
      </c>
      <c r="AX253" s="15" t="s">
        <v>86</v>
      </c>
      <c r="AY253" s="256" t="s">
        <v>153</v>
      </c>
    </row>
    <row r="254" s="2" customFormat="1" ht="16.5" customHeight="1">
      <c r="A254" s="40"/>
      <c r="B254" s="41"/>
      <c r="C254" s="257" t="s">
        <v>344</v>
      </c>
      <c r="D254" s="257" t="s">
        <v>220</v>
      </c>
      <c r="E254" s="258" t="s">
        <v>707</v>
      </c>
      <c r="F254" s="259" t="s">
        <v>708</v>
      </c>
      <c r="G254" s="260" t="s">
        <v>709</v>
      </c>
      <c r="H254" s="261">
        <v>2.7999999999999998</v>
      </c>
      <c r="I254" s="262"/>
      <c r="J254" s="263">
        <f>ROUND(I254*H254,2)</f>
        <v>0</v>
      </c>
      <c r="K254" s="259" t="s">
        <v>159</v>
      </c>
      <c r="L254" s="264"/>
      <c r="M254" s="265" t="s">
        <v>19</v>
      </c>
      <c r="N254" s="266" t="s">
        <v>49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182</v>
      </c>
      <c r="AT254" s="217" t="s">
        <v>220</v>
      </c>
      <c r="AU254" s="217" t="s">
        <v>88</v>
      </c>
      <c r="AY254" s="19" t="s">
        <v>153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86</v>
      </c>
      <c r="BK254" s="218">
        <f>ROUND(I254*H254,2)</f>
        <v>0</v>
      </c>
      <c r="BL254" s="19" t="s">
        <v>160</v>
      </c>
      <c r="BM254" s="217" t="s">
        <v>347</v>
      </c>
    </row>
    <row r="255" s="13" customFormat="1">
      <c r="A255" s="13"/>
      <c r="B255" s="224"/>
      <c r="C255" s="225"/>
      <c r="D255" s="226" t="s">
        <v>163</v>
      </c>
      <c r="E255" s="227" t="s">
        <v>19</v>
      </c>
      <c r="F255" s="228" t="s">
        <v>710</v>
      </c>
      <c r="G255" s="225"/>
      <c r="H255" s="229">
        <v>2.7999999999999998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163</v>
      </c>
      <c r="AU255" s="235" t="s">
        <v>88</v>
      </c>
      <c r="AV255" s="13" t="s">
        <v>88</v>
      </c>
      <c r="AW255" s="13" t="s">
        <v>37</v>
      </c>
      <c r="AX255" s="13" t="s">
        <v>78</v>
      </c>
      <c r="AY255" s="235" t="s">
        <v>153</v>
      </c>
    </row>
    <row r="256" s="15" customFormat="1">
      <c r="A256" s="15"/>
      <c r="B256" s="246"/>
      <c r="C256" s="247"/>
      <c r="D256" s="226" t="s">
        <v>163</v>
      </c>
      <c r="E256" s="248" t="s">
        <v>19</v>
      </c>
      <c r="F256" s="249" t="s">
        <v>166</v>
      </c>
      <c r="G256" s="247"/>
      <c r="H256" s="250">
        <v>2.7999999999999998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163</v>
      </c>
      <c r="AU256" s="256" t="s">
        <v>88</v>
      </c>
      <c r="AV256" s="15" t="s">
        <v>160</v>
      </c>
      <c r="AW256" s="15" t="s">
        <v>37</v>
      </c>
      <c r="AX256" s="15" t="s">
        <v>86</v>
      </c>
      <c r="AY256" s="256" t="s">
        <v>153</v>
      </c>
    </row>
    <row r="257" s="2" customFormat="1" ht="21.75" customHeight="1">
      <c r="A257" s="40"/>
      <c r="B257" s="41"/>
      <c r="C257" s="206" t="s">
        <v>268</v>
      </c>
      <c r="D257" s="206" t="s">
        <v>155</v>
      </c>
      <c r="E257" s="207" t="s">
        <v>711</v>
      </c>
      <c r="F257" s="208" t="s">
        <v>712</v>
      </c>
      <c r="G257" s="209" t="s">
        <v>158</v>
      </c>
      <c r="H257" s="210">
        <v>140</v>
      </c>
      <c r="I257" s="211"/>
      <c r="J257" s="212">
        <f>ROUND(I257*H257,2)</f>
        <v>0</v>
      </c>
      <c r="K257" s="208" t="s">
        <v>159</v>
      </c>
      <c r="L257" s="46"/>
      <c r="M257" s="213" t="s">
        <v>19</v>
      </c>
      <c r="N257" s="214" t="s">
        <v>49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160</v>
      </c>
      <c r="AT257" s="217" t="s">
        <v>155</v>
      </c>
      <c r="AU257" s="217" t="s">
        <v>88</v>
      </c>
      <c r="AY257" s="19" t="s">
        <v>153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86</v>
      </c>
      <c r="BK257" s="218">
        <f>ROUND(I257*H257,2)</f>
        <v>0</v>
      </c>
      <c r="BL257" s="19" t="s">
        <v>160</v>
      </c>
      <c r="BM257" s="217" t="s">
        <v>350</v>
      </c>
    </row>
    <row r="258" s="2" customFormat="1">
      <c r="A258" s="40"/>
      <c r="B258" s="41"/>
      <c r="C258" s="42"/>
      <c r="D258" s="219" t="s">
        <v>161</v>
      </c>
      <c r="E258" s="42"/>
      <c r="F258" s="220" t="s">
        <v>713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161</v>
      </c>
      <c r="AU258" s="19" t="s">
        <v>88</v>
      </c>
    </row>
    <row r="259" s="2" customFormat="1" ht="21.75" customHeight="1">
      <c r="A259" s="40"/>
      <c r="B259" s="41"/>
      <c r="C259" s="206" t="s">
        <v>351</v>
      </c>
      <c r="D259" s="206" t="s">
        <v>155</v>
      </c>
      <c r="E259" s="207" t="s">
        <v>714</v>
      </c>
      <c r="F259" s="208" t="s">
        <v>715</v>
      </c>
      <c r="G259" s="209" t="s">
        <v>158</v>
      </c>
      <c r="H259" s="210">
        <v>76.319999999999993</v>
      </c>
      <c r="I259" s="211"/>
      <c r="J259" s="212">
        <f>ROUND(I259*H259,2)</f>
        <v>0</v>
      </c>
      <c r="K259" s="208" t="s">
        <v>159</v>
      </c>
      <c r="L259" s="46"/>
      <c r="M259" s="213" t="s">
        <v>19</v>
      </c>
      <c r="N259" s="214" t="s">
        <v>49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160</v>
      </c>
      <c r="AT259" s="217" t="s">
        <v>155</v>
      </c>
      <c r="AU259" s="217" t="s">
        <v>88</v>
      </c>
      <c r="AY259" s="19" t="s">
        <v>153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86</v>
      </c>
      <c r="BK259" s="218">
        <f>ROUND(I259*H259,2)</f>
        <v>0</v>
      </c>
      <c r="BL259" s="19" t="s">
        <v>160</v>
      </c>
      <c r="BM259" s="217" t="s">
        <v>354</v>
      </c>
    </row>
    <row r="260" s="2" customFormat="1">
      <c r="A260" s="40"/>
      <c r="B260" s="41"/>
      <c r="C260" s="42"/>
      <c r="D260" s="219" t="s">
        <v>161</v>
      </c>
      <c r="E260" s="42"/>
      <c r="F260" s="220" t="s">
        <v>716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161</v>
      </c>
      <c r="AU260" s="19" t="s">
        <v>88</v>
      </c>
    </row>
    <row r="261" s="12" customFormat="1" ht="22.8" customHeight="1">
      <c r="A261" s="12"/>
      <c r="B261" s="190"/>
      <c r="C261" s="191"/>
      <c r="D261" s="192" t="s">
        <v>77</v>
      </c>
      <c r="E261" s="204" t="s">
        <v>88</v>
      </c>
      <c r="F261" s="204" t="s">
        <v>265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SUM(P262:P277)</f>
        <v>0</v>
      </c>
      <c r="Q261" s="198"/>
      <c r="R261" s="199">
        <f>SUM(R262:R277)</f>
        <v>0</v>
      </c>
      <c r="S261" s="198"/>
      <c r="T261" s="200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86</v>
      </c>
      <c r="AT261" s="202" t="s">
        <v>77</v>
      </c>
      <c r="AU261" s="202" t="s">
        <v>86</v>
      </c>
      <c r="AY261" s="201" t="s">
        <v>153</v>
      </c>
      <c r="BK261" s="203">
        <f>SUM(BK262:BK277)</f>
        <v>0</v>
      </c>
    </row>
    <row r="262" s="2" customFormat="1" ht="33" customHeight="1">
      <c r="A262" s="40"/>
      <c r="B262" s="41"/>
      <c r="C262" s="206" t="s">
        <v>275</v>
      </c>
      <c r="D262" s="206" t="s">
        <v>155</v>
      </c>
      <c r="E262" s="207" t="s">
        <v>717</v>
      </c>
      <c r="F262" s="208" t="s">
        <v>718</v>
      </c>
      <c r="G262" s="209" t="s">
        <v>274</v>
      </c>
      <c r="H262" s="210">
        <v>414</v>
      </c>
      <c r="I262" s="211"/>
      <c r="J262" s="212">
        <f>ROUND(I262*H262,2)</f>
        <v>0</v>
      </c>
      <c r="K262" s="208" t="s">
        <v>159</v>
      </c>
      <c r="L262" s="46"/>
      <c r="M262" s="213" t="s">
        <v>19</v>
      </c>
      <c r="N262" s="214" t="s">
        <v>49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160</v>
      </c>
      <c r="AT262" s="217" t="s">
        <v>155</v>
      </c>
      <c r="AU262" s="217" t="s">
        <v>88</v>
      </c>
      <c r="AY262" s="19" t="s">
        <v>153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86</v>
      </c>
      <c r="BK262" s="218">
        <f>ROUND(I262*H262,2)</f>
        <v>0</v>
      </c>
      <c r="BL262" s="19" t="s">
        <v>160</v>
      </c>
      <c r="BM262" s="217" t="s">
        <v>357</v>
      </c>
    </row>
    <row r="263" s="2" customFormat="1">
      <c r="A263" s="40"/>
      <c r="B263" s="41"/>
      <c r="C263" s="42"/>
      <c r="D263" s="219" t="s">
        <v>161</v>
      </c>
      <c r="E263" s="42"/>
      <c r="F263" s="220" t="s">
        <v>719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161</v>
      </c>
      <c r="AU263" s="19" t="s">
        <v>88</v>
      </c>
    </row>
    <row r="264" s="13" customFormat="1">
      <c r="A264" s="13"/>
      <c r="B264" s="224"/>
      <c r="C264" s="225"/>
      <c r="D264" s="226" t="s">
        <v>163</v>
      </c>
      <c r="E264" s="227" t="s">
        <v>19</v>
      </c>
      <c r="F264" s="228" t="s">
        <v>720</v>
      </c>
      <c r="G264" s="225"/>
      <c r="H264" s="229">
        <v>414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163</v>
      </c>
      <c r="AU264" s="235" t="s">
        <v>88</v>
      </c>
      <c r="AV264" s="13" t="s">
        <v>88</v>
      </c>
      <c r="AW264" s="13" t="s">
        <v>37</v>
      </c>
      <c r="AX264" s="13" t="s">
        <v>78</v>
      </c>
      <c r="AY264" s="235" t="s">
        <v>153</v>
      </c>
    </row>
    <row r="265" s="14" customFormat="1">
      <c r="A265" s="14"/>
      <c r="B265" s="236"/>
      <c r="C265" s="237"/>
      <c r="D265" s="226" t="s">
        <v>163</v>
      </c>
      <c r="E265" s="238" t="s">
        <v>19</v>
      </c>
      <c r="F265" s="239" t="s">
        <v>721</v>
      </c>
      <c r="G265" s="237"/>
      <c r="H265" s="238" t="s">
        <v>19</v>
      </c>
      <c r="I265" s="240"/>
      <c r="J265" s="237"/>
      <c r="K265" s="237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163</v>
      </c>
      <c r="AU265" s="245" t="s">
        <v>88</v>
      </c>
      <c r="AV265" s="14" t="s">
        <v>86</v>
      </c>
      <c r="AW265" s="14" t="s">
        <v>37</v>
      </c>
      <c r="AX265" s="14" t="s">
        <v>78</v>
      </c>
      <c r="AY265" s="245" t="s">
        <v>153</v>
      </c>
    </row>
    <row r="266" s="15" customFormat="1">
      <c r="A266" s="15"/>
      <c r="B266" s="246"/>
      <c r="C266" s="247"/>
      <c r="D266" s="226" t="s">
        <v>163</v>
      </c>
      <c r="E266" s="248" t="s">
        <v>19</v>
      </c>
      <c r="F266" s="249" t="s">
        <v>166</v>
      </c>
      <c r="G266" s="247"/>
      <c r="H266" s="250">
        <v>414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163</v>
      </c>
      <c r="AU266" s="256" t="s">
        <v>88</v>
      </c>
      <c r="AV266" s="15" t="s">
        <v>160</v>
      </c>
      <c r="AW266" s="15" t="s">
        <v>37</v>
      </c>
      <c r="AX266" s="15" t="s">
        <v>86</v>
      </c>
      <c r="AY266" s="256" t="s">
        <v>153</v>
      </c>
    </row>
    <row r="267" s="2" customFormat="1" ht="21.75" customHeight="1">
      <c r="A267" s="40"/>
      <c r="B267" s="41"/>
      <c r="C267" s="206" t="s">
        <v>359</v>
      </c>
      <c r="D267" s="206" t="s">
        <v>155</v>
      </c>
      <c r="E267" s="207" t="s">
        <v>722</v>
      </c>
      <c r="F267" s="208" t="s">
        <v>723</v>
      </c>
      <c r="G267" s="209" t="s">
        <v>173</v>
      </c>
      <c r="H267" s="210">
        <v>3.1880000000000002</v>
      </c>
      <c r="I267" s="211"/>
      <c r="J267" s="212">
        <f>ROUND(I267*H267,2)</f>
        <v>0</v>
      </c>
      <c r="K267" s="208" t="s">
        <v>159</v>
      </c>
      <c r="L267" s="46"/>
      <c r="M267" s="213" t="s">
        <v>19</v>
      </c>
      <c r="N267" s="214" t="s">
        <v>49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160</v>
      </c>
      <c r="AT267" s="217" t="s">
        <v>155</v>
      </c>
      <c r="AU267" s="217" t="s">
        <v>88</v>
      </c>
      <c r="AY267" s="19" t="s">
        <v>153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86</v>
      </c>
      <c r="BK267" s="218">
        <f>ROUND(I267*H267,2)</f>
        <v>0</v>
      </c>
      <c r="BL267" s="19" t="s">
        <v>160</v>
      </c>
      <c r="BM267" s="217" t="s">
        <v>362</v>
      </c>
    </row>
    <row r="268" s="2" customFormat="1">
      <c r="A268" s="40"/>
      <c r="B268" s="41"/>
      <c r="C268" s="42"/>
      <c r="D268" s="219" t="s">
        <v>161</v>
      </c>
      <c r="E268" s="42"/>
      <c r="F268" s="220" t="s">
        <v>724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161</v>
      </c>
      <c r="AU268" s="19" t="s">
        <v>88</v>
      </c>
    </row>
    <row r="269" s="14" customFormat="1">
      <c r="A269" s="14"/>
      <c r="B269" s="236"/>
      <c r="C269" s="237"/>
      <c r="D269" s="226" t="s">
        <v>163</v>
      </c>
      <c r="E269" s="238" t="s">
        <v>19</v>
      </c>
      <c r="F269" s="239" t="s">
        <v>725</v>
      </c>
      <c r="G269" s="237"/>
      <c r="H269" s="238" t="s">
        <v>19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163</v>
      </c>
      <c r="AU269" s="245" t="s">
        <v>88</v>
      </c>
      <c r="AV269" s="14" t="s">
        <v>86</v>
      </c>
      <c r="AW269" s="14" t="s">
        <v>37</v>
      </c>
      <c r="AX269" s="14" t="s">
        <v>78</v>
      </c>
      <c r="AY269" s="245" t="s">
        <v>153</v>
      </c>
    </row>
    <row r="270" s="13" customFormat="1">
      <c r="A270" s="13"/>
      <c r="B270" s="224"/>
      <c r="C270" s="225"/>
      <c r="D270" s="226" t="s">
        <v>163</v>
      </c>
      <c r="E270" s="227" t="s">
        <v>19</v>
      </c>
      <c r="F270" s="228" t="s">
        <v>726</v>
      </c>
      <c r="G270" s="225"/>
      <c r="H270" s="229">
        <v>3.1880000000000002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163</v>
      </c>
      <c r="AU270" s="235" t="s">
        <v>88</v>
      </c>
      <c r="AV270" s="13" t="s">
        <v>88</v>
      </c>
      <c r="AW270" s="13" t="s">
        <v>37</v>
      </c>
      <c r="AX270" s="13" t="s">
        <v>78</v>
      </c>
      <c r="AY270" s="235" t="s">
        <v>153</v>
      </c>
    </row>
    <row r="271" s="15" customFormat="1">
      <c r="A271" s="15"/>
      <c r="B271" s="246"/>
      <c r="C271" s="247"/>
      <c r="D271" s="226" t="s">
        <v>163</v>
      </c>
      <c r="E271" s="248" t="s">
        <v>19</v>
      </c>
      <c r="F271" s="249" t="s">
        <v>166</v>
      </c>
      <c r="G271" s="247"/>
      <c r="H271" s="250">
        <v>3.1880000000000002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163</v>
      </c>
      <c r="AU271" s="256" t="s">
        <v>88</v>
      </c>
      <c r="AV271" s="15" t="s">
        <v>160</v>
      </c>
      <c r="AW271" s="15" t="s">
        <v>37</v>
      </c>
      <c r="AX271" s="15" t="s">
        <v>86</v>
      </c>
      <c r="AY271" s="256" t="s">
        <v>153</v>
      </c>
    </row>
    <row r="272" s="2" customFormat="1" ht="16.5" customHeight="1">
      <c r="A272" s="40"/>
      <c r="B272" s="41"/>
      <c r="C272" s="206" t="s">
        <v>280</v>
      </c>
      <c r="D272" s="206" t="s">
        <v>155</v>
      </c>
      <c r="E272" s="207" t="s">
        <v>727</v>
      </c>
      <c r="F272" s="208" t="s">
        <v>728</v>
      </c>
      <c r="G272" s="209" t="s">
        <v>158</v>
      </c>
      <c r="H272" s="210">
        <v>29.399999999999999</v>
      </c>
      <c r="I272" s="211"/>
      <c r="J272" s="212">
        <f>ROUND(I272*H272,2)</f>
        <v>0</v>
      </c>
      <c r="K272" s="208" t="s">
        <v>159</v>
      </c>
      <c r="L272" s="46"/>
      <c r="M272" s="213" t="s">
        <v>19</v>
      </c>
      <c r="N272" s="214" t="s">
        <v>49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160</v>
      </c>
      <c r="AT272" s="217" t="s">
        <v>155</v>
      </c>
      <c r="AU272" s="217" t="s">
        <v>88</v>
      </c>
      <c r="AY272" s="19" t="s">
        <v>153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86</v>
      </c>
      <c r="BK272" s="218">
        <f>ROUND(I272*H272,2)</f>
        <v>0</v>
      </c>
      <c r="BL272" s="19" t="s">
        <v>160</v>
      </c>
      <c r="BM272" s="217" t="s">
        <v>365</v>
      </c>
    </row>
    <row r="273" s="2" customFormat="1">
      <c r="A273" s="40"/>
      <c r="B273" s="41"/>
      <c r="C273" s="42"/>
      <c r="D273" s="219" t="s">
        <v>161</v>
      </c>
      <c r="E273" s="42"/>
      <c r="F273" s="220" t="s">
        <v>729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161</v>
      </c>
      <c r="AU273" s="19" t="s">
        <v>88</v>
      </c>
    </row>
    <row r="274" s="13" customFormat="1">
      <c r="A274" s="13"/>
      <c r="B274" s="224"/>
      <c r="C274" s="225"/>
      <c r="D274" s="226" t="s">
        <v>163</v>
      </c>
      <c r="E274" s="227" t="s">
        <v>19</v>
      </c>
      <c r="F274" s="228" t="s">
        <v>730</v>
      </c>
      <c r="G274" s="225"/>
      <c r="H274" s="229">
        <v>29.399999999999999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163</v>
      </c>
      <c r="AU274" s="235" t="s">
        <v>88</v>
      </c>
      <c r="AV274" s="13" t="s">
        <v>88</v>
      </c>
      <c r="AW274" s="13" t="s">
        <v>37</v>
      </c>
      <c r="AX274" s="13" t="s">
        <v>78</v>
      </c>
      <c r="AY274" s="235" t="s">
        <v>153</v>
      </c>
    </row>
    <row r="275" s="15" customFormat="1">
      <c r="A275" s="15"/>
      <c r="B275" s="246"/>
      <c r="C275" s="247"/>
      <c r="D275" s="226" t="s">
        <v>163</v>
      </c>
      <c r="E275" s="248" t="s">
        <v>19</v>
      </c>
      <c r="F275" s="249" t="s">
        <v>166</v>
      </c>
      <c r="G275" s="247"/>
      <c r="H275" s="250">
        <v>29.399999999999999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163</v>
      </c>
      <c r="AU275" s="256" t="s">
        <v>88</v>
      </c>
      <c r="AV275" s="15" t="s">
        <v>160</v>
      </c>
      <c r="AW275" s="15" t="s">
        <v>37</v>
      </c>
      <c r="AX275" s="15" t="s">
        <v>86</v>
      </c>
      <c r="AY275" s="256" t="s">
        <v>153</v>
      </c>
    </row>
    <row r="276" s="2" customFormat="1" ht="16.5" customHeight="1">
      <c r="A276" s="40"/>
      <c r="B276" s="41"/>
      <c r="C276" s="257" t="s">
        <v>366</v>
      </c>
      <c r="D276" s="257" t="s">
        <v>220</v>
      </c>
      <c r="E276" s="258" t="s">
        <v>731</v>
      </c>
      <c r="F276" s="259" t="s">
        <v>732</v>
      </c>
      <c r="G276" s="260" t="s">
        <v>341</v>
      </c>
      <c r="H276" s="261">
        <v>7</v>
      </c>
      <c r="I276" s="262"/>
      <c r="J276" s="263">
        <f>ROUND(I276*H276,2)</f>
        <v>0</v>
      </c>
      <c r="K276" s="259" t="s">
        <v>159</v>
      </c>
      <c r="L276" s="264"/>
      <c r="M276" s="265" t="s">
        <v>19</v>
      </c>
      <c r="N276" s="266" t="s">
        <v>49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182</v>
      </c>
      <c r="AT276" s="217" t="s">
        <v>220</v>
      </c>
      <c r="AU276" s="217" t="s">
        <v>88</v>
      </c>
      <c r="AY276" s="19" t="s">
        <v>153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86</v>
      </c>
      <c r="BK276" s="218">
        <f>ROUND(I276*H276,2)</f>
        <v>0</v>
      </c>
      <c r="BL276" s="19" t="s">
        <v>160</v>
      </c>
      <c r="BM276" s="217" t="s">
        <v>369</v>
      </c>
    </row>
    <row r="277" s="2" customFormat="1" ht="16.5" customHeight="1">
      <c r="A277" s="40"/>
      <c r="B277" s="41"/>
      <c r="C277" s="257" t="s">
        <v>285</v>
      </c>
      <c r="D277" s="257" t="s">
        <v>220</v>
      </c>
      <c r="E277" s="258" t="s">
        <v>733</v>
      </c>
      <c r="F277" s="259" t="s">
        <v>734</v>
      </c>
      <c r="G277" s="260" t="s">
        <v>341</v>
      </c>
      <c r="H277" s="261">
        <v>1</v>
      </c>
      <c r="I277" s="262"/>
      <c r="J277" s="263">
        <f>ROUND(I277*H277,2)</f>
        <v>0</v>
      </c>
      <c r="K277" s="259" t="s">
        <v>19</v>
      </c>
      <c r="L277" s="264"/>
      <c r="M277" s="265" t="s">
        <v>19</v>
      </c>
      <c r="N277" s="266" t="s">
        <v>49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182</v>
      </c>
      <c r="AT277" s="217" t="s">
        <v>220</v>
      </c>
      <c r="AU277" s="217" t="s">
        <v>88</v>
      </c>
      <c r="AY277" s="19" t="s">
        <v>153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86</v>
      </c>
      <c r="BK277" s="218">
        <f>ROUND(I277*H277,2)</f>
        <v>0</v>
      </c>
      <c r="BL277" s="19" t="s">
        <v>160</v>
      </c>
      <c r="BM277" s="217" t="s">
        <v>372</v>
      </c>
    </row>
    <row r="278" s="12" customFormat="1" ht="22.8" customHeight="1">
      <c r="A278" s="12"/>
      <c r="B278" s="190"/>
      <c r="C278" s="191"/>
      <c r="D278" s="192" t="s">
        <v>77</v>
      </c>
      <c r="E278" s="204" t="s">
        <v>170</v>
      </c>
      <c r="F278" s="204" t="s">
        <v>735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SUM(P279:P291)</f>
        <v>0</v>
      </c>
      <c r="Q278" s="198"/>
      <c r="R278" s="199">
        <f>SUM(R279:R291)</f>
        <v>2.368366</v>
      </c>
      <c r="S278" s="198"/>
      <c r="T278" s="200">
        <f>SUM(T279:T291)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86</v>
      </c>
      <c r="AT278" s="202" t="s">
        <v>77</v>
      </c>
      <c r="AU278" s="202" t="s">
        <v>86</v>
      </c>
      <c r="AY278" s="201" t="s">
        <v>153</v>
      </c>
      <c r="BK278" s="203">
        <f>SUM(BK279:BK291)</f>
        <v>0</v>
      </c>
    </row>
    <row r="279" s="2" customFormat="1" ht="24.15" customHeight="1">
      <c r="A279" s="40"/>
      <c r="B279" s="41"/>
      <c r="C279" s="206" t="s">
        <v>445</v>
      </c>
      <c r="D279" s="206" t="s">
        <v>155</v>
      </c>
      <c r="E279" s="207" t="s">
        <v>736</v>
      </c>
      <c r="F279" s="208" t="s">
        <v>737</v>
      </c>
      <c r="G279" s="209" t="s">
        <v>223</v>
      </c>
      <c r="H279" s="210">
        <v>2.2000000000000002</v>
      </c>
      <c r="I279" s="211"/>
      <c r="J279" s="212">
        <f>ROUND(I279*H279,2)</f>
        <v>0</v>
      </c>
      <c r="K279" s="208" t="s">
        <v>403</v>
      </c>
      <c r="L279" s="46"/>
      <c r="M279" s="213" t="s">
        <v>19</v>
      </c>
      <c r="N279" s="214" t="s">
        <v>49</v>
      </c>
      <c r="O279" s="86"/>
      <c r="P279" s="215">
        <f>O279*H279</f>
        <v>0</v>
      </c>
      <c r="Q279" s="215">
        <v>1.07653</v>
      </c>
      <c r="R279" s="215">
        <f>Q279*H279</f>
        <v>2.368366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160</v>
      </c>
      <c r="AT279" s="217" t="s">
        <v>155</v>
      </c>
      <c r="AU279" s="217" t="s">
        <v>88</v>
      </c>
      <c r="AY279" s="19" t="s">
        <v>153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86</v>
      </c>
      <c r="BK279" s="218">
        <f>ROUND(I279*H279,2)</f>
        <v>0</v>
      </c>
      <c r="BL279" s="19" t="s">
        <v>160</v>
      </c>
      <c r="BM279" s="217" t="s">
        <v>738</v>
      </c>
    </row>
    <row r="280" s="2" customFormat="1">
      <c r="A280" s="40"/>
      <c r="B280" s="41"/>
      <c r="C280" s="42"/>
      <c r="D280" s="219" t="s">
        <v>161</v>
      </c>
      <c r="E280" s="42"/>
      <c r="F280" s="220" t="s">
        <v>739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161</v>
      </c>
      <c r="AU280" s="19" t="s">
        <v>88</v>
      </c>
    </row>
    <row r="281" s="13" customFormat="1">
      <c r="A281" s="13"/>
      <c r="B281" s="224"/>
      <c r="C281" s="225"/>
      <c r="D281" s="226" t="s">
        <v>163</v>
      </c>
      <c r="E281" s="227" t="s">
        <v>19</v>
      </c>
      <c r="F281" s="228" t="s">
        <v>740</v>
      </c>
      <c r="G281" s="225"/>
      <c r="H281" s="229">
        <v>2.2000000000000002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163</v>
      </c>
      <c r="AU281" s="235" t="s">
        <v>88</v>
      </c>
      <c r="AV281" s="13" t="s">
        <v>88</v>
      </c>
      <c r="AW281" s="13" t="s">
        <v>37</v>
      </c>
      <c r="AX281" s="13" t="s">
        <v>86</v>
      </c>
      <c r="AY281" s="235" t="s">
        <v>153</v>
      </c>
    </row>
    <row r="282" s="14" customFormat="1">
      <c r="A282" s="14"/>
      <c r="B282" s="236"/>
      <c r="C282" s="237"/>
      <c r="D282" s="226" t="s">
        <v>163</v>
      </c>
      <c r="E282" s="238" t="s">
        <v>19</v>
      </c>
      <c r="F282" s="239" t="s">
        <v>741</v>
      </c>
      <c r="G282" s="237"/>
      <c r="H282" s="238" t="s">
        <v>19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163</v>
      </c>
      <c r="AU282" s="245" t="s">
        <v>88</v>
      </c>
      <c r="AV282" s="14" t="s">
        <v>86</v>
      </c>
      <c r="AW282" s="14" t="s">
        <v>37</v>
      </c>
      <c r="AX282" s="14" t="s">
        <v>78</v>
      </c>
      <c r="AY282" s="245" t="s">
        <v>153</v>
      </c>
    </row>
    <row r="283" s="2" customFormat="1" ht="16.5" customHeight="1">
      <c r="A283" s="40"/>
      <c r="B283" s="41"/>
      <c r="C283" s="206" t="s">
        <v>196</v>
      </c>
      <c r="D283" s="206" t="s">
        <v>155</v>
      </c>
      <c r="E283" s="207" t="s">
        <v>742</v>
      </c>
      <c r="F283" s="208" t="s">
        <v>743</v>
      </c>
      <c r="G283" s="209" t="s">
        <v>274</v>
      </c>
      <c r="H283" s="210">
        <v>393.80000000000001</v>
      </c>
      <c r="I283" s="211"/>
      <c r="J283" s="212">
        <f>ROUND(I283*H283,2)</f>
        <v>0</v>
      </c>
      <c r="K283" s="208" t="s">
        <v>159</v>
      </c>
      <c r="L283" s="46"/>
      <c r="M283" s="213" t="s">
        <v>19</v>
      </c>
      <c r="N283" s="214" t="s">
        <v>49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160</v>
      </c>
      <c r="AT283" s="217" t="s">
        <v>155</v>
      </c>
      <c r="AU283" s="217" t="s">
        <v>88</v>
      </c>
      <c r="AY283" s="19" t="s">
        <v>153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86</v>
      </c>
      <c r="BK283" s="218">
        <f>ROUND(I283*H283,2)</f>
        <v>0</v>
      </c>
      <c r="BL283" s="19" t="s">
        <v>160</v>
      </c>
      <c r="BM283" s="217" t="s">
        <v>376</v>
      </c>
    </row>
    <row r="284" s="2" customFormat="1">
      <c r="A284" s="40"/>
      <c r="B284" s="41"/>
      <c r="C284" s="42"/>
      <c r="D284" s="219" t="s">
        <v>161</v>
      </c>
      <c r="E284" s="42"/>
      <c r="F284" s="220" t="s">
        <v>744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161</v>
      </c>
      <c r="AU284" s="19" t="s">
        <v>88</v>
      </c>
    </row>
    <row r="285" s="13" customFormat="1">
      <c r="A285" s="13"/>
      <c r="B285" s="224"/>
      <c r="C285" s="225"/>
      <c r="D285" s="226" t="s">
        <v>163</v>
      </c>
      <c r="E285" s="227" t="s">
        <v>19</v>
      </c>
      <c r="F285" s="228" t="s">
        <v>745</v>
      </c>
      <c r="G285" s="225"/>
      <c r="H285" s="229">
        <v>393.80000000000001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163</v>
      </c>
      <c r="AU285" s="235" t="s">
        <v>88</v>
      </c>
      <c r="AV285" s="13" t="s">
        <v>88</v>
      </c>
      <c r="AW285" s="13" t="s">
        <v>37</v>
      </c>
      <c r="AX285" s="13" t="s">
        <v>78</v>
      </c>
      <c r="AY285" s="235" t="s">
        <v>153</v>
      </c>
    </row>
    <row r="286" s="15" customFormat="1">
      <c r="A286" s="15"/>
      <c r="B286" s="246"/>
      <c r="C286" s="247"/>
      <c r="D286" s="226" t="s">
        <v>163</v>
      </c>
      <c r="E286" s="248" t="s">
        <v>19</v>
      </c>
      <c r="F286" s="249" t="s">
        <v>166</v>
      </c>
      <c r="G286" s="247"/>
      <c r="H286" s="250">
        <v>393.80000000000001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163</v>
      </c>
      <c r="AU286" s="256" t="s">
        <v>88</v>
      </c>
      <c r="AV286" s="15" t="s">
        <v>160</v>
      </c>
      <c r="AW286" s="15" t="s">
        <v>37</v>
      </c>
      <c r="AX286" s="15" t="s">
        <v>86</v>
      </c>
      <c r="AY286" s="256" t="s">
        <v>153</v>
      </c>
    </row>
    <row r="287" s="2" customFormat="1" ht="44.25" customHeight="1">
      <c r="A287" s="40"/>
      <c r="B287" s="41"/>
      <c r="C287" s="206" t="s">
        <v>291</v>
      </c>
      <c r="D287" s="206" t="s">
        <v>155</v>
      </c>
      <c r="E287" s="207" t="s">
        <v>746</v>
      </c>
      <c r="F287" s="208" t="s">
        <v>747</v>
      </c>
      <c r="G287" s="209" t="s">
        <v>341</v>
      </c>
      <c r="H287" s="210">
        <v>1</v>
      </c>
      <c r="I287" s="211"/>
      <c r="J287" s="212">
        <f>ROUND(I287*H287,2)</f>
        <v>0</v>
      </c>
      <c r="K287" s="208" t="s">
        <v>159</v>
      </c>
      <c r="L287" s="46"/>
      <c r="M287" s="213" t="s">
        <v>19</v>
      </c>
      <c r="N287" s="214" t="s">
        <v>49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160</v>
      </c>
      <c r="AT287" s="217" t="s">
        <v>155</v>
      </c>
      <c r="AU287" s="217" t="s">
        <v>88</v>
      </c>
      <c r="AY287" s="19" t="s">
        <v>153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86</v>
      </c>
      <c r="BK287" s="218">
        <f>ROUND(I287*H287,2)</f>
        <v>0</v>
      </c>
      <c r="BL287" s="19" t="s">
        <v>160</v>
      </c>
      <c r="BM287" s="217" t="s">
        <v>379</v>
      </c>
    </row>
    <row r="288" s="2" customFormat="1">
      <c r="A288" s="40"/>
      <c r="B288" s="41"/>
      <c r="C288" s="42"/>
      <c r="D288" s="219" t="s">
        <v>161</v>
      </c>
      <c r="E288" s="42"/>
      <c r="F288" s="220" t="s">
        <v>748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161</v>
      </c>
      <c r="AU288" s="19" t="s">
        <v>88</v>
      </c>
    </row>
    <row r="289" s="13" customFormat="1">
      <c r="A289" s="13"/>
      <c r="B289" s="224"/>
      <c r="C289" s="225"/>
      <c r="D289" s="226" t="s">
        <v>163</v>
      </c>
      <c r="E289" s="227" t="s">
        <v>19</v>
      </c>
      <c r="F289" s="228" t="s">
        <v>86</v>
      </c>
      <c r="G289" s="225"/>
      <c r="H289" s="229">
        <v>1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163</v>
      </c>
      <c r="AU289" s="235" t="s">
        <v>88</v>
      </c>
      <c r="AV289" s="13" t="s">
        <v>88</v>
      </c>
      <c r="AW289" s="13" t="s">
        <v>37</v>
      </c>
      <c r="AX289" s="13" t="s">
        <v>78</v>
      </c>
      <c r="AY289" s="235" t="s">
        <v>153</v>
      </c>
    </row>
    <row r="290" s="14" customFormat="1">
      <c r="A290" s="14"/>
      <c r="B290" s="236"/>
      <c r="C290" s="237"/>
      <c r="D290" s="226" t="s">
        <v>163</v>
      </c>
      <c r="E290" s="238" t="s">
        <v>19</v>
      </c>
      <c r="F290" s="239" t="s">
        <v>749</v>
      </c>
      <c r="G290" s="237"/>
      <c r="H290" s="238" t="s">
        <v>19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163</v>
      </c>
      <c r="AU290" s="245" t="s">
        <v>88</v>
      </c>
      <c r="AV290" s="14" t="s">
        <v>86</v>
      </c>
      <c r="AW290" s="14" t="s">
        <v>37</v>
      </c>
      <c r="AX290" s="14" t="s">
        <v>78</v>
      </c>
      <c r="AY290" s="245" t="s">
        <v>153</v>
      </c>
    </row>
    <row r="291" s="15" customFormat="1">
      <c r="A291" s="15"/>
      <c r="B291" s="246"/>
      <c r="C291" s="247"/>
      <c r="D291" s="226" t="s">
        <v>163</v>
      </c>
      <c r="E291" s="248" t="s">
        <v>19</v>
      </c>
      <c r="F291" s="249" t="s">
        <v>166</v>
      </c>
      <c r="G291" s="247"/>
      <c r="H291" s="250">
        <v>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163</v>
      </c>
      <c r="AU291" s="256" t="s">
        <v>88</v>
      </c>
      <c r="AV291" s="15" t="s">
        <v>160</v>
      </c>
      <c r="AW291" s="15" t="s">
        <v>37</v>
      </c>
      <c r="AX291" s="15" t="s">
        <v>86</v>
      </c>
      <c r="AY291" s="256" t="s">
        <v>153</v>
      </c>
    </row>
    <row r="292" s="12" customFormat="1" ht="22.8" customHeight="1">
      <c r="A292" s="12"/>
      <c r="B292" s="190"/>
      <c r="C292" s="191"/>
      <c r="D292" s="192" t="s">
        <v>77</v>
      </c>
      <c r="E292" s="204" t="s">
        <v>160</v>
      </c>
      <c r="F292" s="204" t="s">
        <v>282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SUM(P293:P334)</f>
        <v>0</v>
      </c>
      <c r="Q292" s="198"/>
      <c r="R292" s="199">
        <f>SUM(R293:R334)</f>
        <v>0</v>
      </c>
      <c r="S292" s="198"/>
      <c r="T292" s="200">
        <f>SUM(T293:T334)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86</v>
      </c>
      <c r="AT292" s="202" t="s">
        <v>77</v>
      </c>
      <c r="AU292" s="202" t="s">
        <v>86</v>
      </c>
      <c r="AY292" s="201" t="s">
        <v>153</v>
      </c>
      <c r="BK292" s="203">
        <f>SUM(BK293:BK334)</f>
        <v>0</v>
      </c>
    </row>
    <row r="293" s="2" customFormat="1" ht="24.15" customHeight="1">
      <c r="A293" s="40"/>
      <c r="B293" s="41"/>
      <c r="C293" s="206" t="s">
        <v>381</v>
      </c>
      <c r="D293" s="206" t="s">
        <v>155</v>
      </c>
      <c r="E293" s="207" t="s">
        <v>750</v>
      </c>
      <c r="F293" s="208" t="s">
        <v>751</v>
      </c>
      <c r="G293" s="209" t="s">
        <v>158</v>
      </c>
      <c r="H293" s="210">
        <v>7.5999999999999996</v>
      </c>
      <c r="I293" s="211"/>
      <c r="J293" s="212">
        <f>ROUND(I293*H293,2)</f>
        <v>0</v>
      </c>
      <c r="K293" s="208" t="s">
        <v>159</v>
      </c>
      <c r="L293" s="46"/>
      <c r="M293" s="213" t="s">
        <v>19</v>
      </c>
      <c r="N293" s="214" t="s">
        <v>49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160</v>
      </c>
      <c r="AT293" s="217" t="s">
        <v>155</v>
      </c>
      <c r="AU293" s="217" t="s">
        <v>88</v>
      </c>
      <c r="AY293" s="19" t="s">
        <v>153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86</v>
      </c>
      <c r="BK293" s="218">
        <f>ROUND(I293*H293,2)</f>
        <v>0</v>
      </c>
      <c r="BL293" s="19" t="s">
        <v>160</v>
      </c>
      <c r="BM293" s="217" t="s">
        <v>384</v>
      </c>
    </row>
    <row r="294" s="2" customFormat="1">
      <c r="A294" s="40"/>
      <c r="B294" s="41"/>
      <c r="C294" s="42"/>
      <c r="D294" s="219" t="s">
        <v>161</v>
      </c>
      <c r="E294" s="42"/>
      <c r="F294" s="220" t="s">
        <v>752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161</v>
      </c>
      <c r="AU294" s="19" t="s">
        <v>88</v>
      </c>
    </row>
    <row r="295" s="13" customFormat="1">
      <c r="A295" s="13"/>
      <c r="B295" s="224"/>
      <c r="C295" s="225"/>
      <c r="D295" s="226" t="s">
        <v>163</v>
      </c>
      <c r="E295" s="227" t="s">
        <v>19</v>
      </c>
      <c r="F295" s="228" t="s">
        <v>753</v>
      </c>
      <c r="G295" s="225"/>
      <c r="H295" s="229">
        <v>7.5999999999999996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163</v>
      </c>
      <c r="AU295" s="235" t="s">
        <v>88</v>
      </c>
      <c r="AV295" s="13" t="s">
        <v>88</v>
      </c>
      <c r="AW295" s="13" t="s">
        <v>37</v>
      </c>
      <c r="AX295" s="13" t="s">
        <v>78</v>
      </c>
      <c r="AY295" s="235" t="s">
        <v>153</v>
      </c>
    </row>
    <row r="296" s="14" customFormat="1">
      <c r="A296" s="14"/>
      <c r="B296" s="236"/>
      <c r="C296" s="237"/>
      <c r="D296" s="226" t="s">
        <v>163</v>
      </c>
      <c r="E296" s="238" t="s">
        <v>19</v>
      </c>
      <c r="F296" s="239" t="s">
        <v>754</v>
      </c>
      <c r="G296" s="237"/>
      <c r="H296" s="238" t="s">
        <v>19</v>
      </c>
      <c r="I296" s="240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163</v>
      </c>
      <c r="AU296" s="245" t="s">
        <v>88</v>
      </c>
      <c r="AV296" s="14" t="s">
        <v>86</v>
      </c>
      <c r="AW296" s="14" t="s">
        <v>37</v>
      </c>
      <c r="AX296" s="14" t="s">
        <v>78</v>
      </c>
      <c r="AY296" s="245" t="s">
        <v>153</v>
      </c>
    </row>
    <row r="297" s="15" customFormat="1">
      <c r="A297" s="15"/>
      <c r="B297" s="246"/>
      <c r="C297" s="247"/>
      <c r="D297" s="226" t="s">
        <v>163</v>
      </c>
      <c r="E297" s="248" t="s">
        <v>19</v>
      </c>
      <c r="F297" s="249" t="s">
        <v>166</v>
      </c>
      <c r="G297" s="247"/>
      <c r="H297" s="250">
        <v>7.5999999999999996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163</v>
      </c>
      <c r="AU297" s="256" t="s">
        <v>88</v>
      </c>
      <c r="AV297" s="15" t="s">
        <v>160</v>
      </c>
      <c r="AW297" s="15" t="s">
        <v>37</v>
      </c>
      <c r="AX297" s="15" t="s">
        <v>86</v>
      </c>
      <c r="AY297" s="256" t="s">
        <v>153</v>
      </c>
    </row>
    <row r="298" s="2" customFormat="1" ht="16.5" customHeight="1">
      <c r="A298" s="40"/>
      <c r="B298" s="41"/>
      <c r="C298" s="206" t="s">
        <v>297</v>
      </c>
      <c r="D298" s="206" t="s">
        <v>155</v>
      </c>
      <c r="E298" s="207" t="s">
        <v>755</v>
      </c>
      <c r="F298" s="208" t="s">
        <v>756</v>
      </c>
      <c r="G298" s="209" t="s">
        <v>173</v>
      </c>
      <c r="H298" s="210">
        <v>120.678</v>
      </c>
      <c r="I298" s="211"/>
      <c r="J298" s="212">
        <f>ROUND(I298*H298,2)</f>
        <v>0</v>
      </c>
      <c r="K298" s="208" t="s">
        <v>159</v>
      </c>
      <c r="L298" s="46"/>
      <c r="M298" s="213" t="s">
        <v>19</v>
      </c>
      <c r="N298" s="214" t="s">
        <v>49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160</v>
      </c>
      <c r="AT298" s="217" t="s">
        <v>155</v>
      </c>
      <c r="AU298" s="217" t="s">
        <v>88</v>
      </c>
      <c r="AY298" s="19" t="s">
        <v>153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86</v>
      </c>
      <c r="BK298" s="218">
        <f>ROUND(I298*H298,2)</f>
        <v>0</v>
      </c>
      <c r="BL298" s="19" t="s">
        <v>160</v>
      </c>
      <c r="BM298" s="217" t="s">
        <v>387</v>
      </c>
    </row>
    <row r="299" s="2" customFormat="1">
      <c r="A299" s="40"/>
      <c r="B299" s="41"/>
      <c r="C299" s="42"/>
      <c r="D299" s="219" t="s">
        <v>161</v>
      </c>
      <c r="E299" s="42"/>
      <c r="F299" s="220" t="s">
        <v>757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161</v>
      </c>
      <c r="AU299" s="19" t="s">
        <v>88</v>
      </c>
    </row>
    <row r="300" s="13" customFormat="1">
      <c r="A300" s="13"/>
      <c r="B300" s="224"/>
      <c r="C300" s="225"/>
      <c r="D300" s="226" t="s">
        <v>163</v>
      </c>
      <c r="E300" s="227" t="s">
        <v>19</v>
      </c>
      <c r="F300" s="228" t="s">
        <v>758</v>
      </c>
      <c r="G300" s="225"/>
      <c r="H300" s="229">
        <v>103.84399999999999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163</v>
      </c>
      <c r="AU300" s="235" t="s">
        <v>88</v>
      </c>
      <c r="AV300" s="13" t="s">
        <v>88</v>
      </c>
      <c r="AW300" s="13" t="s">
        <v>37</v>
      </c>
      <c r="AX300" s="13" t="s">
        <v>78</v>
      </c>
      <c r="AY300" s="235" t="s">
        <v>153</v>
      </c>
    </row>
    <row r="301" s="13" customFormat="1">
      <c r="A301" s="13"/>
      <c r="B301" s="224"/>
      <c r="C301" s="225"/>
      <c r="D301" s="226" t="s">
        <v>163</v>
      </c>
      <c r="E301" s="227" t="s">
        <v>19</v>
      </c>
      <c r="F301" s="228" t="s">
        <v>759</v>
      </c>
      <c r="G301" s="225"/>
      <c r="H301" s="229">
        <v>4.234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163</v>
      </c>
      <c r="AU301" s="235" t="s">
        <v>88</v>
      </c>
      <c r="AV301" s="13" t="s">
        <v>88</v>
      </c>
      <c r="AW301" s="13" t="s">
        <v>37</v>
      </c>
      <c r="AX301" s="13" t="s">
        <v>78</v>
      </c>
      <c r="AY301" s="235" t="s">
        <v>153</v>
      </c>
    </row>
    <row r="302" s="13" customFormat="1">
      <c r="A302" s="13"/>
      <c r="B302" s="224"/>
      <c r="C302" s="225"/>
      <c r="D302" s="226" t="s">
        <v>163</v>
      </c>
      <c r="E302" s="227" t="s">
        <v>19</v>
      </c>
      <c r="F302" s="228" t="s">
        <v>760</v>
      </c>
      <c r="G302" s="225"/>
      <c r="H302" s="229">
        <v>12.6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163</v>
      </c>
      <c r="AU302" s="235" t="s">
        <v>88</v>
      </c>
      <c r="AV302" s="13" t="s">
        <v>88</v>
      </c>
      <c r="AW302" s="13" t="s">
        <v>37</v>
      </c>
      <c r="AX302" s="13" t="s">
        <v>78</v>
      </c>
      <c r="AY302" s="235" t="s">
        <v>153</v>
      </c>
    </row>
    <row r="303" s="14" customFormat="1">
      <c r="A303" s="14"/>
      <c r="B303" s="236"/>
      <c r="C303" s="237"/>
      <c r="D303" s="226" t="s">
        <v>163</v>
      </c>
      <c r="E303" s="238" t="s">
        <v>19</v>
      </c>
      <c r="F303" s="239" t="s">
        <v>761</v>
      </c>
      <c r="G303" s="237"/>
      <c r="H303" s="238" t="s">
        <v>19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163</v>
      </c>
      <c r="AU303" s="245" t="s">
        <v>88</v>
      </c>
      <c r="AV303" s="14" t="s">
        <v>86</v>
      </c>
      <c r="AW303" s="14" t="s">
        <v>37</v>
      </c>
      <c r="AX303" s="14" t="s">
        <v>78</v>
      </c>
      <c r="AY303" s="245" t="s">
        <v>153</v>
      </c>
    </row>
    <row r="304" s="15" customFormat="1">
      <c r="A304" s="15"/>
      <c r="B304" s="246"/>
      <c r="C304" s="247"/>
      <c r="D304" s="226" t="s">
        <v>163</v>
      </c>
      <c r="E304" s="248" t="s">
        <v>19</v>
      </c>
      <c r="F304" s="249" t="s">
        <v>166</v>
      </c>
      <c r="G304" s="247"/>
      <c r="H304" s="250">
        <v>120.67799999999998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163</v>
      </c>
      <c r="AU304" s="256" t="s">
        <v>88</v>
      </c>
      <c r="AV304" s="15" t="s">
        <v>160</v>
      </c>
      <c r="AW304" s="15" t="s">
        <v>37</v>
      </c>
      <c r="AX304" s="15" t="s">
        <v>86</v>
      </c>
      <c r="AY304" s="256" t="s">
        <v>153</v>
      </c>
    </row>
    <row r="305" s="2" customFormat="1" ht="16.5" customHeight="1">
      <c r="A305" s="40"/>
      <c r="B305" s="41"/>
      <c r="C305" s="206" t="s">
        <v>389</v>
      </c>
      <c r="D305" s="206" t="s">
        <v>155</v>
      </c>
      <c r="E305" s="207" t="s">
        <v>762</v>
      </c>
      <c r="F305" s="208" t="s">
        <v>756</v>
      </c>
      <c r="G305" s="209" t="s">
        <v>173</v>
      </c>
      <c r="H305" s="210">
        <v>1.3500000000000001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160</v>
      </c>
      <c r="AT305" s="217" t="s">
        <v>155</v>
      </c>
      <c r="AU305" s="217" t="s">
        <v>88</v>
      </c>
      <c r="AY305" s="19" t="s">
        <v>153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86</v>
      </c>
      <c r="BK305" s="218">
        <f>ROUND(I305*H305,2)</f>
        <v>0</v>
      </c>
      <c r="BL305" s="19" t="s">
        <v>160</v>
      </c>
      <c r="BM305" s="217" t="s">
        <v>392</v>
      </c>
    </row>
    <row r="306" s="13" customFormat="1">
      <c r="A306" s="13"/>
      <c r="B306" s="224"/>
      <c r="C306" s="225"/>
      <c r="D306" s="226" t="s">
        <v>163</v>
      </c>
      <c r="E306" s="227" t="s">
        <v>19</v>
      </c>
      <c r="F306" s="228" t="s">
        <v>763</v>
      </c>
      <c r="G306" s="225"/>
      <c r="H306" s="229">
        <v>0.90000000000000002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163</v>
      </c>
      <c r="AU306" s="235" t="s">
        <v>88</v>
      </c>
      <c r="AV306" s="13" t="s">
        <v>88</v>
      </c>
      <c r="AW306" s="13" t="s">
        <v>37</v>
      </c>
      <c r="AX306" s="13" t="s">
        <v>78</v>
      </c>
      <c r="AY306" s="235" t="s">
        <v>153</v>
      </c>
    </row>
    <row r="307" s="13" customFormat="1">
      <c r="A307" s="13"/>
      <c r="B307" s="224"/>
      <c r="C307" s="225"/>
      <c r="D307" s="226" t="s">
        <v>163</v>
      </c>
      <c r="E307" s="227" t="s">
        <v>19</v>
      </c>
      <c r="F307" s="228" t="s">
        <v>764</v>
      </c>
      <c r="G307" s="225"/>
      <c r="H307" s="229">
        <v>0.45000000000000001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163</v>
      </c>
      <c r="AU307" s="235" t="s">
        <v>88</v>
      </c>
      <c r="AV307" s="13" t="s">
        <v>88</v>
      </c>
      <c r="AW307" s="13" t="s">
        <v>37</v>
      </c>
      <c r="AX307" s="13" t="s">
        <v>78</v>
      </c>
      <c r="AY307" s="235" t="s">
        <v>153</v>
      </c>
    </row>
    <row r="308" s="14" customFormat="1">
      <c r="A308" s="14"/>
      <c r="B308" s="236"/>
      <c r="C308" s="237"/>
      <c r="D308" s="226" t="s">
        <v>163</v>
      </c>
      <c r="E308" s="238" t="s">
        <v>19</v>
      </c>
      <c r="F308" s="239" t="s">
        <v>754</v>
      </c>
      <c r="G308" s="237"/>
      <c r="H308" s="238" t="s">
        <v>19</v>
      </c>
      <c r="I308" s="240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163</v>
      </c>
      <c r="AU308" s="245" t="s">
        <v>88</v>
      </c>
      <c r="AV308" s="14" t="s">
        <v>86</v>
      </c>
      <c r="AW308" s="14" t="s">
        <v>37</v>
      </c>
      <c r="AX308" s="14" t="s">
        <v>78</v>
      </c>
      <c r="AY308" s="245" t="s">
        <v>153</v>
      </c>
    </row>
    <row r="309" s="15" customFormat="1">
      <c r="A309" s="15"/>
      <c r="B309" s="246"/>
      <c r="C309" s="247"/>
      <c r="D309" s="226" t="s">
        <v>163</v>
      </c>
      <c r="E309" s="248" t="s">
        <v>19</v>
      </c>
      <c r="F309" s="249" t="s">
        <v>166</v>
      </c>
      <c r="G309" s="247"/>
      <c r="H309" s="250">
        <v>1.3500000000000001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163</v>
      </c>
      <c r="AU309" s="256" t="s">
        <v>88</v>
      </c>
      <c r="AV309" s="15" t="s">
        <v>160</v>
      </c>
      <c r="AW309" s="15" t="s">
        <v>37</v>
      </c>
      <c r="AX309" s="15" t="s">
        <v>86</v>
      </c>
      <c r="AY309" s="256" t="s">
        <v>153</v>
      </c>
    </row>
    <row r="310" s="2" customFormat="1" ht="16.5" customHeight="1">
      <c r="A310" s="40"/>
      <c r="B310" s="41"/>
      <c r="C310" s="206" t="s">
        <v>303</v>
      </c>
      <c r="D310" s="206" t="s">
        <v>155</v>
      </c>
      <c r="E310" s="207" t="s">
        <v>283</v>
      </c>
      <c r="F310" s="208" t="s">
        <v>284</v>
      </c>
      <c r="G310" s="209" t="s">
        <v>173</v>
      </c>
      <c r="H310" s="210">
        <v>90.509</v>
      </c>
      <c r="I310" s="211"/>
      <c r="J310" s="212">
        <f>ROUND(I310*H310,2)</f>
        <v>0</v>
      </c>
      <c r="K310" s="208" t="s">
        <v>159</v>
      </c>
      <c r="L310" s="46"/>
      <c r="M310" s="213" t="s">
        <v>19</v>
      </c>
      <c r="N310" s="214" t="s">
        <v>49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160</v>
      </c>
      <c r="AT310" s="217" t="s">
        <v>155</v>
      </c>
      <c r="AU310" s="217" t="s">
        <v>88</v>
      </c>
      <c r="AY310" s="19" t="s">
        <v>153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86</v>
      </c>
      <c r="BK310" s="218">
        <f>ROUND(I310*H310,2)</f>
        <v>0</v>
      </c>
      <c r="BL310" s="19" t="s">
        <v>160</v>
      </c>
      <c r="BM310" s="217" t="s">
        <v>395</v>
      </c>
    </row>
    <row r="311" s="2" customFormat="1">
      <c r="A311" s="40"/>
      <c r="B311" s="41"/>
      <c r="C311" s="42"/>
      <c r="D311" s="219" t="s">
        <v>161</v>
      </c>
      <c r="E311" s="42"/>
      <c r="F311" s="220" t="s">
        <v>286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161</v>
      </c>
      <c r="AU311" s="19" t="s">
        <v>88</v>
      </c>
    </row>
    <row r="312" s="13" customFormat="1">
      <c r="A312" s="13"/>
      <c r="B312" s="224"/>
      <c r="C312" s="225"/>
      <c r="D312" s="226" t="s">
        <v>163</v>
      </c>
      <c r="E312" s="227" t="s">
        <v>19</v>
      </c>
      <c r="F312" s="228" t="s">
        <v>765</v>
      </c>
      <c r="G312" s="225"/>
      <c r="H312" s="229">
        <v>77.882999999999996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163</v>
      </c>
      <c r="AU312" s="235" t="s">
        <v>88</v>
      </c>
      <c r="AV312" s="13" t="s">
        <v>88</v>
      </c>
      <c r="AW312" s="13" t="s">
        <v>37</v>
      </c>
      <c r="AX312" s="13" t="s">
        <v>78</v>
      </c>
      <c r="AY312" s="235" t="s">
        <v>153</v>
      </c>
    </row>
    <row r="313" s="13" customFormat="1">
      <c r="A313" s="13"/>
      <c r="B313" s="224"/>
      <c r="C313" s="225"/>
      <c r="D313" s="226" t="s">
        <v>163</v>
      </c>
      <c r="E313" s="227" t="s">
        <v>19</v>
      </c>
      <c r="F313" s="228" t="s">
        <v>766</v>
      </c>
      <c r="G313" s="225"/>
      <c r="H313" s="229">
        <v>3.1760000000000002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163</v>
      </c>
      <c r="AU313" s="235" t="s">
        <v>88</v>
      </c>
      <c r="AV313" s="13" t="s">
        <v>88</v>
      </c>
      <c r="AW313" s="13" t="s">
        <v>37</v>
      </c>
      <c r="AX313" s="13" t="s">
        <v>78</v>
      </c>
      <c r="AY313" s="235" t="s">
        <v>153</v>
      </c>
    </row>
    <row r="314" s="13" customFormat="1">
      <c r="A314" s="13"/>
      <c r="B314" s="224"/>
      <c r="C314" s="225"/>
      <c r="D314" s="226" t="s">
        <v>163</v>
      </c>
      <c r="E314" s="227" t="s">
        <v>19</v>
      </c>
      <c r="F314" s="228" t="s">
        <v>767</v>
      </c>
      <c r="G314" s="225"/>
      <c r="H314" s="229">
        <v>9.4499999999999993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163</v>
      </c>
      <c r="AU314" s="235" t="s">
        <v>88</v>
      </c>
      <c r="AV314" s="13" t="s">
        <v>88</v>
      </c>
      <c r="AW314" s="13" t="s">
        <v>37</v>
      </c>
      <c r="AX314" s="13" t="s">
        <v>78</v>
      </c>
      <c r="AY314" s="235" t="s">
        <v>153</v>
      </c>
    </row>
    <row r="315" s="15" customFormat="1">
      <c r="A315" s="15"/>
      <c r="B315" s="246"/>
      <c r="C315" s="247"/>
      <c r="D315" s="226" t="s">
        <v>163</v>
      </c>
      <c r="E315" s="248" t="s">
        <v>19</v>
      </c>
      <c r="F315" s="249" t="s">
        <v>166</v>
      </c>
      <c r="G315" s="247"/>
      <c r="H315" s="250">
        <v>90.509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163</v>
      </c>
      <c r="AU315" s="256" t="s">
        <v>88</v>
      </c>
      <c r="AV315" s="15" t="s">
        <v>160</v>
      </c>
      <c r="AW315" s="15" t="s">
        <v>37</v>
      </c>
      <c r="AX315" s="15" t="s">
        <v>86</v>
      </c>
      <c r="AY315" s="256" t="s">
        <v>153</v>
      </c>
    </row>
    <row r="316" s="2" customFormat="1" ht="16.5" customHeight="1">
      <c r="A316" s="40"/>
      <c r="B316" s="41"/>
      <c r="C316" s="206" t="s">
        <v>397</v>
      </c>
      <c r="D316" s="206" t="s">
        <v>155</v>
      </c>
      <c r="E316" s="207" t="s">
        <v>768</v>
      </c>
      <c r="F316" s="208" t="s">
        <v>769</v>
      </c>
      <c r="G316" s="209" t="s">
        <v>341</v>
      </c>
      <c r="H316" s="210">
        <v>21</v>
      </c>
      <c r="I316" s="211"/>
      <c r="J316" s="212">
        <f>ROUND(I316*H316,2)</f>
        <v>0</v>
      </c>
      <c r="K316" s="208" t="s">
        <v>159</v>
      </c>
      <c r="L316" s="46"/>
      <c r="M316" s="213" t="s">
        <v>19</v>
      </c>
      <c r="N316" s="214" t="s">
        <v>49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160</v>
      </c>
      <c r="AT316" s="217" t="s">
        <v>155</v>
      </c>
      <c r="AU316" s="217" t="s">
        <v>88</v>
      </c>
      <c r="AY316" s="19" t="s">
        <v>153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86</v>
      </c>
      <c r="BK316" s="218">
        <f>ROUND(I316*H316,2)</f>
        <v>0</v>
      </c>
      <c r="BL316" s="19" t="s">
        <v>160</v>
      </c>
      <c r="BM316" s="217" t="s">
        <v>400</v>
      </c>
    </row>
    <row r="317" s="2" customFormat="1">
      <c r="A317" s="40"/>
      <c r="B317" s="41"/>
      <c r="C317" s="42"/>
      <c r="D317" s="219" t="s">
        <v>161</v>
      </c>
      <c r="E317" s="42"/>
      <c r="F317" s="220" t="s">
        <v>770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161</v>
      </c>
      <c r="AU317" s="19" t="s">
        <v>88</v>
      </c>
    </row>
    <row r="318" s="13" customFormat="1">
      <c r="A318" s="13"/>
      <c r="B318" s="224"/>
      <c r="C318" s="225"/>
      <c r="D318" s="226" t="s">
        <v>163</v>
      </c>
      <c r="E318" s="227" t="s">
        <v>19</v>
      </c>
      <c r="F318" s="228" t="s">
        <v>771</v>
      </c>
      <c r="G318" s="225"/>
      <c r="H318" s="229">
        <v>21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163</v>
      </c>
      <c r="AU318" s="235" t="s">
        <v>88</v>
      </c>
      <c r="AV318" s="13" t="s">
        <v>88</v>
      </c>
      <c r="AW318" s="13" t="s">
        <v>37</v>
      </c>
      <c r="AX318" s="13" t="s">
        <v>78</v>
      </c>
      <c r="AY318" s="235" t="s">
        <v>153</v>
      </c>
    </row>
    <row r="319" s="15" customFormat="1">
      <c r="A319" s="15"/>
      <c r="B319" s="246"/>
      <c r="C319" s="247"/>
      <c r="D319" s="226" t="s">
        <v>163</v>
      </c>
      <c r="E319" s="248" t="s">
        <v>19</v>
      </c>
      <c r="F319" s="249" t="s">
        <v>166</v>
      </c>
      <c r="G319" s="247"/>
      <c r="H319" s="250">
        <v>21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163</v>
      </c>
      <c r="AU319" s="256" t="s">
        <v>88</v>
      </c>
      <c r="AV319" s="15" t="s">
        <v>160</v>
      </c>
      <c r="AW319" s="15" t="s">
        <v>37</v>
      </c>
      <c r="AX319" s="15" t="s">
        <v>86</v>
      </c>
      <c r="AY319" s="256" t="s">
        <v>153</v>
      </c>
    </row>
    <row r="320" s="2" customFormat="1" ht="16.5" customHeight="1">
      <c r="A320" s="40"/>
      <c r="B320" s="41"/>
      <c r="C320" s="257" t="s">
        <v>309</v>
      </c>
      <c r="D320" s="257" t="s">
        <v>220</v>
      </c>
      <c r="E320" s="258" t="s">
        <v>772</v>
      </c>
      <c r="F320" s="259" t="s">
        <v>773</v>
      </c>
      <c r="G320" s="260" t="s">
        <v>341</v>
      </c>
      <c r="H320" s="261">
        <v>5</v>
      </c>
      <c r="I320" s="262"/>
      <c r="J320" s="263">
        <f>ROUND(I320*H320,2)</f>
        <v>0</v>
      </c>
      <c r="K320" s="259" t="s">
        <v>159</v>
      </c>
      <c r="L320" s="264"/>
      <c r="M320" s="265" t="s">
        <v>19</v>
      </c>
      <c r="N320" s="266" t="s">
        <v>49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182</v>
      </c>
      <c r="AT320" s="217" t="s">
        <v>220</v>
      </c>
      <c r="AU320" s="217" t="s">
        <v>88</v>
      </c>
      <c r="AY320" s="19" t="s">
        <v>153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86</v>
      </c>
      <c r="BK320" s="218">
        <f>ROUND(I320*H320,2)</f>
        <v>0</v>
      </c>
      <c r="BL320" s="19" t="s">
        <v>160</v>
      </c>
      <c r="BM320" s="217" t="s">
        <v>774</v>
      </c>
    </row>
    <row r="321" s="2" customFormat="1" ht="16.5" customHeight="1">
      <c r="A321" s="40"/>
      <c r="B321" s="41"/>
      <c r="C321" s="257" t="s">
        <v>405</v>
      </c>
      <c r="D321" s="257" t="s">
        <v>220</v>
      </c>
      <c r="E321" s="258" t="s">
        <v>775</v>
      </c>
      <c r="F321" s="259" t="s">
        <v>776</v>
      </c>
      <c r="G321" s="260" t="s">
        <v>341</v>
      </c>
      <c r="H321" s="261">
        <v>2</v>
      </c>
      <c r="I321" s="262"/>
      <c r="J321" s="263">
        <f>ROUND(I321*H321,2)</f>
        <v>0</v>
      </c>
      <c r="K321" s="259" t="s">
        <v>159</v>
      </c>
      <c r="L321" s="264"/>
      <c r="M321" s="265" t="s">
        <v>19</v>
      </c>
      <c r="N321" s="266" t="s">
        <v>49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182</v>
      </c>
      <c r="AT321" s="217" t="s">
        <v>220</v>
      </c>
      <c r="AU321" s="217" t="s">
        <v>88</v>
      </c>
      <c r="AY321" s="19" t="s">
        <v>153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86</v>
      </c>
      <c r="BK321" s="218">
        <f>ROUND(I321*H321,2)</f>
        <v>0</v>
      </c>
      <c r="BL321" s="19" t="s">
        <v>160</v>
      </c>
      <c r="BM321" s="217" t="s">
        <v>408</v>
      </c>
    </row>
    <row r="322" s="2" customFormat="1" ht="16.5" customHeight="1">
      <c r="A322" s="40"/>
      <c r="B322" s="41"/>
      <c r="C322" s="257" t="s">
        <v>310</v>
      </c>
      <c r="D322" s="257" t="s">
        <v>220</v>
      </c>
      <c r="E322" s="258" t="s">
        <v>777</v>
      </c>
      <c r="F322" s="259" t="s">
        <v>778</v>
      </c>
      <c r="G322" s="260" t="s">
        <v>341</v>
      </c>
      <c r="H322" s="261">
        <v>10</v>
      </c>
      <c r="I322" s="262"/>
      <c r="J322" s="263">
        <f>ROUND(I322*H322,2)</f>
        <v>0</v>
      </c>
      <c r="K322" s="259" t="s">
        <v>159</v>
      </c>
      <c r="L322" s="264"/>
      <c r="M322" s="265" t="s">
        <v>19</v>
      </c>
      <c r="N322" s="266" t="s">
        <v>49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182</v>
      </c>
      <c r="AT322" s="217" t="s">
        <v>220</v>
      </c>
      <c r="AU322" s="217" t="s">
        <v>88</v>
      </c>
      <c r="AY322" s="19" t="s">
        <v>153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86</v>
      </c>
      <c r="BK322" s="218">
        <f>ROUND(I322*H322,2)</f>
        <v>0</v>
      </c>
      <c r="BL322" s="19" t="s">
        <v>160</v>
      </c>
      <c r="BM322" s="217" t="s">
        <v>412</v>
      </c>
    </row>
    <row r="323" s="2" customFormat="1" ht="16.5" customHeight="1">
      <c r="A323" s="40"/>
      <c r="B323" s="41"/>
      <c r="C323" s="257" t="s">
        <v>415</v>
      </c>
      <c r="D323" s="257" t="s">
        <v>220</v>
      </c>
      <c r="E323" s="258" t="s">
        <v>779</v>
      </c>
      <c r="F323" s="259" t="s">
        <v>780</v>
      </c>
      <c r="G323" s="260" t="s">
        <v>341</v>
      </c>
      <c r="H323" s="261">
        <v>4</v>
      </c>
      <c r="I323" s="262"/>
      <c r="J323" s="263">
        <f>ROUND(I323*H323,2)</f>
        <v>0</v>
      </c>
      <c r="K323" s="259" t="s">
        <v>159</v>
      </c>
      <c r="L323" s="264"/>
      <c r="M323" s="265" t="s">
        <v>19</v>
      </c>
      <c r="N323" s="266" t="s">
        <v>49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182</v>
      </c>
      <c r="AT323" s="217" t="s">
        <v>220</v>
      </c>
      <c r="AU323" s="217" t="s">
        <v>88</v>
      </c>
      <c r="AY323" s="19" t="s">
        <v>153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86</v>
      </c>
      <c r="BK323" s="218">
        <f>ROUND(I323*H323,2)</f>
        <v>0</v>
      </c>
      <c r="BL323" s="19" t="s">
        <v>160</v>
      </c>
      <c r="BM323" s="217" t="s">
        <v>418</v>
      </c>
    </row>
    <row r="324" s="2" customFormat="1" ht="24.15" customHeight="1">
      <c r="A324" s="40"/>
      <c r="B324" s="41"/>
      <c r="C324" s="206" t="s">
        <v>231</v>
      </c>
      <c r="D324" s="206" t="s">
        <v>155</v>
      </c>
      <c r="E324" s="207" t="s">
        <v>781</v>
      </c>
      <c r="F324" s="208" t="s">
        <v>782</v>
      </c>
      <c r="G324" s="209" t="s">
        <v>173</v>
      </c>
      <c r="H324" s="210">
        <v>1.728</v>
      </c>
      <c r="I324" s="211"/>
      <c r="J324" s="212">
        <f>ROUND(I324*H324,2)</f>
        <v>0</v>
      </c>
      <c r="K324" s="208" t="s">
        <v>159</v>
      </c>
      <c r="L324" s="46"/>
      <c r="M324" s="213" t="s">
        <v>19</v>
      </c>
      <c r="N324" s="214" t="s">
        <v>49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160</v>
      </c>
      <c r="AT324" s="217" t="s">
        <v>155</v>
      </c>
      <c r="AU324" s="217" t="s">
        <v>88</v>
      </c>
      <c r="AY324" s="19" t="s">
        <v>153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86</v>
      </c>
      <c r="BK324" s="218">
        <f>ROUND(I324*H324,2)</f>
        <v>0</v>
      </c>
      <c r="BL324" s="19" t="s">
        <v>160</v>
      </c>
      <c r="BM324" s="217" t="s">
        <v>421</v>
      </c>
    </row>
    <row r="325" s="2" customFormat="1">
      <c r="A325" s="40"/>
      <c r="B325" s="41"/>
      <c r="C325" s="42"/>
      <c r="D325" s="219" t="s">
        <v>161</v>
      </c>
      <c r="E325" s="42"/>
      <c r="F325" s="220" t="s">
        <v>783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161</v>
      </c>
      <c r="AU325" s="19" t="s">
        <v>88</v>
      </c>
    </row>
    <row r="326" s="14" customFormat="1">
      <c r="A326" s="14"/>
      <c r="B326" s="236"/>
      <c r="C326" s="237"/>
      <c r="D326" s="226" t="s">
        <v>163</v>
      </c>
      <c r="E326" s="238" t="s">
        <v>19</v>
      </c>
      <c r="F326" s="239" t="s">
        <v>784</v>
      </c>
      <c r="G326" s="237"/>
      <c r="H326" s="238" t="s">
        <v>19</v>
      </c>
      <c r="I326" s="240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163</v>
      </c>
      <c r="AU326" s="245" t="s">
        <v>88</v>
      </c>
      <c r="AV326" s="14" t="s">
        <v>86</v>
      </c>
      <c r="AW326" s="14" t="s">
        <v>37</v>
      </c>
      <c r="AX326" s="14" t="s">
        <v>78</v>
      </c>
      <c r="AY326" s="245" t="s">
        <v>153</v>
      </c>
    </row>
    <row r="327" s="13" customFormat="1">
      <c r="A327" s="13"/>
      <c r="B327" s="224"/>
      <c r="C327" s="225"/>
      <c r="D327" s="226" t="s">
        <v>163</v>
      </c>
      <c r="E327" s="227" t="s">
        <v>19</v>
      </c>
      <c r="F327" s="228" t="s">
        <v>785</v>
      </c>
      <c r="G327" s="225"/>
      <c r="H327" s="229">
        <v>1.728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163</v>
      </c>
      <c r="AU327" s="235" t="s">
        <v>88</v>
      </c>
      <c r="AV327" s="13" t="s">
        <v>88</v>
      </c>
      <c r="AW327" s="13" t="s">
        <v>37</v>
      </c>
      <c r="AX327" s="13" t="s">
        <v>78</v>
      </c>
      <c r="AY327" s="235" t="s">
        <v>153</v>
      </c>
    </row>
    <row r="328" s="15" customFormat="1">
      <c r="A328" s="15"/>
      <c r="B328" s="246"/>
      <c r="C328" s="247"/>
      <c r="D328" s="226" t="s">
        <v>163</v>
      </c>
      <c r="E328" s="248" t="s">
        <v>19</v>
      </c>
      <c r="F328" s="249" t="s">
        <v>166</v>
      </c>
      <c r="G328" s="247"/>
      <c r="H328" s="250">
        <v>1.728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163</v>
      </c>
      <c r="AU328" s="256" t="s">
        <v>88</v>
      </c>
      <c r="AV328" s="15" t="s">
        <v>160</v>
      </c>
      <c r="AW328" s="15" t="s">
        <v>37</v>
      </c>
      <c r="AX328" s="15" t="s">
        <v>86</v>
      </c>
      <c r="AY328" s="256" t="s">
        <v>153</v>
      </c>
    </row>
    <row r="329" s="2" customFormat="1" ht="24.15" customHeight="1">
      <c r="A329" s="40"/>
      <c r="B329" s="41"/>
      <c r="C329" s="206" t="s">
        <v>422</v>
      </c>
      <c r="D329" s="206" t="s">
        <v>155</v>
      </c>
      <c r="E329" s="207" t="s">
        <v>786</v>
      </c>
      <c r="F329" s="208" t="s">
        <v>787</v>
      </c>
      <c r="G329" s="209" t="s">
        <v>173</v>
      </c>
      <c r="H329" s="210">
        <v>1.3859999999999999</v>
      </c>
      <c r="I329" s="211"/>
      <c r="J329" s="212">
        <f>ROUND(I329*H329,2)</f>
        <v>0</v>
      </c>
      <c r="K329" s="208" t="s">
        <v>159</v>
      </c>
      <c r="L329" s="46"/>
      <c r="M329" s="213" t="s">
        <v>19</v>
      </c>
      <c r="N329" s="214" t="s">
        <v>49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160</v>
      </c>
      <c r="AT329" s="217" t="s">
        <v>155</v>
      </c>
      <c r="AU329" s="217" t="s">
        <v>88</v>
      </c>
      <c r="AY329" s="19" t="s">
        <v>153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86</v>
      </c>
      <c r="BK329" s="218">
        <f>ROUND(I329*H329,2)</f>
        <v>0</v>
      </c>
      <c r="BL329" s="19" t="s">
        <v>160</v>
      </c>
      <c r="BM329" s="217" t="s">
        <v>425</v>
      </c>
    </row>
    <row r="330" s="2" customFormat="1">
      <c r="A330" s="40"/>
      <c r="B330" s="41"/>
      <c r="C330" s="42"/>
      <c r="D330" s="219" t="s">
        <v>161</v>
      </c>
      <c r="E330" s="42"/>
      <c r="F330" s="220" t="s">
        <v>788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161</v>
      </c>
      <c r="AU330" s="19" t="s">
        <v>88</v>
      </c>
    </row>
    <row r="331" s="13" customFormat="1">
      <c r="A331" s="13"/>
      <c r="B331" s="224"/>
      <c r="C331" s="225"/>
      <c r="D331" s="226" t="s">
        <v>163</v>
      </c>
      <c r="E331" s="227" t="s">
        <v>19</v>
      </c>
      <c r="F331" s="228" t="s">
        <v>789</v>
      </c>
      <c r="G331" s="225"/>
      <c r="H331" s="229">
        <v>0.48599999999999999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163</v>
      </c>
      <c r="AU331" s="235" t="s">
        <v>88</v>
      </c>
      <c r="AV331" s="13" t="s">
        <v>88</v>
      </c>
      <c r="AW331" s="13" t="s">
        <v>37</v>
      </c>
      <c r="AX331" s="13" t="s">
        <v>78</v>
      </c>
      <c r="AY331" s="235" t="s">
        <v>153</v>
      </c>
    </row>
    <row r="332" s="13" customFormat="1">
      <c r="A332" s="13"/>
      <c r="B332" s="224"/>
      <c r="C332" s="225"/>
      <c r="D332" s="226" t="s">
        <v>163</v>
      </c>
      <c r="E332" s="227" t="s">
        <v>19</v>
      </c>
      <c r="F332" s="228" t="s">
        <v>790</v>
      </c>
      <c r="G332" s="225"/>
      <c r="H332" s="229">
        <v>0.90000000000000002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163</v>
      </c>
      <c r="AU332" s="235" t="s">
        <v>88</v>
      </c>
      <c r="AV332" s="13" t="s">
        <v>88</v>
      </c>
      <c r="AW332" s="13" t="s">
        <v>37</v>
      </c>
      <c r="AX332" s="13" t="s">
        <v>78</v>
      </c>
      <c r="AY332" s="235" t="s">
        <v>153</v>
      </c>
    </row>
    <row r="333" s="14" customFormat="1">
      <c r="A333" s="14"/>
      <c r="B333" s="236"/>
      <c r="C333" s="237"/>
      <c r="D333" s="226" t="s">
        <v>163</v>
      </c>
      <c r="E333" s="238" t="s">
        <v>19</v>
      </c>
      <c r="F333" s="239" t="s">
        <v>791</v>
      </c>
      <c r="G333" s="237"/>
      <c r="H333" s="238" t="s">
        <v>19</v>
      </c>
      <c r="I333" s="240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163</v>
      </c>
      <c r="AU333" s="245" t="s">
        <v>88</v>
      </c>
      <c r="AV333" s="14" t="s">
        <v>86</v>
      </c>
      <c r="AW333" s="14" t="s">
        <v>37</v>
      </c>
      <c r="AX333" s="14" t="s">
        <v>78</v>
      </c>
      <c r="AY333" s="245" t="s">
        <v>153</v>
      </c>
    </row>
    <row r="334" s="15" customFormat="1">
      <c r="A334" s="15"/>
      <c r="B334" s="246"/>
      <c r="C334" s="247"/>
      <c r="D334" s="226" t="s">
        <v>163</v>
      </c>
      <c r="E334" s="248" t="s">
        <v>19</v>
      </c>
      <c r="F334" s="249" t="s">
        <v>166</v>
      </c>
      <c r="G334" s="247"/>
      <c r="H334" s="250">
        <v>1.3860000000000001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163</v>
      </c>
      <c r="AU334" s="256" t="s">
        <v>88</v>
      </c>
      <c r="AV334" s="15" t="s">
        <v>160</v>
      </c>
      <c r="AW334" s="15" t="s">
        <v>37</v>
      </c>
      <c r="AX334" s="15" t="s">
        <v>86</v>
      </c>
      <c r="AY334" s="256" t="s">
        <v>153</v>
      </c>
    </row>
    <row r="335" s="12" customFormat="1" ht="22.8" customHeight="1">
      <c r="A335" s="12"/>
      <c r="B335" s="190"/>
      <c r="C335" s="191"/>
      <c r="D335" s="192" t="s">
        <v>77</v>
      </c>
      <c r="E335" s="204" t="s">
        <v>191</v>
      </c>
      <c r="F335" s="204" t="s">
        <v>288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SUM(P336:P363)</f>
        <v>0</v>
      </c>
      <c r="Q335" s="198"/>
      <c r="R335" s="199">
        <f>SUM(R336:R363)</f>
        <v>0</v>
      </c>
      <c r="S335" s="198"/>
      <c r="T335" s="200">
        <f>SUM(T336:T363)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86</v>
      </c>
      <c r="AT335" s="202" t="s">
        <v>77</v>
      </c>
      <c r="AU335" s="202" t="s">
        <v>86</v>
      </c>
      <c r="AY335" s="201" t="s">
        <v>153</v>
      </c>
      <c r="BK335" s="203">
        <f>SUM(BK336:BK363)</f>
        <v>0</v>
      </c>
    </row>
    <row r="336" s="2" customFormat="1" ht="24.15" customHeight="1">
      <c r="A336" s="40"/>
      <c r="B336" s="41"/>
      <c r="C336" s="206" t="s">
        <v>320</v>
      </c>
      <c r="D336" s="206" t="s">
        <v>155</v>
      </c>
      <c r="E336" s="207" t="s">
        <v>792</v>
      </c>
      <c r="F336" s="208" t="s">
        <v>793</v>
      </c>
      <c r="G336" s="209" t="s">
        <v>158</v>
      </c>
      <c r="H336" s="210">
        <v>48.479999999999997</v>
      </c>
      <c r="I336" s="211"/>
      <c r="J336" s="212">
        <f>ROUND(I336*H336,2)</f>
        <v>0</v>
      </c>
      <c r="K336" s="208" t="s">
        <v>159</v>
      </c>
      <c r="L336" s="46"/>
      <c r="M336" s="213" t="s">
        <v>19</v>
      </c>
      <c r="N336" s="214" t="s">
        <v>49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160</v>
      </c>
      <c r="AT336" s="217" t="s">
        <v>155</v>
      </c>
      <c r="AU336" s="217" t="s">
        <v>88</v>
      </c>
      <c r="AY336" s="19" t="s">
        <v>153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86</v>
      </c>
      <c r="BK336" s="218">
        <f>ROUND(I336*H336,2)</f>
        <v>0</v>
      </c>
      <c r="BL336" s="19" t="s">
        <v>160</v>
      </c>
      <c r="BM336" s="217" t="s">
        <v>428</v>
      </c>
    </row>
    <row r="337" s="2" customFormat="1">
      <c r="A337" s="40"/>
      <c r="B337" s="41"/>
      <c r="C337" s="42"/>
      <c r="D337" s="219" t="s">
        <v>161</v>
      </c>
      <c r="E337" s="42"/>
      <c r="F337" s="220" t="s">
        <v>794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161</v>
      </c>
      <c r="AU337" s="19" t="s">
        <v>88</v>
      </c>
    </row>
    <row r="338" s="13" customFormat="1">
      <c r="A338" s="13"/>
      <c r="B338" s="224"/>
      <c r="C338" s="225"/>
      <c r="D338" s="226" t="s">
        <v>163</v>
      </c>
      <c r="E338" s="227" t="s">
        <v>19</v>
      </c>
      <c r="F338" s="228" t="s">
        <v>585</v>
      </c>
      <c r="G338" s="225"/>
      <c r="H338" s="229">
        <v>48.479999999999997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163</v>
      </c>
      <c r="AU338" s="235" t="s">
        <v>88</v>
      </c>
      <c r="AV338" s="13" t="s">
        <v>88</v>
      </c>
      <c r="AW338" s="13" t="s">
        <v>37</v>
      </c>
      <c r="AX338" s="13" t="s">
        <v>78</v>
      </c>
      <c r="AY338" s="235" t="s">
        <v>153</v>
      </c>
    </row>
    <row r="339" s="14" customFormat="1">
      <c r="A339" s="14"/>
      <c r="B339" s="236"/>
      <c r="C339" s="237"/>
      <c r="D339" s="226" t="s">
        <v>163</v>
      </c>
      <c r="E339" s="238" t="s">
        <v>19</v>
      </c>
      <c r="F339" s="239" t="s">
        <v>586</v>
      </c>
      <c r="G339" s="237"/>
      <c r="H339" s="238" t="s">
        <v>19</v>
      </c>
      <c r="I339" s="240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163</v>
      </c>
      <c r="AU339" s="245" t="s">
        <v>88</v>
      </c>
      <c r="AV339" s="14" t="s">
        <v>86</v>
      </c>
      <c r="AW339" s="14" t="s">
        <v>37</v>
      </c>
      <c r="AX339" s="14" t="s">
        <v>78</v>
      </c>
      <c r="AY339" s="245" t="s">
        <v>153</v>
      </c>
    </row>
    <row r="340" s="15" customFormat="1">
      <c r="A340" s="15"/>
      <c r="B340" s="246"/>
      <c r="C340" s="247"/>
      <c r="D340" s="226" t="s">
        <v>163</v>
      </c>
      <c r="E340" s="248" t="s">
        <v>19</v>
      </c>
      <c r="F340" s="249" t="s">
        <v>166</v>
      </c>
      <c r="G340" s="247"/>
      <c r="H340" s="250">
        <v>48.479999999999997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163</v>
      </c>
      <c r="AU340" s="256" t="s">
        <v>88</v>
      </c>
      <c r="AV340" s="15" t="s">
        <v>160</v>
      </c>
      <c r="AW340" s="15" t="s">
        <v>37</v>
      </c>
      <c r="AX340" s="15" t="s">
        <v>86</v>
      </c>
      <c r="AY340" s="256" t="s">
        <v>153</v>
      </c>
    </row>
    <row r="341" s="2" customFormat="1" ht="24.15" customHeight="1">
      <c r="A341" s="40"/>
      <c r="B341" s="41"/>
      <c r="C341" s="206" t="s">
        <v>429</v>
      </c>
      <c r="D341" s="206" t="s">
        <v>155</v>
      </c>
      <c r="E341" s="207" t="s">
        <v>795</v>
      </c>
      <c r="F341" s="208" t="s">
        <v>796</v>
      </c>
      <c r="G341" s="209" t="s">
        <v>158</v>
      </c>
      <c r="H341" s="210">
        <v>48.479999999999997</v>
      </c>
      <c r="I341" s="211"/>
      <c r="J341" s="212">
        <f>ROUND(I341*H341,2)</f>
        <v>0</v>
      </c>
      <c r="K341" s="208" t="s">
        <v>159</v>
      </c>
      <c r="L341" s="46"/>
      <c r="M341" s="213" t="s">
        <v>19</v>
      </c>
      <c r="N341" s="214" t="s">
        <v>49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160</v>
      </c>
      <c r="AT341" s="217" t="s">
        <v>155</v>
      </c>
      <c r="AU341" s="217" t="s">
        <v>88</v>
      </c>
      <c r="AY341" s="19" t="s">
        <v>153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86</v>
      </c>
      <c r="BK341" s="218">
        <f>ROUND(I341*H341,2)</f>
        <v>0</v>
      </c>
      <c r="BL341" s="19" t="s">
        <v>160</v>
      </c>
      <c r="BM341" s="217" t="s">
        <v>432</v>
      </c>
    </row>
    <row r="342" s="2" customFormat="1">
      <c r="A342" s="40"/>
      <c r="B342" s="41"/>
      <c r="C342" s="42"/>
      <c r="D342" s="219" t="s">
        <v>161</v>
      </c>
      <c r="E342" s="42"/>
      <c r="F342" s="220" t="s">
        <v>797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161</v>
      </c>
      <c r="AU342" s="19" t="s">
        <v>88</v>
      </c>
    </row>
    <row r="343" s="13" customFormat="1">
      <c r="A343" s="13"/>
      <c r="B343" s="224"/>
      <c r="C343" s="225"/>
      <c r="D343" s="226" t="s">
        <v>163</v>
      </c>
      <c r="E343" s="227" t="s">
        <v>19</v>
      </c>
      <c r="F343" s="228" t="s">
        <v>798</v>
      </c>
      <c r="G343" s="225"/>
      <c r="H343" s="229">
        <v>48.479999999999997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163</v>
      </c>
      <c r="AU343" s="235" t="s">
        <v>88</v>
      </c>
      <c r="AV343" s="13" t="s">
        <v>88</v>
      </c>
      <c r="AW343" s="13" t="s">
        <v>37</v>
      </c>
      <c r="AX343" s="13" t="s">
        <v>78</v>
      </c>
      <c r="AY343" s="235" t="s">
        <v>153</v>
      </c>
    </row>
    <row r="344" s="14" customFormat="1">
      <c r="A344" s="14"/>
      <c r="B344" s="236"/>
      <c r="C344" s="237"/>
      <c r="D344" s="226" t="s">
        <v>163</v>
      </c>
      <c r="E344" s="238" t="s">
        <v>19</v>
      </c>
      <c r="F344" s="239" t="s">
        <v>586</v>
      </c>
      <c r="G344" s="237"/>
      <c r="H344" s="238" t="s">
        <v>19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163</v>
      </c>
      <c r="AU344" s="245" t="s">
        <v>88</v>
      </c>
      <c r="AV344" s="14" t="s">
        <v>86</v>
      </c>
      <c r="AW344" s="14" t="s">
        <v>37</v>
      </c>
      <c r="AX344" s="14" t="s">
        <v>78</v>
      </c>
      <c r="AY344" s="245" t="s">
        <v>153</v>
      </c>
    </row>
    <row r="345" s="15" customFormat="1">
      <c r="A345" s="15"/>
      <c r="B345" s="246"/>
      <c r="C345" s="247"/>
      <c r="D345" s="226" t="s">
        <v>163</v>
      </c>
      <c r="E345" s="248" t="s">
        <v>19</v>
      </c>
      <c r="F345" s="249" t="s">
        <v>166</v>
      </c>
      <c r="G345" s="247"/>
      <c r="H345" s="250">
        <v>48.479999999999997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163</v>
      </c>
      <c r="AU345" s="256" t="s">
        <v>88</v>
      </c>
      <c r="AV345" s="15" t="s">
        <v>160</v>
      </c>
      <c r="AW345" s="15" t="s">
        <v>37</v>
      </c>
      <c r="AX345" s="15" t="s">
        <v>86</v>
      </c>
      <c r="AY345" s="256" t="s">
        <v>153</v>
      </c>
    </row>
    <row r="346" s="2" customFormat="1" ht="24.15" customHeight="1">
      <c r="A346" s="40"/>
      <c r="B346" s="41"/>
      <c r="C346" s="206" t="s">
        <v>323</v>
      </c>
      <c r="D346" s="206" t="s">
        <v>155</v>
      </c>
      <c r="E346" s="207" t="s">
        <v>799</v>
      </c>
      <c r="F346" s="208" t="s">
        <v>800</v>
      </c>
      <c r="G346" s="209" t="s">
        <v>158</v>
      </c>
      <c r="H346" s="210">
        <v>48.479999999999997</v>
      </c>
      <c r="I346" s="211"/>
      <c r="J346" s="212">
        <f>ROUND(I346*H346,2)</f>
        <v>0</v>
      </c>
      <c r="K346" s="208" t="s">
        <v>159</v>
      </c>
      <c r="L346" s="46"/>
      <c r="M346" s="213" t="s">
        <v>19</v>
      </c>
      <c r="N346" s="214" t="s">
        <v>49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160</v>
      </c>
      <c r="AT346" s="217" t="s">
        <v>155</v>
      </c>
      <c r="AU346" s="217" t="s">
        <v>88</v>
      </c>
      <c r="AY346" s="19" t="s">
        <v>153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86</v>
      </c>
      <c r="BK346" s="218">
        <f>ROUND(I346*H346,2)</f>
        <v>0</v>
      </c>
      <c r="BL346" s="19" t="s">
        <v>160</v>
      </c>
      <c r="BM346" s="217" t="s">
        <v>435</v>
      </c>
    </row>
    <row r="347" s="2" customFormat="1">
      <c r="A347" s="40"/>
      <c r="B347" s="41"/>
      <c r="C347" s="42"/>
      <c r="D347" s="219" t="s">
        <v>161</v>
      </c>
      <c r="E347" s="42"/>
      <c r="F347" s="220" t="s">
        <v>801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161</v>
      </c>
      <c r="AU347" s="19" t="s">
        <v>88</v>
      </c>
    </row>
    <row r="348" s="13" customFormat="1">
      <c r="A348" s="13"/>
      <c r="B348" s="224"/>
      <c r="C348" s="225"/>
      <c r="D348" s="226" t="s">
        <v>163</v>
      </c>
      <c r="E348" s="227" t="s">
        <v>19</v>
      </c>
      <c r="F348" s="228" t="s">
        <v>798</v>
      </c>
      <c r="G348" s="225"/>
      <c r="H348" s="229">
        <v>48.479999999999997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163</v>
      </c>
      <c r="AU348" s="235" t="s">
        <v>88</v>
      </c>
      <c r="AV348" s="13" t="s">
        <v>88</v>
      </c>
      <c r="AW348" s="13" t="s">
        <v>37</v>
      </c>
      <c r="AX348" s="13" t="s">
        <v>78</v>
      </c>
      <c r="AY348" s="235" t="s">
        <v>153</v>
      </c>
    </row>
    <row r="349" s="14" customFormat="1">
      <c r="A349" s="14"/>
      <c r="B349" s="236"/>
      <c r="C349" s="237"/>
      <c r="D349" s="226" t="s">
        <v>163</v>
      </c>
      <c r="E349" s="238" t="s">
        <v>19</v>
      </c>
      <c r="F349" s="239" t="s">
        <v>586</v>
      </c>
      <c r="G349" s="237"/>
      <c r="H349" s="238" t="s">
        <v>19</v>
      </c>
      <c r="I349" s="240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163</v>
      </c>
      <c r="AU349" s="245" t="s">
        <v>88</v>
      </c>
      <c r="AV349" s="14" t="s">
        <v>86</v>
      </c>
      <c r="AW349" s="14" t="s">
        <v>37</v>
      </c>
      <c r="AX349" s="14" t="s">
        <v>78</v>
      </c>
      <c r="AY349" s="245" t="s">
        <v>153</v>
      </c>
    </row>
    <row r="350" s="15" customFormat="1">
      <c r="A350" s="15"/>
      <c r="B350" s="246"/>
      <c r="C350" s="247"/>
      <c r="D350" s="226" t="s">
        <v>163</v>
      </c>
      <c r="E350" s="248" t="s">
        <v>19</v>
      </c>
      <c r="F350" s="249" t="s">
        <v>166</v>
      </c>
      <c r="G350" s="247"/>
      <c r="H350" s="250">
        <v>48.479999999999997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163</v>
      </c>
      <c r="AU350" s="256" t="s">
        <v>88</v>
      </c>
      <c r="AV350" s="15" t="s">
        <v>160</v>
      </c>
      <c r="AW350" s="15" t="s">
        <v>37</v>
      </c>
      <c r="AX350" s="15" t="s">
        <v>86</v>
      </c>
      <c r="AY350" s="256" t="s">
        <v>153</v>
      </c>
    </row>
    <row r="351" s="2" customFormat="1" ht="24.15" customHeight="1">
      <c r="A351" s="40"/>
      <c r="B351" s="41"/>
      <c r="C351" s="206" t="s">
        <v>436</v>
      </c>
      <c r="D351" s="206" t="s">
        <v>155</v>
      </c>
      <c r="E351" s="207" t="s">
        <v>802</v>
      </c>
      <c r="F351" s="208" t="s">
        <v>803</v>
      </c>
      <c r="G351" s="209" t="s">
        <v>158</v>
      </c>
      <c r="H351" s="210">
        <v>7.5999999999999996</v>
      </c>
      <c r="I351" s="211"/>
      <c r="J351" s="212">
        <f>ROUND(I351*H351,2)</f>
        <v>0</v>
      </c>
      <c r="K351" s="208" t="s">
        <v>159</v>
      </c>
      <c r="L351" s="46"/>
      <c r="M351" s="213" t="s">
        <v>19</v>
      </c>
      <c r="N351" s="214" t="s">
        <v>49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160</v>
      </c>
      <c r="AT351" s="217" t="s">
        <v>155</v>
      </c>
      <c r="AU351" s="217" t="s">
        <v>88</v>
      </c>
      <c r="AY351" s="19" t="s">
        <v>153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86</v>
      </c>
      <c r="BK351" s="218">
        <f>ROUND(I351*H351,2)</f>
        <v>0</v>
      </c>
      <c r="BL351" s="19" t="s">
        <v>160</v>
      </c>
      <c r="BM351" s="217" t="s">
        <v>437</v>
      </c>
    </row>
    <row r="352" s="2" customFormat="1">
      <c r="A352" s="40"/>
      <c r="B352" s="41"/>
      <c r="C352" s="42"/>
      <c r="D352" s="219" t="s">
        <v>161</v>
      </c>
      <c r="E352" s="42"/>
      <c r="F352" s="220" t="s">
        <v>804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161</v>
      </c>
      <c r="AU352" s="19" t="s">
        <v>88</v>
      </c>
    </row>
    <row r="353" s="13" customFormat="1">
      <c r="A353" s="13"/>
      <c r="B353" s="224"/>
      <c r="C353" s="225"/>
      <c r="D353" s="226" t="s">
        <v>163</v>
      </c>
      <c r="E353" s="227" t="s">
        <v>19</v>
      </c>
      <c r="F353" s="228" t="s">
        <v>753</v>
      </c>
      <c r="G353" s="225"/>
      <c r="H353" s="229">
        <v>7.5999999999999996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163</v>
      </c>
      <c r="AU353" s="235" t="s">
        <v>88</v>
      </c>
      <c r="AV353" s="13" t="s">
        <v>88</v>
      </c>
      <c r="AW353" s="13" t="s">
        <v>37</v>
      </c>
      <c r="AX353" s="13" t="s">
        <v>78</v>
      </c>
      <c r="AY353" s="235" t="s">
        <v>153</v>
      </c>
    </row>
    <row r="354" s="14" customFormat="1">
      <c r="A354" s="14"/>
      <c r="B354" s="236"/>
      <c r="C354" s="237"/>
      <c r="D354" s="226" t="s">
        <v>163</v>
      </c>
      <c r="E354" s="238" t="s">
        <v>19</v>
      </c>
      <c r="F354" s="239" t="s">
        <v>805</v>
      </c>
      <c r="G354" s="237"/>
      <c r="H354" s="238" t="s">
        <v>19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163</v>
      </c>
      <c r="AU354" s="245" t="s">
        <v>88</v>
      </c>
      <c r="AV354" s="14" t="s">
        <v>86</v>
      </c>
      <c r="AW354" s="14" t="s">
        <v>37</v>
      </c>
      <c r="AX354" s="14" t="s">
        <v>78</v>
      </c>
      <c r="AY354" s="245" t="s">
        <v>153</v>
      </c>
    </row>
    <row r="355" s="15" customFormat="1">
      <c r="A355" s="15"/>
      <c r="B355" s="246"/>
      <c r="C355" s="247"/>
      <c r="D355" s="226" t="s">
        <v>163</v>
      </c>
      <c r="E355" s="248" t="s">
        <v>19</v>
      </c>
      <c r="F355" s="249" t="s">
        <v>166</v>
      </c>
      <c r="G355" s="247"/>
      <c r="H355" s="250">
        <v>7.5999999999999996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163</v>
      </c>
      <c r="AU355" s="256" t="s">
        <v>88</v>
      </c>
      <c r="AV355" s="15" t="s">
        <v>160</v>
      </c>
      <c r="AW355" s="15" t="s">
        <v>37</v>
      </c>
      <c r="AX355" s="15" t="s">
        <v>86</v>
      </c>
      <c r="AY355" s="256" t="s">
        <v>153</v>
      </c>
    </row>
    <row r="356" s="2" customFormat="1" ht="16.5" customHeight="1">
      <c r="A356" s="40"/>
      <c r="B356" s="41"/>
      <c r="C356" s="257" t="s">
        <v>327</v>
      </c>
      <c r="D356" s="257" t="s">
        <v>220</v>
      </c>
      <c r="E356" s="258" t="s">
        <v>806</v>
      </c>
      <c r="F356" s="259" t="s">
        <v>807</v>
      </c>
      <c r="G356" s="260" t="s">
        <v>223</v>
      </c>
      <c r="H356" s="261">
        <v>3.4199999999999999</v>
      </c>
      <c r="I356" s="262"/>
      <c r="J356" s="263">
        <f>ROUND(I356*H356,2)</f>
        <v>0</v>
      </c>
      <c r="K356" s="259" t="s">
        <v>159</v>
      </c>
      <c r="L356" s="264"/>
      <c r="M356" s="265" t="s">
        <v>19</v>
      </c>
      <c r="N356" s="266" t="s">
        <v>49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182</v>
      </c>
      <c r="AT356" s="217" t="s">
        <v>220</v>
      </c>
      <c r="AU356" s="217" t="s">
        <v>88</v>
      </c>
      <c r="AY356" s="19" t="s">
        <v>153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86</v>
      </c>
      <c r="BK356" s="218">
        <f>ROUND(I356*H356,2)</f>
        <v>0</v>
      </c>
      <c r="BL356" s="19" t="s">
        <v>160</v>
      </c>
      <c r="BM356" s="217" t="s">
        <v>441</v>
      </c>
    </row>
    <row r="357" s="13" customFormat="1">
      <c r="A357" s="13"/>
      <c r="B357" s="224"/>
      <c r="C357" s="225"/>
      <c r="D357" s="226" t="s">
        <v>163</v>
      </c>
      <c r="E357" s="227" t="s">
        <v>19</v>
      </c>
      <c r="F357" s="228" t="s">
        <v>808</v>
      </c>
      <c r="G357" s="225"/>
      <c r="H357" s="229">
        <v>3.4199999999999999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163</v>
      </c>
      <c r="AU357" s="235" t="s">
        <v>88</v>
      </c>
      <c r="AV357" s="13" t="s">
        <v>88</v>
      </c>
      <c r="AW357" s="13" t="s">
        <v>37</v>
      </c>
      <c r="AX357" s="13" t="s">
        <v>78</v>
      </c>
      <c r="AY357" s="235" t="s">
        <v>153</v>
      </c>
    </row>
    <row r="358" s="15" customFormat="1">
      <c r="A358" s="15"/>
      <c r="B358" s="246"/>
      <c r="C358" s="247"/>
      <c r="D358" s="226" t="s">
        <v>163</v>
      </c>
      <c r="E358" s="248" t="s">
        <v>19</v>
      </c>
      <c r="F358" s="249" t="s">
        <v>166</v>
      </c>
      <c r="G358" s="247"/>
      <c r="H358" s="250">
        <v>3.4199999999999999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163</v>
      </c>
      <c r="AU358" s="256" t="s">
        <v>88</v>
      </c>
      <c r="AV358" s="15" t="s">
        <v>160</v>
      </c>
      <c r="AW358" s="15" t="s">
        <v>37</v>
      </c>
      <c r="AX358" s="15" t="s">
        <v>86</v>
      </c>
      <c r="AY358" s="256" t="s">
        <v>153</v>
      </c>
    </row>
    <row r="359" s="2" customFormat="1" ht="24.15" customHeight="1">
      <c r="A359" s="40"/>
      <c r="B359" s="41"/>
      <c r="C359" s="206" t="s">
        <v>442</v>
      </c>
      <c r="D359" s="206" t="s">
        <v>155</v>
      </c>
      <c r="E359" s="207" t="s">
        <v>809</v>
      </c>
      <c r="F359" s="208" t="s">
        <v>810</v>
      </c>
      <c r="G359" s="209" t="s">
        <v>158</v>
      </c>
      <c r="H359" s="210">
        <v>7.5999999999999996</v>
      </c>
      <c r="I359" s="211"/>
      <c r="J359" s="212">
        <f>ROUND(I359*H359,2)</f>
        <v>0</v>
      </c>
      <c r="K359" s="208" t="s">
        <v>159</v>
      </c>
      <c r="L359" s="46"/>
      <c r="M359" s="213" t="s">
        <v>19</v>
      </c>
      <c r="N359" s="214" t="s">
        <v>49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160</v>
      </c>
      <c r="AT359" s="217" t="s">
        <v>155</v>
      </c>
      <c r="AU359" s="217" t="s">
        <v>88</v>
      </c>
      <c r="AY359" s="19" t="s">
        <v>153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86</v>
      </c>
      <c r="BK359" s="218">
        <f>ROUND(I359*H359,2)</f>
        <v>0</v>
      </c>
      <c r="BL359" s="19" t="s">
        <v>160</v>
      </c>
      <c r="BM359" s="217" t="s">
        <v>445</v>
      </c>
    </row>
    <row r="360" s="2" customFormat="1">
      <c r="A360" s="40"/>
      <c r="B360" s="41"/>
      <c r="C360" s="42"/>
      <c r="D360" s="219" t="s">
        <v>161</v>
      </c>
      <c r="E360" s="42"/>
      <c r="F360" s="220" t="s">
        <v>811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161</v>
      </c>
      <c r="AU360" s="19" t="s">
        <v>88</v>
      </c>
    </row>
    <row r="361" s="13" customFormat="1">
      <c r="A361" s="13"/>
      <c r="B361" s="224"/>
      <c r="C361" s="225"/>
      <c r="D361" s="226" t="s">
        <v>163</v>
      </c>
      <c r="E361" s="227" t="s">
        <v>19</v>
      </c>
      <c r="F361" s="228" t="s">
        <v>812</v>
      </c>
      <c r="G361" s="225"/>
      <c r="H361" s="229">
        <v>7.5999999999999996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163</v>
      </c>
      <c r="AU361" s="235" t="s">
        <v>88</v>
      </c>
      <c r="AV361" s="13" t="s">
        <v>88</v>
      </c>
      <c r="AW361" s="13" t="s">
        <v>37</v>
      </c>
      <c r="AX361" s="13" t="s">
        <v>78</v>
      </c>
      <c r="AY361" s="235" t="s">
        <v>153</v>
      </c>
    </row>
    <row r="362" s="14" customFormat="1">
      <c r="A362" s="14"/>
      <c r="B362" s="236"/>
      <c r="C362" s="237"/>
      <c r="D362" s="226" t="s">
        <v>163</v>
      </c>
      <c r="E362" s="238" t="s">
        <v>19</v>
      </c>
      <c r="F362" s="239" t="s">
        <v>805</v>
      </c>
      <c r="G362" s="237"/>
      <c r="H362" s="238" t="s">
        <v>19</v>
      </c>
      <c r="I362" s="240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163</v>
      </c>
      <c r="AU362" s="245" t="s">
        <v>88</v>
      </c>
      <c r="AV362" s="14" t="s">
        <v>86</v>
      </c>
      <c r="AW362" s="14" t="s">
        <v>37</v>
      </c>
      <c r="AX362" s="14" t="s">
        <v>78</v>
      </c>
      <c r="AY362" s="245" t="s">
        <v>153</v>
      </c>
    </row>
    <row r="363" s="15" customFormat="1">
      <c r="A363" s="15"/>
      <c r="B363" s="246"/>
      <c r="C363" s="247"/>
      <c r="D363" s="226" t="s">
        <v>163</v>
      </c>
      <c r="E363" s="248" t="s">
        <v>19</v>
      </c>
      <c r="F363" s="249" t="s">
        <v>166</v>
      </c>
      <c r="G363" s="247"/>
      <c r="H363" s="250">
        <v>7.5999999999999996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163</v>
      </c>
      <c r="AU363" s="256" t="s">
        <v>88</v>
      </c>
      <c r="AV363" s="15" t="s">
        <v>160</v>
      </c>
      <c r="AW363" s="15" t="s">
        <v>37</v>
      </c>
      <c r="AX363" s="15" t="s">
        <v>86</v>
      </c>
      <c r="AY363" s="256" t="s">
        <v>153</v>
      </c>
    </row>
    <row r="364" s="12" customFormat="1" ht="22.8" customHeight="1">
      <c r="A364" s="12"/>
      <c r="B364" s="190"/>
      <c r="C364" s="191"/>
      <c r="D364" s="192" t="s">
        <v>77</v>
      </c>
      <c r="E364" s="204" t="s">
        <v>182</v>
      </c>
      <c r="F364" s="204" t="s">
        <v>333</v>
      </c>
      <c r="G364" s="191"/>
      <c r="H364" s="191"/>
      <c r="I364" s="194"/>
      <c r="J364" s="205">
        <f>BK364</f>
        <v>0</v>
      </c>
      <c r="K364" s="191"/>
      <c r="L364" s="196"/>
      <c r="M364" s="197"/>
      <c r="N364" s="198"/>
      <c r="O364" s="198"/>
      <c r="P364" s="199">
        <f>SUM(P365:P466)</f>
        <v>0</v>
      </c>
      <c r="Q364" s="198"/>
      <c r="R364" s="199">
        <f>SUM(R365:R466)</f>
        <v>0</v>
      </c>
      <c r="S364" s="198"/>
      <c r="T364" s="200">
        <f>SUM(T365:T466)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1" t="s">
        <v>86</v>
      </c>
      <c r="AT364" s="202" t="s">
        <v>77</v>
      </c>
      <c r="AU364" s="202" t="s">
        <v>86</v>
      </c>
      <c r="AY364" s="201" t="s">
        <v>153</v>
      </c>
      <c r="BK364" s="203">
        <f>SUM(BK365:BK466)</f>
        <v>0</v>
      </c>
    </row>
    <row r="365" s="2" customFormat="1" ht="16.5" customHeight="1">
      <c r="A365" s="40"/>
      <c r="B365" s="41"/>
      <c r="C365" s="206" t="s">
        <v>330</v>
      </c>
      <c r="D365" s="206" t="s">
        <v>155</v>
      </c>
      <c r="E365" s="207" t="s">
        <v>813</v>
      </c>
      <c r="F365" s="208" t="s">
        <v>814</v>
      </c>
      <c r="G365" s="209" t="s">
        <v>274</v>
      </c>
      <c r="H365" s="210">
        <v>5</v>
      </c>
      <c r="I365" s="211"/>
      <c r="J365" s="212">
        <f>ROUND(I365*H365,2)</f>
        <v>0</v>
      </c>
      <c r="K365" s="208" t="s">
        <v>19</v>
      </c>
      <c r="L365" s="46"/>
      <c r="M365" s="213" t="s">
        <v>19</v>
      </c>
      <c r="N365" s="214" t="s">
        <v>49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160</v>
      </c>
      <c r="AT365" s="217" t="s">
        <v>155</v>
      </c>
      <c r="AU365" s="217" t="s">
        <v>88</v>
      </c>
      <c r="AY365" s="19" t="s">
        <v>153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86</v>
      </c>
      <c r="BK365" s="218">
        <f>ROUND(I365*H365,2)</f>
        <v>0</v>
      </c>
      <c r="BL365" s="19" t="s">
        <v>160</v>
      </c>
      <c r="BM365" s="217" t="s">
        <v>448</v>
      </c>
    </row>
    <row r="366" s="2" customFormat="1" ht="24.15" customHeight="1">
      <c r="A366" s="40"/>
      <c r="B366" s="41"/>
      <c r="C366" s="206" t="s">
        <v>449</v>
      </c>
      <c r="D366" s="206" t="s">
        <v>155</v>
      </c>
      <c r="E366" s="207" t="s">
        <v>815</v>
      </c>
      <c r="F366" s="208" t="s">
        <v>816</v>
      </c>
      <c r="G366" s="209" t="s">
        <v>274</v>
      </c>
      <c r="H366" s="210">
        <v>70</v>
      </c>
      <c r="I366" s="211"/>
      <c r="J366" s="212">
        <f>ROUND(I366*H366,2)</f>
        <v>0</v>
      </c>
      <c r="K366" s="208" t="s">
        <v>159</v>
      </c>
      <c r="L366" s="46"/>
      <c r="M366" s="213" t="s">
        <v>19</v>
      </c>
      <c r="N366" s="214" t="s">
        <v>49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160</v>
      </c>
      <c r="AT366" s="217" t="s">
        <v>155</v>
      </c>
      <c r="AU366" s="217" t="s">
        <v>88</v>
      </c>
      <c r="AY366" s="19" t="s">
        <v>153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86</v>
      </c>
      <c r="BK366" s="218">
        <f>ROUND(I366*H366,2)</f>
        <v>0</v>
      </c>
      <c r="BL366" s="19" t="s">
        <v>160</v>
      </c>
      <c r="BM366" s="217" t="s">
        <v>452</v>
      </c>
    </row>
    <row r="367" s="2" customFormat="1">
      <c r="A367" s="40"/>
      <c r="B367" s="41"/>
      <c r="C367" s="42"/>
      <c r="D367" s="219" t="s">
        <v>161</v>
      </c>
      <c r="E367" s="42"/>
      <c r="F367" s="220" t="s">
        <v>817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161</v>
      </c>
      <c r="AU367" s="19" t="s">
        <v>88</v>
      </c>
    </row>
    <row r="368" s="13" customFormat="1">
      <c r="A368" s="13"/>
      <c r="B368" s="224"/>
      <c r="C368" s="225"/>
      <c r="D368" s="226" t="s">
        <v>163</v>
      </c>
      <c r="E368" s="227" t="s">
        <v>19</v>
      </c>
      <c r="F368" s="228" t="s">
        <v>347</v>
      </c>
      <c r="G368" s="225"/>
      <c r="H368" s="229">
        <v>70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163</v>
      </c>
      <c r="AU368" s="235" t="s">
        <v>88</v>
      </c>
      <c r="AV368" s="13" t="s">
        <v>88</v>
      </c>
      <c r="AW368" s="13" t="s">
        <v>37</v>
      </c>
      <c r="AX368" s="13" t="s">
        <v>78</v>
      </c>
      <c r="AY368" s="235" t="s">
        <v>153</v>
      </c>
    </row>
    <row r="369" s="14" customFormat="1">
      <c r="A369" s="14"/>
      <c r="B369" s="236"/>
      <c r="C369" s="237"/>
      <c r="D369" s="226" t="s">
        <v>163</v>
      </c>
      <c r="E369" s="238" t="s">
        <v>19</v>
      </c>
      <c r="F369" s="239" t="s">
        <v>818</v>
      </c>
      <c r="G369" s="237"/>
      <c r="H369" s="238" t="s">
        <v>19</v>
      </c>
      <c r="I369" s="240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163</v>
      </c>
      <c r="AU369" s="245" t="s">
        <v>88</v>
      </c>
      <c r="AV369" s="14" t="s">
        <v>86</v>
      </c>
      <c r="AW369" s="14" t="s">
        <v>37</v>
      </c>
      <c r="AX369" s="14" t="s">
        <v>78</v>
      </c>
      <c r="AY369" s="245" t="s">
        <v>153</v>
      </c>
    </row>
    <row r="370" s="15" customFormat="1">
      <c r="A370" s="15"/>
      <c r="B370" s="246"/>
      <c r="C370" s="247"/>
      <c r="D370" s="226" t="s">
        <v>163</v>
      </c>
      <c r="E370" s="248" t="s">
        <v>19</v>
      </c>
      <c r="F370" s="249" t="s">
        <v>166</v>
      </c>
      <c r="G370" s="247"/>
      <c r="H370" s="250">
        <v>70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163</v>
      </c>
      <c r="AU370" s="256" t="s">
        <v>88</v>
      </c>
      <c r="AV370" s="15" t="s">
        <v>160</v>
      </c>
      <c r="AW370" s="15" t="s">
        <v>37</v>
      </c>
      <c r="AX370" s="15" t="s">
        <v>86</v>
      </c>
      <c r="AY370" s="256" t="s">
        <v>153</v>
      </c>
    </row>
    <row r="371" s="2" customFormat="1" ht="16.5" customHeight="1">
      <c r="A371" s="40"/>
      <c r="B371" s="41"/>
      <c r="C371" s="206" t="s">
        <v>332</v>
      </c>
      <c r="D371" s="206" t="s">
        <v>155</v>
      </c>
      <c r="E371" s="207" t="s">
        <v>819</v>
      </c>
      <c r="F371" s="208" t="s">
        <v>820</v>
      </c>
      <c r="G371" s="209" t="s">
        <v>274</v>
      </c>
      <c r="H371" s="210">
        <v>10.5</v>
      </c>
      <c r="I371" s="211"/>
      <c r="J371" s="212">
        <f>ROUND(I371*H371,2)</f>
        <v>0</v>
      </c>
      <c r="K371" s="208" t="s">
        <v>159</v>
      </c>
      <c r="L371" s="46"/>
      <c r="M371" s="213" t="s">
        <v>19</v>
      </c>
      <c r="N371" s="214" t="s">
        <v>49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160</v>
      </c>
      <c r="AT371" s="217" t="s">
        <v>155</v>
      </c>
      <c r="AU371" s="217" t="s">
        <v>88</v>
      </c>
      <c r="AY371" s="19" t="s">
        <v>153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86</v>
      </c>
      <c r="BK371" s="218">
        <f>ROUND(I371*H371,2)</f>
        <v>0</v>
      </c>
      <c r="BL371" s="19" t="s">
        <v>160</v>
      </c>
      <c r="BM371" s="217" t="s">
        <v>455</v>
      </c>
    </row>
    <row r="372" s="2" customFormat="1">
      <c r="A372" s="40"/>
      <c r="B372" s="41"/>
      <c r="C372" s="42"/>
      <c r="D372" s="219" t="s">
        <v>161</v>
      </c>
      <c r="E372" s="42"/>
      <c r="F372" s="220" t="s">
        <v>821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161</v>
      </c>
      <c r="AU372" s="19" t="s">
        <v>88</v>
      </c>
    </row>
    <row r="373" s="13" customFormat="1">
      <c r="A373" s="13"/>
      <c r="B373" s="224"/>
      <c r="C373" s="225"/>
      <c r="D373" s="226" t="s">
        <v>163</v>
      </c>
      <c r="E373" s="227" t="s">
        <v>19</v>
      </c>
      <c r="F373" s="228" t="s">
        <v>822</v>
      </c>
      <c r="G373" s="225"/>
      <c r="H373" s="229">
        <v>10.5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163</v>
      </c>
      <c r="AU373" s="235" t="s">
        <v>88</v>
      </c>
      <c r="AV373" s="13" t="s">
        <v>88</v>
      </c>
      <c r="AW373" s="13" t="s">
        <v>37</v>
      </c>
      <c r="AX373" s="13" t="s">
        <v>78</v>
      </c>
      <c r="AY373" s="235" t="s">
        <v>153</v>
      </c>
    </row>
    <row r="374" s="14" customFormat="1">
      <c r="A374" s="14"/>
      <c r="B374" s="236"/>
      <c r="C374" s="237"/>
      <c r="D374" s="226" t="s">
        <v>163</v>
      </c>
      <c r="E374" s="238" t="s">
        <v>19</v>
      </c>
      <c r="F374" s="239" t="s">
        <v>646</v>
      </c>
      <c r="G374" s="237"/>
      <c r="H374" s="238" t="s">
        <v>19</v>
      </c>
      <c r="I374" s="240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163</v>
      </c>
      <c r="AU374" s="245" t="s">
        <v>88</v>
      </c>
      <c r="AV374" s="14" t="s">
        <v>86</v>
      </c>
      <c r="AW374" s="14" t="s">
        <v>37</v>
      </c>
      <c r="AX374" s="14" t="s">
        <v>78</v>
      </c>
      <c r="AY374" s="245" t="s">
        <v>153</v>
      </c>
    </row>
    <row r="375" s="15" customFormat="1">
      <c r="A375" s="15"/>
      <c r="B375" s="246"/>
      <c r="C375" s="247"/>
      <c r="D375" s="226" t="s">
        <v>163</v>
      </c>
      <c r="E375" s="248" t="s">
        <v>19</v>
      </c>
      <c r="F375" s="249" t="s">
        <v>166</v>
      </c>
      <c r="G375" s="247"/>
      <c r="H375" s="250">
        <v>10.5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163</v>
      </c>
      <c r="AU375" s="256" t="s">
        <v>88</v>
      </c>
      <c r="AV375" s="15" t="s">
        <v>160</v>
      </c>
      <c r="AW375" s="15" t="s">
        <v>37</v>
      </c>
      <c r="AX375" s="15" t="s">
        <v>86</v>
      </c>
      <c r="AY375" s="256" t="s">
        <v>153</v>
      </c>
    </row>
    <row r="376" s="2" customFormat="1" ht="16.5" customHeight="1">
      <c r="A376" s="40"/>
      <c r="B376" s="41"/>
      <c r="C376" s="257" t="s">
        <v>456</v>
      </c>
      <c r="D376" s="257" t="s">
        <v>220</v>
      </c>
      <c r="E376" s="258" t="s">
        <v>823</v>
      </c>
      <c r="F376" s="259" t="s">
        <v>824</v>
      </c>
      <c r="G376" s="260" t="s">
        <v>274</v>
      </c>
      <c r="H376" s="261">
        <v>10.658</v>
      </c>
      <c r="I376" s="262"/>
      <c r="J376" s="263">
        <f>ROUND(I376*H376,2)</f>
        <v>0</v>
      </c>
      <c r="K376" s="259" t="s">
        <v>159</v>
      </c>
      <c r="L376" s="264"/>
      <c r="M376" s="265" t="s">
        <v>19</v>
      </c>
      <c r="N376" s="266" t="s">
        <v>49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182</v>
      </c>
      <c r="AT376" s="217" t="s">
        <v>220</v>
      </c>
      <c r="AU376" s="217" t="s">
        <v>88</v>
      </c>
      <c r="AY376" s="19" t="s">
        <v>153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86</v>
      </c>
      <c r="BK376" s="218">
        <f>ROUND(I376*H376,2)</f>
        <v>0</v>
      </c>
      <c r="BL376" s="19" t="s">
        <v>160</v>
      </c>
      <c r="BM376" s="217" t="s">
        <v>459</v>
      </c>
    </row>
    <row r="377" s="13" customFormat="1">
      <c r="A377" s="13"/>
      <c r="B377" s="224"/>
      <c r="C377" s="225"/>
      <c r="D377" s="226" t="s">
        <v>163</v>
      </c>
      <c r="E377" s="227" t="s">
        <v>19</v>
      </c>
      <c r="F377" s="228" t="s">
        <v>825</v>
      </c>
      <c r="G377" s="225"/>
      <c r="H377" s="229">
        <v>10.658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163</v>
      </c>
      <c r="AU377" s="235" t="s">
        <v>88</v>
      </c>
      <c r="AV377" s="13" t="s">
        <v>88</v>
      </c>
      <c r="AW377" s="13" t="s">
        <v>37</v>
      </c>
      <c r="AX377" s="13" t="s">
        <v>78</v>
      </c>
      <c r="AY377" s="235" t="s">
        <v>153</v>
      </c>
    </row>
    <row r="378" s="15" customFormat="1">
      <c r="A378" s="15"/>
      <c r="B378" s="246"/>
      <c r="C378" s="247"/>
      <c r="D378" s="226" t="s">
        <v>163</v>
      </c>
      <c r="E378" s="248" t="s">
        <v>19</v>
      </c>
      <c r="F378" s="249" t="s">
        <v>166</v>
      </c>
      <c r="G378" s="247"/>
      <c r="H378" s="250">
        <v>10.658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163</v>
      </c>
      <c r="AU378" s="256" t="s">
        <v>88</v>
      </c>
      <c r="AV378" s="15" t="s">
        <v>160</v>
      </c>
      <c r="AW378" s="15" t="s">
        <v>37</v>
      </c>
      <c r="AX378" s="15" t="s">
        <v>86</v>
      </c>
      <c r="AY378" s="256" t="s">
        <v>153</v>
      </c>
    </row>
    <row r="379" s="2" customFormat="1" ht="16.5" customHeight="1">
      <c r="A379" s="40"/>
      <c r="B379" s="41"/>
      <c r="C379" s="206" t="s">
        <v>337</v>
      </c>
      <c r="D379" s="206" t="s">
        <v>155</v>
      </c>
      <c r="E379" s="207" t="s">
        <v>826</v>
      </c>
      <c r="F379" s="208" t="s">
        <v>827</v>
      </c>
      <c r="G379" s="209" t="s">
        <v>274</v>
      </c>
      <c r="H379" s="210">
        <v>28.5</v>
      </c>
      <c r="I379" s="211"/>
      <c r="J379" s="212">
        <f>ROUND(I379*H379,2)</f>
        <v>0</v>
      </c>
      <c r="K379" s="208" t="s">
        <v>159</v>
      </c>
      <c r="L379" s="46"/>
      <c r="M379" s="213" t="s">
        <v>19</v>
      </c>
      <c r="N379" s="214" t="s">
        <v>49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160</v>
      </c>
      <c r="AT379" s="217" t="s">
        <v>155</v>
      </c>
      <c r="AU379" s="217" t="s">
        <v>88</v>
      </c>
      <c r="AY379" s="19" t="s">
        <v>153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86</v>
      </c>
      <c r="BK379" s="218">
        <f>ROUND(I379*H379,2)</f>
        <v>0</v>
      </c>
      <c r="BL379" s="19" t="s">
        <v>160</v>
      </c>
      <c r="BM379" s="217" t="s">
        <v>463</v>
      </c>
    </row>
    <row r="380" s="2" customFormat="1">
      <c r="A380" s="40"/>
      <c r="B380" s="41"/>
      <c r="C380" s="42"/>
      <c r="D380" s="219" t="s">
        <v>161</v>
      </c>
      <c r="E380" s="42"/>
      <c r="F380" s="220" t="s">
        <v>828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161</v>
      </c>
      <c r="AU380" s="19" t="s">
        <v>88</v>
      </c>
    </row>
    <row r="381" s="13" customFormat="1">
      <c r="A381" s="13"/>
      <c r="B381" s="224"/>
      <c r="C381" s="225"/>
      <c r="D381" s="226" t="s">
        <v>163</v>
      </c>
      <c r="E381" s="227" t="s">
        <v>19</v>
      </c>
      <c r="F381" s="228" t="s">
        <v>829</v>
      </c>
      <c r="G381" s="225"/>
      <c r="H381" s="229">
        <v>18.800000000000001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163</v>
      </c>
      <c r="AU381" s="235" t="s">
        <v>88</v>
      </c>
      <c r="AV381" s="13" t="s">
        <v>88</v>
      </c>
      <c r="AW381" s="13" t="s">
        <v>37</v>
      </c>
      <c r="AX381" s="13" t="s">
        <v>78</v>
      </c>
      <c r="AY381" s="235" t="s">
        <v>153</v>
      </c>
    </row>
    <row r="382" s="14" customFormat="1">
      <c r="A382" s="14"/>
      <c r="B382" s="236"/>
      <c r="C382" s="237"/>
      <c r="D382" s="226" t="s">
        <v>163</v>
      </c>
      <c r="E382" s="238" t="s">
        <v>19</v>
      </c>
      <c r="F382" s="239" t="s">
        <v>645</v>
      </c>
      <c r="G382" s="237"/>
      <c r="H382" s="238" t="s">
        <v>19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163</v>
      </c>
      <c r="AU382" s="245" t="s">
        <v>88</v>
      </c>
      <c r="AV382" s="14" t="s">
        <v>86</v>
      </c>
      <c r="AW382" s="14" t="s">
        <v>37</v>
      </c>
      <c r="AX382" s="14" t="s">
        <v>78</v>
      </c>
      <c r="AY382" s="245" t="s">
        <v>153</v>
      </c>
    </row>
    <row r="383" s="13" customFormat="1">
      <c r="A383" s="13"/>
      <c r="B383" s="224"/>
      <c r="C383" s="225"/>
      <c r="D383" s="226" t="s">
        <v>163</v>
      </c>
      <c r="E383" s="227" t="s">
        <v>19</v>
      </c>
      <c r="F383" s="228" t="s">
        <v>830</v>
      </c>
      <c r="G383" s="225"/>
      <c r="H383" s="229">
        <v>9.6999999999999993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163</v>
      </c>
      <c r="AU383" s="235" t="s">
        <v>88</v>
      </c>
      <c r="AV383" s="13" t="s">
        <v>88</v>
      </c>
      <c r="AW383" s="13" t="s">
        <v>37</v>
      </c>
      <c r="AX383" s="13" t="s">
        <v>78</v>
      </c>
      <c r="AY383" s="235" t="s">
        <v>153</v>
      </c>
    </row>
    <row r="384" s="14" customFormat="1">
      <c r="A384" s="14"/>
      <c r="B384" s="236"/>
      <c r="C384" s="237"/>
      <c r="D384" s="226" t="s">
        <v>163</v>
      </c>
      <c r="E384" s="238" t="s">
        <v>19</v>
      </c>
      <c r="F384" s="239" t="s">
        <v>646</v>
      </c>
      <c r="G384" s="237"/>
      <c r="H384" s="238" t="s">
        <v>19</v>
      </c>
      <c r="I384" s="240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163</v>
      </c>
      <c r="AU384" s="245" t="s">
        <v>88</v>
      </c>
      <c r="AV384" s="14" t="s">
        <v>86</v>
      </c>
      <c r="AW384" s="14" t="s">
        <v>37</v>
      </c>
      <c r="AX384" s="14" t="s">
        <v>78</v>
      </c>
      <c r="AY384" s="245" t="s">
        <v>153</v>
      </c>
    </row>
    <row r="385" s="15" customFormat="1">
      <c r="A385" s="15"/>
      <c r="B385" s="246"/>
      <c r="C385" s="247"/>
      <c r="D385" s="226" t="s">
        <v>163</v>
      </c>
      <c r="E385" s="248" t="s">
        <v>19</v>
      </c>
      <c r="F385" s="249" t="s">
        <v>166</v>
      </c>
      <c r="G385" s="247"/>
      <c r="H385" s="250">
        <v>28.5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163</v>
      </c>
      <c r="AU385" s="256" t="s">
        <v>88</v>
      </c>
      <c r="AV385" s="15" t="s">
        <v>160</v>
      </c>
      <c r="AW385" s="15" t="s">
        <v>37</v>
      </c>
      <c r="AX385" s="15" t="s">
        <v>86</v>
      </c>
      <c r="AY385" s="256" t="s">
        <v>153</v>
      </c>
    </row>
    <row r="386" s="2" customFormat="1" ht="16.5" customHeight="1">
      <c r="A386" s="40"/>
      <c r="B386" s="41"/>
      <c r="C386" s="257" t="s">
        <v>464</v>
      </c>
      <c r="D386" s="257" t="s">
        <v>220</v>
      </c>
      <c r="E386" s="258" t="s">
        <v>831</v>
      </c>
      <c r="F386" s="259" t="s">
        <v>832</v>
      </c>
      <c r="G386" s="260" t="s">
        <v>274</v>
      </c>
      <c r="H386" s="261">
        <v>28.928000000000001</v>
      </c>
      <c r="I386" s="262"/>
      <c r="J386" s="263">
        <f>ROUND(I386*H386,2)</f>
        <v>0</v>
      </c>
      <c r="K386" s="259" t="s">
        <v>159</v>
      </c>
      <c r="L386" s="264"/>
      <c r="M386" s="265" t="s">
        <v>19</v>
      </c>
      <c r="N386" s="266" t="s">
        <v>49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182</v>
      </c>
      <c r="AT386" s="217" t="s">
        <v>220</v>
      </c>
      <c r="AU386" s="217" t="s">
        <v>88</v>
      </c>
      <c r="AY386" s="19" t="s">
        <v>153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86</v>
      </c>
      <c r="BK386" s="218">
        <f>ROUND(I386*H386,2)</f>
        <v>0</v>
      </c>
      <c r="BL386" s="19" t="s">
        <v>160</v>
      </c>
      <c r="BM386" s="217" t="s">
        <v>467</v>
      </c>
    </row>
    <row r="387" s="13" customFormat="1">
      <c r="A387" s="13"/>
      <c r="B387" s="224"/>
      <c r="C387" s="225"/>
      <c r="D387" s="226" t="s">
        <v>163</v>
      </c>
      <c r="E387" s="227" t="s">
        <v>19</v>
      </c>
      <c r="F387" s="228" t="s">
        <v>833</v>
      </c>
      <c r="G387" s="225"/>
      <c r="H387" s="229">
        <v>28.928000000000001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163</v>
      </c>
      <c r="AU387" s="235" t="s">
        <v>88</v>
      </c>
      <c r="AV387" s="13" t="s">
        <v>88</v>
      </c>
      <c r="AW387" s="13" t="s">
        <v>37</v>
      </c>
      <c r="AX387" s="13" t="s">
        <v>78</v>
      </c>
      <c r="AY387" s="235" t="s">
        <v>153</v>
      </c>
    </row>
    <row r="388" s="15" customFormat="1">
      <c r="A388" s="15"/>
      <c r="B388" s="246"/>
      <c r="C388" s="247"/>
      <c r="D388" s="226" t="s">
        <v>163</v>
      </c>
      <c r="E388" s="248" t="s">
        <v>19</v>
      </c>
      <c r="F388" s="249" t="s">
        <v>166</v>
      </c>
      <c r="G388" s="247"/>
      <c r="H388" s="250">
        <v>28.928000000000001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163</v>
      </c>
      <c r="AU388" s="256" t="s">
        <v>88</v>
      </c>
      <c r="AV388" s="15" t="s">
        <v>160</v>
      </c>
      <c r="AW388" s="15" t="s">
        <v>37</v>
      </c>
      <c r="AX388" s="15" t="s">
        <v>86</v>
      </c>
      <c r="AY388" s="256" t="s">
        <v>153</v>
      </c>
    </row>
    <row r="389" s="2" customFormat="1" ht="16.5" customHeight="1">
      <c r="A389" s="40"/>
      <c r="B389" s="41"/>
      <c r="C389" s="206" t="s">
        <v>342</v>
      </c>
      <c r="D389" s="206" t="s">
        <v>155</v>
      </c>
      <c r="E389" s="207" t="s">
        <v>834</v>
      </c>
      <c r="F389" s="208" t="s">
        <v>835</v>
      </c>
      <c r="G389" s="209" t="s">
        <v>274</v>
      </c>
      <c r="H389" s="210">
        <v>177.90000000000001</v>
      </c>
      <c r="I389" s="211"/>
      <c r="J389" s="212">
        <f>ROUND(I389*H389,2)</f>
        <v>0</v>
      </c>
      <c r="K389" s="208" t="s">
        <v>159</v>
      </c>
      <c r="L389" s="46"/>
      <c r="M389" s="213" t="s">
        <v>19</v>
      </c>
      <c r="N389" s="214" t="s">
        <v>49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160</v>
      </c>
      <c r="AT389" s="217" t="s">
        <v>155</v>
      </c>
      <c r="AU389" s="217" t="s">
        <v>88</v>
      </c>
      <c r="AY389" s="19" t="s">
        <v>153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86</v>
      </c>
      <c r="BK389" s="218">
        <f>ROUND(I389*H389,2)</f>
        <v>0</v>
      </c>
      <c r="BL389" s="19" t="s">
        <v>160</v>
      </c>
      <c r="BM389" s="217" t="s">
        <v>470</v>
      </c>
    </row>
    <row r="390" s="2" customFormat="1">
      <c r="A390" s="40"/>
      <c r="B390" s="41"/>
      <c r="C390" s="42"/>
      <c r="D390" s="219" t="s">
        <v>161</v>
      </c>
      <c r="E390" s="42"/>
      <c r="F390" s="220" t="s">
        <v>836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161</v>
      </c>
      <c r="AU390" s="19" t="s">
        <v>88</v>
      </c>
    </row>
    <row r="391" s="13" customFormat="1">
      <c r="A391" s="13"/>
      <c r="B391" s="224"/>
      <c r="C391" s="225"/>
      <c r="D391" s="226" t="s">
        <v>163</v>
      </c>
      <c r="E391" s="227" t="s">
        <v>19</v>
      </c>
      <c r="F391" s="228" t="s">
        <v>837</v>
      </c>
      <c r="G391" s="225"/>
      <c r="H391" s="229">
        <v>176.40000000000001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163</v>
      </c>
      <c r="AU391" s="235" t="s">
        <v>88</v>
      </c>
      <c r="AV391" s="13" t="s">
        <v>88</v>
      </c>
      <c r="AW391" s="13" t="s">
        <v>37</v>
      </c>
      <c r="AX391" s="13" t="s">
        <v>78</v>
      </c>
      <c r="AY391" s="235" t="s">
        <v>153</v>
      </c>
    </row>
    <row r="392" s="14" customFormat="1">
      <c r="A392" s="14"/>
      <c r="B392" s="236"/>
      <c r="C392" s="237"/>
      <c r="D392" s="226" t="s">
        <v>163</v>
      </c>
      <c r="E392" s="238" t="s">
        <v>19</v>
      </c>
      <c r="F392" s="239" t="s">
        <v>838</v>
      </c>
      <c r="G392" s="237"/>
      <c r="H392" s="238" t="s">
        <v>19</v>
      </c>
      <c r="I392" s="240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163</v>
      </c>
      <c r="AU392" s="245" t="s">
        <v>88</v>
      </c>
      <c r="AV392" s="14" t="s">
        <v>86</v>
      </c>
      <c r="AW392" s="14" t="s">
        <v>37</v>
      </c>
      <c r="AX392" s="14" t="s">
        <v>78</v>
      </c>
      <c r="AY392" s="245" t="s">
        <v>153</v>
      </c>
    </row>
    <row r="393" s="13" customFormat="1">
      <c r="A393" s="13"/>
      <c r="B393" s="224"/>
      <c r="C393" s="225"/>
      <c r="D393" s="226" t="s">
        <v>163</v>
      </c>
      <c r="E393" s="227" t="s">
        <v>19</v>
      </c>
      <c r="F393" s="228" t="s">
        <v>839</v>
      </c>
      <c r="G393" s="225"/>
      <c r="H393" s="229">
        <v>1.5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163</v>
      </c>
      <c r="AU393" s="235" t="s">
        <v>88</v>
      </c>
      <c r="AV393" s="13" t="s">
        <v>88</v>
      </c>
      <c r="AW393" s="13" t="s">
        <v>37</v>
      </c>
      <c r="AX393" s="13" t="s">
        <v>78</v>
      </c>
      <c r="AY393" s="235" t="s">
        <v>153</v>
      </c>
    </row>
    <row r="394" s="14" customFormat="1">
      <c r="A394" s="14"/>
      <c r="B394" s="236"/>
      <c r="C394" s="237"/>
      <c r="D394" s="226" t="s">
        <v>163</v>
      </c>
      <c r="E394" s="238" t="s">
        <v>19</v>
      </c>
      <c r="F394" s="239" t="s">
        <v>840</v>
      </c>
      <c r="G394" s="237"/>
      <c r="H394" s="238" t="s">
        <v>19</v>
      </c>
      <c r="I394" s="240"/>
      <c r="J394" s="237"/>
      <c r="K394" s="237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163</v>
      </c>
      <c r="AU394" s="245" t="s">
        <v>88</v>
      </c>
      <c r="AV394" s="14" t="s">
        <v>86</v>
      </c>
      <c r="AW394" s="14" t="s">
        <v>37</v>
      </c>
      <c r="AX394" s="14" t="s">
        <v>78</v>
      </c>
      <c r="AY394" s="245" t="s">
        <v>153</v>
      </c>
    </row>
    <row r="395" s="15" customFormat="1">
      <c r="A395" s="15"/>
      <c r="B395" s="246"/>
      <c r="C395" s="247"/>
      <c r="D395" s="226" t="s">
        <v>163</v>
      </c>
      <c r="E395" s="248" t="s">
        <v>19</v>
      </c>
      <c r="F395" s="249" t="s">
        <v>166</v>
      </c>
      <c r="G395" s="247"/>
      <c r="H395" s="250">
        <v>177.90000000000001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163</v>
      </c>
      <c r="AU395" s="256" t="s">
        <v>88</v>
      </c>
      <c r="AV395" s="15" t="s">
        <v>160</v>
      </c>
      <c r="AW395" s="15" t="s">
        <v>37</v>
      </c>
      <c r="AX395" s="15" t="s">
        <v>86</v>
      </c>
      <c r="AY395" s="256" t="s">
        <v>153</v>
      </c>
    </row>
    <row r="396" s="2" customFormat="1" ht="16.5" customHeight="1">
      <c r="A396" s="40"/>
      <c r="B396" s="41"/>
      <c r="C396" s="257" t="s">
        <v>471</v>
      </c>
      <c r="D396" s="257" t="s">
        <v>220</v>
      </c>
      <c r="E396" s="258" t="s">
        <v>841</v>
      </c>
      <c r="F396" s="259" t="s">
        <v>842</v>
      </c>
      <c r="G396" s="260" t="s">
        <v>274</v>
      </c>
      <c r="H396" s="261">
        <v>180.56899999999999</v>
      </c>
      <c r="I396" s="262"/>
      <c r="J396" s="263">
        <f>ROUND(I396*H396,2)</f>
        <v>0</v>
      </c>
      <c r="K396" s="259" t="s">
        <v>159</v>
      </c>
      <c r="L396" s="264"/>
      <c r="M396" s="265" t="s">
        <v>19</v>
      </c>
      <c r="N396" s="266" t="s">
        <v>49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182</v>
      </c>
      <c r="AT396" s="217" t="s">
        <v>220</v>
      </c>
      <c r="AU396" s="217" t="s">
        <v>88</v>
      </c>
      <c r="AY396" s="19" t="s">
        <v>153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86</v>
      </c>
      <c r="BK396" s="218">
        <f>ROUND(I396*H396,2)</f>
        <v>0</v>
      </c>
      <c r="BL396" s="19" t="s">
        <v>160</v>
      </c>
      <c r="BM396" s="217" t="s">
        <v>474</v>
      </c>
    </row>
    <row r="397" s="13" customFormat="1">
      <c r="A397" s="13"/>
      <c r="B397" s="224"/>
      <c r="C397" s="225"/>
      <c r="D397" s="226" t="s">
        <v>163</v>
      </c>
      <c r="E397" s="227" t="s">
        <v>19</v>
      </c>
      <c r="F397" s="228" t="s">
        <v>843</v>
      </c>
      <c r="G397" s="225"/>
      <c r="H397" s="229">
        <v>180.56899999999999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163</v>
      </c>
      <c r="AU397" s="235" t="s">
        <v>88</v>
      </c>
      <c r="AV397" s="13" t="s">
        <v>88</v>
      </c>
      <c r="AW397" s="13" t="s">
        <v>37</v>
      </c>
      <c r="AX397" s="13" t="s">
        <v>78</v>
      </c>
      <c r="AY397" s="235" t="s">
        <v>153</v>
      </c>
    </row>
    <row r="398" s="15" customFormat="1">
      <c r="A398" s="15"/>
      <c r="B398" s="246"/>
      <c r="C398" s="247"/>
      <c r="D398" s="226" t="s">
        <v>163</v>
      </c>
      <c r="E398" s="248" t="s">
        <v>19</v>
      </c>
      <c r="F398" s="249" t="s">
        <v>166</v>
      </c>
      <c r="G398" s="247"/>
      <c r="H398" s="250">
        <v>180.56899999999999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163</v>
      </c>
      <c r="AU398" s="256" t="s">
        <v>88</v>
      </c>
      <c r="AV398" s="15" t="s">
        <v>160</v>
      </c>
      <c r="AW398" s="15" t="s">
        <v>37</v>
      </c>
      <c r="AX398" s="15" t="s">
        <v>86</v>
      </c>
      <c r="AY398" s="256" t="s">
        <v>153</v>
      </c>
    </row>
    <row r="399" s="2" customFormat="1" ht="16.5" customHeight="1">
      <c r="A399" s="40"/>
      <c r="B399" s="41"/>
      <c r="C399" s="206" t="s">
        <v>347</v>
      </c>
      <c r="D399" s="206" t="s">
        <v>155</v>
      </c>
      <c r="E399" s="207" t="s">
        <v>844</v>
      </c>
      <c r="F399" s="208" t="s">
        <v>845</v>
      </c>
      <c r="G399" s="209" t="s">
        <v>274</v>
      </c>
      <c r="H399" s="210">
        <v>198.59999999999999</v>
      </c>
      <c r="I399" s="211"/>
      <c r="J399" s="212">
        <f>ROUND(I399*H399,2)</f>
        <v>0</v>
      </c>
      <c r="K399" s="208" t="s">
        <v>159</v>
      </c>
      <c r="L399" s="46"/>
      <c r="M399" s="213" t="s">
        <v>19</v>
      </c>
      <c r="N399" s="214" t="s">
        <v>49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160</v>
      </c>
      <c r="AT399" s="217" t="s">
        <v>155</v>
      </c>
      <c r="AU399" s="217" t="s">
        <v>88</v>
      </c>
      <c r="AY399" s="19" t="s">
        <v>153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86</v>
      </c>
      <c r="BK399" s="218">
        <f>ROUND(I399*H399,2)</f>
        <v>0</v>
      </c>
      <c r="BL399" s="19" t="s">
        <v>160</v>
      </c>
      <c r="BM399" s="217" t="s">
        <v>477</v>
      </c>
    </row>
    <row r="400" s="2" customFormat="1">
      <c r="A400" s="40"/>
      <c r="B400" s="41"/>
      <c r="C400" s="42"/>
      <c r="D400" s="219" t="s">
        <v>161</v>
      </c>
      <c r="E400" s="42"/>
      <c r="F400" s="220" t="s">
        <v>846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161</v>
      </c>
      <c r="AU400" s="19" t="s">
        <v>88</v>
      </c>
    </row>
    <row r="401" s="13" customFormat="1">
      <c r="A401" s="13"/>
      <c r="B401" s="224"/>
      <c r="C401" s="225"/>
      <c r="D401" s="226" t="s">
        <v>163</v>
      </c>
      <c r="E401" s="227" t="s">
        <v>19</v>
      </c>
      <c r="F401" s="228" t="s">
        <v>847</v>
      </c>
      <c r="G401" s="225"/>
      <c r="H401" s="229">
        <v>198.59999999999999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163</v>
      </c>
      <c r="AU401" s="235" t="s">
        <v>88</v>
      </c>
      <c r="AV401" s="13" t="s">
        <v>88</v>
      </c>
      <c r="AW401" s="13" t="s">
        <v>37</v>
      </c>
      <c r="AX401" s="13" t="s">
        <v>78</v>
      </c>
      <c r="AY401" s="235" t="s">
        <v>153</v>
      </c>
    </row>
    <row r="402" s="14" customFormat="1">
      <c r="A402" s="14"/>
      <c r="B402" s="236"/>
      <c r="C402" s="237"/>
      <c r="D402" s="226" t="s">
        <v>163</v>
      </c>
      <c r="E402" s="238" t="s">
        <v>19</v>
      </c>
      <c r="F402" s="239" t="s">
        <v>838</v>
      </c>
      <c r="G402" s="237"/>
      <c r="H402" s="238" t="s">
        <v>19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163</v>
      </c>
      <c r="AU402" s="245" t="s">
        <v>88</v>
      </c>
      <c r="AV402" s="14" t="s">
        <v>86</v>
      </c>
      <c r="AW402" s="14" t="s">
        <v>37</v>
      </c>
      <c r="AX402" s="14" t="s">
        <v>78</v>
      </c>
      <c r="AY402" s="245" t="s">
        <v>153</v>
      </c>
    </row>
    <row r="403" s="15" customFormat="1">
      <c r="A403" s="15"/>
      <c r="B403" s="246"/>
      <c r="C403" s="247"/>
      <c r="D403" s="226" t="s">
        <v>163</v>
      </c>
      <c r="E403" s="248" t="s">
        <v>19</v>
      </c>
      <c r="F403" s="249" t="s">
        <v>166</v>
      </c>
      <c r="G403" s="247"/>
      <c r="H403" s="250">
        <v>198.59999999999999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163</v>
      </c>
      <c r="AU403" s="256" t="s">
        <v>88</v>
      </c>
      <c r="AV403" s="15" t="s">
        <v>160</v>
      </c>
      <c r="AW403" s="15" t="s">
        <v>37</v>
      </c>
      <c r="AX403" s="15" t="s">
        <v>86</v>
      </c>
      <c r="AY403" s="256" t="s">
        <v>153</v>
      </c>
    </row>
    <row r="404" s="2" customFormat="1" ht="24.9" customHeight="1">
      <c r="A404" s="40"/>
      <c r="B404" s="41"/>
      <c r="C404" s="257" t="s">
        <v>481</v>
      </c>
      <c r="D404" s="257" t="s">
        <v>220</v>
      </c>
      <c r="E404" s="258" t="s">
        <v>848</v>
      </c>
      <c r="F404" s="259" t="s">
        <v>849</v>
      </c>
      <c r="G404" s="260" t="s">
        <v>274</v>
      </c>
      <c r="H404" s="261">
        <v>201.57900000000001</v>
      </c>
      <c r="I404" s="262"/>
      <c r="J404" s="263">
        <f>ROUND(I404*H404,2)</f>
        <v>0</v>
      </c>
      <c r="K404" s="259" t="s">
        <v>159</v>
      </c>
      <c r="L404" s="264"/>
      <c r="M404" s="265" t="s">
        <v>19</v>
      </c>
      <c r="N404" s="266" t="s">
        <v>49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182</v>
      </c>
      <c r="AT404" s="217" t="s">
        <v>220</v>
      </c>
      <c r="AU404" s="217" t="s">
        <v>88</v>
      </c>
      <c r="AY404" s="19" t="s">
        <v>153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86</v>
      </c>
      <c r="BK404" s="218">
        <f>ROUND(I404*H404,2)</f>
        <v>0</v>
      </c>
      <c r="BL404" s="19" t="s">
        <v>160</v>
      </c>
      <c r="BM404" s="217" t="s">
        <v>484</v>
      </c>
    </row>
    <row r="405" s="13" customFormat="1">
      <c r="A405" s="13"/>
      <c r="B405" s="224"/>
      <c r="C405" s="225"/>
      <c r="D405" s="226" t="s">
        <v>163</v>
      </c>
      <c r="E405" s="227" t="s">
        <v>19</v>
      </c>
      <c r="F405" s="228" t="s">
        <v>850</v>
      </c>
      <c r="G405" s="225"/>
      <c r="H405" s="229">
        <v>201.57900000000001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163</v>
      </c>
      <c r="AU405" s="235" t="s">
        <v>88</v>
      </c>
      <c r="AV405" s="13" t="s">
        <v>88</v>
      </c>
      <c r="AW405" s="13" t="s">
        <v>37</v>
      </c>
      <c r="AX405" s="13" t="s">
        <v>78</v>
      </c>
      <c r="AY405" s="235" t="s">
        <v>153</v>
      </c>
    </row>
    <row r="406" s="15" customFormat="1">
      <c r="A406" s="15"/>
      <c r="B406" s="246"/>
      <c r="C406" s="247"/>
      <c r="D406" s="226" t="s">
        <v>163</v>
      </c>
      <c r="E406" s="248" t="s">
        <v>19</v>
      </c>
      <c r="F406" s="249" t="s">
        <v>166</v>
      </c>
      <c r="G406" s="247"/>
      <c r="H406" s="250">
        <v>201.57900000000001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163</v>
      </c>
      <c r="AU406" s="256" t="s">
        <v>88</v>
      </c>
      <c r="AV406" s="15" t="s">
        <v>160</v>
      </c>
      <c r="AW406" s="15" t="s">
        <v>37</v>
      </c>
      <c r="AX406" s="15" t="s">
        <v>86</v>
      </c>
      <c r="AY406" s="256" t="s">
        <v>153</v>
      </c>
    </row>
    <row r="407" s="2" customFormat="1" ht="21.75" customHeight="1">
      <c r="A407" s="40"/>
      <c r="B407" s="41"/>
      <c r="C407" s="206" t="s">
        <v>350</v>
      </c>
      <c r="D407" s="206" t="s">
        <v>155</v>
      </c>
      <c r="E407" s="207" t="s">
        <v>851</v>
      </c>
      <c r="F407" s="208" t="s">
        <v>852</v>
      </c>
      <c r="G407" s="209" t="s">
        <v>341</v>
      </c>
      <c r="H407" s="210">
        <v>1</v>
      </c>
      <c r="I407" s="211"/>
      <c r="J407" s="212">
        <f>ROUND(I407*H407,2)</f>
        <v>0</v>
      </c>
      <c r="K407" s="208" t="s">
        <v>159</v>
      </c>
      <c r="L407" s="46"/>
      <c r="M407" s="213" t="s">
        <v>19</v>
      </c>
      <c r="N407" s="214" t="s">
        <v>49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160</v>
      </c>
      <c r="AT407" s="217" t="s">
        <v>155</v>
      </c>
      <c r="AU407" s="217" t="s">
        <v>88</v>
      </c>
      <c r="AY407" s="19" t="s">
        <v>153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86</v>
      </c>
      <c r="BK407" s="218">
        <f>ROUND(I407*H407,2)</f>
        <v>0</v>
      </c>
      <c r="BL407" s="19" t="s">
        <v>160</v>
      </c>
      <c r="BM407" s="217" t="s">
        <v>490</v>
      </c>
    </row>
    <row r="408" s="2" customFormat="1">
      <c r="A408" s="40"/>
      <c r="B408" s="41"/>
      <c r="C408" s="42"/>
      <c r="D408" s="219" t="s">
        <v>161</v>
      </c>
      <c r="E408" s="42"/>
      <c r="F408" s="220" t="s">
        <v>853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161</v>
      </c>
      <c r="AU408" s="19" t="s">
        <v>88</v>
      </c>
    </row>
    <row r="409" s="2" customFormat="1" ht="16.5" customHeight="1">
      <c r="A409" s="40"/>
      <c r="B409" s="41"/>
      <c r="C409" s="257" t="s">
        <v>493</v>
      </c>
      <c r="D409" s="257" t="s">
        <v>220</v>
      </c>
      <c r="E409" s="258" t="s">
        <v>854</v>
      </c>
      <c r="F409" s="259" t="s">
        <v>855</v>
      </c>
      <c r="G409" s="260" t="s">
        <v>341</v>
      </c>
      <c r="H409" s="261">
        <v>1</v>
      </c>
      <c r="I409" s="262"/>
      <c r="J409" s="263">
        <f>ROUND(I409*H409,2)</f>
        <v>0</v>
      </c>
      <c r="K409" s="259" t="s">
        <v>159</v>
      </c>
      <c r="L409" s="264"/>
      <c r="M409" s="265" t="s">
        <v>19</v>
      </c>
      <c r="N409" s="266" t="s">
        <v>49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182</v>
      </c>
      <c r="AT409" s="217" t="s">
        <v>220</v>
      </c>
      <c r="AU409" s="217" t="s">
        <v>88</v>
      </c>
      <c r="AY409" s="19" t="s">
        <v>153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86</v>
      </c>
      <c r="BK409" s="218">
        <f>ROUND(I409*H409,2)</f>
        <v>0</v>
      </c>
      <c r="BL409" s="19" t="s">
        <v>160</v>
      </c>
      <c r="BM409" s="217" t="s">
        <v>496</v>
      </c>
    </row>
    <row r="410" s="2" customFormat="1" ht="21.75" customHeight="1">
      <c r="A410" s="40"/>
      <c r="B410" s="41"/>
      <c r="C410" s="206" t="s">
        <v>354</v>
      </c>
      <c r="D410" s="206" t="s">
        <v>155</v>
      </c>
      <c r="E410" s="207" t="s">
        <v>856</v>
      </c>
      <c r="F410" s="208" t="s">
        <v>857</v>
      </c>
      <c r="G410" s="209" t="s">
        <v>341</v>
      </c>
      <c r="H410" s="210">
        <v>21</v>
      </c>
      <c r="I410" s="211"/>
      <c r="J410" s="212">
        <f>ROUND(I410*H410,2)</f>
        <v>0</v>
      </c>
      <c r="K410" s="208" t="s">
        <v>159</v>
      </c>
      <c r="L410" s="46"/>
      <c r="M410" s="213" t="s">
        <v>19</v>
      </c>
      <c r="N410" s="214" t="s">
        <v>49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160</v>
      </c>
      <c r="AT410" s="217" t="s">
        <v>155</v>
      </c>
      <c r="AU410" s="217" t="s">
        <v>88</v>
      </c>
      <c r="AY410" s="19" t="s">
        <v>153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86</v>
      </c>
      <c r="BK410" s="218">
        <f>ROUND(I410*H410,2)</f>
        <v>0</v>
      </c>
      <c r="BL410" s="19" t="s">
        <v>160</v>
      </c>
      <c r="BM410" s="217" t="s">
        <v>501</v>
      </c>
    </row>
    <row r="411" s="2" customFormat="1">
      <c r="A411" s="40"/>
      <c r="B411" s="41"/>
      <c r="C411" s="42"/>
      <c r="D411" s="219" t="s">
        <v>161</v>
      </c>
      <c r="E411" s="42"/>
      <c r="F411" s="220" t="s">
        <v>858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161</v>
      </c>
      <c r="AU411" s="19" t="s">
        <v>88</v>
      </c>
    </row>
    <row r="412" s="2" customFormat="1" ht="16.5" customHeight="1">
      <c r="A412" s="40"/>
      <c r="B412" s="41"/>
      <c r="C412" s="257" t="s">
        <v>503</v>
      </c>
      <c r="D412" s="257" t="s">
        <v>220</v>
      </c>
      <c r="E412" s="258" t="s">
        <v>859</v>
      </c>
      <c r="F412" s="259" t="s">
        <v>860</v>
      </c>
      <c r="G412" s="260" t="s">
        <v>341</v>
      </c>
      <c r="H412" s="261">
        <v>21</v>
      </c>
      <c r="I412" s="262"/>
      <c r="J412" s="263">
        <f>ROUND(I412*H412,2)</f>
        <v>0</v>
      </c>
      <c r="K412" s="259" t="s">
        <v>159</v>
      </c>
      <c r="L412" s="264"/>
      <c r="M412" s="265" t="s">
        <v>19</v>
      </c>
      <c r="N412" s="266" t="s">
        <v>49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182</v>
      </c>
      <c r="AT412" s="217" t="s">
        <v>220</v>
      </c>
      <c r="AU412" s="217" t="s">
        <v>88</v>
      </c>
      <c r="AY412" s="19" t="s">
        <v>153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86</v>
      </c>
      <c r="BK412" s="218">
        <f>ROUND(I412*H412,2)</f>
        <v>0</v>
      </c>
      <c r="BL412" s="19" t="s">
        <v>160</v>
      </c>
      <c r="BM412" s="217" t="s">
        <v>506</v>
      </c>
    </row>
    <row r="413" s="2" customFormat="1" ht="21.75" customHeight="1">
      <c r="A413" s="40"/>
      <c r="B413" s="41"/>
      <c r="C413" s="206" t="s">
        <v>357</v>
      </c>
      <c r="D413" s="206" t="s">
        <v>155</v>
      </c>
      <c r="E413" s="207" t="s">
        <v>861</v>
      </c>
      <c r="F413" s="208" t="s">
        <v>862</v>
      </c>
      <c r="G413" s="209" t="s">
        <v>341</v>
      </c>
      <c r="H413" s="210">
        <v>17</v>
      </c>
      <c r="I413" s="211"/>
      <c r="J413" s="212">
        <f>ROUND(I413*H413,2)</f>
        <v>0</v>
      </c>
      <c r="K413" s="208" t="s">
        <v>159</v>
      </c>
      <c r="L413" s="46"/>
      <c r="M413" s="213" t="s">
        <v>19</v>
      </c>
      <c r="N413" s="214" t="s">
        <v>49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160</v>
      </c>
      <c r="AT413" s="217" t="s">
        <v>155</v>
      </c>
      <c r="AU413" s="217" t="s">
        <v>88</v>
      </c>
      <c r="AY413" s="19" t="s">
        <v>153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86</v>
      </c>
      <c r="BK413" s="218">
        <f>ROUND(I413*H413,2)</f>
        <v>0</v>
      </c>
      <c r="BL413" s="19" t="s">
        <v>160</v>
      </c>
      <c r="BM413" s="217" t="s">
        <v>510</v>
      </c>
    </row>
    <row r="414" s="2" customFormat="1">
      <c r="A414" s="40"/>
      <c r="B414" s="41"/>
      <c r="C414" s="42"/>
      <c r="D414" s="219" t="s">
        <v>161</v>
      </c>
      <c r="E414" s="42"/>
      <c r="F414" s="220" t="s">
        <v>863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161</v>
      </c>
      <c r="AU414" s="19" t="s">
        <v>88</v>
      </c>
    </row>
    <row r="415" s="2" customFormat="1" ht="16.5" customHeight="1">
      <c r="A415" s="40"/>
      <c r="B415" s="41"/>
      <c r="C415" s="257" t="s">
        <v>511</v>
      </c>
      <c r="D415" s="257" t="s">
        <v>220</v>
      </c>
      <c r="E415" s="258" t="s">
        <v>864</v>
      </c>
      <c r="F415" s="259" t="s">
        <v>865</v>
      </c>
      <c r="G415" s="260" t="s">
        <v>341</v>
      </c>
      <c r="H415" s="261">
        <v>17</v>
      </c>
      <c r="I415" s="262"/>
      <c r="J415" s="263">
        <f>ROUND(I415*H415,2)</f>
        <v>0</v>
      </c>
      <c r="K415" s="259" t="s">
        <v>19</v>
      </c>
      <c r="L415" s="264"/>
      <c r="M415" s="265" t="s">
        <v>19</v>
      </c>
      <c r="N415" s="266" t="s">
        <v>49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182</v>
      </c>
      <c r="AT415" s="217" t="s">
        <v>220</v>
      </c>
      <c r="AU415" s="217" t="s">
        <v>88</v>
      </c>
      <c r="AY415" s="19" t="s">
        <v>153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86</v>
      </c>
      <c r="BK415" s="218">
        <f>ROUND(I415*H415,2)</f>
        <v>0</v>
      </c>
      <c r="BL415" s="19" t="s">
        <v>160</v>
      </c>
      <c r="BM415" s="217" t="s">
        <v>514</v>
      </c>
    </row>
    <row r="416" s="2" customFormat="1" ht="21.75" customHeight="1">
      <c r="A416" s="40"/>
      <c r="B416" s="41"/>
      <c r="C416" s="206" t="s">
        <v>362</v>
      </c>
      <c r="D416" s="206" t="s">
        <v>155</v>
      </c>
      <c r="E416" s="207" t="s">
        <v>861</v>
      </c>
      <c r="F416" s="208" t="s">
        <v>862</v>
      </c>
      <c r="G416" s="209" t="s">
        <v>341</v>
      </c>
      <c r="H416" s="210">
        <v>3</v>
      </c>
      <c r="I416" s="211"/>
      <c r="J416" s="212">
        <f>ROUND(I416*H416,2)</f>
        <v>0</v>
      </c>
      <c r="K416" s="208" t="s">
        <v>159</v>
      </c>
      <c r="L416" s="46"/>
      <c r="M416" s="213" t="s">
        <v>19</v>
      </c>
      <c r="N416" s="214" t="s">
        <v>49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160</v>
      </c>
      <c r="AT416" s="217" t="s">
        <v>155</v>
      </c>
      <c r="AU416" s="217" t="s">
        <v>88</v>
      </c>
      <c r="AY416" s="19" t="s">
        <v>153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86</v>
      </c>
      <c r="BK416" s="218">
        <f>ROUND(I416*H416,2)</f>
        <v>0</v>
      </c>
      <c r="BL416" s="19" t="s">
        <v>160</v>
      </c>
      <c r="BM416" s="217" t="s">
        <v>519</v>
      </c>
    </row>
    <row r="417" s="2" customFormat="1">
      <c r="A417" s="40"/>
      <c r="B417" s="41"/>
      <c r="C417" s="42"/>
      <c r="D417" s="219" t="s">
        <v>161</v>
      </c>
      <c r="E417" s="42"/>
      <c r="F417" s="220" t="s">
        <v>863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161</v>
      </c>
      <c r="AU417" s="19" t="s">
        <v>88</v>
      </c>
    </row>
    <row r="418" s="13" customFormat="1">
      <c r="A418" s="13"/>
      <c r="B418" s="224"/>
      <c r="C418" s="225"/>
      <c r="D418" s="226" t="s">
        <v>163</v>
      </c>
      <c r="E418" s="227" t="s">
        <v>19</v>
      </c>
      <c r="F418" s="228" t="s">
        <v>866</v>
      </c>
      <c r="G418" s="225"/>
      <c r="H418" s="229">
        <v>3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163</v>
      </c>
      <c r="AU418" s="235" t="s">
        <v>88</v>
      </c>
      <c r="AV418" s="13" t="s">
        <v>88</v>
      </c>
      <c r="AW418" s="13" t="s">
        <v>37</v>
      </c>
      <c r="AX418" s="13" t="s">
        <v>78</v>
      </c>
      <c r="AY418" s="235" t="s">
        <v>153</v>
      </c>
    </row>
    <row r="419" s="15" customFormat="1">
      <c r="A419" s="15"/>
      <c r="B419" s="246"/>
      <c r="C419" s="247"/>
      <c r="D419" s="226" t="s">
        <v>163</v>
      </c>
      <c r="E419" s="248" t="s">
        <v>19</v>
      </c>
      <c r="F419" s="249" t="s">
        <v>166</v>
      </c>
      <c r="G419" s="247"/>
      <c r="H419" s="250">
        <v>3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163</v>
      </c>
      <c r="AU419" s="256" t="s">
        <v>88</v>
      </c>
      <c r="AV419" s="15" t="s">
        <v>160</v>
      </c>
      <c r="AW419" s="15" t="s">
        <v>37</v>
      </c>
      <c r="AX419" s="15" t="s">
        <v>86</v>
      </c>
      <c r="AY419" s="256" t="s">
        <v>153</v>
      </c>
    </row>
    <row r="420" s="2" customFormat="1" ht="16.5" customHeight="1">
      <c r="A420" s="40"/>
      <c r="B420" s="41"/>
      <c r="C420" s="257" t="s">
        <v>522</v>
      </c>
      <c r="D420" s="257" t="s">
        <v>220</v>
      </c>
      <c r="E420" s="258" t="s">
        <v>864</v>
      </c>
      <c r="F420" s="259" t="s">
        <v>865</v>
      </c>
      <c r="G420" s="260" t="s">
        <v>341</v>
      </c>
      <c r="H420" s="261">
        <v>2</v>
      </c>
      <c r="I420" s="262"/>
      <c r="J420" s="263">
        <f>ROUND(I420*H420,2)</f>
        <v>0</v>
      </c>
      <c r="K420" s="259" t="s">
        <v>19</v>
      </c>
      <c r="L420" s="264"/>
      <c r="M420" s="265" t="s">
        <v>19</v>
      </c>
      <c r="N420" s="266" t="s">
        <v>49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182</v>
      </c>
      <c r="AT420" s="217" t="s">
        <v>220</v>
      </c>
      <c r="AU420" s="217" t="s">
        <v>88</v>
      </c>
      <c r="AY420" s="19" t="s">
        <v>153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86</v>
      </c>
      <c r="BK420" s="218">
        <f>ROUND(I420*H420,2)</f>
        <v>0</v>
      </c>
      <c r="BL420" s="19" t="s">
        <v>160</v>
      </c>
      <c r="BM420" s="217" t="s">
        <v>525</v>
      </c>
    </row>
    <row r="421" s="2" customFormat="1" ht="16.5" customHeight="1">
      <c r="A421" s="40"/>
      <c r="B421" s="41"/>
      <c r="C421" s="257" t="s">
        <v>365</v>
      </c>
      <c r="D421" s="257" t="s">
        <v>220</v>
      </c>
      <c r="E421" s="258" t="s">
        <v>867</v>
      </c>
      <c r="F421" s="259" t="s">
        <v>868</v>
      </c>
      <c r="G421" s="260" t="s">
        <v>341</v>
      </c>
      <c r="H421" s="261">
        <v>1</v>
      </c>
      <c r="I421" s="262"/>
      <c r="J421" s="263">
        <f>ROUND(I421*H421,2)</f>
        <v>0</v>
      </c>
      <c r="K421" s="259" t="s">
        <v>159</v>
      </c>
      <c r="L421" s="264"/>
      <c r="M421" s="265" t="s">
        <v>19</v>
      </c>
      <c r="N421" s="266" t="s">
        <v>49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182</v>
      </c>
      <c r="AT421" s="217" t="s">
        <v>220</v>
      </c>
      <c r="AU421" s="217" t="s">
        <v>88</v>
      </c>
      <c r="AY421" s="19" t="s">
        <v>153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86</v>
      </c>
      <c r="BK421" s="218">
        <f>ROUND(I421*H421,2)</f>
        <v>0</v>
      </c>
      <c r="BL421" s="19" t="s">
        <v>160</v>
      </c>
      <c r="BM421" s="217" t="s">
        <v>529</v>
      </c>
    </row>
    <row r="422" s="2" customFormat="1" ht="16.5" customHeight="1">
      <c r="A422" s="40"/>
      <c r="B422" s="41"/>
      <c r="C422" s="206" t="s">
        <v>532</v>
      </c>
      <c r="D422" s="206" t="s">
        <v>155</v>
      </c>
      <c r="E422" s="207" t="s">
        <v>869</v>
      </c>
      <c r="F422" s="208" t="s">
        <v>870</v>
      </c>
      <c r="G422" s="209" t="s">
        <v>871</v>
      </c>
      <c r="H422" s="210">
        <v>3</v>
      </c>
      <c r="I422" s="211"/>
      <c r="J422" s="212">
        <f>ROUND(I422*H422,2)</f>
        <v>0</v>
      </c>
      <c r="K422" s="208" t="s">
        <v>159</v>
      </c>
      <c r="L422" s="46"/>
      <c r="M422" s="213" t="s">
        <v>19</v>
      </c>
      <c r="N422" s="214" t="s">
        <v>49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160</v>
      </c>
      <c r="AT422" s="217" t="s">
        <v>155</v>
      </c>
      <c r="AU422" s="217" t="s">
        <v>88</v>
      </c>
      <c r="AY422" s="19" t="s">
        <v>153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86</v>
      </c>
      <c r="BK422" s="218">
        <f>ROUND(I422*H422,2)</f>
        <v>0</v>
      </c>
      <c r="BL422" s="19" t="s">
        <v>160</v>
      </c>
      <c r="BM422" s="217" t="s">
        <v>535</v>
      </c>
    </row>
    <row r="423" s="2" customFormat="1">
      <c r="A423" s="40"/>
      <c r="B423" s="41"/>
      <c r="C423" s="42"/>
      <c r="D423" s="219" t="s">
        <v>161</v>
      </c>
      <c r="E423" s="42"/>
      <c r="F423" s="220" t="s">
        <v>872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161</v>
      </c>
      <c r="AU423" s="19" t="s">
        <v>88</v>
      </c>
    </row>
    <row r="424" s="2" customFormat="1" ht="16.5" customHeight="1">
      <c r="A424" s="40"/>
      <c r="B424" s="41"/>
      <c r="C424" s="206" t="s">
        <v>369</v>
      </c>
      <c r="D424" s="206" t="s">
        <v>155</v>
      </c>
      <c r="E424" s="207" t="s">
        <v>873</v>
      </c>
      <c r="F424" s="208" t="s">
        <v>874</v>
      </c>
      <c r="G424" s="209" t="s">
        <v>871</v>
      </c>
      <c r="H424" s="210">
        <v>4</v>
      </c>
      <c r="I424" s="211"/>
      <c r="J424" s="212">
        <f>ROUND(I424*H424,2)</f>
        <v>0</v>
      </c>
      <c r="K424" s="208" t="s">
        <v>159</v>
      </c>
      <c r="L424" s="46"/>
      <c r="M424" s="213" t="s">
        <v>19</v>
      </c>
      <c r="N424" s="214" t="s">
        <v>49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160</v>
      </c>
      <c r="AT424" s="217" t="s">
        <v>155</v>
      </c>
      <c r="AU424" s="217" t="s">
        <v>88</v>
      </c>
      <c r="AY424" s="19" t="s">
        <v>153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86</v>
      </c>
      <c r="BK424" s="218">
        <f>ROUND(I424*H424,2)</f>
        <v>0</v>
      </c>
      <c r="BL424" s="19" t="s">
        <v>160</v>
      </c>
      <c r="BM424" s="217" t="s">
        <v>539</v>
      </c>
    </row>
    <row r="425" s="2" customFormat="1">
      <c r="A425" s="40"/>
      <c r="B425" s="41"/>
      <c r="C425" s="42"/>
      <c r="D425" s="219" t="s">
        <v>161</v>
      </c>
      <c r="E425" s="42"/>
      <c r="F425" s="220" t="s">
        <v>875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161</v>
      </c>
      <c r="AU425" s="19" t="s">
        <v>88</v>
      </c>
    </row>
    <row r="426" s="2" customFormat="1" ht="16.5" customHeight="1">
      <c r="A426" s="40"/>
      <c r="B426" s="41"/>
      <c r="C426" s="206" t="s">
        <v>541</v>
      </c>
      <c r="D426" s="206" t="s">
        <v>155</v>
      </c>
      <c r="E426" s="207" t="s">
        <v>876</v>
      </c>
      <c r="F426" s="208" t="s">
        <v>877</v>
      </c>
      <c r="G426" s="209" t="s">
        <v>871</v>
      </c>
      <c r="H426" s="210">
        <v>8</v>
      </c>
      <c r="I426" s="211"/>
      <c r="J426" s="212">
        <f>ROUND(I426*H426,2)</f>
        <v>0</v>
      </c>
      <c r="K426" s="208" t="s">
        <v>159</v>
      </c>
      <c r="L426" s="46"/>
      <c r="M426" s="213" t="s">
        <v>19</v>
      </c>
      <c r="N426" s="214" t="s">
        <v>49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160</v>
      </c>
      <c r="AT426" s="217" t="s">
        <v>155</v>
      </c>
      <c r="AU426" s="217" t="s">
        <v>88</v>
      </c>
      <c r="AY426" s="19" t="s">
        <v>153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86</v>
      </c>
      <c r="BK426" s="218">
        <f>ROUND(I426*H426,2)</f>
        <v>0</v>
      </c>
      <c r="BL426" s="19" t="s">
        <v>160</v>
      </c>
      <c r="BM426" s="217" t="s">
        <v>544</v>
      </c>
    </row>
    <row r="427" s="2" customFormat="1">
      <c r="A427" s="40"/>
      <c r="B427" s="41"/>
      <c r="C427" s="42"/>
      <c r="D427" s="219" t="s">
        <v>161</v>
      </c>
      <c r="E427" s="42"/>
      <c r="F427" s="220" t="s">
        <v>878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161</v>
      </c>
      <c r="AU427" s="19" t="s">
        <v>88</v>
      </c>
    </row>
    <row r="428" s="2" customFormat="1" ht="16.5" customHeight="1">
      <c r="A428" s="40"/>
      <c r="B428" s="41"/>
      <c r="C428" s="206" t="s">
        <v>372</v>
      </c>
      <c r="D428" s="206" t="s">
        <v>155</v>
      </c>
      <c r="E428" s="207" t="s">
        <v>879</v>
      </c>
      <c r="F428" s="208" t="s">
        <v>880</v>
      </c>
      <c r="G428" s="209" t="s">
        <v>341</v>
      </c>
      <c r="H428" s="210">
        <v>11</v>
      </c>
      <c r="I428" s="211"/>
      <c r="J428" s="212">
        <f>ROUND(I428*H428,2)</f>
        <v>0</v>
      </c>
      <c r="K428" s="208" t="s">
        <v>159</v>
      </c>
      <c r="L428" s="46"/>
      <c r="M428" s="213" t="s">
        <v>19</v>
      </c>
      <c r="N428" s="214" t="s">
        <v>49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160</v>
      </c>
      <c r="AT428" s="217" t="s">
        <v>155</v>
      </c>
      <c r="AU428" s="217" t="s">
        <v>88</v>
      </c>
      <c r="AY428" s="19" t="s">
        <v>153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86</v>
      </c>
      <c r="BK428" s="218">
        <f>ROUND(I428*H428,2)</f>
        <v>0</v>
      </c>
      <c r="BL428" s="19" t="s">
        <v>160</v>
      </c>
      <c r="BM428" s="217" t="s">
        <v>551</v>
      </c>
    </row>
    <row r="429" s="2" customFormat="1">
      <c r="A429" s="40"/>
      <c r="B429" s="41"/>
      <c r="C429" s="42"/>
      <c r="D429" s="219" t="s">
        <v>161</v>
      </c>
      <c r="E429" s="42"/>
      <c r="F429" s="220" t="s">
        <v>881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161</v>
      </c>
      <c r="AU429" s="19" t="s">
        <v>88</v>
      </c>
    </row>
    <row r="430" s="2" customFormat="1" ht="24.15" customHeight="1">
      <c r="A430" s="40"/>
      <c r="B430" s="41"/>
      <c r="C430" s="206" t="s">
        <v>882</v>
      </c>
      <c r="D430" s="206" t="s">
        <v>155</v>
      </c>
      <c r="E430" s="207" t="s">
        <v>883</v>
      </c>
      <c r="F430" s="208" t="s">
        <v>884</v>
      </c>
      <c r="G430" s="209" t="s">
        <v>173</v>
      </c>
      <c r="H430" s="210">
        <v>18.454999999999998</v>
      </c>
      <c r="I430" s="211"/>
      <c r="J430" s="212">
        <f>ROUND(I430*H430,2)</f>
        <v>0</v>
      </c>
      <c r="K430" s="208" t="s">
        <v>403</v>
      </c>
      <c r="L430" s="46"/>
      <c r="M430" s="213" t="s">
        <v>19</v>
      </c>
      <c r="N430" s="214" t="s">
        <v>49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160</v>
      </c>
      <c r="AT430" s="217" t="s">
        <v>155</v>
      </c>
      <c r="AU430" s="217" t="s">
        <v>88</v>
      </c>
      <c r="AY430" s="19" t="s">
        <v>153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86</v>
      </c>
      <c r="BK430" s="218">
        <f>ROUND(I430*H430,2)</f>
        <v>0</v>
      </c>
      <c r="BL430" s="19" t="s">
        <v>160</v>
      </c>
      <c r="BM430" s="217" t="s">
        <v>885</v>
      </c>
    </row>
    <row r="431" s="2" customFormat="1">
      <c r="A431" s="40"/>
      <c r="B431" s="41"/>
      <c r="C431" s="42"/>
      <c r="D431" s="219" t="s">
        <v>161</v>
      </c>
      <c r="E431" s="42"/>
      <c r="F431" s="220" t="s">
        <v>886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161</v>
      </c>
      <c r="AU431" s="19" t="s">
        <v>88</v>
      </c>
    </row>
    <row r="432" s="13" customFormat="1">
      <c r="A432" s="13"/>
      <c r="B432" s="224"/>
      <c r="C432" s="225"/>
      <c r="D432" s="226" t="s">
        <v>163</v>
      </c>
      <c r="E432" s="227" t="s">
        <v>19</v>
      </c>
      <c r="F432" s="228" t="s">
        <v>887</v>
      </c>
      <c r="G432" s="225"/>
      <c r="H432" s="229">
        <v>2.625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163</v>
      </c>
      <c r="AU432" s="235" t="s">
        <v>88</v>
      </c>
      <c r="AV432" s="13" t="s">
        <v>88</v>
      </c>
      <c r="AW432" s="13" t="s">
        <v>37</v>
      </c>
      <c r="AX432" s="13" t="s">
        <v>78</v>
      </c>
      <c r="AY432" s="235" t="s">
        <v>153</v>
      </c>
    </row>
    <row r="433" s="13" customFormat="1">
      <c r="A433" s="13"/>
      <c r="B433" s="224"/>
      <c r="C433" s="225"/>
      <c r="D433" s="226" t="s">
        <v>163</v>
      </c>
      <c r="E433" s="227" t="s">
        <v>19</v>
      </c>
      <c r="F433" s="228" t="s">
        <v>888</v>
      </c>
      <c r="G433" s="225"/>
      <c r="H433" s="229">
        <v>16.030000000000001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163</v>
      </c>
      <c r="AU433" s="235" t="s">
        <v>88</v>
      </c>
      <c r="AV433" s="13" t="s">
        <v>88</v>
      </c>
      <c r="AW433" s="13" t="s">
        <v>37</v>
      </c>
      <c r="AX433" s="13" t="s">
        <v>78</v>
      </c>
      <c r="AY433" s="235" t="s">
        <v>153</v>
      </c>
    </row>
    <row r="434" s="13" customFormat="1">
      <c r="A434" s="13"/>
      <c r="B434" s="224"/>
      <c r="C434" s="225"/>
      <c r="D434" s="226" t="s">
        <v>163</v>
      </c>
      <c r="E434" s="227" t="s">
        <v>19</v>
      </c>
      <c r="F434" s="228" t="s">
        <v>889</v>
      </c>
      <c r="G434" s="225"/>
      <c r="H434" s="229">
        <v>-0.20000000000000001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163</v>
      </c>
      <c r="AU434" s="235" t="s">
        <v>88</v>
      </c>
      <c r="AV434" s="13" t="s">
        <v>88</v>
      </c>
      <c r="AW434" s="13" t="s">
        <v>37</v>
      </c>
      <c r="AX434" s="13" t="s">
        <v>78</v>
      </c>
      <c r="AY434" s="235" t="s">
        <v>153</v>
      </c>
    </row>
    <row r="435" s="14" customFormat="1">
      <c r="A435" s="14"/>
      <c r="B435" s="236"/>
      <c r="C435" s="237"/>
      <c r="D435" s="226" t="s">
        <v>163</v>
      </c>
      <c r="E435" s="238" t="s">
        <v>19</v>
      </c>
      <c r="F435" s="239" t="s">
        <v>890</v>
      </c>
      <c r="G435" s="237"/>
      <c r="H435" s="238" t="s">
        <v>19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163</v>
      </c>
      <c r="AU435" s="245" t="s">
        <v>88</v>
      </c>
      <c r="AV435" s="14" t="s">
        <v>86</v>
      </c>
      <c r="AW435" s="14" t="s">
        <v>37</v>
      </c>
      <c r="AX435" s="14" t="s">
        <v>78</v>
      </c>
      <c r="AY435" s="245" t="s">
        <v>153</v>
      </c>
    </row>
    <row r="436" s="15" customFormat="1">
      <c r="A436" s="15"/>
      <c r="B436" s="246"/>
      <c r="C436" s="247"/>
      <c r="D436" s="226" t="s">
        <v>163</v>
      </c>
      <c r="E436" s="248" t="s">
        <v>19</v>
      </c>
      <c r="F436" s="249" t="s">
        <v>166</v>
      </c>
      <c r="G436" s="247"/>
      <c r="H436" s="250">
        <v>18.455000000000002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163</v>
      </c>
      <c r="AU436" s="256" t="s">
        <v>88</v>
      </c>
      <c r="AV436" s="15" t="s">
        <v>160</v>
      </c>
      <c r="AW436" s="15" t="s">
        <v>37</v>
      </c>
      <c r="AX436" s="15" t="s">
        <v>86</v>
      </c>
      <c r="AY436" s="256" t="s">
        <v>153</v>
      </c>
    </row>
    <row r="437" s="2" customFormat="1" ht="21.75" customHeight="1">
      <c r="A437" s="40"/>
      <c r="B437" s="41"/>
      <c r="C437" s="206" t="s">
        <v>376</v>
      </c>
      <c r="D437" s="206" t="s">
        <v>155</v>
      </c>
      <c r="E437" s="207" t="s">
        <v>891</v>
      </c>
      <c r="F437" s="208" t="s">
        <v>892</v>
      </c>
      <c r="G437" s="209" t="s">
        <v>341</v>
      </c>
      <c r="H437" s="210">
        <v>1</v>
      </c>
      <c r="I437" s="211"/>
      <c r="J437" s="212">
        <f>ROUND(I437*H437,2)</f>
        <v>0</v>
      </c>
      <c r="K437" s="208" t="s">
        <v>159</v>
      </c>
      <c r="L437" s="46"/>
      <c r="M437" s="213" t="s">
        <v>19</v>
      </c>
      <c r="N437" s="214" t="s">
        <v>49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160</v>
      </c>
      <c r="AT437" s="217" t="s">
        <v>155</v>
      </c>
      <c r="AU437" s="217" t="s">
        <v>88</v>
      </c>
      <c r="AY437" s="19" t="s">
        <v>153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86</v>
      </c>
      <c r="BK437" s="218">
        <f>ROUND(I437*H437,2)</f>
        <v>0</v>
      </c>
      <c r="BL437" s="19" t="s">
        <v>160</v>
      </c>
      <c r="BM437" s="217" t="s">
        <v>561</v>
      </c>
    </row>
    <row r="438" s="2" customFormat="1">
      <c r="A438" s="40"/>
      <c r="B438" s="41"/>
      <c r="C438" s="42"/>
      <c r="D438" s="219" t="s">
        <v>161</v>
      </c>
      <c r="E438" s="42"/>
      <c r="F438" s="220" t="s">
        <v>893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161</v>
      </c>
      <c r="AU438" s="19" t="s">
        <v>88</v>
      </c>
    </row>
    <row r="439" s="2" customFormat="1" ht="24.15" customHeight="1">
      <c r="A439" s="40"/>
      <c r="B439" s="41"/>
      <c r="C439" s="206" t="s">
        <v>558</v>
      </c>
      <c r="D439" s="206" t="s">
        <v>155</v>
      </c>
      <c r="E439" s="207" t="s">
        <v>894</v>
      </c>
      <c r="F439" s="208" t="s">
        <v>895</v>
      </c>
      <c r="G439" s="209" t="s">
        <v>341</v>
      </c>
      <c r="H439" s="210">
        <v>5</v>
      </c>
      <c r="I439" s="211"/>
      <c r="J439" s="212">
        <f>ROUND(I439*H439,2)</f>
        <v>0</v>
      </c>
      <c r="K439" s="208" t="s">
        <v>159</v>
      </c>
      <c r="L439" s="46"/>
      <c r="M439" s="213" t="s">
        <v>19</v>
      </c>
      <c r="N439" s="214" t="s">
        <v>49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160</v>
      </c>
      <c r="AT439" s="217" t="s">
        <v>155</v>
      </c>
      <c r="AU439" s="217" t="s">
        <v>88</v>
      </c>
      <c r="AY439" s="19" t="s">
        <v>153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86</v>
      </c>
      <c r="BK439" s="218">
        <f>ROUND(I439*H439,2)</f>
        <v>0</v>
      </c>
      <c r="BL439" s="19" t="s">
        <v>160</v>
      </c>
      <c r="BM439" s="217" t="s">
        <v>565</v>
      </c>
    </row>
    <row r="440" s="2" customFormat="1">
      <c r="A440" s="40"/>
      <c r="B440" s="41"/>
      <c r="C440" s="42"/>
      <c r="D440" s="219" t="s">
        <v>161</v>
      </c>
      <c r="E440" s="42"/>
      <c r="F440" s="220" t="s">
        <v>896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161</v>
      </c>
      <c r="AU440" s="19" t="s">
        <v>88</v>
      </c>
    </row>
    <row r="441" s="2" customFormat="1" ht="16.5" customHeight="1">
      <c r="A441" s="40"/>
      <c r="B441" s="41"/>
      <c r="C441" s="206" t="s">
        <v>379</v>
      </c>
      <c r="D441" s="206" t="s">
        <v>155</v>
      </c>
      <c r="E441" s="207" t="s">
        <v>897</v>
      </c>
      <c r="F441" s="208" t="s">
        <v>898</v>
      </c>
      <c r="G441" s="209" t="s">
        <v>341</v>
      </c>
      <c r="H441" s="210">
        <v>6</v>
      </c>
      <c r="I441" s="211"/>
      <c r="J441" s="212">
        <f>ROUND(I441*H441,2)</f>
        <v>0</v>
      </c>
      <c r="K441" s="208" t="s">
        <v>159</v>
      </c>
      <c r="L441" s="46"/>
      <c r="M441" s="213" t="s">
        <v>19</v>
      </c>
      <c r="N441" s="214" t="s">
        <v>49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160</v>
      </c>
      <c r="AT441" s="217" t="s">
        <v>155</v>
      </c>
      <c r="AU441" s="217" t="s">
        <v>88</v>
      </c>
      <c r="AY441" s="19" t="s">
        <v>153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86</v>
      </c>
      <c r="BK441" s="218">
        <f>ROUND(I441*H441,2)</f>
        <v>0</v>
      </c>
      <c r="BL441" s="19" t="s">
        <v>160</v>
      </c>
      <c r="BM441" s="217" t="s">
        <v>574</v>
      </c>
    </row>
    <row r="442" s="2" customFormat="1">
      <c r="A442" s="40"/>
      <c r="B442" s="41"/>
      <c r="C442" s="42"/>
      <c r="D442" s="219" t="s">
        <v>161</v>
      </c>
      <c r="E442" s="42"/>
      <c r="F442" s="220" t="s">
        <v>899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161</v>
      </c>
      <c r="AU442" s="19" t="s">
        <v>88</v>
      </c>
    </row>
    <row r="443" s="2" customFormat="1" ht="16.5" customHeight="1">
      <c r="A443" s="40"/>
      <c r="B443" s="41"/>
      <c r="C443" s="257" t="s">
        <v>233</v>
      </c>
      <c r="D443" s="257" t="s">
        <v>220</v>
      </c>
      <c r="E443" s="258" t="s">
        <v>900</v>
      </c>
      <c r="F443" s="259" t="s">
        <v>901</v>
      </c>
      <c r="G443" s="260" t="s">
        <v>341</v>
      </c>
      <c r="H443" s="261">
        <v>7</v>
      </c>
      <c r="I443" s="262"/>
      <c r="J443" s="263">
        <f>ROUND(I443*H443,2)</f>
        <v>0</v>
      </c>
      <c r="K443" s="259" t="s">
        <v>159</v>
      </c>
      <c r="L443" s="264"/>
      <c r="M443" s="265" t="s">
        <v>19</v>
      </c>
      <c r="N443" s="266" t="s">
        <v>49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182</v>
      </c>
      <c r="AT443" s="217" t="s">
        <v>220</v>
      </c>
      <c r="AU443" s="217" t="s">
        <v>88</v>
      </c>
      <c r="AY443" s="19" t="s">
        <v>153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86</v>
      </c>
      <c r="BK443" s="218">
        <f>ROUND(I443*H443,2)</f>
        <v>0</v>
      </c>
      <c r="BL443" s="19" t="s">
        <v>160</v>
      </c>
      <c r="BM443" s="217" t="s">
        <v>902</v>
      </c>
    </row>
    <row r="444" s="2" customFormat="1" ht="16.5" customHeight="1">
      <c r="A444" s="40"/>
      <c r="B444" s="41"/>
      <c r="C444" s="257" t="s">
        <v>384</v>
      </c>
      <c r="D444" s="257" t="s">
        <v>220</v>
      </c>
      <c r="E444" s="258" t="s">
        <v>903</v>
      </c>
      <c r="F444" s="259" t="s">
        <v>904</v>
      </c>
      <c r="G444" s="260" t="s">
        <v>341</v>
      </c>
      <c r="H444" s="261">
        <v>4</v>
      </c>
      <c r="I444" s="262"/>
      <c r="J444" s="263">
        <f>ROUND(I444*H444,2)</f>
        <v>0</v>
      </c>
      <c r="K444" s="259" t="s">
        <v>159</v>
      </c>
      <c r="L444" s="264"/>
      <c r="M444" s="265" t="s">
        <v>19</v>
      </c>
      <c r="N444" s="266" t="s">
        <v>49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182</v>
      </c>
      <c r="AT444" s="217" t="s">
        <v>220</v>
      </c>
      <c r="AU444" s="217" t="s">
        <v>88</v>
      </c>
      <c r="AY444" s="19" t="s">
        <v>153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86</v>
      </c>
      <c r="BK444" s="218">
        <f>ROUND(I444*H444,2)</f>
        <v>0</v>
      </c>
      <c r="BL444" s="19" t="s">
        <v>160</v>
      </c>
      <c r="BM444" s="217" t="s">
        <v>905</v>
      </c>
    </row>
    <row r="445" s="2" customFormat="1" ht="16.5" customHeight="1">
      <c r="A445" s="40"/>
      <c r="B445" s="41"/>
      <c r="C445" s="257" t="s">
        <v>906</v>
      </c>
      <c r="D445" s="257" t="s">
        <v>220</v>
      </c>
      <c r="E445" s="258" t="s">
        <v>907</v>
      </c>
      <c r="F445" s="259" t="s">
        <v>908</v>
      </c>
      <c r="G445" s="260" t="s">
        <v>341</v>
      </c>
      <c r="H445" s="261">
        <v>1</v>
      </c>
      <c r="I445" s="262"/>
      <c r="J445" s="263">
        <f>ROUND(I445*H445,2)</f>
        <v>0</v>
      </c>
      <c r="K445" s="259" t="s">
        <v>159</v>
      </c>
      <c r="L445" s="264"/>
      <c r="M445" s="265" t="s">
        <v>19</v>
      </c>
      <c r="N445" s="266" t="s">
        <v>49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182</v>
      </c>
      <c r="AT445" s="217" t="s">
        <v>220</v>
      </c>
      <c r="AU445" s="217" t="s">
        <v>88</v>
      </c>
      <c r="AY445" s="19" t="s">
        <v>153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86</v>
      </c>
      <c r="BK445" s="218">
        <f>ROUND(I445*H445,2)</f>
        <v>0</v>
      </c>
      <c r="BL445" s="19" t="s">
        <v>160</v>
      </c>
      <c r="BM445" s="217" t="s">
        <v>909</v>
      </c>
    </row>
    <row r="446" s="2" customFormat="1" ht="16.5" customHeight="1">
      <c r="A446" s="40"/>
      <c r="B446" s="41"/>
      <c r="C446" s="257" t="s">
        <v>387</v>
      </c>
      <c r="D446" s="257" t="s">
        <v>220</v>
      </c>
      <c r="E446" s="258" t="s">
        <v>910</v>
      </c>
      <c r="F446" s="259" t="s">
        <v>911</v>
      </c>
      <c r="G446" s="260" t="s">
        <v>341</v>
      </c>
      <c r="H446" s="261">
        <v>26</v>
      </c>
      <c r="I446" s="262"/>
      <c r="J446" s="263">
        <f>ROUND(I446*H446,2)</f>
        <v>0</v>
      </c>
      <c r="K446" s="259" t="s">
        <v>159</v>
      </c>
      <c r="L446" s="264"/>
      <c r="M446" s="265" t="s">
        <v>19</v>
      </c>
      <c r="N446" s="266" t="s">
        <v>49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182</v>
      </c>
      <c r="AT446" s="217" t="s">
        <v>220</v>
      </c>
      <c r="AU446" s="217" t="s">
        <v>88</v>
      </c>
      <c r="AY446" s="19" t="s">
        <v>153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86</v>
      </c>
      <c r="BK446" s="218">
        <f>ROUND(I446*H446,2)</f>
        <v>0</v>
      </c>
      <c r="BL446" s="19" t="s">
        <v>160</v>
      </c>
      <c r="BM446" s="217" t="s">
        <v>912</v>
      </c>
    </row>
    <row r="447" s="2" customFormat="1" ht="16.5" customHeight="1">
      <c r="A447" s="40"/>
      <c r="B447" s="41"/>
      <c r="C447" s="257" t="s">
        <v>913</v>
      </c>
      <c r="D447" s="257" t="s">
        <v>220</v>
      </c>
      <c r="E447" s="258" t="s">
        <v>914</v>
      </c>
      <c r="F447" s="259" t="s">
        <v>915</v>
      </c>
      <c r="G447" s="260" t="s">
        <v>341</v>
      </c>
      <c r="H447" s="261">
        <v>1</v>
      </c>
      <c r="I447" s="262"/>
      <c r="J447" s="263">
        <f>ROUND(I447*H447,2)</f>
        <v>0</v>
      </c>
      <c r="K447" s="259" t="s">
        <v>159</v>
      </c>
      <c r="L447" s="264"/>
      <c r="M447" s="265" t="s">
        <v>19</v>
      </c>
      <c r="N447" s="266" t="s">
        <v>49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182</v>
      </c>
      <c r="AT447" s="217" t="s">
        <v>220</v>
      </c>
      <c r="AU447" s="217" t="s">
        <v>88</v>
      </c>
      <c r="AY447" s="19" t="s">
        <v>153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86</v>
      </c>
      <c r="BK447" s="218">
        <f>ROUND(I447*H447,2)</f>
        <v>0</v>
      </c>
      <c r="BL447" s="19" t="s">
        <v>160</v>
      </c>
      <c r="BM447" s="217" t="s">
        <v>916</v>
      </c>
    </row>
    <row r="448" s="2" customFormat="1" ht="16.5" customHeight="1">
      <c r="A448" s="40"/>
      <c r="B448" s="41"/>
      <c r="C448" s="257" t="s">
        <v>392</v>
      </c>
      <c r="D448" s="257" t="s">
        <v>220</v>
      </c>
      <c r="E448" s="258" t="s">
        <v>917</v>
      </c>
      <c r="F448" s="259" t="s">
        <v>918</v>
      </c>
      <c r="G448" s="260" t="s">
        <v>341</v>
      </c>
      <c r="H448" s="261">
        <v>9</v>
      </c>
      <c r="I448" s="262"/>
      <c r="J448" s="263">
        <f>ROUND(I448*H448,2)</f>
        <v>0</v>
      </c>
      <c r="K448" s="259" t="s">
        <v>159</v>
      </c>
      <c r="L448" s="264"/>
      <c r="M448" s="265" t="s">
        <v>19</v>
      </c>
      <c r="N448" s="266" t="s">
        <v>49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182</v>
      </c>
      <c r="AT448" s="217" t="s">
        <v>220</v>
      </c>
      <c r="AU448" s="217" t="s">
        <v>88</v>
      </c>
      <c r="AY448" s="19" t="s">
        <v>153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86</v>
      </c>
      <c r="BK448" s="218">
        <f>ROUND(I448*H448,2)</f>
        <v>0</v>
      </c>
      <c r="BL448" s="19" t="s">
        <v>160</v>
      </c>
      <c r="BM448" s="217" t="s">
        <v>919</v>
      </c>
    </row>
    <row r="449" s="2" customFormat="1" ht="16.5" customHeight="1">
      <c r="A449" s="40"/>
      <c r="B449" s="41"/>
      <c r="C449" s="257" t="s">
        <v>920</v>
      </c>
      <c r="D449" s="257" t="s">
        <v>220</v>
      </c>
      <c r="E449" s="258" t="s">
        <v>921</v>
      </c>
      <c r="F449" s="259" t="s">
        <v>922</v>
      </c>
      <c r="G449" s="260" t="s">
        <v>341</v>
      </c>
      <c r="H449" s="261">
        <v>4</v>
      </c>
      <c r="I449" s="262"/>
      <c r="J449" s="263">
        <f>ROUND(I449*H449,2)</f>
        <v>0</v>
      </c>
      <c r="K449" s="259" t="s">
        <v>159</v>
      </c>
      <c r="L449" s="264"/>
      <c r="M449" s="265" t="s">
        <v>19</v>
      </c>
      <c r="N449" s="266" t="s">
        <v>49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182</v>
      </c>
      <c r="AT449" s="217" t="s">
        <v>220</v>
      </c>
      <c r="AU449" s="217" t="s">
        <v>88</v>
      </c>
      <c r="AY449" s="19" t="s">
        <v>153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86</v>
      </c>
      <c r="BK449" s="218">
        <f>ROUND(I449*H449,2)</f>
        <v>0</v>
      </c>
      <c r="BL449" s="19" t="s">
        <v>160</v>
      </c>
      <c r="BM449" s="217" t="s">
        <v>923</v>
      </c>
    </row>
    <row r="450" s="2" customFormat="1" ht="16.5" customHeight="1">
      <c r="A450" s="40"/>
      <c r="B450" s="41"/>
      <c r="C450" s="257" t="s">
        <v>395</v>
      </c>
      <c r="D450" s="257" t="s">
        <v>220</v>
      </c>
      <c r="E450" s="258" t="s">
        <v>924</v>
      </c>
      <c r="F450" s="259" t="s">
        <v>925</v>
      </c>
      <c r="G450" s="260" t="s">
        <v>341</v>
      </c>
      <c r="H450" s="261">
        <v>12</v>
      </c>
      <c r="I450" s="262"/>
      <c r="J450" s="263">
        <f>ROUND(I450*H450,2)</f>
        <v>0</v>
      </c>
      <c r="K450" s="259" t="s">
        <v>159</v>
      </c>
      <c r="L450" s="264"/>
      <c r="M450" s="265" t="s">
        <v>19</v>
      </c>
      <c r="N450" s="266" t="s">
        <v>49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182</v>
      </c>
      <c r="AT450" s="217" t="s">
        <v>220</v>
      </c>
      <c r="AU450" s="217" t="s">
        <v>88</v>
      </c>
      <c r="AY450" s="19" t="s">
        <v>153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86</v>
      </c>
      <c r="BK450" s="218">
        <f>ROUND(I450*H450,2)</f>
        <v>0</v>
      </c>
      <c r="BL450" s="19" t="s">
        <v>160</v>
      </c>
      <c r="BM450" s="217" t="s">
        <v>926</v>
      </c>
    </row>
    <row r="451" s="2" customFormat="1" ht="24.15" customHeight="1">
      <c r="A451" s="40"/>
      <c r="B451" s="41"/>
      <c r="C451" s="206" t="s">
        <v>441</v>
      </c>
      <c r="D451" s="206" t="s">
        <v>155</v>
      </c>
      <c r="E451" s="207" t="s">
        <v>927</v>
      </c>
      <c r="F451" s="208" t="s">
        <v>928</v>
      </c>
      <c r="G451" s="209" t="s">
        <v>158</v>
      </c>
      <c r="H451" s="210">
        <v>128.25</v>
      </c>
      <c r="I451" s="211"/>
      <c r="J451" s="212">
        <f>ROUND(I451*H451,2)</f>
        <v>0</v>
      </c>
      <c r="K451" s="208" t="s">
        <v>403</v>
      </c>
      <c r="L451" s="46"/>
      <c r="M451" s="213" t="s">
        <v>19</v>
      </c>
      <c r="N451" s="214" t="s">
        <v>49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160</v>
      </c>
      <c r="AT451" s="217" t="s">
        <v>155</v>
      </c>
      <c r="AU451" s="217" t="s">
        <v>88</v>
      </c>
      <c r="AY451" s="19" t="s">
        <v>153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86</v>
      </c>
      <c r="BK451" s="218">
        <f>ROUND(I451*H451,2)</f>
        <v>0</v>
      </c>
      <c r="BL451" s="19" t="s">
        <v>160</v>
      </c>
      <c r="BM451" s="217" t="s">
        <v>929</v>
      </c>
    </row>
    <row r="452" s="2" customFormat="1">
      <c r="A452" s="40"/>
      <c r="B452" s="41"/>
      <c r="C452" s="42"/>
      <c r="D452" s="219" t="s">
        <v>161</v>
      </c>
      <c r="E452" s="42"/>
      <c r="F452" s="220" t="s">
        <v>930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161</v>
      </c>
      <c r="AU452" s="19" t="s">
        <v>88</v>
      </c>
    </row>
    <row r="453" s="2" customFormat="1" ht="21.75" customHeight="1">
      <c r="A453" s="40"/>
      <c r="B453" s="41"/>
      <c r="C453" s="206" t="s">
        <v>931</v>
      </c>
      <c r="D453" s="206" t="s">
        <v>155</v>
      </c>
      <c r="E453" s="207" t="s">
        <v>932</v>
      </c>
      <c r="F453" s="208" t="s">
        <v>933</v>
      </c>
      <c r="G453" s="209" t="s">
        <v>158</v>
      </c>
      <c r="H453" s="210">
        <v>128.25</v>
      </c>
      <c r="I453" s="211"/>
      <c r="J453" s="212">
        <f>ROUND(I453*H453,2)</f>
        <v>0</v>
      </c>
      <c r="K453" s="208" t="s">
        <v>159</v>
      </c>
      <c r="L453" s="46"/>
      <c r="M453" s="213" t="s">
        <v>19</v>
      </c>
      <c r="N453" s="214" t="s">
        <v>49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160</v>
      </c>
      <c r="AT453" s="217" t="s">
        <v>155</v>
      </c>
      <c r="AU453" s="217" t="s">
        <v>88</v>
      </c>
      <c r="AY453" s="19" t="s">
        <v>153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86</v>
      </c>
      <c r="BK453" s="218">
        <f>ROUND(I453*H453,2)</f>
        <v>0</v>
      </c>
      <c r="BL453" s="19" t="s">
        <v>160</v>
      </c>
      <c r="BM453" s="217" t="s">
        <v>934</v>
      </c>
    </row>
    <row r="454" s="2" customFormat="1">
      <c r="A454" s="40"/>
      <c r="B454" s="41"/>
      <c r="C454" s="42"/>
      <c r="D454" s="219" t="s">
        <v>161</v>
      </c>
      <c r="E454" s="42"/>
      <c r="F454" s="220" t="s">
        <v>935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161</v>
      </c>
      <c r="AU454" s="19" t="s">
        <v>88</v>
      </c>
    </row>
    <row r="455" s="13" customFormat="1">
      <c r="A455" s="13"/>
      <c r="B455" s="224"/>
      <c r="C455" s="225"/>
      <c r="D455" s="226" t="s">
        <v>163</v>
      </c>
      <c r="E455" s="227" t="s">
        <v>19</v>
      </c>
      <c r="F455" s="228" t="s">
        <v>936</v>
      </c>
      <c r="G455" s="225"/>
      <c r="H455" s="229">
        <v>38.25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163</v>
      </c>
      <c r="AU455" s="235" t="s">
        <v>88</v>
      </c>
      <c r="AV455" s="13" t="s">
        <v>88</v>
      </c>
      <c r="AW455" s="13" t="s">
        <v>37</v>
      </c>
      <c r="AX455" s="13" t="s">
        <v>78</v>
      </c>
      <c r="AY455" s="235" t="s">
        <v>153</v>
      </c>
    </row>
    <row r="456" s="13" customFormat="1">
      <c r="A456" s="13"/>
      <c r="B456" s="224"/>
      <c r="C456" s="225"/>
      <c r="D456" s="226" t="s">
        <v>163</v>
      </c>
      <c r="E456" s="227" t="s">
        <v>19</v>
      </c>
      <c r="F456" s="228" t="s">
        <v>937</v>
      </c>
      <c r="G456" s="225"/>
      <c r="H456" s="229">
        <v>90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163</v>
      </c>
      <c r="AU456" s="235" t="s">
        <v>88</v>
      </c>
      <c r="AV456" s="13" t="s">
        <v>88</v>
      </c>
      <c r="AW456" s="13" t="s">
        <v>37</v>
      </c>
      <c r="AX456" s="13" t="s">
        <v>78</v>
      </c>
      <c r="AY456" s="235" t="s">
        <v>153</v>
      </c>
    </row>
    <row r="457" s="15" customFormat="1">
      <c r="A457" s="15"/>
      <c r="B457" s="246"/>
      <c r="C457" s="247"/>
      <c r="D457" s="226" t="s">
        <v>163</v>
      </c>
      <c r="E457" s="248" t="s">
        <v>19</v>
      </c>
      <c r="F457" s="249" t="s">
        <v>166</v>
      </c>
      <c r="G457" s="247"/>
      <c r="H457" s="250">
        <v>128.25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163</v>
      </c>
      <c r="AU457" s="256" t="s">
        <v>88</v>
      </c>
      <c r="AV457" s="15" t="s">
        <v>160</v>
      </c>
      <c r="AW457" s="15" t="s">
        <v>37</v>
      </c>
      <c r="AX457" s="15" t="s">
        <v>86</v>
      </c>
      <c r="AY457" s="256" t="s">
        <v>153</v>
      </c>
    </row>
    <row r="458" s="2" customFormat="1" ht="21.75" customHeight="1">
      <c r="A458" s="40"/>
      <c r="B458" s="41"/>
      <c r="C458" s="206" t="s">
        <v>400</v>
      </c>
      <c r="D458" s="206" t="s">
        <v>155</v>
      </c>
      <c r="E458" s="207" t="s">
        <v>938</v>
      </c>
      <c r="F458" s="208" t="s">
        <v>939</v>
      </c>
      <c r="G458" s="209" t="s">
        <v>341</v>
      </c>
      <c r="H458" s="210">
        <v>12</v>
      </c>
      <c r="I458" s="211"/>
      <c r="J458" s="212">
        <f>ROUND(I458*H458,2)</f>
        <v>0</v>
      </c>
      <c r="K458" s="208" t="s">
        <v>159</v>
      </c>
      <c r="L458" s="46"/>
      <c r="M458" s="213" t="s">
        <v>19</v>
      </c>
      <c r="N458" s="214" t="s">
        <v>49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160</v>
      </c>
      <c r="AT458" s="217" t="s">
        <v>155</v>
      </c>
      <c r="AU458" s="217" t="s">
        <v>88</v>
      </c>
      <c r="AY458" s="19" t="s">
        <v>153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86</v>
      </c>
      <c r="BK458" s="218">
        <f>ROUND(I458*H458,2)</f>
        <v>0</v>
      </c>
      <c r="BL458" s="19" t="s">
        <v>160</v>
      </c>
      <c r="BM458" s="217" t="s">
        <v>940</v>
      </c>
    </row>
    <row r="459" s="2" customFormat="1">
      <c r="A459" s="40"/>
      <c r="B459" s="41"/>
      <c r="C459" s="42"/>
      <c r="D459" s="219" t="s">
        <v>161</v>
      </c>
      <c r="E459" s="42"/>
      <c r="F459" s="220" t="s">
        <v>941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161</v>
      </c>
      <c r="AU459" s="19" t="s">
        <v>88</v>
      </c>
    </row>
    <row r="460" s="2" customFormat="1" ht="16.5" customHeight="1">
      <c r="A460" s="40"/>
      <c r="B460" s="41"/>
      <c r="C460" s="257" t="s">
        <v>942</v>
      </c>
      <c r="D460" s="257" t="s">
        <v>220</v>
      </c>
      <c r="E460" s="258" t="s">
        <v>943</v>
      </c>
      <c r="F460" s="259" t="s">
        <v>944</v>
      </c>
      <c r="G460" s="260" t="s">
        <v>341</v>
      </c>
      <c r="H460" s="261">
        <v>3</v>
      </c>
      <c r="I460" s="262"/>
      <c r="J460" s="263">
        <f>ROUND(I460*H460,2)</f>
        <v>0</v>
      </c>
      <c r="K460" s="259" t="s">
        <v>159</v>
      </c>
      <c r="L460" s="264"/>
      <c r="M460" s="265" t="s">
        <v>19</v>
      </c>
      <c r="N460" s="266" t="s">
        <v>49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182</v>
      </c>
      <c r="AT460" s="217" t="s">
        <v>220</v>
      </c>
      <c r="AU460" s="217" t="s">
        <v>88</v>
      </c>
      <c r="AY460" s="19" t="s">
        <v>153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86</v>
      </c>
      <c r="BK460" s="218">
        <f>ROUND(I460*H460,2)</f>
        <v>0</v>
      </c>
      <c r="BL460" s="19" t="s">
        <v>160</v>
      </c>
      <c r="BM460" s="217" t="s">
        <v>945</v>
      </c>
    </row>
    <row r="461" s="2" customFormat="1" ht="16.5" customHeight="1">
      <c r="A461" s="40"/>
      <c r="B461" s="41"/>
      <c r="C461" s="257" t="s">
        <v>774</v>
      </c>
      <c r="D461" s="257" t="s">
        <v>220</v>
      </c>
      <c r="E461" s="258" t="s">
        <v>946</v>
      </c>
      <c r="F461" s="259" t="s">
        <v>947</v>
      </c>
      <c r="G461" s="260" t="s">
        <v>341</v>
      </c>
      <c r="H461" s="261">
        <v>7</v>
      </c>
      <c r="I461" s="262"/>
      <c r="J461" s="263">
        <f>ROUND(I461*H461,2)</f>
        <v>0</v>
      </c>
      <c r="K461" s="259" t="s">
        <v>159</v>
      </c>
      <c r="L461" s="264"/>
      <c r="M461" s="265" t="s">
        <v>19</v>
      </c>
      <c r="N461" s="266" t="s">
        <v>49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182</v>
      </c>
      <c r="AT461" s="217" t="s">
        <v>220</v>
      </c>
      <c r="AU461" s="217" t="s">
        <v>88</v>
      </c>
      <c r="AY461" s="19" t="s">
        <v>153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86</v>
      </c>
      <c r="BK461" s="218">
        <f>ROUND(I461*H461,2)</f>
        <v>0</v>
      </c>
      <c r="BL461" s="19" t="s">
        <v>160</v>
      </c>
      <c r="BM461" s="217" t="s">
        <v>948</v>
      </c>
    </row>
    <row r="462" s="2" customFormat="1" ht="24.15" customHeight="1">
      <c r="A462" s="40"/>
      <c r="B462" s="41"/>
      <c r="C462" s="257" t="s">
        <v>949</v>
      </c>
      <c r="D462" s="257" t="s">
        <v>220</v>
      </c>
      <c r="E462" s="258" t="s">
        <v>950</v>
      </c>
      <c r="F462" s="259" t="s">
        <v>951</v>
      </c>
      <c r="G462" s="260" t="s">
        <v>341</v>
      </c>
      <c r="H462" s="261">
        <v>2</v>
      </c>
      <c r="I462" s="262"/>
      <c r="J462" s="263">
        <f>ROUND(I462*H462,2)</f>
        <v>0</v>
      </c>
      <c r="K462" s="259" t="s">
        <v>159</v>
      </c>
      <c r="L462" s="264"/>
      <c r="M462" s="265" t="s">
        <v>19</v>
      </c>
      <c r="N462" s="266" t="s">
        <v>49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182</v>
      </c>
      <c r="AT462" s="217" t="s">
        <v>220</v>
      </c>
      <c r="AU462" s="217" t="s">
        <v>88</v>
      </c>
      <c r="AY462" s="19" t="s">
        <v>153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86</v>
      </c>
      <c r="BK462" s="218">
        <f>ROUND(I462*H462,2)</f>
        <v>0</v>
      </c>
      <c r="BL462" s="19" t="s">
        <v>160</v>
      </c>
      <c r="BM462" s="217" t="s">
        <v>952</v>
      </c>
    </row>
    <row r="463" s="2" customFormat="1" ht="16.5" customHeight="1">
      <c r="A463" s="40"/>
      <c r="B463" s="41"/>
      <c r="C463" s="206" t="s">
        <v>408</v>
      </c>
      <c r="D463" s="206" t="s">
        <v>155</v>
      </c>
      <c r="E463" s="207" t="s">
        <v>953</v>
      </c>
      <c r="F463" s="208" t="s">
        <v>954</v>
      </c>
      <c r="G463" s="209" t="s">
        <v>274</v>
      </c>
      <c r="H463" s="210">
        <v>485.5</v>
      </c>
      <c r="I463" s="211"/>
      <c r="J463" s="212">
        <f>ROUND(I463*H463,2)</f>
        <v>0</v>
      </c>
      <c r="K463" s="208" t="s">
        <v>159</v>
      </c>
      <c r="L463" s="46"/>
      <c r="M463" s="213" t="s">
        <v>19</v>
      </c>
      <c r="N463" s="214" t="s">
        <v>49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160</v>
      </c>
      <c r="AT463" s="217" t="s">
        <v>155</v>
      </c>
      <c r="AU463" s="217" t="s">
        <v>88</v>
      </c>
      <c r="AY463" s="19" t="s">
        <v>153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86</v>
      </c>
      <c r="BK463" s="218">
        <f>ROUND(I463*H463,2)</f>
        <v>0</v>
      </c>
      <c r="BL463" s="19" t="s">
        <v>160</v>
      </c>
      <c r="BM463" s="217" t="s">
        <v>955</v>
      </c>
    </row>
    <row r="464" s="2" customFormat="1">
      <c r="A464" s="40"/>
      <c r="B464" s="41"/>
      <c r="C464" s="42"/>
      <c r="D464" s="219" t="s">
        <v>161</v>
      </c>
      <c r="E464" s="42"/>
      <c r="F464" s="220" t="s">
        <v>956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161</v>
      </c>
      <c r="AU464" s="19" t="s">
        <v>88</v>
      </c>
    </row>
    <row r="465" s="13" customFormat="1">
      <c r="A465" s="13"/>
      <c r="B465" s="224"/>
      <c r="C465" s="225"/>
      <c r="D465" s="226" t="s">
        <v>163</v>
      </c>
      <c r="E465" s="227" t="s">
        <v>19</v>
      </c>
      <c r="F465" s="228" t="s">
        <v>957</v>
      </c>
      <c r="G465" s="225"/>
      <c r="H465" s="229">
        <v>485.5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163</v>
      </c>
      <c r="AU465" s="235" t="s">
        <v>88</v>
      </c>
      <c r="AV465" s="13" t="s">
        <v>88</v>
      </c>
      <c r="AW465" s="13" t="s">
        <v>37</v>
      </c>
      <c r="AX465" s="13" t="s">
        <v>78</v>
      </c>
      <c r="AY465" s="235" t="s">
        <v>153</v>
      </c>
    </row>
    <row r="466" s="15" customFormat="1">
      <c r="A466" s="15"/>
      <c r="B466" s="246"/>
      <c r="C466" s="247"/>
      <c r="D466" s="226" t="s">
        <v>163</v>
      </c>
      <c r="E466" s="248" t="s">
        <v>19</v>
      </c>
      <c r="F466" s="249" t="s">
        <v>166</v>
      </c>
      <c r="G466" s="247"/>
      <c r="H466" s="250">
        <v>485.5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163</v>
      </c>
      <c r="AU466" s="256" t="s">
        <v>88</v>
      </c>
      <c r="AV466" s="15" t="s">
        <v>160</v>
      </c>
      <c r="AW466" s="15" t="s">
        <v>37</v>
      </c>
      <c r="AX466" s="15" t="s">
        <v>86</v>
      </c>
      <c r="AY466" s="256" t="s">
        <v>153</v>
      </c>
    </row>
    <row r="467" s="12" customFormat="1" ht="22.8" customHeight="1">
      <c r="A467" s="12"/>
      <c r="B467" s="190"/>
      <c r="C467" s="191"/>
      <c r="D467" s="192" t="s">
        <v>77</v>
      </c>
      <c r="E467" s="204" t="s">
        <v>213</v>
      </c>
      <c r="F467" s="204" t="s">
        <v>409</v>
      </c>
      <c r="G467" s="191"/>
      <c r="H467" s="191"/>
      <c r="I467" s="194"/>
      <c r="J467" s="205">
        <f>BK467</f>
        <v>0</v>
      </c>
      <c r="K467" s="191"/>
      <c r="L467" s="196"/>
      <c r="M467" s="197"/>
      <c r="N467" s="198"/>
      <c r="O467" s="198"/>
      <c r="P467" s="199">
        <f>SUM(P468:P485)</f>
        <v>0</v>
      </c>
      <c r="Q467" s="198"/>
      <c r="R467" s="199">
        <f>SUM(R468:R485)</f>
        <v>0</v>
      </c>
      <c r="S467" s="198"/>
      <c r="T467" s="200">
        <f>SUM(T468:T485)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1" t="s">
        <v>86</v>
      </c>
      <c r="AT467" s="202" t="s">
        <v>77</v>
      </c>
      <c r="AU467" s="202" t="s">
        <v>86</v>
      </c>
      <c r="AY467" s="201" t="s">
        <v>153</v>
      </c>
      <c r="BK467" s="203">
        <f>SUM(BK468:BK485)</f>
        <v>0</v>
      </c>
    </row>
    <row r="468" s="2" customFormat="1" ht="33" customHeight="1">
      <c r="A468" s="40"/>
      <c r="B468" s="41"/>
      <c r="C468" s="206" t="s">
        <v>958</v>
      </c>
      <c r="D468" s="206" t="s">
        <v>155</v>
      </c>
      <c r="E468" s="207" t="s">
        <v>523</v>
      </c>
      <c r="F468" s="208" t="s">
        <v>524</v>
      </c>
      <c r="G468" s="209" t="s">
        <v>274</v>
      </c>
      <c r="H468" s="210">
        <v>40.399999999999999</v>
      </c>
      <c r="I468" s="211"/>
      <c r="J468" s="212">
        <f>ROUND(I468*H468,2)</f>
        <v>0</v>
      </c>
      <c r="K468" s="208" t="s">
        <v>159</v>
      </c>
      <c r="L468" s="46"/>
      <c r="M468" s="213" t="s">
        <v>19</v>
      </c>
      <c r="N468" s="214" t="s">
        <v>49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160</v>
      </c>
      <c r="AT468" s="217" t="s">
        <v>155</v>
      </c>
      <c r="AU468" s="217" t="s">
        <v>88</v>
      </c>
      <c r="AY468" s="19" t="s">
        <v>153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86</v>
      </c>
      <c r="BK468" s="218">
        <f>ROUND(I468*H468,2)</f>
        <v>0</v>
      </c>
      <c r="BL468" s="19" t="s">
        <v>160</v>
      </c>
      <c r="BM468" s="217" t="s">
        <v>959</v>
      </c>
    </row>
    <row r="469" s="2" customFormat="1">
      <c r="A469" s="40"/>
      <c r="B469" s="41"/>
      <c r="C469" s="42"/>
      <c r="D469" s="219" t="s">
        <v>161</v>
      </c>
      <c r="E469" s="42"/>
      <c r="F469" s="220" t="s">
        <v>526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161</v>
      </c>
      <c r="AU469" s="19" t="s">
        <v>88</v>
      </c>
    </row>
    <row r="470" s="13" customFormat="1">
      <c r="A470" s="13"/>
      <c r="B470" s="224"/>
      <c r="C470" s="225"/>
      <c r="D470" s="226" t="s">
        <v>163</v>
      </c>
      <c r="E470" s="227" t="s">
        <v>19</v>
      </c>
      <c r="F470" s="228" t="s">
        <v>960</v>
      </c>
      <c r="G470" s="225"/>
      <c r="H470" s="229">
        <v>40.399999999999999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163</v>
      </c>
      <c r="AU470" s="235" t="s">
        <v>88</v>
      </c>
      <c r="AV470" s="13" t="s">
        <v>88</v>
      </c>
      <c r="AW470" s="13" t="s">
        <v>37</v>
      </c>
      <c r="AX470" s="13" t="s">
        <v>78</v>
      </c>
      <c r="AY470" s="235" t="s">
        <v>153</v>
      </c>
    </row>
    <row r="471" s="15" customFormat="1">
      <c r="A471" s="15"/>
      <c r="B471" s="246"/>
      <c r="C471" s="247"/>
      <c r="D471" s="226" t="s">
        <v>163</v>
      </c>
      <c r="E471" s="248" t="s">
        <v>19</v>
      </c>
      <c r="F471" s="249" t="s">
        <v>166</v>
      </c>
      <c r="G471" s="247"/>
      <c r="H471" s="250">
        <v>40.399999999999999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163</v>
      </c>
      <c r="AU471" s="256" t="s">
        <v>88</v>
      </c>
      <c r="AV471" s="15" t="s">
        <v>160</v>
      </c>
      <c r="AW471" s="15" t="s">
        <v>37</v>
      </c>
      <c r="AX471" s="15" t="s">
        <v>86</v>
      </c>
      <c r="AY471" s="256" t="s">
        <v>153</v>
      </c>
    </row>
    <row r="472" s="2" customFormat="1" ht="16.5" customHeight="1">
      <c r="A472" s="40"/>
      <c r="B472" s="41"/>
      <c r="C472" s="206" t="s">
        <v>412</v>
      </c>
      <c r="D472" s="206" t="s">
        <v>155</v>
      </c>
      <c r="E472" s="207" t="s">
        <v>961</v>
      </c>
      <c r="F472" s="208" t="s">
        <v>962</v>
      </c>
      <c r="G472" s="209" t="s">
        <v>274</v>
      </c>
      <c r="H472" s="210">
        <v>40.399999999999999</v>
      </c>
      <c r="I472" s="211"/>
      <c r="J472" s="212">
        <f>ROUND(I472*H472,2)</f>
        <v>0</v>
      </c>
      <c r="K472" s="208" t="s">
        <v>159</v>
      </c>
      <c r="L472" s="46"/>
      <c r="M472" s="213" t="s">
        <v>19</v>
      </c>
      <c r="N472" s="214" t="s">
        <v>49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160</v>
      </c>
      <c r="AT472" s="217" t="s">
        <v>155</v>
      </c>
      <c r="AU472" s="217" t="s">
        <v>88</v>
      </c>
      <c r="AY472" s="19" t="s">
        <v>153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86</v>
      </c>
      <c r="BK472" s="218">
        <f>ROUND(I472*H472,2)</f>
        <v>0</v>
      </c>
      <c r="BL472" s="19" t="s">
        <v>160</v>
      </c>
      <c r="BM472" s="217" t="s">
        <v>963</v>
      </c>
    </row>
    <row r="473" s="2" customFormat="1">
      <c r="A473" s="40"/>
      <c r="B473" s="41"/>
      <c r="C473" s="42"/>
      <c r="D473" s="219" t="s">
        <v>161</v>
      </c>
      <c r="E473" s="42"/>
      <c r="F473" s="220" t="s">
        <v>964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161</v>
      </c>
      <c r="AU473" s="19" t="s">
        <v>88</v>
      </c>
    </row>
    <row r="474" s="2" customFormat="1" ht="33" customHeight="1">
      <c r="A474" s="40"/>
      <c r="B474" s="41"/>
      <c r="C474" s="206" t="s">
        <v>965</v>
      </c>
      <c r="D474" s="206" t="s">
        <v>155</v>
      </c>
      <c r="E474" s="207" t="s">
        <v>966</v>
      </c>
      <c r="F474" s="208" t="s">
        <v>967</v>
      </c>
      <c r="G474" s="209" t="s">
        <v>274</v>
      </c>
      <c r="H474" s="210">
        <v>8</v>
      </c>
      <c r="I474" s="211"/>
      <c r="J474" s="212">
        <f>ROUND(I474*H474,2)</f>
        <v>0</v>
      </c>
      <c r="K474" s="208" t="s">
        <v>159</v>
      </c>
      <c r="L474" s="46"/>
      <c r="M474" s="213" t="s">
        <v>19</v>
      </c>
      <c r="N474" s="214" t="s">
        <v>49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160</v>
      </c>
      <c r="AT474" s="217" t="s">
        <v>155</v>
      </c>
      <c r="AU474" s="217" t="s">
        <v>88</v>
      </c>
      <c r="AY474" s="19" t="s">
        <v>153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86</v>
      </c>
      <c r="BK474" s="218">
        <f>ROUND(I474*H474,2)</f>
        <v>0</v>
      </c>
      <c r="BL474" s="19" t="s">
        <v>160</v>
      </c>
      <c r="BM474" s="217" t="s">
        <v>968</v>
      </c>
    </row>
    <row r="475" s="2" customFormat="1">
      <c r="A475" s="40"/>
      <c r="B475" s="41"/>
      <c r="C475" s="42"/>
      <c r="D475" s="219" t="s">
        <v>161</v>
      </c>
      <c r="E475" s="42"/>
      <c r="F475" s="220" t="s">
        <v>969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161</v>
      </c>
      <c r="AU475" s="19" t="s">
        <v>88</v>
      </c>
    </row>
    <row r="476" s="13" customFormat="1">
      <c r="A476" s="13"/>
      <c r="B476" s="224"/>
      <c r="C476" s="225"/>
      <c r="D476" s="226" t="s">
        <v>163</v>
      </c>
      <c r="E476" s="227" t="s">
        <v>19</v>
      </c>
      <c r="F476" s="228" t="s">
        <v>970</v>
      </c>
      <c r="G476" s="225"/>
      <c r="H476" s="229">
        <v>8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163</v>
      </c>
      <c r="AU476" s="235" t="s">
        <v>88</v>
      </c>
      <c r="AV476" s="13" t="s">
        <v>88</v>
      </c>
      <c r="AW476" s="13" t="s">
        <v>37</v>
      </c>
      <c r="AX476" s="13" t="s">
        <v>78</v>
      </c>
      <c r="AY476" s="235" t="s">
        <v>153</v>
      </c>
    </row>
    <row r="477" s="15" customFormat="1">
      <c r="A477" s="15"/>
      <c r="B477" s="246"/>
      <c r="C477" s="247"/>
      <c r="D477" s="226" t="s">
        <v>163</v>
      </c>
      <c r="E477" s="248" t="s">
        <v>19</v>
      </c>
      <c r="F477" s="249" t="s">
        <v>166</v>
      </c>
      <c r="G477" s="247"/>
      <c r="H477" s="250">
        <v>8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163</v>
      </c>
      <c r="AU477" s="256" t="s">
        <v>88</v>
      </c>
      <c r="AV477" s="15" t="s">
        <v>160</v>
      </c>
      <c r="AW477" s="15" t="s">
        <v>37</v>
      </c>
      <c r="AX477" s="15" t="s">
        <v>86</v>
      </c>
      <c r="AY477" s="256" t="s">
        <v>153</v>
      </c>
    </row>
    <row r="478" s="2" customFormat="1" ht="16.5" customHeight="1">
      <c r="A478" s="40"/>
      <c r="B478" s="41"/>
      <c r="C478" s="257" t="s">
        <v>418</v>
      </c>
      <c r="D478" s="257" t="s">
        <v>220</v>
      </c>
      <c r="E478" s="258" t="s">
        <v>971</v>
      </c>
      <c r="F478" s="259" t="s">
        <v>972</v>
      </c>
      <c r="G478" s="260" t="s">
        <v>274</v>
      </c>
      <c r="H478" s="261">
        <v>8.0800000000000001</v>
      </c>
      <c r="I478" s="262"/>
      <c r="J478" s="263">
        <f>ROUND(I478*H478,2)</f>
        <v>0</v>
      </c>
      <c r="K478" s="259" t="s">
        <v>19</v>
      </c>
      <c r="L478" s="264"/>
      <c r="M478" s="265" t="s">
        <v>19</v>
      </c>
      <c r="N478" s="266" t="s">
        <v>49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182</v>
      </c>
      <c r="AT478" s="217" t="s">
        <v>220</v>
      </c>
      <c r="AU478" s="217" t="s">
        <v>88</v>
      </c>
      <c r="AY478" s="19" t="s">
        <v>153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86</v>
      </c>
      <c r="BK478" s="218">
        <f>ROUND(I478*H478,2)</f>
        <v>0</v>
      </c>
      <c r="BL478" s="19" t="s">
        <v>160</v>
      </c>
      <c r="BM478" s="217" t="s">
        <v>973</v>
      </c>
    </row>
    <row r="479" s="13" customFormat="1">
      <c r="A479" s="13"/>
      <c r="B479" s="224"/>
      <c r="C479" s="225"/>
      <c r="D479" s="226" t="s">
        <v>163</v>
      </c>
      <c r="E479" s="227" t="s">
        <v>19</v>
      </c>
      <c r="F479" s="228" t="s">
        <v>974</v>
      </c>
      <c r="G479" s="225"/>
      <c r="H479" s="229">
        <v>8.0800000000000001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163</v>
      </c>
      <c r="AU479" s="235" t="s">
        <v>88</v>
      </c>
      <c r="AV479" s="13" t="s">
        <v>88</v>
      </c>
      <c r="AW479" s="13" t="s">
        <v>37</v>
      </c>
      <c r="AX479" s="13" t="s">
        <v>78</v>
      </c>
      <c r="AY479" s="235" t="s">
        <v>153</v>
      </c>
    </row>
    <row r="480" s="15" customFormat="1">
      <c r="A480" s="15"/>
      <c r="B480" s="246"/>
      <c r="C480" s="247"/>
      <c r="D480" s="226" t="s">
        <v>163</v>
      </c>
      <c r="E480" s="248" t="s">
        <v>19</v>
      </c>
      <c r="F480" s="249" t="s">
        <v>166</v>
      </c>
      <c r="G480" s="247"/>
      <c r="H480" s="250">
        <v>8.0800000000000001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163</v>
      </c>
      <c r="AU480" s="256" t="s">
        <v>88</v>
      </c>
      <c r="AV480" s="15" t="s">
        <v>160</v>
      </c>
      <c r="AW480" s="15" t="s">
        <v>37</v>
      </c>
      <c r="AX480" s="15" t="s">
        <v>86</v>
      </c>
      <c r="AY480" s="256" t="s">
        <v>153</v>
      </c>
    </row>
    <row r="481" s="2" customFormat="1" ht="44.25" customHeight="1">
      <c r="A481" s="40"/>
      <c r="B481" s="41"/>
      <c r="C481" s="206" t="s">
        <v>975</v>
      </c>
      <c r="D481" s="206" t="s">
        <v>155</v>
      </c>
      <c r="E481" s="207" t="s">
        <v>976</v>
      </c>
      <c r="F481" s="208" t="s">
        <v>977</v>
      </c>
      <c r="G481" s="209" t="s">
        <v>274</v>
      </c>
      <c r="H481" s="210">
        <v>23.699999999999999</v>
      </c>
      <c r="I481" s="211"/>
      <c r="J481" s="212">
        <f>ROUND(I481*H481,2)</f>
        <v>0</v>
      </c>
      <c r="K481" s="208" t="s">
        <v>159</v>
      </c>
      <c r="L481" s="46"/>
      <c r="M481" s="213" t="s">
        <v>19</v>
      </c>
      <c r="N481" s="214" t="s">
        <v>49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160</v>
      </c>
      <c r="AT481" s="217" t="s">
        <v>155</v>
      </c>
      <c r="AU481" s="217" t="s">
        <v>88</v>
      </c>
      <c r="AY481" s="19" t="s">
        <v>153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86</v>
      </c>
      <c r="BK481" s="218">
        <f>ROUND(I481*H481,2)</f>
        <v>0</v>
      </c>
      <c r="BL481" s="19" t="s">
        <v>160</v>
      </c>
      <c r="BM481" s="217" t="s">
        <v>978</v>
      </c>
    </row>
    <row r="482" s="2" customFormat="1">
      <c r="A482" s="40"/>
      <c r="B482" s="41"/>
      <c r="C482" s="42"/>
      <c r="D482" s="219" t="s">
        <v>161</v>
      </c>
      <c r="E482" s="42"/>
      <c r="F482" s="220" t="s">
        <v>979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161</v>
      </c>
      <c r="AU482" s="19" t="s">
        <v>88</v>
      </c>
    </row>
    <row r="483" s="13" customFormat="1">
      <c r="A483" s="13"/>
      <c r="B483" s="224"/>
      <c r="C483" s="225"/>
      <c r="D483" s="226" t="s">
        <v>163</v>
      </c>
      <c r="E483" s="227" t="s">
        <v>19</v>
      </c>
      <c r="F483" s="228" t="s">
        <v>980</v>
      </c>
      <c r="G483" s="225"/>
      <c r="H483" s="229">
        <v>23.699999999999999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163</v>
      </c>
      <c r="AU483" s="235" t="s">
        <v>88</v>
      </c>
      <c r="AV483" s="13" t="s">
        <v>88</v>
      </c>
      <c r="AW483" s="13" t="s">
        <v>37</v>
      </c>
      <c r="AX483" s="13" t="s">
        <v>78</v>
      </c>
      <c r="AY483" s="235" t="s">
        <v>153</v>
      </c>
    </row>
    <row r="484" s="14" customFormat="1">
      <c r="A484" s="14"/>
      <c r="B484" s="236"/>
      <c r="C484" s="237"/>
      <c r="D484" s="226" t="s">
        <v>163</v>
      </c>
      <c r="E484" s="238" t="s">
        <v>19</v>
      </c>
      <c r="F484" s="239" t="s">
        <v>981</v>
      </c>
      <c r="G484" s="237"/>
      <c r="H484" s="238" t="s">
        <v>19</v>
      </c>
      <c r="I484" s="240"/>
      <c r="J484" s="237"/>
      <c r="K484" s="237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163</v>
      </c>
      <c r="AU484" s="245" t="s">
        <v>88</v>
      </c>
      <c r="AV484" s="14" t="s">
        <v>86</v>
      </c>
      <c r="AW484" s="14" t="s">
        <v>37</v>
      </c>
      <c r="AX484" s="14" t="s">
        <v>78</v>
      </c>
      <c r="AY484" s="245" t="s">
        <v>153</v>
      </c>
    </row>
    <row r="485" s="15" customFormat="1">
      <c r="A485" s="15"/>
      <c r="B485" s="246"/>
      <c r="C485" s="247"/>
      <c r="D485" s="226" t="s">
        <v>163</v>
      </c>
      <c r="E485" s="248" t="s">
        <v>19</v>
      </c>
      <c r="F485" s="249" t="s">
        <v>166</v>
      </c>
      <c r="G485" s="247"/>
      <c r="H485" s="250">
        <v>23.699999999999999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163</v>
      </c>
      <c r="AU485" s="256" t="s">
        <v>88</v>
      </c>
      <c r="AV485" s="15" t="s">
        <v>160</v>
      </c>
      <c r="AW485" s="15" t="s">
        <v>37</v>
      </c>
      <c r="AX485" s="15" t="s">
        <v>86</v>
      </c>
      <c r="AY485" s="256" t="s">
        <v>153</v>
      </c>
    </row>
    <row r="486" s="12" customFormat="1" ht="22.8" customHeight="1">
      <c r="A486" s="12"/>
      <c r="B486" s="190"/>
      <c r="C486" s="191"/>
      <c r="D486" s="192" t="s">
        <v>77</v>
      </c>
      <c r="E486" s="204" t="s">
        <v>546</v>
      </c>
      <c r="F486" s="204" t="s">
        <v>547</v>
      </c>
      <c r="G486" s="191"/>
      <c r="H486" s="191"/>
      <c r="I486" s="194"/>
      <c r="J486" s="205">
        <f>BK486</f>
        <v>0</v>
      </c>
      <c r="K486" s="191"/>
      <c r="L486" s="196"/>
      <c r="M486" s="197"/>
      <c r="N486" s="198"/>
      <c r="O486" s="198"/>
      <c r="P486" s="199">
        <f>SUM(P487:P509)</f>
        <v>0</v>
      </c>
      <c r="Q486" s="198"/>
      <c r="R486" s="199">
        <f>SUM(R487:R509)</f>
        <v>0</v>
      </c>
      <c r="S486" s="198"/>
      <c r="T486" s="200">
        <f>SUM(T487:T509)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1" t="s">
        <v>86</v>
      </c>
      <c r="AT486" s="202" t="s">
        <v>77</v>
      </c>
      <c r="AU486" s="202" t="s">
        <v>86</v>
      </c>
      <c r="AY486" s="201" t="s">
        <v>153</v>
      </c>
      <c r="BK486" s="203">
        <f>SUM(BK487:BK509)</f>
        <v>0</v>
      </c>
    </row>
    <row r="487" s="2" customFormat="1" ht="21.75" customHeight="1">
      <c r="A487" s="40"/>
      <c r="B487" s="41"/>
      <c r="C487" s="206" t="s">
        <v>982</v>
      </c>
      <c r="D487" s="206" t="s">
        <v>155</v>
      </c>
      <c r="E487" s="207" t="s">
        <v>983</v>
      </c>
      <c r="F487" s="208" t="s">
        <v>984</v>
      </c>
      <c r="G487" s="209" t="s">
        <v>223</v>
      </c>
      <c r="H487" s="210">
        <v>70.560000000000002</v>
      </c>
      <c r="I487" s="211"/>
      <c r="J487" s="212">
        <f>ROUND(I487*H487,2)</f>
        <v>0</v>
      </c>
      <c r="K487" s="208" t="s">
        <v>403</v>
      </c>
      <c r="L487" s="46"/>
      <c r="M487" s="213" t="s">
        <v>19</v>
      </c>
      <c r="N487" s="214" t="s">
        <v>49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160</v>
      </c>
      <c r="AT487" s="217" t="s">
        <v>155</v>
      </c>
      <c r="AU487" s="217" t="s">
        <v>88</v>
      </c>
      <c r="AY487" s="19" t="s">
        <v>153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86</v>
      </c>
      <c r="BK487" s="218">
        <f>ROUND(I487*H487,2)</f>
        <v>0</v>
      </c>
      <c r="BL487" s="19" t="s">
        <v>160</v>
      </c>
      <c r="BM487" s="217" t="s">
        <v>985</v>
      </c>
    </row>
    <row r="488" s="2" customFormat="1">
      <c r="A488" s="40"/>
      <c r="B488" s="41"/>
      <c r="C488" s="42"/>
      <c r="D488" s="219" t="s">
        <v>161</v>
      </c>
      <c r="E488" s="42"/>
      <c r="F488" s="220" t="s">
        <v>986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161</v>
      </c>
      <c r="AU488" s="19" t="s">
        <v>88</v>
      </c>
    </row>
    <row r="489" s="13" customFormat="1">
      <c r="A489" s="13"/>
      <c r="B489" s="224"/>
      <c r="C489" s="225"/>
      <c r="D489" s="226" t="s">
        <v>163</v>
      </c>
      <c r="E489" s="227" t="s">
        <v>19</v>
      </c>
      <c r="F489" s="228" t="s">
        <v>987</v>
      </c>
      <c r="G489" s="225"/>
      <c r="H489" s="229">
        <v>70.560000000000002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163</v>
      </c>
      <c r="AU489" s="235" t="s">
        <v>88</v>
      </c>
      <c r="AV489" s="13" t="s">
        <v>88</v>
      </c>
      <c r="AW489" s="13" t="s">
        <v>37</v>
      </c>
      <c r="AX489" s="13" t="s">
        <v>86</v>
      </c>
      <c r="AY489" s="235" t="s">
        <v>153</v>
      </c>
    </row>
    <row r="490" s="14" customFormat="1">
      <c r="A490" s="14"/>
      <c r="B490" s="236"/>
      <c r="C490" s="237"/>
      <c r="D490" s="226" t="s">
        <v>163</v>
      </c>
      <c r="E490" s="238" t="s">
        <v>19</v>
      </c>
      <c r="F490" s="239" t="s">
        <v>988</v>
      </c>
      <c r="G490" s="237"/>
      <c r="H490" s="238" t="s">
        <v>19</v>
      </c>
      <c r="I490" s="240"/>
      <c r="J490" s="237"/>
      <c r="K490" s="237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163</v>
      </c>
      <c r="AU490" s="245" t="s">
        <v>88</v>
      </c>
      <c r="AV490" s="14" t="s">
        <v>86</v>
      </c>
      <c r="AW490" s="14" t="s">
        <v>37</v>
      </c>
      <c r="AX490" s="14" t="s">
        <v>78</v>
      </c>
      <c r="AY490" s="245" t="s">
        <v>153</v>
      </c>
    </row>
    <row r="491" s="2" customFormat="1" ht="24.15" customHeight="1">
      <c r="A491" s="40"/>
      <c r="B491" s="41"/>
      <c r="C491" s="206" t="s">
        <v>448</v>
      </c>
      <c r="D491" s="206" t="s">
        <v>155</v>
      </c>
      <c r="E491" s="207" t="s">
        <v>989</v>
      </c>
      <c r="F491" s="208" t="s">
        <v>990</v>
      </c>
      <c r="G491" s="209" t="s">
        <v>223</v>
      </c>
      <c r="H491" s="210">
        <v>1411.2000000000001</v>
      </c>
      <c r="I491" s="211"/>
      <c r="J491" s="212">
        <f>ROUND(I491*H491,2)</f>
        <v>0</v>
      </c>
      <c r="K491" s="208" t="s">
        <v>403</v>
      </c>
      <c r="L491" s="46"/>
      <c r="M491" s="213" t="s">
        <v>19</v>
      </c>
      <c r="N491" s="214" t="s">
        <v>49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160</v>
      </c>
      <c r="AT491" s="217" t="s">
        <v>155</v>
      </c>
      <c r="AU491" s="217" t="s">
        <v>88</v>
      </c>
      <c r="AY491" s="19" t="s">
        <v>153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86</v>
      </c>
      <c r="BK491" s="218">
        <f>ROUND(I491*H491,2)</f>
        <v>0</v>
      </c>
      <c r="BL491" s="19" t="s">
        <v>160</v>
      </c>
      <c r="BM491" s="217" t="s">
        <v>991</v>
      </c>
    </row>
    <row r="492" s="2" customFormat="1">
      <c r="A492" s="40"/>
      <c r="B492" s="41"/>
      <c r="C492" s="42"/>
      <c r="D492" s="219" t="s">
        <v>161</v>
      </c>
      <c r="E492" s="42"/>
      <c r="F492" s="220" t="s">
        <v>992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161</v>
      </c>
      <c r="AU492" s="19" t="s">
        <v>88</v>
      </c>
    </row>
    <row r="493" s="13" customFormat="1">
      <c r="A493" s="13"/>
      <c r="B493" s="224"/>
      <c r="C493" s="225"/>
      <c r="D493" s="226" t="s">
        <v>163</v>
      </c>
      <c r="E493" s="227" t="s">
        <v>19</v>
      </c>
      <c r="F493" s="228" t="s">
        <v>993</v>
      </c>
      <c r="G493" s="225"/>
      <c r="H493" s="229">
        <v>1411.2000000000001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163</v>
      </c>
      <c r="AU493" s="235" t="s">
        <v>88</v>
      </c>
      <c r="AV493" s="13" t="s">
        <v>88</v>
      </c>
      <c r="AW493" s="13" t="s">
        <v>37</v>
      </c>
      <c r="AX493" s="13" t="s">
        <v>86</v>
      </c>
      <c r="AY493" s="235" t="s">
        <v>153</v>
      </c>
    </row>
    <row r="494" s="2" customFormat="1" ht="24.15" customHeight="1">
      <c r="A494" s="40"/>
      <c r="B494" s="41"/>
      <c r="C494" s="206" t="s">
        <v>421</v>
      </c>
      <c r="D494" s="206" t="s">
        <v>155</v>
      </c>
      <c r="E494" s="207" t="s">
        <v>549</v>
      </c>
      <c r="F494" s="208" t="s">
        <v>550</v>
      </c>
      <c r="G494" s="209" t="s">
        <v>223</v>
      </c>
      <c r="H494" s="210">
        <v>44.732999999999997</v>
      </c>
      <c r="I494" s="211"/>
      <c r="J494" s="212">
        <f>ROUND(I494*H494,2)</f>
        <v>0</v>
      </c>
      <c r="K494" s="208" t="s">
        <v>159</v>
      </c>
      <c r="L494" s="46"/>
      <c r="M494" s="213" t="s">
        <v>19</v>
      </c>
      <c r="N494" s="214" t="s">
        <v>49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160</v>
      </c>
      <c r="AT494" s="217" t="s">
        <v>155</v>
      </c>
      <c r="AU494" s="217" t="s">
        <v>88</v>
      </c>
      <c r="AY494" s="19" t="s">
        <v>153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86</v>
      </c>
      <c r="BK494" s="218">
        <f>ROUND(I494*H494,2)</f>
        <v>0</v>
      </c>
      <c r="BL494" s="19" t="s">
        <v>160</v>
      </c>
      <c r="BM494" s="217" t="s">
        <v>994</v>
      </c>
    </row>
    <row r="495" s="2" customFormat="1">
      <c r="A495" s="40"/>
      <c r="B495" s="41"/>
      <c r="C495" s="42"/>
      <c r="D495" s="219" t="s">
        <v>161</v>
      </c>
      <c r="E495" s="42"/>
      <c r="F495" s="220" t="s">
        <v>552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161</v>
      </c>
      <c r="AU495" s="19" t="s">
        <v>88</v>
      </c>
    </row>
    <row r="496" s="2" customFormat="1" ht="24.15" customHeight="1">
      <c r="A496" s="40"/>
      <c r="B496" s="41"/>
      <c r="C496" s="206" t="s">
        <v>995</v>
      </c>
      <c r="D496" s="206" t="s">
        <v>155</v>
      </c>
      <c r="E496" s="207" t="s">
        <v>553</v>
      </c>
      <c r="F496" s="208" t="s">
        <v>554</v>
      </c>
      <c r="G496" s="209" t="s">
        <v>223</v>
      </c>
      <c r="H496" s="210">
        <v>626.26199999999994</v>
      </c>
      <c r="I496" s="211"/>
      <c r="J496" s="212">
        <f>ROUND(I496*H496,2)</f>
        <v>0</v>
      </c>
      <c r="K496" s="208" t="s">
        <v>159</v>
      </c>
      <c r="L496" s="46"/>
      <c r="M496" s="213" t="s">
        <v>19</v>
      </c>
      <c r="N496" s="214" t="s">
        <v>49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160</v>
      </c>
      <c r="AT496" s="217" t="s">
        <v>155</v>
      </c>
      <c r="AU496" s="217" t="s">
        <v>88</v>
      </c>
      <c r="AY496" s="19" t="s">
        <v>153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86</v>
      </c>
      <c r="BK496" s="218">
        <f>ROUND(I496*H496,2)</f>
        <v>0</v>
      </c>
      <c r="BL496" s="19" t="s">
        <v>160</v>
      </c>
      <c r="BM496" s="217" t="s">
        <v>996</v>
      </c>
    </row>
    <row r="497" s="2" customFormat="1">
      <c r="A497" s="40"/>
      <c r="B497" s="41"/>
      <c r="C497" s="42"/>
      <c r="D497" s="219" t="s">
        <v>161</v>
      </c>
      <c r="E497" s="42"/>
      <c r="F497" s="220" t="s">
        <v>556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161</v>
      </c>
      <c r="AU497" s="19" t="s">
        <v>88</v>
      </c>
    </row>
    <row r="498" s="13" customFormat="1">
      <c r="A498" s="13"/>
      <c r="B498" s="224"/>
      <c r="C498" s="225"/>
      <c r="D498" s="226" t="s">
        <v>163</v>
      </c>
      <c r="E498" s="227" t="s">
        <v>19</v>
      </c>
      <c r="F498" s="228" t="s">
        <v>997</v>
      </c>
      <c r="G498" s="225"/>
      <c r="H498" s="229">
        <v>626.26199999999994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163</v>
      </c>
      <c r="AU498" s="235" t="s">
        <v>88</v>
      </c>
      <c r="AV498" s="13" t="s">
        <v>88</v>
      </c>
      <c r="AW498" s="13" t="s">
        <v>37</v>
      </c>
      <c r="AX498" s="13" t="s">
        <v>78</v>
      </c>
      <c r="AY498" s="235" t="s">
        <v>153</v>
      </c>
    </row>
    <row r="499" s="15" customFormat="1">
      <c r="A499" s="15"/>
      <c r="B499" s="246"/>
      <c r="C499" s="247"/>
      <c r="D499" s="226" t="s">
        <v>163</v>
      </c>
      <c r="E499" s="248" t="s">
        <v>19</v>
      </c>
      <c r="F499" s="249" t="s">
        <v>166</v>
      </c>
      <c r="G499" s="247"/>
      <c r="H499" s="250">
        <v>626.26199999999994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163</v>
      </c>
      <c r="AU499" s="256" t="s">
        <v>88</v>
      </c>
      <c r="AV499" s="15" t="s">
        <v>160</v>
      </c>
      <c r="AW499" s="15" t="s">
        <v>37</v>
      </c>
      <c r="AX499" s="15" t="s">
        <v>86</v>
      </c>
      <c r="AY499" s="256" t="s">
        <v>153</v>
      </c>
    </row>
    <row r="500" s="2" customFormat="1" ht="16.5" customHeight="1">
      <c r="A500" s="40"/>
      <c r="B500" s="41"/>
      <c r="C500" s="206" t="s">
        <v>425</v>
      </c>
      <c r="D500" s="206" t="s">
        <v>155</v>
      </c>
      <c r="E500" s="207" t="s">
        <v>559</v>
      </c>
      <c r="F500" s="208" t="s">
        <v>560</v>
      </c>
      <c r="G500" s="209" t="s">
        <v>223</v>
      </c>
      <c r="H500" s="210">
        <v>44.732999999999997</v>
      </c>
      <c r="I500" s="211"/>
      <c r="J500" s="212">
        <f>ROUND(I500*H500,2)</f>
        <v>0</v>
      </c>
      <c r="K500" s="208" t="s">
        <v>159</v>
      </c>
      <c r="L500" s="46"/>
      <c r="M500" s="213" t="s">
        <v>19</v>
      </c>
      <c r="N500" s="214" t="s">
        <v>49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160</v>
      </c>
      <c r="AT500" s="217" t="s">
        <v>155</v>
      </c>
      <c r="AU500" s="217" t="s">
        <v>88</v>
      </c>
      <c r="AY500" s="19" t="s">
        <v>153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86</v>
      </c>
      <c r="BK500" s="218">
        <f>ROUND(I500*H500,2)</f>
        <v>0</v>
      </c>
      <c r="BL500" s="19" t="s">
        <v>160</v>
      </c>
      <c r="BM500" s="217" t="s">
        <v>998</v>
      </c>
    </row>
    <row r="501" s="2" customFormat="1">
      <c r="A501" s="40"/>
      <c r="B501" s="41"/>
      <c r="C501" s="42"/>
      <c r="D501" s="219" t="s">
        <v>161</v>
      </c>
      <c r="E501" s="42"/>
      <c r="F501" s="220" t="s">
        <v>562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161</v>
      </c>
      <c r="AU501" s="19" t="s">
        <v>88</v>
      </c>
    </row>
    <row r="502" s="2" customFormat="1" ht="24.15" customHeight="1">
      <c r="A502" s="40"/>
      <c r="B502" s="41"/>
      <c r="C502" s="206" t="s">
        <v>999</v>
      </c>
      <c r="D502" s="206" t="s">
        <v>155</v>
      </c>
      <c r="E502" s="207" t="s">
        <v>1000</v>
      </c>
      <c r="F502" s="208" t="s">
        <v>1001</v>
      </c>
      <c r="G502" s="209" t="s">
        <v>223</v>
      </c>
      <c r="H502" s="210">
        <v>10.666</v>
      </c>
      <c r="I502" s="211"/>
      <c r="J502" s="212">
        <f>ROUND(I502*H502,2)</f>
        <v>0</v>
      </c>
      <c r="K502" s="208" t="s">
        <v>159</v>
      </c>
      <c r="L502" s="46"/>
      <c r="M502" s="213" t="s">
        <v>19</v>
      </c>
      <c r="N502" s="214" t="s">
        <v>49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160</v>
      </c>
      <c r="AT502" s="217" t="s">
        <v>155</v>
      </c>
      <c r="AU502" s="217" t="s">
        <v>88</v>
      </c>
      <c r="AY502" s="19" t="s">
        <v>153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86</v>
      </c>
      <c r="BK502" s="218">
        <f>ROUND(I502*H502,2)</f>
        <v>0</v>
      </c>
      <c r="BL502" s="19" t="s">
        <v>160</v>
      </c>
      <c r="BM502" s="217" t="s">
        <v>1002</v>
      </c>
    </row>
    <row r="503" s="2" customFormat="1">
      <c r="A503" s="40"/>
      <c r="B503" s="41"/>
      <c r="C503" s="42"/>
      <c r="D503" s="219" t="s">
        <v>161</v>
      </c>
      <c r="E503" s="42"/>
      <c r="F503" s="220" t="s">
        <v>1003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161</v>
      </c>
      <c r="AU503" s="19" t="s">
        <v>88</v>
      </c>
    </row>
    <row r="504" s="13" customFormat="1">
      <c r="A504" s="13"/>
      <c r="B504" s="224"/>
      <c r="C504" s="225"/>
      <c r="D504" s="226" t="s">
        <v>163</v>
      </c>
      <c r="E504" s="227" t="s">
        <v>19</v>
      </c>
      <c r="F504" s="228" t="s">
        <v>1004</v>
      </c>
      <c r="G504" s="225"/>
      <c r="H504" s="229">
        <v>10.666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163</v>
      </c>
      <c r="AU504" s="235" t="s">
        <v>88</v>
      </c>
      <c r="AV504" s="13" t="s">
        <v>88</v>
      </c>
      <c r="AW504" s="13" t="s">
        <v>37</v>
      </c>
      <c r="AX504" s="13" t="s">
        <v>78</v>
      </c>
      <c r="AY504" s="235" t="s">
        <v>153</v>
      </c>
    </row>
    <row r="505" s="15" customFormat="1">
      <c r="A505" s="15"/>
      <c r="B505" s="246"/>
      <c r="C505" s="247"/>
      <c r="D505" s="226" t="s">
        <v>163</v>
      </c>
      <c r="E505" s="248" t="s">
        <v>19</v>
      </c>
      <c r="F505" s="249" t="s">
        <v>166</v>
      </c>
      <c r="G505" s="247"/>
      <c r="H505" s="250">
        <v>10.666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163</v>
      </c>
      <c r="AU505" s="256" t="s">
        <v>88</v>
      </c>
      <c r="AV505" s="15" t="s">
        <v>160</v>
      </c>
      <c r="AW505" s="15" t="s">
        <v>37</v>
      </c>
      <c r="AX505" s="15" t="s">
        <v>86</v>
      </c>
      <c r="AY505" s="256" t="s">
        <v>153</v>
      </c>
    </row>
    <row r="506" s="2" customFormat="1" ht="24.15" customHeight="1">
      <c r="A506" s="40"/>
      <c r="B506" s="41"/>
      <c r="C506" s="206" t="s">
        <v>428</v>
      </c>
      <c r="D506" s="206" t="s">
        <v>155</v>
      </c>
      <c r="E506" s="207" t="s">
        <v>1005</v>
      </c>
      <c r="F506" s="208" t="s">
        <v>235</v>
      </c>
      <c r="G506" s="209" t="s">
        <v>223</v>
      </c>
      <c r="H506" s="210">
        <v>34.067</v>
      </c>
      <c r="I506" s="211"/>
      <c r="J506" s="212">
        <f>ROUND(I506*H506,2)</f>
        <v>0</v>
      </c>
      <c r="K506" s="208" t="s">
        <v>159</v>
      </c>
      <c r="L506" s="46"/>
      <c r="M506" s="213" t="s">
        <v>19</v>
      </c>
      <c r="N506" s="214" t="s">
        <v>49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160</v>
      </c>
      <c r="AT506" s="217" t="s">
        <v>155</v>
      </c>
      <c r="AU506" s="217" t="s">
        <v>88</v>
      </c>
      <c r="AY506" s="19" t="s">
        <v>153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86</v>
      </c>
      <c r="BK506" s="218">
        <f>ROUND(I506*H506,2)</f>
        <v>0</v>
      </c>
      <c r="BL506" s="19" t="s">
        <v>160</v>
      </c>
      <c r="BM506" s="217" t="s">
        <v>1006</v>
      </c>
    </row>
    <row r="507" s="2" customFormat="1">
      <c r="A507" s="40"/>
      <c r="B507" s="41"/>
      <c r="C507" s="42"/>
      <c r="D507" s="219" t="s">
        <v>161</v>
      </c>
      <c r="E507" s="42"/>
      <c r="F507" s="220" t="s">
        <v>1007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161</v>
      </c>
      <c r="AU507" s="19" t="s">
        <v>88</v>
      </c>
    </row>
    <row r="508" s="13" customFormat="1">
      <c r="A508" s="13"/>
      <c r="B508" s="224"/>
      <c r="C508" s="225"/>
      <c r="D508" s="226" t="s">
        <v>163</v>
      </c>
      <c r="E508" s="227" t="s">
        <v>19</v>
      </c>
      <c r="F508" s="228" t="s">
        <v>1008</v>
      </c>
      <c r="G508" s="225"/>
      <c r="H508" s="229">
        <v>34.067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163</v>
      </c>
      <c r="AU508" s="235" t="s">
        <v>88</v>
      </c>
      <c r="AV508" s="13" t="s">
        <v>88</v>
      </c>
      <c r="AW508" s="13" t="s">
        <v>37</v>
      </c>
      <c r="AX508" s="13" t="s">
        <v>78</v>
      </c>
      <c r="AY508" s="235" t="s">
        <v>153</v>
      </c>
    </row>
    <row r="509" s="15" customFormat="1">
      <c r="A509" s="15"/>
      <c r="B509" s="246"/>
      <c r="C509" s="247"/>
      <c r="D509" s="226" t="s">
        <v>163</v>
      </c>
      <c r="E509" s="248" t="s">
        <v>19</v>
      </c>
      <c r="F509" s="249" t="s">
        <v>166</v>
      </c>
      <c r="G509" s="247"/>
      <c r="H509" s="250">
        <v>34.067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163</v>
      </c>
      <c r="AU509" s="256" t="s">
        <v>88</v>
      </c>
      <c r="AV509" s="15" t="s">
        <v>160</v>
      </c>
      <c r="AW509" s="15" t="s">
        <v>37</v>
      </c>
      <c r="AX509" s="15" t="s">
        <v>86</v>
      </c>
      <c r="AY509" s="256" t="s">
        <v>153</v>
      </c>
    </row>
    <row r="510" s="12" customFormat="1" ht="22.8" customHeight="1">
      <c r="A510" s="12"/>
      <c r="B510" s="190"/>
      <c r="C510" s="191"/>
      <c r="D510" s="192" t="s">
        <v>77</v>
      </c>
      <c r="E510" s="204" t="s">
        <v>570</v>
      </c>
      <c r="F510" s="204" t="s">
        <v>571</v>
      </c>
      <c r="G510" s="191"/>
      <c r="H510" s="191"/>
      <c r="I510" s="194"/>
      <c r="J510" s="205">
        <f>BK510</f>
        <v>0</v>
      </c>
      <c r="K510" s="191"/>
      <c r="L510" s="196"/>
      <c r="M510" s="197"/>
      <c r="N510" s="198"/>
      <c r="O510" s="198"/>
      <c r="P510" s="199">
        <f>SUM(P511:P514)</f>
        <v>0</v>
      </c>
      <c r="Q510" s="198"/>
      <c r="R510" s="199">
        <f>SUM(R511:R514)</f>
        <v>0</v>
      </c>
      <c r="S510" s="198"/>
      <c r="T510" s="200">
        <f>SUM(T511:T514)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1" t="s">
        <v>86</v>
      </c>
      <c r="AT510" s="202" t="s">
        <v>77</v>
      </c>
      <c r="AU510" s="202" t="s">
        <v>86</v>
      </c>
      <c r="AY510" s="201" t="s">
        <v>153</v>
      </c>
      <c r="BK510" s="203">
        <f>SUM(BK511:BK514)</f>
        <v>0</v>
      </c>
    </row>
    <row r="511" s="2" customFormat="1" ht="24.15" customHeight="1">
      <c r="A511" s="40"/>
      <c r="B511" s="41"/>
      <c r="C511" s="206" t="s">
        <v>1009</v>
      </c>
      <c r="D511" s="206" t="s">
        <v>155</v>
      </c>
      <c r="E511" s="207" t="s">
        <v>1010</v>
      </c>
      <c r="F511" s="208" t="s">
        <v>1011</v>
      </c>
      <c r="G511" s="209" t="s">
        <v>223</v>
      </c>
      <c r="H511" s="210">
        <v>1096.5699999999999</v>
      </c>
      <c r="I511" s="211"/>
      <c r="J511" s="212">
        <f>ROUND(I511*H511,2)</f>
        <v>0</v>
      </c>
      <c r="K511" s="208" t="s">
        <v>159</v>
      </c>
      <c r="L511" s="46"/>
      <c r="M511" s="213" t="s">
        <v>19</v>
      </c>
      <c r="N511" s="214" t="s">
        <v>49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160</v>
      </c>
      <c r="AT511" s="217" t="s">
        <v>155</v>
      </c>
      <c r="AU511" s="217" t="s">
        <v>88</v>
      </c>
      <c r="AY511" s="19" t="s">
        <v>153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86</v>
      </c>
      <c r="BK511" s="218">
        <f>ROUND(I511*H511,2)</f>
        <v>0</v>
      </c>
      <c r="BL511" s="19" t="s">
        <v>160</v>
      </c>
      <c r="BM511" s="217" t="s">
        <v>1012</v>
      </c>
    </row>
    <row r="512" s="2" customFormat="1">
      <c r="A512" s="40"/>
      <c r="B512" s="41"/>
      <c r="C512" s="42"/>
      <c r="D512" s="219" t="s">
        <v>161</v>
      </c>
      <c r="E512" s="42"/>
      <c r="F512" s="220" t="s">
        <v>1013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161</v>
      </c>
      <c r="AU512" s="19" t="s">
        <v>88</v>
      </c>
    </row>
    <row r="513" s="2" customFormat="1" ht="24.15" customHeight="1">
      <c r="A513" s="40"/>
      <c r="B513" s="41"/>
      <c r="C513" s="206" t="s">
        <v>432</v>
      </c>
      <c r="D513" s="206" t="s">
        <v>155</v>
      </c>
      <c r="E513" s="207" t="s">
        <v>1014</v>
      </c>
      <c r="F513" s="208" t="s">
        <v>1015</v>
      </c>
      <c r="G513" s="209" t="s">
        <v>223</v>
      </c>
      <c r="H513" s="210">
        <v>1096.5699999999999</v>
      </c>
      <c r="I513" s="211"/>
      <c r="J513" s="212">
        <f>ROUND(I513*H513,2)</f>
        <v>0</v>
      </c>
      <c r="K513" s="208" t="s">
        <v>159</v>
      </c>
      <c r="L513" s="46"/>
      <c r="M513" s="213" t="s">
        <v>19</v>
      </c>
      <c r="N513" s="214" t="s">
        <v>49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160</v>
      </c>
      <c r="AT513" s="217" t="s">
        <v>155</v>
      </c>
      <c r="AU513" s="217" t="s">
        <v>88</v>
      </c>
      <c r="AY513" s="19" t="s">
        <v>153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86</v>
      </c>
      <c r="BK513" s="218">
        <f>ROUND(I513*H513,2)</f>
        <v>0</v>
      </c>
      <c r="BL513" s="19" t="s">
        <v>160</v>
      </c>
      <c r="BM513" s="217" t="s">
        <v>1016</v>
      </c>
    </row>
    <row r="514" s="2" customFormat="1">
      <c r="A514" s="40"/>
      <c r="B514" s="41"/>
      <c r="C514" s="42"/>
      <c r="D514" s="219" t="s">
        <v>161</v>
      </c>
      <c r="E514" s="42"/>
      <c r="F514" s="220" t="s">
        <v>1017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161</v>
      </c>
      <c r="AU514" s="19" t="s">
        <v>88</v>
      </c>
    </row>
    <row r="515" s="12" customFormat="1" ht="25.92" customHeight="1">
      <c r="A515" s="12"/>
      <c r="B515" s="190"/>
      <c r="C515" s="191"/>
      <c r="D515" s="192" t="s">
        <v>77</v>
      </c>
      <c r="E515" s="193" t="s">
        <v>1018</v>
      </c>
      <c r="F515" s="193" t="s">
        <v>1019</v>
      </c>
      <c r="G515" s="191"/>
      <c r="H515" s="191"/>
      <c r="I515" s="194"/>
      <c r="J515" s="195">
        <f>BK515</f>
        <v>0</v>
      </c>
      <c r="K515" s="191"/>
      <c r="L515" s="196"/>
      <c r="M515" s="197"/>
      <c r="N515" s="198"/>
      <c r="O515" s="198"/>
      <c r="P515" s="199">
        <f>P516</f>
        <v>0</v>
      </c>
      <c r="Q515" s="198"/>
      <c r="R515" s="199">
        <f>R516</f>
        <v>0</v>
      </c>
      <c r="S515" s="198"/>
      <c r="T515" s="200">
        <f>T516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1" t="s">
        <v>88</v>
      </c>
      <c r="AT515" s="202" t="s">
        <v>77</v>
      </c>
      <c r="AU515" s="202" t="s">
        <v>78</v>
      </c>
      <c r="AY515" s="201" t="s">
        <v>153</v>
      </c>
      <c r="BK515" s="203">
        <f>BK516</f>
        <v>0</v>
      </c>
    </row>
    <row r="516" s="12" customFormat="1" ht="22.8" customHeight="1">
      <c r="A516" s="12"/>
      <c r="B516" s="190"/>
      <c r="C516" s="191"/>
      <c r="D516" s="192" t="s">
        <v>77</v>
      </c>
      <c r="E516" s="204" t="s">
        <v>1020</v>
      </c>
      <c r="F516" s="204" t="s">
        <v>1021</v>
      </c>
      <c r="G516" s="191"/>
      <c r="H516" s="191"/>
      <c r="I516" s="194"/>
      <c r="J516" s="205">
        <f>BK516</f>
        <v>0</v>
      </c>
      <c r="K516" s="191"/>
      <c r="L516" s="196"/>
      <c r="M516" s="197"/>
      <c r="N516" s="198"/>
      <c r="O516" s="198"/>
      <c r="P516" s="199">
        <f>SUM(P517:P523)</f>
        <v>0</v>
      </c>
      <c r="Q516" s="198"/>
      <c r="R516" s="199">
        <f>SUM(R517:R523)</f>
        <v>0</v>
      </c>
      <c r="S516" s="198"/>
      <c r="T516" s="200">
        <f>SUM(T517:T523)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1" t="s">
        <v>88</v>
      </c>
      <c r="AT516" s="202" t="s">
        <v>77</v>
      </c>
      <c r="AU516" s="202" t="s">
        <v>86</v>
      </c>
      <c r="AY516" s="201" t="s">
        <v>153</v>
      </c>
      <c r="BK516" s="203">
        <f>SUM(BK517:BK523)</f>
        <v>0</v>
      </c>
    </row>
    <row r="517" s="2" customFormat="1" ht="16.5" customHeight="1">
      <c r="A517" s="40"/>
      <c r="B517" s="41"/>
      <c r="C517" s="206" t="s">
        <v>1022</v>
      </c>
      <c r="D517" s="206" t="s">
        <v>155</v>
      </c>
      <c r="E517" s="207" t="s">
        <v>1023</v>
      </c>
      <c r="F517" s="208" t="s">
        <v>1024</v>
      </c>
      <c r="G517" s="209" t="s">
        <v>158</v>
      </c>
      <c r="H517" s="210">
        <v>5.8499999999999996</v>
      </c>
      <c r="I517" s="211"/>
      <c r="J517" s="212">
        <f>ROUND(I517*H517,2)</f>
        <v>0</v>
      </c>
      <c r="K517" s="208" t="s">
        <v>159</v>
      </c>
      <c r="L517" s="46"/>
      <c r="M517" s="213" t="s">
        <v>19</v>
      </c>
      <c r="N517" s="214" t="s">
        <v>49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211</v>
      </c>
      <c r="AT517" s="217" t="s">
        <v>155</v>
      </c>
      <c r="AU517" s="217" t="s">
        <v>88</v>
      </c>
      <c r="AY517" s="19" t="s">
        <v>153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86</v>
      </c>
      <c r="BK517" s="218">
        <f>ROUND(I517*H517,2)</f>
        <v>0</v>
      </c>
      <c r="BL517" s="19" t="s">
        <v>211</v>
      </c>
      <c r="BM517" s="217" t="s">
        <v>1025</v>
      </c>
    </row>
    <row r="518" s="2" customFormat="1">
      <c r="A518" s="40"/>
      <c r="B518" s="41"/>
      <c r="C518" s="42"/>
      <c r="D518" s="219" t="s">
        <v>161</v>
      </c>
      <c r="E518" s="42"/>
      <c r="F518" s="220" t="s">
        <v>1026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161</v>
      </c>
      <c r="AU518" s="19" t="s">
        <v>88</v>
      </c>
    </row>
    <row r="519" s="13" customFormat="1">
      <c r="A519" s="13"/>
      <c r="B519" s="224"/>
      <c r="C519" s="225"/>
      <c r="D519" s="226" t="s">
        <v>163</v>
      </c>
      <c r="E519" s="227" t="s">
        <v>19</v>
      </c>
      <c r="F519" s="228" t="s">
        <v>1027</v>
      </c>
      <c r="G519" s="225"/>
      <c r="H519" s="229">
        <v>5.8499999999999996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163</v>
      </c>
      <c r="AU519" s="235" t="s">
        <v>88</v>
      </c>
      <c r="AV519" s="13" t="s">
        <v>88</v>
      </c>
      <c r="AW519" s="13" t="s">
        <v>37</v>
      </c>
      <c r="AX519" s="13" t="s">
        <v>78</v>
      </c>
      <c r="AY519" s="235" t="s">
        <v>153</v>
      </c>
    </row>
    <row r="520" s="15" customFormat="1">
      <c r="A520" s="15"/>
      <c r="B520" s="246"/>
      <c r="C520" s="247"/>
      <c r="D520" s="226" t="s">
        <v>163</v>
      </c>
      <c r="E520" s="248" t="s">
        <v>19</v>
      </c>
      <c r="F520" s="249" t="s">
        <v>166</v>
      </c>
      <c r="G520" s="247"/>
      <c r="H520" s="250">
        <v>5.8499999999999996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163</v>
      </c>
      <c r="AU520" s="256" t="s">
        <v>88</v>
      </c>
      <c r="AV520" s="15" t="s">
        <v>160</v>
      </c>
      <c r="AW520" s="15" t="s">
        <v>37</v>
      </c>
      <c r="AX520" s="15" t="s">
        <v>86</v>
      </c>
      <c r="AY520" s="256" t="s">
        <v>153</v>
      </c>
    </row>
    <row r="521" s="2" customFormat="1" ht="16.5" customHeight="1">
      <c r="A521" s="40"/>
      <c r="B521" s="41"/>
      <c r="C521" s="257" t="s">
        <v>435</v>
      </c>
      <c r="D521" s="257" t="s">
        <v>220</v>
      </c>
      <c r="E521" s="258" t="s">
        <v>1028</v>
      </c>
      <c r="F521" s="259" t="s">
        <v>1029</v>
      </c>
      <c r="G521" s="260" t="s">
        <v>341</v>
      </c>
      <c r="H521" s="261">
        <v>5</v>
      </c>
      <c r="I521" s="262"/>
      <c r="J521" s="263">
        <f>ROUND(I521*H521,2)</f>
        <v>0</v>
      </c>
      <c r="K521" s="259" t="s">
        <v>19</v>
      </c>
      <c r="L521" s="264"/>
      <c r="M521" s="265" t="s">
        <v>19</v>
      </c>
      <c r="N521" s="266" t="s">
        <v>49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257</v>
      </c>
      <c r="AT521" s="217" t="s">
        <v>220</v>
      </c>
      <c r="AU521" s="217" t="s">
        <v>88</v>
      </c>
      <c r="AY521" s="19" t="s">
        <v>153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86</v>
      </c>
      <c r="BK521" s="218">
        <f>ROUND(I521*H521,2)</f>
        <v>0</v>
      </c>
      <c r="BL521" s="19" t="s">
        <v>211</v>
      </c>
      <c r="BM521" s="217" t="s">
        <v>1030</v>
      </c>
    </row>
    <row r="522" s="2" customFormat="1" ht="24.15" customHeight="1">
      <c r="A522" s="40"/>
      <c r="B522" s="41"/>
      <c r="C522" s="206" t="s">
        <v>1031</v>
      </c>
      <c r="D522" s="206" t="s">
        <v>155</v>
      </c>
      <c r="E522" s="207" t="s">
        <v>1032</v>
      </c>
      <c r="F522" s="208" t="s">
        <v>1033</v>
      </c>
      <c r="G522" s="209" t="s">
        <v>223</v>
      </c>
      <c r="H522" s="210">
        <v>0.082000000000000003</v>
      </c>
      <c r="I522" s="211"/>
      <c r="J522" s="212">
        <f>ROUND(I522*H522,2)</f>
        <v>0</v>
      </c>
      <c r="K522" s="208" t="s">
        <v>159</v>
      </c>
      <c r="L522" s="46"/>
      <c r="M522" s="213" t="s">
        <v>19</v>
      </c>
      <c r="N522" s="214" t="s">
        <v>49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211</v>
      </c>
      <c r="AT522" s="217" t="s">
        <v>155</v>
      </c>
      <c r="AU522" s="217" t="s">
        <v>88</v>
      </c>
      <c r="AY522" s="19" t="s">
        <v>153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86</v>
      </c>
      <c r="BK522" s="218">
        <f>ROUND(I522*H522,2)</f>
        <v>0</v>
      </c>
      <c r="BL522" s="19" t="s">
        <v>211</v>
      </c>
      <c r="BM522" s="217" t="s">
        <v>1034</v>
      </c>
    </row>
    <row r="523" s="2" customFormat="1">
      <c r="A523" s="40"/>
      <c r="B523" s="41"/>
      <c r="C523" s="42"/>
      <c r="D523" s="219" t="s">
        <v>161</v>
      </c>
      <c r="E523" s="42"/>
      <c r="F523" s="220" t="s">
        <v>1035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161</v>
      </c>
      <c r="AU523" s="19" t="s">
        <v>88</v>
      </c>
    </row>
    <row r="524" s="12" customFormat="1" ht="25.92" customHeight="1">
      <c r="A524" s="12"/>
      <c r="B524" s="190"/>
      <c r="C524" s="191"/>
      <c r="D524" s="192" t="s">
        <v>77</v>
      </c>
      <c r="E524" s="193" t="s">
        <v>1036</v>
      </c>
      <c r="F524" s="193" t="s">
        <v>1037</v>
      </c>
      <c r="G524" s="191"/>
      <c r="H524" s="191"/>
      <c r="I524" s="194"/>
      <c r="J524" s="195">
        <f>BK524</f>
        <v>0</v>
      </c>
      <c r="K524" s="191"/>
      <c r="L524" s="196"/>
      <c r="M524" s="197"/>
      <c r="N524" s="198"/>
      <c r="O524" s="198"/>
      <c r="P524" s="199">
        <f>P525</f>
        <v>0</v>
      </c>
      <c r="Q524" s="198"/>
      <c r="R524" s="199">
        <f>R525</f>
        <v>0</v>
      </c>
      <c r="S524" s="198"/>
      <c r="T524" s="200">
        <f>T525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1" t="s">
        <v>191</v>
      </c>
      <c r="AT524" s="202" t="s">
        <v>77</v>
      </c>
      <c r="AU524" s="202" t="s">
        <v>78</v>
      </c>
      <c r="AY524" s="201" t="s">
        <v>153</v>
      </c>
      <c r="BK524" s="203">
        <f>BK525</f>
        <v>0</v>
      </c>
    </row>
    <row r="525" s="12" customFormat="1" ht="22.8" customHeight="1">
      <c r="A525" s="12"/>
      <c r="B525" s="190"/>
      <c r="C525" s="191"/>
      <c r="D525" s="192" t="s">
        <v>77</v>
      </c>
      <c r="E525" s="204" t="s">
        <v>1038</v>
      </c>
      <c r="F525" s="204" t="s">
        <v>1039</v>
      </c>
      <c r="G525" s="191"/>
      <c r="H525" s="191"/>
      <c r="I525" s="194"/>
      <c r="J525" s="205">
        <f>BK525</f>
        <v>0</v>
      </c>
      <c r="K525" s="191"/>
      <c r="L525" s="196"/>
      <c r="M525" s="197"/>
      <c r="N525" s="198"/>
      <c r="O525" s="198"/>
      <c r="P525" s="199">
        <f>SUM(P526:P527)</f>
        <v>0</v>
      </c>
      <c r="Q525" s="198"/>
      <c r="R525" s="199">
        <f>SUM(R526:R527)</f>
        <v>0</v>
      </c>
      <c r="S525" s="198"/>
      <c r="T525" s="200">
        <f>SUM(T526:T527)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1" t="s">
        <v>191</v>
      </c>
      <c r="AT525" s="202" t="s">
        <v>77</v>
      </c>
      <c r="AU525" s="202" t="s">
        <v>86</v>
      </c>
      <c r="AY525" s="201" t="s">
        <v>153</v>
      </c>
      <c r="BK525" s="203">
        <f>SUM(BK526:BK527)</f>
        <v>0</v>
      </c>
    </row>
    <row r="526" s="2" customFormat="1" ht="16.5" customHeight="1">
      <c r="A526" s="40"/>
      <c r="B526" s="41"/>
      <c r="C526" s="206" t="s">
        <v>437</v>
      </c>
      <c r="D526" s="206" t="s">
        <v>155</v>
      </c>
      <c r="E526" s="207" t="s">
        <v>1040</v>
      </c>
      <c r="F526" s="208" t="s">
        <v>1041</v>
      </c>
      <c r="G526" s="209" t="s">
        <v>1042</v>
      </c>
      <c r="H526" s="210">
        <v>8</v>
      </c>
      <c r="I526" s="211"/>
      <c r="J526" s="212">
        <f>ROUND(I526*H526,2)</f>
        <v>0</v>
      </c>
      <c r="K526" s="208" t="s">
        <v>19</v>
      </c>
      <c r="L526" s="46"/>
      <c r="M526" s="213" t="s">
        <v>19</v>
      </c>
      <c r="N526" s="214" t="s">
        <v>49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160</v>
      </c>
      <c r="AT526" s="217" t="s">
        <v>155</v>
      </c>
      <c r="AU526" s="217" t="s">
        <v>88</v>
      </c>
      <c r="AY526" s="19" t="s">
        <v>153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86</v>
      </c>
      <c r="BK526" s="218">
        <f>ROUND(I526*H526,2)</f>
        <v>0</v>
      </c>
      <c r="BL526" s="19" t="s">
        <v>160</v>
      </c>
      <c r="BM526" s="217" t="s">
        <v>1043</v>
      </c>
    </row>
    <row r="527" s="2" customFormat="1" ht="16.5" customHeight="1">
      <c r="A527" s="40"/>
      <c r="B527" s="41"/>
      <c r="C527" s="206" t="s">
        <v>1044</v>
      </c>
      <c r="D527" s="206" t="s">
        <v>155</v>
      </c>
      <c r="E527" s="207" t="s">
        <v>1045</v>
      </c>
      <c r="F527" s="208" t="s">
        <v>1046</v>
      </c>
      <c r="G527" s="209" t="s">
        <v>1042</v>
      </c>
      <c r="H527" s="210">
        <v>8</v>
      </c>
      <c r="I527" s="211"/>
      <c r="J527" s="212">
        <f>ROUND(I527*H527,2)</f>
        <v>0</v>
      </c>
      <c r="K527" s="208" t="s">
        <v>19</v>
      </c>
      <c r="L527" s="46"/>
      <c r="M527" s="271" t="s">
        <v>19</v>
      </c>
      <c r="N527" s="272" t="s">
        <v>49</v>
      </c>
      <c r="O527" s="269"/>
      <c r="P527" s="273">
        <f>O527*H527</f>
        <v>0</v>
      </c>
      <c r="Q527" s="273">
        <v>0</v>
      </c>
      <c r="R527" s="273">
        <f>Q527*H527</f>
        <v>0</v>
      </c>
      <c r="S527" s="273">
        <v>0</v>
      </c>
      <c r="T527" s="27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160</v>
      </c>
      <c r="AT527" s="217" t="s">
        <v>155</v>
      </c>
      <c r="AU527" s="217" t="s">
        <v>88</v>
      </c>
      <c r="AY527" s="19" t="s">
        <v>153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86</v>
      </c>
      <c r="BK527" s="218">
        <f>ROUND(I527*H527,2)</f>
        <v>0</v>
      </c>
      <c r="BL527" s="19" t="s">
        <v>160</v>
      </c>
      <c r="BM527" s="217" t="s">
        <v>1047</v>
      </c>
    </row>
    <row r="528" s="2" customFormat="1" ht="6.96" customHeight="1">
      <c r="A528" s="40"/>
      <c r="B528" s="61"/>
      <c r="C528" s="62"/>
      <c r="D528" s="62"/>
      <c r="E528" s="62"/>
      <c r="F528" s="62"/>
      <c r="G528" s="62"/>
      <c r="H528" s="62"/>
      <c r="I528" s="62"/>
      <c r="J528" s="62"/>
      <c r="K528" s="62"/>
      <c r="L528" s="46"/>
      <c r="M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</sheetData>
  <sheetProtection sheet="1" autoFilter="0" formatColumns="0" formatRows="0" objects="1" scenarios="1" spinCount="100000" saltValue="p7YXWMZGR9o7B97eA2B3Tfn1HbFaF60ThsSm2jXtGOwkkvVNh008MJs4nEEW0ZtDFN6E2Bz06baWzRuDSPKLxA==" hashValue="ZScHRU788zhsESLbTdXjW7fJAfZ3TUO/Z06d0o4JmOM3IoA/qcGYMX6IoUzPGt5tjULIFcq3R8LaKLk5lQQQ/Q==" algorithmName="SHA-512" password="CC35"/>
  <autoFilter ref="C92:K52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113107323"/>
    <hyperlink ref="F102" r:id="rId2" display="https://podminky.urs.cz/item/CS_URS_2023_02/113107342"/>
    <hyperlink ref="F107" r:id="rId3" display="https://podminky.urs.cz/item/CS_URS_2023_02/113151111"/>
    <hyperlink ref="F111" r:id="rId4" display="https://podminky.urs.cz/item/CS_URS_2023_02/115101201"/>
    <hyperlink ref="F115" r:id="rId5" display="https://podminky.urs.cz/item/CS_URS_2023_02/115101301"/>
    <hyperlink ref="F119" r:id="rId6" display="https://podminky.urs.cz/item/CS_URS_2023_02/119001401"/>
    <hyperlink ref="F124" r:id="rId7" display="https://podminky.urs.cz/item/CS_URS_2023_02/119001405"/>
    <hyperlink ref="F129" r:id="rId8" display="https://podminky.urs.cz/item/CS_URS_2023_02/119001412"/>
    <hyperlink ref="F134" r:id="rId9" display="https://podminky.urs.cz/item/CS_URS_2023_02/119001421"/>
    <hyperlink ref="F139" r:id="rId10" display="https://podminky.urs.cz/item/CS_URS_2023_02/119001422"/>
    <hyperlink ref="F144" r:id="rId11" display="https://podminky.urs.cz/item/CS_URS_2023_02/121151113"/>
    <hyperlink ref="F149" r:id="rId12" display="https://podminky.urs.cz/item/CS_URS_2023_02/131351201"/>
    <hyperlink ref="F156" r:id="rId13" display="https://podminky.urs.cz/item/CS_URS_2023_02/131351206"/>
    <hyperlink ref="F165" r:id="rId14" display="https://podminky.urs.cz/item/CS_URS_2023_02/131351206"/>
    <hyperlink ref="F175" r:id="rId15" display="https://podminky.urs.cz/item/CS_URS_2023_02/139001101"/>
    <hyperlink ref="F180" r:id="rId16" display="https://podminky.urs.cz/item/CS_URS_2023_02/141721223"/>
    <hyperlink ref="F193" r:id="rId17" display="https://podminky.urs.cz/item/CS_URS_2023_02/151101102"/>
    <hyperlink ref="F199" r:id="rId18" display="https://podminky.urs.cz/item/CS_URS_2023_02/151101102"/>
    <hyperlink ref="F205" r:id="rId19" display="https://podminky.urs.cz/item/CS_URS_2023_02/151101112"/>
    <hyperlink ref="F207" r:id="rId20" display="https://podminky.urs.cz/item/CS_URS_2023_02/151101112"/>
    <hyperlink ref="F209" r:id="rId21" display="https://podminky.urs.cz/item/CS_URS_2023_02/162751137"/>
    <hyperlink ref="F214" r:id="rId22" display="https://podminky.urs.cz/item/CS_URS_2023_02/162751139"/>
    <hyperlink ref="F218" r:id="rId23" display="https://podminky.urs.cz/item/CS_URS_2023_02/171201231"/>
    <hyperlink ref="F222" r:id="rId24" display="https://podminky.urs.cz/item/CS_URS_2023_02/171251201"/>
    <hyperlink ref="F224" r:id="rId25" display="https://podminky.urs.cz/item/CS_URS_2023_02/174151101"/>
    <hyperlink ref="F229" r:id="rId26" display="https://podminky.urs.cz/item/CS_URS_2023_02/174151101"/>
    <hyperlink ref="F237" r:id="rId27" display="https://podminky.urs.cz/item/CS_URS_2023_02/175151201"/>
    <hyperlink ref="F246" r:id="rId28" display="https://podminky.urs.cz/item/CS_URS_2023_02/181351003"/>
    <hyperlink ref="F251" r:id="rId29" display="https://podminky.urs.cz/item/CS_URS_2023_02/181411131"/>
    <hyperlink ref="F258" r:id="rId30" display="https://podminky.urs.cz/item/CS_URS_2023_02/181951113"/>
    <hyperlink ref="F260" r:id="rId31" display="https://podminky.urs.cz/item/CS_URS_2023_02/181951114"/>
    <hyperlink ref="F263" r:id="rId32" display="https://podminky.urs.cz/item/CS_URS_2023_02/212752401"/>
    <hyperlink ref="F268" r:id="rId33" display="https://podminky.urs.cz/item/CS_URS_2023_02/274311128"/>
    <hyperlink ref="F273" r:id="rId34" display="https://podminky.urs.cz/item/CS_URS_2023_02/291211111"/>
    <hyperlink ref="F280" r:id="rId35" display="https://podminky.urs.cz/item/CS_URS_2024_01/334361226"/>
    <hyperlink ref="F284" r:id="rId36" display="https://podminky.urs.cz/item/CS_URS_2023_02/359901211"/>
    <hyperlink ref="F288" r:id="rId37" display="https://podminky.urs.cz/item/CS_URS_2023_02/386381111"/>
    <hyperlink ref="F294" r:id="rId38" display="https://podminky.urs.cz/item/CS_URS_2023_02/451317777"/>
    <hyperlink ref="F299" r:id="rId39" display="https://podminky.urs.cz/item/CS_URS_2023_02/451541111"/>
    <hyperlink ref="F311" r:id="rId40" display="https://podminky.urs.cz/item/CS_URS_2023_02/451573111"/>
    <hyperlink ref="F317" r:id="rId41" display="https://podminky.urs.cz/item/CS_URS_2023_02/452112112"/>
    <hyperlink ref="F325" r:id="rId42" display="https://podminky.urs.cz/item/CS_URS_2023_02/452311131"/>
    <hyperlink ref="F330" r:id="rId43" display="https://podminky.urs.cz/item/CS_URS_2023_02/452311141"/>
    <hyperlink ref="F337" r:id="rId44" display="https://podminky.urs.cz/item/CS_URS_2023_02/566901234"/>
    <hyperlink ref="F342" r:id="rId45" display="https://podminky.urs.cz/item/CS_URS_2023_02/566901261"/>
    <hyperlink ref="F347" r:id="rId46" display="https://podminky.urs.cz/item/CS_URS_2023_02/577134111"/>
    <hyperlink ref="F352" r:id="rId47" display="https://podminky.urs.cz/item/CS_URS_2023_02/594411113"/>
    <hyperlink ref="F360" r:id="rId48" display="https://podminky.urs.cz/item/CS_URS_2023_02/599632111"/>
    <hyperlink ref="F367" r:id="rId49" display="https://podminky.urs.cz/item/CS_URS_2023_02/871315221"/>
    <hyperlink ref="F372" r:id="rId50" display="https://podminky.urs.cz/item/CS_URS_2023_02/871350320"/>
    <hyperlink ref="F380" r:id="rId51" display="https://podminky.urs.cz/item/CS_URS_2023_02/871370320"/>
    <hyperlink ref="F390" r:id="rId52" display="https://podminky.urs.cz/item/CS_URS_2023_02/871390320"/>
    <hyperlink ref="F400" r:id="rId53" display="https://podminky.urs.cz/item/CS_URS_2023_02/871420320"/>
    <hyperlink ref="F408" r:id="rId54" display="https://podminky.urs.cz/item/CS_URS_2023_02/877370420"/>
    <hyperlink ref="F411" r:id="rId55" display="https://podminky.urs.cz/item/CS_URS_2023_02/877390420"/>
    <hyperlink ref="F414" r:id="rId56" display="https://podminky.urs.cz/item/CS_URS_2023_02/877420420"/>
    <hyperlink ref="F417" r:id="rId57" display="https://podminky.urs.cz/item/CS_URS_2023_02/877420420"/>
    <hyperlink ref="F423" r:id="rId58" display="https://podminky.urs.cz/item/CS_URS_2023_02/892372121"/>
    <hyperlink ref="F425" r:id="rId59" display="https://podminky.urs.cz/item/CS_URS_2023_02/892392121"/>
    <hyperlink ref="F427" r:id="rId60" display="https://podminky.urs.cz/item/CS_URS_2023_02/892422121"/>
    <hyperlink ref="F429" r:id="rId61" display="https://podminky.urs.cz/item/CS_URS_2023_02/892442111"/>
    <hyperlink ref="F431" r:id="rId62" display="https://podminky.urs.cz/item/CS_URS_2024_01/894302162"/>
    <hyperlink ref="F438" r:id="rId63" display="https://podminky.urs.cz/item/CS_URS_2023_02/894411121"/>
    <hyperlink ref="F440" r:id="rId64" display="https://podminky.urs.cz/item/CS_URS_2023_02/894411131"/>
    <hyperlink ref="F442" r:id="rId65" display="https://podminky.urs.cz/item/CS_URS_2023_02/894411141"/>
    <hyperlink ref="F452" r:id="rId66" display="https://podminky.urs.cz/item/CS_URS_2024_01/894501112"/>
    <hyperlink ref="F454" r:id="rId67" display="https://podminky.urs.cz/item/CS_URS_2023_02/894502201"/>
    <hyperlink ref="F459" r:id="rId68" display="https://podminky.urs.cz/item/CS_URS_2023_02/899104112"/>
    <hyperlink ref="F464" r:id="rId69" display="https://podminky.urs.cz/item/CS_URS_2023_02/899722112"/>
    <hyperlink ref="F469" r:id="rId70" display="https://podminky.urs.cz/item/CS_URS_2023_02/919732221"/>
    <hyperlink ref="F473" r:id="rId71" display="https://podminky.urs.cz/item/CS_URS_2023_02/919735112"/>
    <hyperlink ref="F475" r:id="rId72" display="https://podminky.urs.cz/item/CS_URS_2023_02/935111211"/>
    <hyperlink ref="F482" r:id="rId73" display="https://podminky.urs.cz/item/CS_URS_2023_02/938902111"/>
    <hyperlink ref="F488" r:id="rId74" display="https://podminky.urs.cz/item/CS_URS_2024_01/997013501"/>
    <hyperlink ref="F492" r:id="rId75" display="https://podminky.urs.cz/item/CS_URS_2024_01/997013509"/>
    <hyperlink ref="F495" r:id="rId76" display="https://podminky.urs.cz/item/CS_URS_2023_02/997221551"/>
    <hyperlink ref="F497" r:id="rId77" display="https://podminky.urs.cz/item/CS_URS_2023_02/997221559"/>
    <hyperlink ref="F501" r:id="rId78" display="https://podminky.urs.cz/item/CS_URS_2023_02/997221611"/>
    <hyperlink ref="F503" r:id="rId79" display="https://podminky.urs.cz/item/CS_URS_2023_02/997221645"/>
    <hyperlink ref="F507" r:id="rId80" display="https://podminky.urs.cz/item/CS_URS_2023_02/997221655"/>
    <hyperlink ref="F512" r:id="rId81" display="https://podminky.urs.cz/item/CS_URS_2023_02/998276101"/>
    <hyperlink ref="F514" r:id="rId82" display="https://podminky.urs.cz/item/CS_URS_2023_02/998276124"/>
    <hyperlink ref="F518" r:id="rId83" display="https://podminky.urs.cz/item/CS_URS_2023_02/767662210"/>
    <hyperlink ref="F523" r:id="rId84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ROUND((SUM(BE84:BE106)),  2)</f>
        <v>0</v>
      </c>
      <c r="G33" s="40"/>
      <c r="H33" s="40"/>
      <c r="I33" s="150">
        <v>0.20999999999999999</v>
      </c>
      <c r="J33" s="149">
        <f>ROUND(((SUM(BE84:BE106))*I33),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ROUND((SUM(BF84:BF106)),  2)</f>
        <v>0</v>
      </c>
      <c r="G34" s="40"/>
      <c r="H34" s="40"/>
      <c r="I34" s="150">
        <v>0.12</v>
      </c>
      <c r="J34" s="149">
        <f>ROUND(((SUM(BF84:BF106))*I34),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ROUND((SUM(BG84:BG106)),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ROUND((SUM(BH84:BH106)),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ROUND((SUM(BI84:BI106)),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SKA7203 - Vedlejší a ostatní náklady SO 102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580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1050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581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1051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II-117 Lipnice - Spálené Poříčí , ( úsek IV , úsek V )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SKA7203 - Vedlejší a ostatní náklady SO 102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13. 5. 2024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SÚS PK, příspěvková organizace</v>
      </c>
      <c r="G80" s="42"/>
      <c r="H80" s="42"/>
      <c r="I80" s="34" t="s">
        <v>33</v>
      </c>
      <c r="J80" s="38" t="str">
        <f>E21</f>
        <v>Projekční kancelář Ing.Škubalová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Straka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139</v>
      </c>
      <c r="D83" s="182" t="s">
        <v>63</v>
      </c>
      <c r="E83" s="182" t="s">
        <v>59</v>
      </c>
      <c r="F83" s="182" t="s">
        <v>60</v>
      </c>
      <c r="G83" s="182" t="s">
        <v>140</v>
      </c>
      <c r="H83" s="182" t="s">
        <v>141</v>
      </c>
      <c r="I83" s="182" t="s">
        <v>142</v>
      </c>
      <c r="J83" s="182" t="s">
        <v>127</v>
      </c>
      <c r="K83" s="183" t="s">
        <v>143</v>
      </c>
      <c r="L83" s="184"/>
      <c r="M83" s="94" t="s">
        <v>19</v>
      </c>
      <c r="N83" s="95" t="s">
        <v>48</v>
      </c>
      <c r="O83" s="95" t="s">
        <v>144</v>
      </c>
      <c r="P83" s="95" t="s">
        <v>145</v>
      </c>
      <c r="Q83" s="95" t="s">
        <v>146</v>
      </c>
      <c r="R83" s="95" t="s">
        <v>147</v>
      </c>
      <c r="S83" s="95" t="s">
        <v>148</v>
      </c>
      <c r="T83" s="96" t="s">
        <v>149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77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77</v>
      </c>
      <c r="E85" s="193" t="s">
        <v>1036</v>
      </c>
      <c r="F85" s="193" t="s">
        <v>1037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P86+P98+P101+P104</f>
        <v>0</v>
      </c>
      <c r="Q85" s="198"/>
      <c r="R85" s="199">
        <f>R86+R98+R101+R104</f>
        <v>0</v>
      </c>
      <c r="S85" s="198"/>
      <c r="T85" s="200">
        <f>T86+T98+T101+T104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191</v>
      </c>
      <c r="AT85" s="202" t="s">
        <v>77</v>
      </c>
      <c r="AU85" s="202" t="s">
        <v>78</v>
      </c>
      <c r="AY85" s="201" t="s">
        <v>153</v>
      </c>
      <c r="BK85" s="203">
        <f>BK86+BK98+BK101+BK104</f>
        <v>0</v>
      </c>
    </row>
    <row r="86" s="12" customFormat="1" ht="22.8" customHeight="1">
      <c r="A86" s="12"/>
      <c r="B86" s="190"/>
      <c r="C86" s="191"/>
      <c r="D86" s="192" t="s">
        <v>77</v>
      </c>
      <c r="E86" s="204" t="s">
        <v>1052</v>
      </c>
      <c r="F86" s="204" t="s">
        <v>1053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SUM(P87:P97)</f>
        <v>0</v>
      </c>
      <c r="Q86" s="198"/>
      <c r="R86" s="199">
        <f>SUM(R87:R97)</f>
        <v>0</v>
      </c>
      <c r="S86" s="198"/>
      <c r="T86" s="200">
        <f>SUM(T87:T97)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191</v>
      </c>
      <c r="AT86" s="202" t="s">
        <v>77</v>
      </c>
      <c r="AU86" s="202" t="s">
        <v>86</v>
      </c>
      <c r="AY86" s="201" t="s">
        <v>153</v>
      </c>
      <c r="BK86" s="203">
        <f>SUM(BK87:BK97)</f>
        <v>0</v>
      </c>
    </row>
    <row r="87" s="2" customFormat="1" ht="16.5" customHeight="1">
      <c r="A87" s="40"/>
      <c r="B87" s="41"/>
      <c r="C87" s="206" t="s">
        <v>86</v>
      </c>
      <c r="D87" s="206" t="s">
        <v>155</v>
      </c>
      <c r="E87" s="207" t="s">
        <v>1054</v>
      </c>
      <c r="F87" s="208" t="s">
        <v>1055</v>
      </c>
      <c r="G87" s="209" t="s">
        <v>1042</v>
      </c>
      <c r="H87" s="210">
        <v>1</v>
      </c>
      <c r="I87" s="211"/>
      <c r="J87" s="212">
        <f>ROUND(I87*H87,2)</f>
        <v>0</v>
      </c>
      <c r="K87" s="208" t="s">
        <v>159</v>
      </c>
      <c r="L87" s="46"/>
      <c r="M87" s="213" t="s">
        <v>19</v>
      </c>
      <c r="N87" s="214" t="s">
        <v>49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160</v>
      </c>
      <c r="AT87" s="217" t="s">
        <v>155</v>
      </c>
      <c r="AU87" s="217" t="s">
        <v>88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86</v>
      </c>
      <c r="BK87" s="218">
        <f>ROUND(I87*H87,2)</f>
        <v>0</v>
      </c>
      <c r="BL87" s="19" t="s">
        <v>160</v>
      </c>
      <c r="BM87" s="217" t="s">
        <v>88</v>
      </c>
    </row>
    <row r="88" s="2" customFormat="1">
      <c r="A88" s="40"/>
      <c r="B88" s="41"/>
      <c r="C88" s="42"/>
      <c r="D88" s="219" t="s">
        <v>161</v>
      </c>
      <c r="E88" s="42"/>
      <c r="F88" s="220" t="s">
        <v>1056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88</v>
      </c>
    </row>
    <row r="89" s="2" customFormat="1" ht="16.5" customHeight="1">
      <c r="A89" s="40"/>
      <c r="B89" s="41"/>
      <c r="C89" s="206" t="s">
        <v>88</v>
      </c>
      <c r="D89" s="206" t="s">
        <v>155</v>
      </c>
      <c r="E89" s="207" t="s">
        <v>1057</v>
      </c>
      <c r="F89" s="208" t="s">
        <v>1058</v>
      </c>
      <c r="G89" s="209" t="s">
        <v>1042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160</v>
      </c>
      <c r="AT89" s="217" t="s">
        <v>155</v>
      </c>
      <c r="AU89" s="217" t="s">
        <v>88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86</v>
      </c>
      <c r="BK89" s="218">
        <f>ROUND(I89*H89,2)</f>
        <v>0</v>
      </c>
      <c r="BL89" s="19" t="s">
        <v>160</v>
      </c>
      <c r="BM89" s="217" t="s">
        <v>160</v>
      </c>
    </row>
    <row r="90" s="2" customFormat="1" ht="16.5" customHeight="1">
      <c r="A90" s="40"/>
      <c r="B90" s="41"/>
      <c r="C90" s="206" t="s">
        <v>170</v>
      </c>
      <c r="D90" s="206" t="s">
        <v>155</v>
      </c>
      <c r="E90" s="207" t="s">
        <v>1059</v>
      </c>
      <c r="F90" s="208" t="s">
        <v>1060</v>
      </c>
      <c r="G90" s="209" t="s">
        <v>1042</v>
      </c>
      <c r="H90" s="210">
        <v>1</v>
      </c>
      <c r="I90" s="211"/>
      <c r="J90" s="212">
        <f>ROUND(I90*H90,2)</f>
        <v>0</v>
      </c>
      <c r="K90" s="208" t="s">
        <v>159</v>
      </c>
      <c r="L90" s="46"/>
      <c r="M90" s="213" t="s">
        <v>19</v>
      </c>
      <c r="N90" s="214" t="s">
        <v>49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88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86</v>
      </c>
      <c r="BK90" s="218">
        <f>ROUND(I90*H90,2)</f>
        <v>0</v>
      </c>
      <c r="BL90" s="19" t="s">
        <v>160</v>
      </c>
      <c r="BM90" s="217" t="s">
        <v>174</v>
      </c>
    </row>
    <row r="91" s="2" customFormat="1">
      <c r="A91" s="40"/>
      <c r="B91" s="41"/>
      <c r="C91" s="42"/>
      <c r="D91" s="219" t="s">
        <v>161</v>
      </c>
      <c r="E91" s="42"/>
      <c r="F91" s="220" t="s">
        <v>1061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161</v>
      </c>
      <c r="AU91" s="19" t="s">
        <v>88</v>
      </c>
    </row>
    <row r="92" s="2" customFormat="1" ht="16.5" customHeight="1">
      <c r="A92" s="40"/>
      <c r="B92" s="41"/>
      <c r="C92" s="206" t="s">
        <v>160</v>
      </c>
      <c r="D92" s="206" t="s">
        <v>155</v>
      </c>
      <c r="E92" s="207" t="s">
        <v>1062</v>
      </c>
      <c r="F92" s="208" t="s">
        <v>1063</v>
      </c>
      <c r="G92" s="209" t="s">
        <v>1042</v>
      </c>
      <c r="H92" s="210">
        <v>1</v>
      </c>
      <c r="I92" s="211"/>
      <c r="J92" s="212">
        <f>ROUND(I92*H92,2)</f>
        <v>0</v>
      </c>
      <c r="K92" s="208" t="s">
        <v>159</v>
      </c>
      <c r="L92" s="46"/>
      <c r="M92" s="213" t="s">
        <v>19</v>
      </c>
      <c r="N92" s="214" t="s">
        <v>49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160</v>
      </c>
      <c r="AT92" s="217" t="s">
        <v>155</v>
      </c>
      <c r="AU92" s="217" t="s">
        <v>88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86</v>
      </c>
      <c r="BK92" s="218">
        <f>ROUND(I92*H92,2)</f>
        <v>0</v>
      </c>
      <c r="BL92" s="19" t="s">
        <v>160</v>
      </c>
      <c r="BM92" s="217" t="s">
        <v>182</v>
      </c>
    </row>
    <row r="93" s="2" customFormat="1">
      <c r="A93" s="40"/>
      <c r="B93" s="41"/>
      <c r="C93" s="42"/>
      <c r="D93" s="219" t="s">
        <v>161</v>
      </c>
      <c r="E93" s="42"/>
      <c r="F93" s="220" t="s">
        <v>1064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161</v>
      </c>
      <c r="AU93" s="19" t="s">
        <v>88</v>
      </c>
    </row>
    <row r="94" s="2" customFormat="1" ht="16.5" customHeight="1">
      <c r="A94" s="40"/>
      <c r="B94" s="41"/>
      <c r="C94" s="206" t="s">
        <v>191</v>
      </c>
      <c r="D94" s="206" t="s">
        <v>155</v>
      </c>
      <c r="E94" s="207" t="s">
        <v>1065</v>
      </c>
      <c r="F94" s="208" t="s">
        <v>1066</v>
      </c>
      <c r="G94" s="209" t="s">
        <v>1042</v>
      </c>
      <c r="H94" s="210">
        <v>1</v>
      </c>
      <c r="I94" s="211"/>
      <c r="J94" s="212">
        <f>ROUND(I94*H94,2)</f>
        <v>0</v>
      </c>
      <c r="K94" s="208" t="s">
        <v>159</v>
      </c>
      <c r="L94" s="46"/>
      <c r="M94" s="213" t="s">
        <v>19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160</v>
      </c>
      <c r="AT94" s="217" t="s">
        <v>155</v>
      </c>
      <c r="AU94" s="217" t="s">
        <v>88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86</v>
      </c>
      <c r="BK94" s="218">
        <f>ROUND(I94*H94,2)</f>
        <v>0</v>
      </c>
      <c r="BL94" s="19" t="s">
        <v>160</v>
      </c>
      <c r="BM94" s="217" t="s">
        <v>194</v>
      </c>
    </row>
    <row r="95" s="2" customFormat="1">
      <c r="A95" s="40"/>
      <c r="B95" s="41"/>
      <c r="C95" s="42"/>
      <c r="D95" s="219" t="s">
        <v>161</v>
      </c>
      <c r="E95" s="42"/>
      <c r="F95" s="220" t="s">
        <v>1067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88</v>
      </c>
    </row>
    <row r="96" s="2" customFormat="1" ht="16.5" customHeight="1">
      <c r="A96" s="40"/>
      <c r="B96" s="41"/>
      <c r="C96" s="206" t="s">
        <v>174</v>
      </c>
      <c r="D96" s="206" t="s">
        <v>155</v>
      </c>
      <c r="E96" s="207" t="s">
        <v>1068</v>
      </c>
      <c r="F96" s="208" t="s">
        <v>1069</v>
      </c>
      <c r="G96" s="209" t="s">
        <v>1042</v>
      </c>
      <c r="H96" s="210">
        <v>1</v>
      </c>
      <c r="I96" s="211"/>
      <c r="J96" s="212">
        <f>ROUND(I96*H96,2)</f>
        <v>0</v>
      </c>
      <c r="K96" s="208" t="s">
        <v>159</v>
      </c>
      <c r="L96" s="46"/>
      <c r="M96" s="213" t="s">
        <v>19</v>
      </c>
      <c r="N96" s="214" t="s">
        <v>49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160</v>
      </c>
      <c r="AT96" s="217" t="s">
        <v>155</v>
      </c>
      <c r="AU96" s="217" t="s">
        <v>88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86</v>
      </c>
      <c r="BK96" s="218">
        <f>ROUND(I96*H96,2)</f>
        <v>0</v>
      </c>
      <c r="BL96" s="19" t="s">
        <v>160</v>
      </c>
      <c r="BM96" s="217" t="s">
        <v>8</v>
      </c>
    </row>
    <row r="97" s="2" customFormat="1">
      <c r="A97" s="40"/>
      <c r="B97" s="41"/>
      <c r="C97" s="42"/>
      <c r="D97" s="219" t="s">
        <v>161</v>
      </c>
      <c r="E97" s="42"/>
      <c r="F97" s="220" t="s">
        <v>1070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88</v>
      </c>
    </row>
    <row r="98" s="12" customFormat="1" ht="22.8" customHeight="1">
      <c r="A98" s="12"/>
      <c r="B98" s="190"/>
      <c r="C98" s="191"/>
      <c r="D98" s="192" t="s">
        <v>77</v>
      </c>
      <c r="E98" s="204" t="s">
        <v>1071</v>
      </c>
      <c r="F98" s="204" t="s">
        <v>1072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SUM(P99:P100)</f>
        <v>0</v>
      </c>
      <c r="Q98" s="198"/>
      <c r="R98" s="199">
        <f>SUM(R99:R100)</f>
        <v>0</v>
      </c>
      <c r="S98" s="198"/>
      <c r="T98" s="20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191</v>
      </c>
      <c r="AT98" s="202" t="s">
        <v>77</v>
      </c>
      <c r="AU98" s="202" t="s">
        <v>86</v>
      </c>
      <c r="AY98" s="201" t="s">
        <v>153</v>
      </c>
      <c r="BK98" s="203">
        <f>SUM(BK99:BK100)</f>
        <v>0</v>
      </c>
    </row>
    <row r="99" s="2" customFormat="1" ht="24.15" customHeight="1">
      <c r="A99" s="40"/>
      <c r="B99" s="41"/>
      <c r="C99" s="206" t="s">
        <v>203</v>
      </c>
      <c r="D99" s="206" t="s">
        <v>155</v>
      </c>
      <c r="E99" s="207" t="s">
        <v>1073</v>
      </c>
      <c r="F99" s="208" t="s">
        <v>1074</v>
      </c>
      <c r="G99" s="209" t="s">
        <v>1042</v>
      </c>
      <c r="H99" s="210">
        <v>1</v>
      </c>
      <c r="I99" s="211"/>
      <c r="J99" s="212">
        <f>ROUND(I99*H99,2)</f>
        <v>0</v>
      </c>
      <c r="K99" s="208" t="s">
        <v>159</v>
      </c>
      <c r="L99" s="46"/>
      <c r="M99" s="213" t="s">
        <v>19</v>
      </c>
      <c r="N99" s="214" t="s">
        <v>49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160</v>
      </c>
      <c r="AT99" s="217" t="s">
        <v>155</v>
      </c>
      <c r="AU99" s="217" t="s">
        <v>88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86</v>
      </c>
      <c r="BK99" s="218">
        <f>ROUND(I99*H99,2)</f>
        <v>0</v>
      </c>
      <c r="BL99" s="19" t="s">
        <v>160</v>
      </c>
      <c r="BM99" s="217" t="s">
        <v>206</v>
      </c>
    </row>
    <row r="100" s="2" customFormat="1">
      <c r="A100" s="40"/>
      <c r="B100" s="41"/>
      <c r="C100" s="42"/>
      <c r="D100" s="219" t="s">
        <v>161</v>
      </c>
      <c r="E100" s="42"/>
      <c r="F100" s="220" t="s">
        <v>1075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88</v>
      </c>
    </row>
    <row r="101" s="12" customFormat="1" ht="22.8" customHeight="1">
      <c r="A101" s="12"/>
      <c r="B101" s="190"/>
      <c r="C101" s="191"/>
      <c r="D101" s="192" t="s">
        <v>77</v>
      </c>
      <c r="E101" s="204" t="s">
        <v>1038</v>
      </c>
      <c r="F101" s="204" t="s">
        <v>1039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191</v>
      </c>
      <c r="AT101" s="202" t="s">
        <v>77</v>
      </c>
      <c r="AU101" s="202" t="s">
        <v>86</v>
      </c>
      <c r="AY101" s="201" t="s">
        <v>153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182</v>
      </c>
      <c r="D102" s="206" t="s">
        <v>155</v>
      </c>
      <c r="E102" s="207" t="s">
        <v>1076</v>
      </c>
      <c r="F102" s="208" t="s">
        <v>1077</v>
      </c>
      <c r="G102" s="209" t="s">
        <v>1042</v>
      </c>
      <c r="H102" s="210">
        <v>1</v>
      </c>
      <c r="I102" s="211"/>
      <c r="J102" s="212">
        <f>ROUND(I102*H102,2)</f>
        <v>0</v>
      </c>
      <c r="K102" s="208" t="s">
        <v>159</v>
      </c>
      <c r="L102" s="46"/>
      <c r="M102" s="213" t="s">
        <v>19</v>
      </c>
      <c r="N102" s="214" t="s">
        <v>49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160</v>
      </c>
      <c r="AT102" s="217" t="s">
        <v>155</v>
      </c>
      <c r="AU102" s="217" t="s">
        <v>88</v>
      </c>
      <c r="AY102" s="19" t="s">
        <v>153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86</v>
      </c>
      <c r="BK102" s="218">
        <f>ROUND(I102*H102,2)</f>
        <v>0</v>
      </c>
      <c r="BL102" s="19" t="s">
        <v>160</v>
      </c>
      <c r="BM102" s="217" t="s">
        <v>211</v>
      </c>
    </row>
    <row r="103" s="2" customFormat="1">
      <c r="A103" s="40"/>
      <c r="B103" s="41"/>
      <c r="C103" s="42"/>
      <c r="D103" s="219" t="s">
        <v>161</v>
      </c>
      <c r="E103" s="42"/>
      <c r="F103" s="220" t="s">
        <v>1078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161</v>
      </c>
      <c r="AU103" s="19" t="s">
        <v>88</v>
      </c>
    </row>
    <row r="104" s="12" customFormat="1" ht="22.8" customHeight="1">
      <c r="A104" s="12"/>
      <c r="B104" s="190"/>
      <c r="C104" s="191"/>
      <c r="D104" s="192" t="s">
        <v>77</v>
      </c>
      <c r="E104" s="204" t="s">
        <v>1079</v>
      </c>
      <c r="F104" s="204" t="s">
        <v>1080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191</v>
      </c>
      <c r="AT104" s="202" t="s">
        <v>77</v>
      </c>
      <c r="AU104" s="202" t="s">
        <v>86</v>
      </c>
      <c r="AY104" s="201" t="s">
        <v>153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213</v>
      </c>
      <c r="D105" s="206" t="s">
        <v>155</v>
      </c>
      <c r="E105" s="207" t="s">
        <v>1081</v>
      </c>
      <c r="F105" s="208" t="s">
        <v>1082</v>
      </c>
      <c r="G105" s="209" t="s">
        <v>1042</v>
      </c>
      <c r="H105" s="210">
        <v>1</v>
      </c>
      <c r="I105" s="211"/>
      <c r="J105" s="212">
        <f>ROUND(I105*H105,2)</f>
        <v>0</v>
      </c>
      <c r="K105" s="208" t="s">
        <v>159</v>
      </c>
      <c r="L105" s="46"/>
      <c r="M105" s="213" t="s">
        <v>19</v>
      </c>
      <c r="N105" s="214" t="s">
        <v>49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160</v>
      </c>
      <c r="AT105" s="217" t="s">
        <v>155</v>
      </c>
      <c r="AU105" s="217" t="s">
        <v>88</v>
      </c>
      <c r="AY105" s="19" t="s">
        <v>153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86</v>
      </c>
      <c r="BK105" s="218">
        <f>ROUND(I105*H105,2)</f>
        <v>0</v>
      </c>
      <c r="BL105" s="19" t="s">
        <v>160</v>
      </c>
      <c r="BM105" s="217" t="s">
        <v>216</v>
      </c>
    </row>
    <row r="106" s="2" customFormat="1">
      <c r="A106" s="40"/>
      <c r="B106" s="41"/>
      <c r="C106" s="42"/>
      <c r="D106" s="219" t="s">
        <v>161</v>
      </c>
      <c r="E106" s="42"/>
      <c r="F106" s="220" t="s">
        <v>1083</v>
      </c>
      <c r="G106" s="42"/>
      <c r="H106" s="42"/>
      <c r="I106" s="221"/>
      <c r="J106" s="42"/>
      <c r="K106" s="42"/>
      <c r="L106" s="46"/>
      <c r="M106" s="267"/>
      <c r="N106" s="268"/>
      <c r="O106" s="269"/>
      <c r="P106" s="269"/>
      <c r="Q106" s="269"/>
      <c r="R106" s="269"/>
      <c r="S106" s="269"/>
      <c r="T106" s="27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88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Qzs9c8+mVvOoKe8gFbCdUlFRgHHe6MKMlynaMY6W68K4rFkhR9eOKqycuuSfPev4w5xaXtAlLfcRSSv30UD/5A==" hashValue="YZvubVXKIkIW3wsa4hajN7dMqnvapuVY+j0j+C+G9YSkytAR6itykQFMYoDjC7P9jophz25tmTKuSOg7JlpLxQ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103000"/>
    <hyperlink ref="F91" r:id="rId2" display="https://podminky.urs.cz/item/CS_URS_2023_02/012303000"/>
    <hyperlink ref="F93" r:id="rId3" display="https://podminky.urs.cz/item/CS_URS_2023_02/012403000"/>
    <hyperlink ref="F95" r:id="rId4" display="https://podminky.urs.cz/item/CS_URS_2023_02/013254000"/>
    <hyperlink ref="F97" r:id="rId5" display="https://podminky.urs.cz/item/CS_URS_2023_02/013284000"/>
    <hyperlink ref="F100" r:id="rId6" display="https://podminky.urs.cz/item/CS_URS_2023_02/030001000"/>
    <hyperlink ref="F103" r:id="rId7" display="https://podminky.urs.cz/item/CS_URS_2023_02/043002000"/>
    <hyperlink ref="F106" r:id="rId8" display="https://podminky.urs.cz/item/CS_URS_2023_02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1084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ROUND((SUM(BE90:BE539)),  2)</f>
        <v>0</v>
      </c>
      <c r="G33" s="40"/>
      <c r="H33" s="40"/>
      <c r="I33" s="150">
        <v>0.20999999999999999</v>
      </c>
      <c r="J33" s="149">
        <f>ROUND(((SUM(BE90:BE539))*I33),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ROUND((SUM(BF90:BF539)),  2)</f>
        <v>0</v>
      </c>
      <c r="G34" s="40"/>
      <c r="H34" s="40"/>
      <c r="I34" s="150">
        <v>0.12</v>
      </c>
      <c r="J34" s="149">
        <f>ROUND(((SUM(BF90:BF539))*I34),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ROUND((SUM(BG90:BG539)),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ROUND((SUM(BH90:BH539)),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ROUND((SUM(BI90:BI539)),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SKA7204 - SO 103  Chodník a ostatní plochy - úsek IV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132</v>
      </c>
      <c r="E62" s="176"/>
      <c r="F62" s="176"/>
      <c r="G62" s="176"/>
      <c r="H62" s="176"/>
      <c r="I62" s="176"/>
      <c r="J62" s="177">
        <f>J221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133</v>
      </c>
      <c r="E63" s="176"/>
      <c r="F63" s="176"/>
      <c r="G63" s="176"/>
      <c r="H63" s="176"/>
      <c r="I63" s="176"/>
      <c r="J63" s="177">
        <f>J226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J353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J398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J486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J519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578</v>
      </c>
      <c r="E68" s="170"/>
      <c r="F68" s="170"/>
      <c r="G68" s="170"/>
      <c r="H68" s="170"/>
      <c r="I68" s="170"/>
      <c r="J68" s="171">
        <f>J522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1085</v>
      </c>
      <c r="E69" s="176"/>
      <c r="F69" s="176"/>
      <c r="G69" s="176"/>
      <c r="H69" s="176"/>
      <c r="I69" s="176"/>
      <c r="J69" s="177">
        <f>J523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1086</v>
      </c>
      <c r="E70" s="176"/>
      <c r="F70" s="176"/>
      <c r="G70" s="176"/>
      <c r="H70" s="176"/>
      <c r="I70" s="176"/>
      <c r="J70" s="177">
        <f>J531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II-117 Lipnice - Spálené Poříčí , ( úsek IV , úsek V )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 xml:space="preserve">SKA7204 - SO 103  Chodník a ostatní plochy - úsek IV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13. 5. 2024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E15</f>
        <v>SÚS PK, příspěvková organizace</v>
      </c>
      <c r="G86" s="42"/>
      <c r="H86" s="42"/>
      <c r="I86" s="34" t="s">
        <v>33</v>
      </c>
      <c r="J86" s="38" t="str">
        <f>E21</f>
        <v>Projekční kancelář Ing.Škubalová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38</v>
      </c>
      <c r="J87" s="38" t="str">
        <f>E24</f>
        <v>Straka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139</v>
      </c>
      <c r="D89" s="182" t="s">
        <v>63</v>
      </c>
      <c r="E89" s="182" t="s">
        <v>59</v>
      </c>
      <c r="F89" s="182" t="s">
        <v>60</v>
      </c>
      <c r="G89" s="182" t="s">
        <v>140</v>
      </c>
      <c r="H89" s="182" t="s">
        <v>141</v>
      </c>
      <c r="I89" s="182" t="s">
        <v>142</v>
      </c>
      <c r="J89" s="182" t="s">
        <v>127</v>
      </c>
      <c r="K89" s="183" t="s">
        <v>143</v>
      </c>
      <c r="L89" s="184"/>
      <c r="M89" s="94" t="s">
        <v>19</v>
      </c>
      <c r="N89" s="95" t="s">
        <v>48</v>
      </c>
      <c r="O89" s="95" t="s">
        <v>144</v>
      </c>
      <c r="P89" s="95" t="s">
        <v>145</v>
      </c>
      <c r="Q89" s="95" t="s">
        <v>146</v>
      </c>
      <c r="R89" s="95" t="s">
        <v>147</v>
      </c>
      <c r="S89" s="95" t="s">
        <v>148</v>
      </c>
      <c r="T89" s="96" t="s">
        <v>149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150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P91+P522</f>
        <v>0</v>
      </c>
      <c r="Q90" s="98"/>
      <c r="R90" s="187">
        <f>R91+R522</f>
        <v>0.0080000000000000002</v>
      </c>
      <c r="S90" s="98"/>
      <c r="T90" s="188">
        <f>T91+T522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77</v>
      </c>
      <c r="AU90" s="19" t="s">
        <v>128</v>
      </c>
      <c r="BK90" s="189">
        <f>BK91+BK522</f>
        <v>0</v>
      </c>
    </row>
    <row r="91" s="12" customFormat="1" ht="25.92" customHeight="1">
      <c r="A91" s="12"/>
      <c r="B91" s="190"/>
      <c r="C91" s="191"/>
      <c r="D91" s="192" t="s">
        <v>77</v>
      </c>
      <c r="E91" s="193" t="s">
        <v>151</v>
      </c>
      <c r="F91" s="193" t="s">
        <v>152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P92+P221+P226+P353+P398+P486+P519</f>
        <v>0</v>
      </c>
      <c r="Q91" s="198"/>
      <c r="R91" s="199">
        <f>R92+R221+R226+R353+R398+R486+R519</f>
        <v>0.0080000000000000002</v>
      </c>
      <c r="S91" s="198"/>
      <c r="T91" s="200">
        <f>T92+T221+T226+T353+T398+T486+T519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86</v>
      </c>
      <c r="AT91" s="202" t="s">
        <v>77</v>
      </c>
      <c r="AU91" s="202" t="s">
        <v>78</v>
      </c>
      <c r="AY91" s="201" t="s">
        <v>153</v>
      </c>
      <c r="BK91" s="203">
        <f>BK92+BK221+BK226+BK353+BK398+BK486+BK519</f>
        <v>0</v>
      </c>
    </row>
    <row r="92" s="12" customFormat="1" ht="22.8" customHeight="1">
      <c r="A92" s="12"/>
      <c r="B92" s="190"/>
      <c r="C92" s="191"/>
      <c r="D92" s="192" t="s">
        <v>77</v>
      </c>
      <c r="E92" s="204" t="s">
        <v>86</v>
      </c>
      <c r="F92" s="204" t="s">
        <v>154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SUM(P93:P220)</f>
        <v>0</v>
      </c>
      <c r="Q92" s="198"/>
      <c r="R92" s="199">
        <f>SUM(R93:R220)</f>
        <v>0</v>
      </c>
      <c r="S92" s="198"/>
      <c r="T92" s="200">
        <f>SUM(T93:T220)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86</v>
      </c>
      <c r="AT92" s="202" t="s">
        <v>77</v>
      </c>
      <c r="AU92" s="202" t="s">
        <v>86</v>
      </c>
      <c r="AY92" s="201" t="s">
        <v>153</v>
      </c>
      <c r="BK92" s="203">
        <f>SUM(BK93:BK220)</f>
        <v>0</v>
      </c>
    </row>
    <row r="93" s="2" customFormat="1" ht="24.15" customHeight="1">
      <c r="A93" s="40"/>
      <c r="B93" s="41"/>
      <c r="C93" s="206" t="s">
        <v>86</v>
      </c>
      <c r="D93" s="206" t="s">
        <v>155</v>
      </c>
      <c r="E93" s="207" t="s">
        <v>1087</v>
      </c>
      <c r="F93" s="208" t="s">
        <v>1088</v>
      </c>
      <c r="G93" s="209" t="s">
        <v>158</v>
      </c>
      <c r="H93" s="210">
        <v>62</v>
      </c>
      <c r="I93" s="211"/>
      <c r="J93" s="212">
        <f>ROUND(I93*H93,2)</f>
        <v>0</v>
      </c>
      <c r="K93" s="208" t="s">
        <v>159</v>
      </c>
      <c r="L93" s="46"/>
      <c r="M93" s="213" t="s">
        <v>19</v>
      </c>
      <c r="N93" s="214" t="s">
        <v>49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160</v>
      </c>
      <c r="AT93" s="217" t="s">
        <v>155</v>
      </c>
      <c r="AU93" s="217" t="s">
        <v>88</v>
      </c>
      <c r="AY93" s="19" t="s">
        <v>153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86</v>
      </c>
      <c r="BK93" s="218">
        <f>ROUND(I93*H93,2)</f>
        <v>0</v>
      </c>
      <c r="BL93" s="19" t="s">
        <v>160</v>
      </c>
      <c r="BM93" s="217" t="s">
        <v>88</v>
      </c>
    </row>
    <row r="94" s="2" customFormat="1">
      <c r="A94" s="40"/>
      <c r="B94" s="41"/>
      <c r="C94" s="42"/>
      <c r="D94" s="219" t="s">
        <v>161</v>
      </c>
      <c r="E94" s="42"/>
      <c r="F94" s="220" t="s">
        <v>1089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88</v>
      </c>
    </row>
    <row r="95" s="13" customFormat="1">
      <c r="A95" s="13"/>
      <c r="B95" s="224"/>
      <c r="C95" s="225"/>
      <c r="D95" s="226" t="s">
        <v>163</v>
      </c>
      <c r="E95" s="227" t="s">
        <v>19</v>
      </c>
      <c r="F95" s="228" t="s">
        <v>330</v>
      </c>
      <c r="G95" s="225"/>
      <c r="H95" s="229">
        <v>62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163</v>
      </c>
      <c r="AU95" s="235" t="s">
        <v>88</v>
      </c>
      <c r="AV95" s="13" t="s">
        <v>88</v>
      </c>
      <c r="AW95" s="13" t="s">
        <v>37</v>
      </c>
      <c r="AX95" s="13" t="s">
        <v>78</v>
      </c>
      <c r="AY95" s="235" t="s">
        <v>153</v>
      </c>
    </row>
    <row r="96" s="14" customFormat="1">
      <c r="A96" s="14"/>
      <c r="B96" s="236"/>
      <c r="C96" s="237"/>
      <c r="D96" s="226" t="s">
        <v>163</v>
      </c>
      <c r="E96" s="238" t="s">
        <v>19</v>
      </c>
      <c r="F96" s="239" t="s">
        <v>190</v>
      </c>
      <c r="G96" s="237"/>
      <c r="H96" s="238" t="s">
        <v>19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163</v>
      </c>
      <c r="AU96" s="245" t="s">
        <v>88</v>
      </c>
      <c r="AV96" s="14" t="s">
        <v>86</v>
      </c>
      <c r="AW96" s="14" t="s">
        <v>37</v>
      </c>
      <c r="AX96" s="14" t="s">
        <v>78</v>
      </c>
      <c r="AY96" s="245" t="s">
        <v>153</v>
      </c>
    </row>
    <row r="97" s="15" customFormat="1">
      <c r="A97" s="15"/>
      <c r="B97" s="246"/>
      <c r="C97" s="247"/>
      <c r="D97" s="226" t="s">
        <v>163</v>
      </c>
      <c r="E97" s="248" t="s">
        <v>19</v>
      </c>
      <c r="F97" s="249" t="s">
        <v>166</v>
      </c>
      <c r="G97" s="247"/>
      <c r="H97" s="250">
        <v>62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163</v>
      </c>
      <c r="AU97" s="256" t="s">
        <v>88</v>
      </c>
      <c r="AV97" s="15" t="s">
        <v>160</v>
      </c>
      <c r="AW97" s="15" t="s">
        <v>37</v>
      </c>
      <c r="AX97" s="15" t="s">
        <v>86</v>
      </c>
      <c r="AY97" s="256" t="s">
        <v>153</v>
      </c>
    </row>
    <row r="98" s="2" customFormat="1" ht="16.5" customHeight="1">
      <c r="A98" s="40"/>
      <c r="B98" s="41"/>
      <c r="C98" s="206" t="s">
        <v>88</v>
      </c>
      <c r="D98" s="206" t="s">
        <v>155</v>
      </c>
      <c r="E98" s="207" t="s">
        <v>1090</v>
      </c>
      <c r="F98" s="208" t="s">
        <v>1091</v>
      </c>
      <c r="G98" s="209" t="s">
        <v>158</v>
      </c>
      <c r="H98" s="210">
        <v>500</v>
      </c>
      <c r="I98" s="211"/>
      <c r="J98" s="212">
        <f>ROUND(I98*H98,2)</f>
        <v>0</v>
      </c>
      <c r="K98" s="208" t="s">
        <v>159</v>
      </c>
      <c r="L98" s="46"/>
      <c r="M98" s="213" t="s">
        <v>19</v>
      </c>
      <c r="N98" s="214" t="s">
        <v>49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160</v>
      </c>
      <c r="AT98" s="217" t="s">
        <v>155</v>
      </c>
      <c r="AU98" s="217" t="s">
        <v>88</v>
      </c>
      <c r="AY98" s="19" t="s">
        <v>153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86</v>
      </c>
      <c r="BK98" s="218">
        <f>ROUND(I98*H98,2)</f>
        <v>0</v>
      </c>
      <c r="BL98" s="19" t="s">
        <v>160</v>
      </c>
      <c r="BM98" s="217" t="s">
        <v>160</v>
      </c>
    </row>
    <row r="99" s="2" customFormat="1">
      <c r="A99" s="40"/>
      <c r="B99" s="41"/>
      <c r="C99" s="42"/>
      <c r="D99" s="219" t="s">
        <v>161</v>
      </c>
      <c r="E99" s="42"/>
      <c r="F99" s="220" t="s">
        <v>1092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161</v>
      </c>
      <c r="AU99" s="19" t="s">
        <v>88</v>
      </c>
    </row>
    <row r="100" s="13" customFormat="1">
      <c r="A100" s="13"/>
      <c r="B100" s="224"/>
      <c r="C100" s="225"/>
      <c r="D100" s="226" t="s">
        <v>163</v>
      </c>
      <c r="E100" s="227" t="s">
        <v>19</v>
      </c>
      <c r="F100" s="228" t="s">
        <v>1093</v>
      </c>
      <c r="G100" s="225"/>
      <c r="H100" s="229">
        <v>500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163</v>
      </c>
      <c r="AU100" s="235" t="s">
        <v>88</v>
      </c>
      <c r="AV100" s="13" t="s">
        <v>88</v>
      </c>
      <c r="AW100" s="13" t="s">
        <v>37</v>
      </c>
      <c r="AX100" s="13" t="s">
        <v>78</v>
      </c>
      <c r="AY100" s="235" t="s">
        <v>153</v>
      </c>
    </row>
    <row r="101" s="14" customFormat="1">
      <c r="A101" s="14"/>
      <c r="B101" s="236"/>
      <c r="C101" s="237"/>
      <c r="D101" s="226" t="s">
        <v>163</v>
      </c>
      <c r="E101" s="238" t="s">
        <v>19</v>
      </c>
      <c r="F101" s="239" t="s">
        <v>190</v>
      </c>
      <c r="G101" s="237"/>
      <c r="H101" s="238" t="s">
        <v>19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163</v>
      </c>
      <c r="AU101" s="245" t="s">
        <v>88</v>
      </c>
      <c r="AV101" s="14" t="s">
        <v>86</v>
      </c>
      <c r="AW101" s="14" t="s">
        <v>37</v>
      </c>
      <c r="AX101" s="14" t="s">
        <v>78</v>
      </c>
      <c r="AY101" s="245" t="s">
        <v>153</v>
      </c>
    </row>
    <row r="102" s="15" customFormat="1">
      <c r="A102" s="15"/>
      <c r="B102" s="246"/>
      <c r="C102" s="247"/>
      <c r="D102" s="226" t="s">
        <v>163</v>
      </c>
      <c r="E102" s="248" t="s">
        <v>19</v>
      </c>
      <c r="F102" s="249" t="s">
        <v>166</v>
      </c>
      <c r="G102" s="247"/>
      <c r="H102" s="250">
        <v>500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163</v>
      </c>
      <c r="AU102" s="256" t="s">
        <v>88</v>
      </c>
      <c r="AV102" s="15" t="s">
        <v>160</v>
      </c>
      <c r="AW102" s="15" t="s">
        <v>37</v>
      </c>
      <c r="AX102" s="15" t="s">
        <v>86</v>
      </c>
      <c r="AY102" s="256" t="s">
        <v>153</v>
      </c>
    </row>
    <row r="103" s="2" customFormat="1" ht="44.25" customHeight="1">
      <c r="A103" s="40"/>
      <c r="B103" s="41"/>
      <c r="C103" s="206" t="s">
        <v>170</v>
      </c>
      <c r="D103" s="206" t="s">
        <v>155</v>
      </c>
      <c r="E103" s="207" t="s">
        <v>1094</v>
      </c>
      <c r="F103" s="208" t="s">
        <v>1095</v>
      </c>
      <c r="G103" s="209" t="s">
        <v>158</v>
      </c>
      <c r="H103" s="210">
        <v>46</v>
      </c>
      <c r="I103" s="211"/>
      <c r="J103" s="212">
        <f>ROUND(I103*H103,2)</f>
        <v>0</v>
      </c>
      <c r="K103" s="208" t="s">
        <v>159</v>
      </c>
      <c r="L103" s="46"/>
      <c r="M103" s="213" t="s">
        <v>19</v>
      </c>
      <c r="N103" s="214" t="s">
        <v>49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160</v>
      </c>
      <c r="AT103" s="217" t="s">
        <v>155</v>
      </c>
      <c r="AU103" s="217" t="s">
        <v>88</v>
      </c>
      <c r="AY103" s="19" t="s">
        <v>153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86</v>
      </c>
      <c r="BK103" s="218">
        <f>ROUND(I103*H103,2)</f>
        <v>0</v>
      </c>
      <c r="BL103" s="19" t="s">
        <v>160</v>
      </c>
      <c r="BM103" s="217" t="s">
        <v>174</v>
      </c>
    </row>
    <row r="104" s="2" customFormat="1">
      <c r="A104" s="40"/>
      <c r="B104" s="41"/>
      <c r="C104" s="42"/>
      <c r="D104" s="219" t="s">
        <v>161</v>
      </c>
      <c r="E104" s="42"/>
      <c r="F104" s="220" t="s">
        <v>1096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88</v>
      </c>
    </row>
    <row r="105" s="13" customFormat="1">
      <c r="A105" s="13"/>
      <c r="B105" s="224"/>
      <c r="C105" s="225"/>
      <c r="D105" s="226" t="s">
        <v>163</v>
      </c>
      <c r="E105" s="227" t="s">
        <v>19</v>
      </c>
      <c r="F105" s="228" t="s">
        <v>297</v>
      </c>
      <c r="G105" s="225"/>
      <c r="H105" s="229">
        <v>46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163</v>
      </c>
      <c r="AU105" s="235" t="s">
        <v>88</v>
      </c>
      <c r="AV105" s="13" t="s">
        <v>88</v>
      </c>
      <c r="AW105" s="13" t="s">
        <v>37</v>
      </c>
      <c r="AX105" s="13" t="s">
        <v>78</v>
      </c>
      <c r="AY105" s="235" t="s">
        <v>153</v>
      </c>
    </row>
    <row r="106" s="14" customFormat="1">
      <c r="A106" s="14"/>
      <c r="B106" s="236"/>
      <c r="C106" s="237"/>
      <c r="D106" s="226" t="s">
        <v>163</v>
      </c>
      <c r="E106" s="238" t="s">
        <v>19</v>
      </c>
      <c r="F106" s="239" t="s">
        <v>190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163</v>
      </c>
      <c r="AU106" s="245" t="s">
        <v>88</v>
      </c>
      <c r="AV106" s="14" t="s">
        <v>86</v>
      </c>
      <c r="AW106" s="14" t="s">
        <v>37</v>
      </c>
      <c r="AX106" s="14" t="s">
        <v>78</v>
      </c>
      <c r="AY106" s="245" t="s">
        <v>153</v>
      </c>
    </row>
    <row r="107" s="15" customFormat="1">
      <c r="A107" s="15"/>
      <c r="B107" s="246"/>
      <c r="C107" s="247"/>
      <c r="D107" s="226" t="s">
        <v>163</v>
      </c>
      <c r="E107" s="248" t="s">
        <v>19</v>
      </c>
      <c r="F107" s="249" t="s">
        <v>166</v>
      </c>
      <c r="G107" s="247"/>
      <c r="H107" s="250">
        <v>46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163</v>
      </c>
      <c r="AU107" s="256" t="s">
        <v>88</v>
      </c>
      <c r="AV107" s="15" t="s">
        <v>160</v>
      </c>
      <c r="AW107" s="15" t="s">
        <v>37</v>
      </c>
      <c r="AX107" s="15" t="s">
        <v>86</v>
      </c>
      <c r="AY107" s="256" t="s">
        <v>153</v>
      </c>
    </row>
    <row r="108" s="2" customFormat="1" ht="37.8" customHeight="1">
      <c r="A108" s="40"/>
      <c r="B108" s="41"/>
      <c r="C108" s="206" t="s">
        <v>160</v>
      </c>
      <c r="D108" s="206" t="s">
        <v>155</v>
      </c>
      <c r="E108" s="207" t="s">
        <v>1097</v>
      </c>
      <c r="F108" s="208" t="s">
        <v>1098</v>
      </c>
      <c r="G108" s="209" t="s">
        <v>158</v>
      </c>
      <c r="H108" s="210">
        <v>14.5</v>
      </c>
      <c r="I108" s="211"/>
      <c r="J108" s="212">
        <f>ROUND(I108*H108,2)</f>
        <v>0</v>
      </c>
      <c r="K108" s="208" t="s">
        <v>159</v>
      </c>
      <c r="L108" s="46"/>
      <c r="M108" s="213" t="s">
        <v>19</v>
      </c>
      <c r="N108" s="214" t="s">
        <v>49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160</v>
      </c>
      <c r="AT108" s="217" t="s">
        <v>155</v>
      </c>
      <c r="AU108" s="217" t="s">
        <v>88</v>
      </c>
      <c r="AY108" s="19" t="s">
        <v>153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86</v>
      </c>
      <c r="BK108" s="218">
        <f>ROUND(I108*H108,2)</f>
        <v>0</v>
      </c>
      <c r="BL108" s="19" t="s">
        <v>160</v>
      </c>
      <c r="BM108" s="217" t="s">
        <v>182</v>
      </c>
    </row>
    <row r="109" s="2" customFormat="1">
      <c r="A109" s="40"/>
      <c r="B109" s="41"/>
      <c r="C109" s="42"/>
      <c r="D109" s="219" t="s">
        <v>161</v>
      </c>
      <c r="E109" s="42"/>
      <c r="F109" s="220" t="s">
        <v>1099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161</v>
      </c>
      <c r="AU109" s="19" t="s">
        <v>88</v>
      </c>
    </row>
    <row r="110" s="13" customFormat="1">
      <c r="A110" s="13"/>
      <c r="B110" s="224"/>
      <c r="C110" s="225"/>
      <c r="D110" s="226" t="s">
        <v>163</v>
      </c>
      <c r="E110" s="227" t="s">
        <v>19</v>
      </c>
      <c r="F110" s="228" t="s">
        <v>1100</v>
      </c>
      <c r="G110" s="225"/>
      <c r="H110" s="229">
        <v>14.5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163</v>
      </c>
      <c r="AU110" s="235" t="s">
        <v>88</v>
      </c>
      <c r="AV110" s="13" t="s">
        <v>88</v>
      </c>
      <c r="AW110" s="13" t="s">
        <v>37</v>
      </c>
      <c r="AX110" s="13" t="s">
        <v>78</v>
      </c>
      <c r="AY110" s="235" t="s">
        <v>153</v>
      </c>
    </row>
    <row r="111" s="14" customFormat="1">
      <c r="A111" s="14"/>
      <c r="B111" s="236"/>
      <c r="C111" s="237"/>
      <c r="D111" s="226" t="s">
        <v>163</v>
      </c>
      <c r="E111" s="238" t="s">
        <v>19</v>
      </c>
      <c r="F111" s="239" t="s">
        <v>190</v>
      </c>
      <c r="G111" s="237"/>
      <c r="H111" s="238" t="s">
        <v>19</v>
      </c>
      <c r="I111" s="240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163</v>
      </c>
      <c r="AU111" s="245" t="s">
        <v>88</v>
      </c>
      <c r="AV111" s="14" t="s">
        <v>86</v>
      </c>
      <c r="AW111" s="14" t="s">
        <v>37</v>
      </c>
      <c r="AX111" s="14" t="s">
        <v>78</v>
      </c>
      <c r="AY111" s="245" t="s">
        <v>153</v>
      </c>
    </row>
    <row r="112" s="15" customFormat="1">
      <c r="A112" s="15"/>
      <c r="B112" s="246"/>
      <c r="C112" s="247"/>
      <c r="D112" s="226" t="s">
        <v>163</v>
      </c>
      <c r="E112" s="248" t="s">
        <v>19</v>
      </c>
      <c r="F112" s="249" t="s">
        <v>166</v>
      </c>
      <c r="G112" s="247"/>
      <c r="H112" s="250">
        <v>14.5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163</v>
      </c>
      <c r="AU112" s="256" t="s">
        <v>88</v>
      </c>
      <c r="AV112" s="15" t="s">
        <v>160</v>
      </c>
      <c r="AW112" s="15" t="s">
        <v>37</v>
      </c>
      <c r="AX112" s="15" t="s">
        <v>86</v>
      </c>
      <c r="AY112" s="256" t="s">
        <v>153</v>
      </c>
    </row>
    <row r="113" s="2" customFormat="1" ht="37.8" customHeight="1">
      <c r="A113" s="40"/>
      <c r="B113" s="41"/>
      <c r="C113" s="206" t="s">
        <v>191</v>
      </c>
      <c r="D113" s="206" t="s">
        <v>155</v>
      </c>
      <c r="E113" s="207" t="s">
        <v>1101</v>
      </c>
      <c r="F113" s="208" t="s">
        <v>1102</v>
      </c>
      <c r="G113" s="209" t="s">
        <v>158</v>
      </c>
      <c r="H113" s="210">
        <v>136</v>
      </c>
      <c r="I113" s="211"/>
      <c r="J113" s="212">
        <f>ROUND(I113*H113,2)</f>
        <v>0</v>
      </c>
      <c r="K113" s="208" t="s">
        <v>159</v>
      </c>
      <c r="L113" s="46"/>
      <c r="M113" s="213" t="s">
        <v>19</v>
      </c>
      <c r="N113" s="214" t="s">
        <v>49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160</v>
      </c>
      <c r="AT113" s="217" t="s">
        <v>155</v>
      </c>
      <c r="AU113" s="217" t="s">
        <v>88</v>
      </c>
      <c r="AY113" s="19" t="s">
        <v>153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86</v>
      </c>
      <c r="BK113" s="218">
        <f>ROUND(I113*H113,2)</f>
        <v>0</v>
      </c>
      <c r="BL113" s="19" t="s">
        <v>160</v>
      </c>
      <c r="BM113" s="217" t="s">
        <v>194</v>
      </c>
    </row>
    <row r="114" s="2" customFormat="1">
      <c r="A114" s="40"/>
      <c r="B114" s="41"/>
      <c r="C114" s="42"/>
      <c r="D114" s="219" t="s">
        <v>161</v>
      </c>
      <c r="E114" s="42"/>
      <c r="F114" s="220" t="s">
        <v>1103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88</v>
      </c>
    </row>
    <row r="115" s="13" customFormat="1">
      <c r="A115" s="13"/>
      <c r="B115" s="224"/>
      <c r="C115" s="225"/>
      <c r="D115" s="226" t="s">
        <v>163</v>
      </c>
      <c r="E115" s="227" t="s">
        <v>19</v>
      </c>
      <c r="F115" s="228" t="s">
        <v>470</v>
      </c>
      <c r="G115" s="225"/>
      <c r="H115" s="229">
        <v>136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163</v>
      </c>
      <c r="AU115" s="235" t="s">
        <v>88</v>
      </c>
      <c r="AV115" s="13" t="s">
        <v>88</v>
      </c>
      <c r="AW115" s="13" t="s">
        <v>37</v>
      </c>
      <c r="AX115" s="13" t="s">
        <v>78</v>
      </c>
      <c r="AY115" s="235" t="s">
        <v>153</v>
      </c>
    </row>
    <row r="116" s="14" customFormat="1">
      <c r="A116" s="14"/>
      <c r="B116" s="236"/>
      <c r="C116" s="237"/>
      <c r="D116" s="226" t="s">
        <v>163</v>
      </c>
      <c r="E116" s="238" t="s">
        <v>19</v>
      </c>
      <c r="F116" s="239" t="s">
        <v>190</v>
      </c>
      <c r="G116" s="237"/>
      <c r="H116" s="238" t="s">
        <v>19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163</v>
      </c>
      <c r="AU116" s="245" t="s">
        <v>88</v>
      </c>
      <c r="AV116" s="14" t="s">
        <v>86</v>
      </c>
      <c r="AW116" s="14" t="s">
        <v>37</v>
      </c>
      <c r="AX116" s="14" t="s">
        <v>78</v>
      </c>
      <c r="AY116" s="245" t="s">
        <v>153</v>
      </c>
    </row>
    <row r="117" s="15" customFormat="1">
      <c r="A117" s="15"/>
      <c r="B117" s="246"/>
      <c r="C117" s="247"/>
      <c r="D117" s="226" t="s">
        <v>163</v>
      </c>
      <c r="E117" s="248" t="s">
        <v>19</v>
      </c>
      <c r="F117" s="249" t="s">
        <v>166</v>
      </c>
      <c r="G117" s="247"/>
      <c r="H117" s="250">
        <v>136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163</v>
      </c>
      <c r="AU117" s="256" t="s">
        <v>88</v>
      </c>
      <c r="AV117" s="15" t="s">
        <v>160</v>
      </c>
      <c r="AW117" s="15" t="s">
        <v>37</v>
      </c>
      <c r="AX117" s="15" t="s">
        <v>86</v>
      </c>
      <c r="AY117" s="256" t="s">
        <v>153</v>
      </c>
    </row>
    <row r="118" s="2" customFormat="1" ht="37.8" customHeight="1">
      <c r="A118" s="40"/>
      <c r="B118" s="41"/>
      <c r="C118" s="206" t="s">
        <v>174</v>
      </c>
      <c r="D118" s="206" t="s">
        <v>155</v>
      </c>
      <c r="E118" s="207" t="s">
        <v>1104</v>
      </c>
      <c r="F118" s="208" t="s">
        <v>1105</v>
      </c>
      <c r="G118" s="209" t="s">
        <v>158</v>
      </c>
      <c r="H118" s="210">
        <v>136</v>
      </c>
      <c r="I118" s="211"/>
      <c r="J118" s="212">
        <f>ROUND(I118*H118,2)</f>
        <v>0</v>
      </c>
      <c r="K118" s="208" t="s">
        <v>159</v>
      </c>
      <c r="L118" s="46"/>
      <c r="M118" s="213" t="s">
        <v>19</v>
      </c>
      <c r="N118" s="214" t="s">
        <v>49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160</v>
      </c>
      <c r="AT118" s="217" t="s">
        <v>155</v>
      </c>
      <c r="AU118" s="217" t="s">
        <v>88</v>
      </c>
      <c r="AY118" s="19" t="s">
        <v>153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86</v>
      </c>
      <c r="BK118" s="218">
        <f>ROUND(I118*H118,2)</f>
        <v>0</v>
      </c>
      <c r="BL118" s="19" t="s">
        <v>160</v>
      </c>
      <c r="BM118" s="217" t="s">
        <v>8</v>
      </c>
    </row>
    <row r="119" s="2" customFormat="1">
      <c r="A119" s="40"/>
      <c r="B119" s="41"/>
      <c r="C119" s="42"/>
      <c r="D119" s="219" t="s">
        <v>161</v>
      </c>
      <c r="E119" s="42"/>
      <c r="F119" s="220" t="s">
        <v>1106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88</v>
      </c>
    </row>
    <row r="120" s="13" customFormat="1">
      <c r="A120" s="13"/>
      <c r="B120" s="224"/>
      <c r="C120" s="225"/>
      <c r="D120" s="226" t="s">
        <v>163</v>
      </c>
      <c r="E120" s="227" t="s">
        <v>19</v>
      </c>
      <c r="F120" s="228" t="s">
        <v>470</v>
      </c>
      <c r="G120" s="225"/>
      <c r="H120" s="229">
        <v>136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163</v>
      </c>
      <c r="AU120" s="235" t="s">
        <v>88</v>
      </c>
      <c r="AV120" s="13" t="s">
        <v>88</v>
      </c>
      <c r="AW120" s="13" t="s">
        <v>37</v>
      </c>
      <c r="AX120" s="13" t="s">
        <v>78</v>
      </c>
      <c r="AY120" s="235" t="s">
        <v>153</v>
      </c>
    </row>
    <row r="121" s="14" customFormat="1">
      <c r="A121" s="14"/>
      <c r="B121" s="236"/>
      <c r="C121" s="237"/>
      <c r="D121" s="226" t="s">
        <v>163</v>
      </c>
      <c r="E121" s="238" t="s">
        <v>19</v>
      </c>
      <c r="F121" s="239" t="s">
        <v>190</v>
      </c>
      <c r="G121" s="237"/>
      <c r="H121" s="238" t="s">
        <v>19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163</v>
      </c>
      <c r="AU121" s="245" t="s">
        <v>88</v>
      </c>
      <c r="AV121" s="14" t="s">
        <v>86</v>
      </c>
      <c r="AW121" s="14" t="s">
        <v>37</v>
      </c>
      <c r="AX121" s="14" t="s">
        <v>78</v>
      </c>
      <c r="AY121" s="245" t="s">
        <v>153</v>
      </c>
    </row>
    <row r="122" s="15" customFormat="1">
      <c r="A122" s="15"/>
      <c r="B122" s="246"/>
      <c r="C122" s="247"/>
      <c r="D122" s="226" t="s">
        <v>163</v>
      </c>
      <c r="E122" s="248" t="s">
        <v>19</v>
      </c>
      <c r="F122" s="249" t="s">
        <v>166</v>
      </c>
      <c r="G122" s="247"/>
      <c r="H122" s="250">
        <v>136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163</v>
      </c>
      <c r="AU122" s="256" t="s">
        <v>88</v>
      </c>
      <c r="AV122" s="15" t="s">
        <v>160</v>
      </c>
      <c r="AW122" s="15" t="s">
        <v>37</v>
      </c>
      <c r="AX122" s="15" t="s">
        <v>86</v>
      </c>
      <c r="AY122" s="256" t="s">
        <v>153</v>
      </c>
    </row>
    <row r="123" s="2" customFormat="1" ht="24.15" customHeight="1">
      <c r="A123" s="40"/>
      <c r="B123" s="41"/>
      <c r="C123" s="206" t="s">
        <v>203</v>
      </c>
      <c r="D123" s="206" t="s">
        <v>155</v>
      </c>
      <c r="E123" s="207" t="s">
        <v>1107</v>
      </c>
      <c r="F123" s="208" t="s">
        <v>1108</v>
      </c>
      <c r="G123" s="209" t="s">
        <v>274</v>
      </c>
      <c r="H123" s="210">
        <v>16</v>
      </c>
      <c r="I123" s="211"/>
      <c r="J123" s="212">
        <f>ROUND(I123*H123,2)</f>
        <v>0</v>
      </c>
      <c r="K123" s="208" t="s">
        <v>159</v>
      </c>
      <c r="L123" s="46"/>
      <c r="M123" s="213" t="s">
        <v>19</v>
      </c>
      <c r="N123" s="214" t="s">
        <v>49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160</v>
      </c>
      <c r="AT123" s="217" t="s">
        <v>155</v>
      </c>
      <c r="AU123" s="217" t="s">
        <v>88</v>
      </c>
      <c r="AY123" s="19" t="s">
        <v>153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86</v>
      </c>
      <c r="BK123" s="218">
        <f>ROUND(I123*H123,2)</f>
        <v>0</v>
      </c>
      <c r="BL123" s="19" t="s">
        <v>160</v>
      </c>
      <c r="BM123" s="217" t="s">
        <v>206</v>
      </c>
    </row>
    <row r="124" s="2" customFormat="1">
      <c r="A124" s="40"/>
      <c r="B124" s="41"/>
      <c r="C124" s="42"/>
      <c r="D124" s="219" t="s">
        <v>161</v>
      </c>
      <c r="E124" s="42"/>
      <c r="F124" s="220" t="s">
        <v>1109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88</v>
      </c>
    </row>
    <row r="125" s="13" customFormat="1">
      <c r="A125" s="13"/>
      <c r="B125" s="224"/>
      <c r="C125" s="225"/>
      <c r="D125" s="226" t="s">
        <v>163</v>
      </c>
      <c r="E125" s="227" t="s">
        <v>19</v>
      </c>
      <c r="F125" s="228" t="s">
        <v>211</v>
      </c>
      <c r="G125" s="225"/>
      <c r="H125" s="229">
        <v>16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163</v>
      </c>
      <c r="AU125" s="235" t="s">
        <v>88</v>
      </c>
      <c r="AV125" s="13" t="s">
        <v>88</v>
      </c>
      <c r="AW125" s="13" t="s">
        <v>37</v>
      </c>
      <c r="AX125" s="13" t="s">
        <v>78</v>
      </c>
      <c r="AY125" s="235" t="s">
        <v>153</v>
      </c>
    </row>
    <row r="126" s="14" customFormat="1">
      <c r="A126" s="14"/>
      <c r="B126" s="236"/>
      <c r="C126" s="237"/>
      <c r="D126" s="226" t="s">
        <v>163</v>
      </c>
      <c r="E126" s="238" t="s">
        <v>19</v>
      </c>
      <c r="F126" s="239" t="s">
        <v>190</v>
      </c>
      <c r="G126" s="237"/>
      <c r="H126" s="238" t="s">
        <v>19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163</v>
      </c>
      <c r="AU126" s="245" t="s">
        <v>88</v>
      </c>
      <c r="AV126" s="14" t="s">
        <v>86</v>
      </c>
      <c r="AW126" s="14" t="s">
        <v>37</v>
      </c>
      <c r="AX126" s="14" t="s">
        <v>78</v>
      </c>
      <c r="AY126" s="245" t="s">
        <v>153</v>
      </c>
    </row>
    <row r="127" s="15" customFormat="1">
      <c r="A127" s="15"/>
      <c r="B127" s="246"/>
      <c r="C127" s="247"/>
      <c r="D127" s="226" t="s">
        <v>163</v>
      </c>
      <c r="E127" s="248" t="s">
        <v>19</v>
      </c>
      <c r="F127" s="249" t="s">
        <v>166</v>
      </c>
      <c r="G127" s="247"/>
      <c r="H127" s="250">
        <v>16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163</v>
      </c>
      <c r="AU127" s="256" t="s">
        <v>88</v>
      </c>
      <c r="AV127" s="15" t="s">
        <v>160</v>
      </c>
      <c r="AW127" s="15" t="s">
        <v>37</v>
      </c>
      <c r="AX127" s="15" t="s">
        <v>86</v>
      </c>
      <c r="AY127" s="256" t="s">
        <v>153</v>
      </c>
    </row>
    <row r="128" s="2" customFormat="1" ht="16.5" customHeight="1">
      <c r="A128" s="40"/>
      <c r="B128" s="41"/>
      <c r="C128" s="206" t="s">
        <v>182</v>
      </c>
      <c r="D128" s="206" t="s">
        <v>155</v>
      </c>
      <c r="E128" s="207" t="s">
        <v>1110</v>
      </c>
      <c r="F128" s="208" t="s">
        <v>1111</v>
      </c>
      <c r="G128" s="209" t="s">
        <v>158</v>
      </c>
      <c r="H128" s="210">
        <v>542</v>
      </c>
      <c r="I128" s="211"/>
      <c r="J128" s="212">
        <f>ROUND(I128*H128,2)</f>
        <v>0</v>
      </c>
      <c r="K128" s="208" t="s">
        <v>159</v>
      </c>
      <c r="L128" s="46"/>
      <c r="M128" s="213" t="s">
        <v>19</v>
      </c>
      <c r="N128" s="214" t="s">
        <v>49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160</v>
      </c>
      <c r="AT128" s="217" t="s">
        <v>155</v>
      </c>
      <c r="AU128" s="217" t="s">
        <v>88</v>
      </c>
      <c r="AY128" s="19" t="s">
        <v>153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86</v>
      </c>
      <c r="BK128" s="218">
        <f>ROUND(I128*H128,2)</f>
        <v>0</v>
      </c>
      <c r="BL128" s="19" t="s">
        <v>160</v>
      </c>
      <c r="BM128" s="217" t="s">
        <v>211</v>
      </c>
    </row>
    <row r="129" s="2" customFormat="1">
      <c r="A129" s="40"/>
      <c r="B129" s="41"/>
      <c r="C129" s="42"/>
      <c r="D129" s="219" t="s">
        <v>161</v>
      </c>
      <c r="E129" s="42"/>
      <c r="F129" s="220" t="s">
        <v>1112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88</v>
      </c>
    </row>
    <row r="130" s="13" customFormat="1">
      <c r="A130" s="13"/>
      <c r="B130" s="224"/>
      <c r="C130" s="225"/>
      <c r="D130" s="226" t="s">
        <v>163</v>
      </c>
      <c r="E130" s="227" t="s">
        <v>19</v>
      </c>
      <c r="F130" s="228" t="s">
        <v>1113</v>
      </c>
      <c r="G130" s="225"/>
      <c r="H130" s="229">
        <v>542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163</v>
      </c>
      <c r="AU130" s="235" t="s">
        <v>88</v>
      </c>
      <c r="AV130" s="13" t="s">
        <v>88</v>
      </c>
      <c r="AW130" s="13" t="s">
        <v>37</v>
      </c>
      <c r="AX130" s="13" t="s">
        <v>78</v>
      </c>
      <c r="AY130" s="235" t="s">
        <v>153</v>
      </c>
    </row>
    <row r="131" s="14" customFormat="1">
      <c r="A131" s="14"/>
      <c r="B131" s="236"/>
      <c r="C131" s="237"/>
      <c r="D131" s="226" t="s">
        <v>163</v>
      </c>
      <c r="E131" s="238" t="s">
        <v>19</v>
      </c>
      <c r="F131" s="239" t="s">
        <v>190</v>
      </c>
      <c r="G131" s="237"/>
      <c r="H131" s="238" t="s">
        <v>19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163</v>
      </c>
      <c r="AU131" s="245" t="s">
        <v>88</v>
      </c>
      <c r="AV131" s="14" t="s">
        <v>86</v>
      </c>
      <c r="AW131" s="14" t="s">
        <v>37</v>
      </c>
      <c r="AX131" s="14" t="s">
        <v>78</v>
      </c>
      <c r="AY131" s="245" t="s">
        <v>153</v>
      </c>
    </row>
    <row r="132" s="15" customFormat="1">
      <c r="A132" s="15"/>
      <c r="B132" s="246"/>
      <c r="C132" s="247"/>
      <c r="D132" s="226" t="s">
        <v>163</v>
      </c>
      <c r="E132" s="248" t="s">
        <v>19</v>
      </c>
      <c r="F132" s="249" t="s">
        <v>166</v>
      </c>
      <c r="G132" s="247"/>
      <c r="H132" s="250">
        <v>542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163</v>
      </c>
      <c r="AU132" s="256" t="s">
        <v>88</v>
      </c>
      <c r="AV132" s="15" t="s">
        <v>160</v>
      </c>
      <c r="AW132" s="15" t="s">
        <v>37</v>
      </c>
      <c r="AX132" s="15" t="s">
        <v>86</v>
      </c>
      <c r="AY132" s="256" t="s">
        <v>153</v>
      </c>
    </row>
    <row r="133" s="2" customFormat="1" ht="24.15" customHeight="1">
      <c r="A133" s="40"/>
      <c r="B133" s="41"/>
      <c r="C133" s="206" t="s">
        <v>213</v>
      </c>
      <c r="D133" s="206" t="s">
        <v>155</v>
      </c>
      <c r="E133" s="207" t="s">
        <v>171</v>
      </c>
      <c r="F133" s="208" t="s">
        <v>172</v>
      </c>
      <c r="G133" s="209" t="s">
        <v>173</v>
      </c>
      <c r="H133" s="210">
        <v>679.16700000000003</v>
      </c>
      <c r="I133" s="211"/>
      <c r="J133" s="212">
        <f>ROUND(I133*H133,2)</f>
        <v>0</v>
      </c>
      <c r="K133" s="208" t="s">
        <v>159</v>
      </c>
      <c r="L133" s="46"/>
      <c r="M133" s="213" t="s">
        <v>19</v>
      </c>
      <c r="N133" s="214" t="s">
        <v>49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160</v>
      </c>
      <c r="AT133" s="217" t="s">
        <v>155</v>
      </c>
      <c r="AU133" s="217" t="s">
        <v>88</v>
      </c>
      <c r="AY133" s="19" t="s">
        <v>153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86</v>
      </c>
      <c r="BK133" s="218">
        <f>ROUND(I133*H133,2)</f>
        <v>0</v>
      </c>
      <c r="BL133" s="19" t="s">
        <v>160</v>
      </c>
      <c r="BM133" s="217" t="s">
        <v>216</v>
      </c>
    </row>
    <row r="134" s="2" customFormat="1">
      <c r="A134" s="40"/>
      <c r="B134" s="41"/>
      <c r="C134" s="42"/>
      <c r="D134" s="219" t="s">
        <v>161</v>
      </c>
      <c r="E134" s="42"/>
      <c r="F134" s="220" t="s">
        <v>175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161</v>
      </c>
      <c r="AU134" s="19" t="s">
        <v>88</v>
      </c>
    </row>
    <row r="135" s="13" customFormat="1">
      <c r="A135" s="13"/>
      <c r="B135" s="224"/>
      <c r="C135" s="225"/>
      <c r="D135" s="226" t="s">
        <v>163</v>
      </c>
      <c r="E135" s="227" t="s">
        <v>19</v>
      </c>
      <c r="F135" s="228" t="s">
        <v>1114</v>
      </c>
      <c r="G135" s="225"/>
      <c r="H135" s="229">
        <v>239.24000000000001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163</v>
      </c>
      <c r="AU135" s="235" t="s">
        <v>88</v>
      </c>
      <c r="AV135" s="13" t="s">
        <v>88</v>
      </c>
      <c r="AW135" s="13" t="s">
        <v>37</v>
      </c>
      <c r="AX135" s="13" t="s">
        <v>78</v>
      </c>
      <c r="AY135" s="235" t="s">
        <v>153</v>
      </c>
    </row>
    <row r="136" s="13" customFormat="1">
      <c r="A136" s="13"/>
      <c r="B136" s="224"/>
      <c r="C136" s="225"/>
      <c r="D136" s="226" t="s">
        <v>163</v>
      </c>
      <c r="E136" s="227" t="s">
        <v>19</v>
      </c>
      <c r="F136" s="228" t="s">
        <v>1115</v>
      </c>
      <c r="G136" s="225"/>
      <c r="H136" s="229">
        <v>226.737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163</v>
      </c>
      <c r="AU136" s="235" t="s">
        <v>88</v>
      </c>
      <c r="AV136" s="13" t="s">
        <v>88</v>
      </c>
      <c r="AW136" s="13" t="s">
        <v>37</v>
      </c>
      <c r="AX136" s="13" t="s">
        <v>78</v>
      </c>
      <c r="AY136" s="235" t="s">
        <v>153</v>
      </c>
    </row>
    <row r="137" s="13" customFormat="1">
      <c r="A137" s="13"/>
      <c r="B137" s="224"/>
      <c r="C137" s="225"/>
      <c r="D137" s="226" t="s">
        <v>163</v>
      </c>
      <c r="E137" s="227" t="s">
        <v>19</v>
      </c>
      <c r="F137" s="228" t="s">
        <v>1116</v>
      </c>
      <c r="G137" s="225"/>
      <c r="H137" s="229">
        <v>213.19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163</v>
      </c>
      <c r="AU137" s="235" t="s">
        <v>88</v>
      </c>
      <c r="AV137" s="13" t="s">
        <v>88</v>
      </c>
      <c r="AW137" s="13" t="s">
        <v>37</v>
      </c>
      <c r="AX137" s="13" t="s">
        <v>78</v>
      </c>
      <c r="AY137" s="235" t="s">
        <v>153</v>
      </c>
    </row>
    <row r="138" s="14" customFormat="1">
      <c r="A138" s="14"/>
      <c r="B138" s="236"/>
      <c r="C138" s="237"/>
      <c r="D138" s="226" t="s">
        <v>163</v>
      </c>
      <c r="E138" s="238" t="s">
        <v>19</v>
      </c>
      <c r="F138" s="239" t="s">
        <v>179</v>
      </c>
      <c r="G138" s="237"/>
      <c r="H138" s="238" t="s">
        <v>19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163</v>
      </c>
      <c r="AU138" s="245" t="s">
        <v>88</v>
      </c>
      <c r="AV138" s="14" t="s">
        <v>86</v>
      </c>
      <c r="AW138" s="14" t="s">
        <v>37</v>
      </c>
      <c r="AX138" s="14" t="s">
        <v>78</v>
      </c>
      <c r="AY138" s="245" t="s">
        <v>153</v>
      </c>
    </row>
    <row r="139" s="15" customFormat="1">
      <c r="A139" s="15"/>
      <c r="B139" s="246"/>
      <c r="C139" s="247"/>
      <c r="D139" s="226" t="s">
        <v>163</v>
      </c>
      <c r="E139" s="248" t="s">
        <v>19</v>
      </c>
      <c r="F139" s="249" t="s">
        <v>166</v>
      </c>
      <c r="G139" s="247"/>
      <c r="H139" s="250">
        <v>679.16699999999992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163</v>
      </c>
      <c r="AU139" s="256" t="s">
        <v>88</v>
      </c>
      <c r="AV139" s="15" t="s">
        <v>160</v>
      </c>
      <c r="AW139" s="15" t="s">
        <v>37</v>
      </c>
      <c r="AX139" s="15" t="s">
        <v>86</v>
      </c>
      <c r="AY139" s="256" t="s">
        <v>153</v>
      </c>
    </row>
    <row r="140" s="2" customFormat="1" ht="24.15" customHeight="1">
      <c r="A140" s="40"/>
      <c r="B140" s="41"/>
      <c r="C140" s="206" t="s">
        <v>194</v>
      </c>
      <c r="D140" s="206" t="s">
        <v>155</v>
      </c>
      <c r="E140" s="207" t="s">
        <v>180</v>
      </c>
      <c r="F140" s="208" t="s">
        <v>181</v>
      </c>
      <c r="G140" s="209" t="s">
        <v>173</v>
      </c>
      <c r="H140" s="210">
        <v>223.27500000000001</v>
      </c>
      <c r="I140" s="211"/>
      <c r="J140" s="212">
        <f>ROUND(I140*H140,2)</f>
        <v>0</v>
      </c>
      <c r="K140" s="208" t="s">
        <v>159</v>
      </c>
      <c r="L140" s="46"/>
      <c r="M140" s="213" t="s">
        <v>19</v>
      </c>
      <c r="N140" s="214" t="s">
        <v>49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160</v>
      </c>
      <c r="AT140" s="217" t="s">
        <v>155</v>
      </c>
      <c r="AU140" s="217" t="s">
        <v>88</v>
      </c>
      <c r="AY140" s="19" t="s">
        <v>153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86</v>
      </c>
      <c r="BK140" s="218">
        <f>ROUND(I140*H140,2)</f>
        <v>0</v>
      </c>
      <c r="BL140" s="19" t="s">
        <v>160</v>
      </c>
      <c r="BM140" s="217" t="s">
        <v>224</v>
      </c>
    </row>
    <row r="141" s="2" customFormat="1">
      <c r="A141" s="40"/>
      <c r="B141" s="41"/>
      <c r="C141" s="42"/>
      <c r="D141" s="219" t="s">
        <v>161</v>
      </c>
      <c r="E141" s="42"/>
      <c r="F141" s="220" t="s">
        <v>183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161</v>
      </c>
      <c r="AU141" s="19" t="s">
        <v>88</v>
      </c>
    </row>
    <row r="142" s="13" customFormat="1">
      <c r="A142" s="13"/>
      <c r="B142" s="224"/>
      <c r="C142" s="225"/>
      <c r="D142" s="226" t="s">
        <v>163</v>
      </c>
      <c r="E142" s="227" t="s">
        <v>19</v>
      </c>
      <c r="F142" s="228" t="s">
        <v>1117</v>
      </c>
      <c r="G142" s="225"/>
      <c r="H142" s="229">
        <v>200.19999999999999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163</v>
      </c>
      <c r="AU142" s="235" t="s">
        <v>88</v>
      </c>
      <c r="AV142" s="13" t="s">
        <v>88</v>
      </c>
      <c r="AW142" s="13" t="s">
        <v>37</v>
      </c>
      <c r="AX142" s="13" t="s">
        <v>78</v>
      </c>
      <c r="AY142" s="235" t="s">
        <v>153</v>
      </c>
    </row>
    <row r="143" s="14" customFormat="1">
      <c r="A143" s="14"/>
      <c r="B143" s="236"/>
      <c r="C143" s="237"/>
      <c r="D143" s="226" t="s">
        <v>163</v>
      </c>
      <c r="E143" s="238" t="s">
        <v>19</v>
      </c>
      <c r="F143" s="239" t="s">
        <v>651</v>
      </c>
      <c r="G143" s="237"/>
      <c r="H143" s="238" t="s">
        <v>19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163</v>
      </c>
      <c r="AU143" s="245" t="s">
        <v>88</v>
      </c>
      <c r="AV143" s="14" t="s">
        <v>86</v>
      </c>
      <c r="AW143" s="14" t="s">
        <v>37</v>
      </c>
      <c r="AX143" s="14" t="s">
        <v>78</v>
      </c>
      <c r="AY143" s="245" t="s">
        <v>153</v>
      </c>
    </row>
    <row r="144" s="13" customFormat="1">
      <c r="A144" s="13"/>
      <c r="B144" s="224"/>
      <c r="C144" s="225"/>
      <c r="D144" s="226" t="s">
        <v>163</v>
      </c>
      <c r="E144" s="227" t="s">
        <v>19</v>
      </c>
      <c r="F144" s="228" t="s">
        <v>1118</v>
      </c>
      <c r="G144" s="225"/>
      <c r="H144" s="229">
        <v>20.274999999999999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163</v>
      </c>
      <c r="AU144" s="235" t="s">
        <v>88</v>
      </c>
      <c r="AV144" s="13" t="s">
        <v>88</v>
      </c>
      <c r="AW144" s="13" t="s">
        <v>37</v>
      </c>
      <c r="AX144" s="13" t="s">
        <v>78</v>
      </c>
      <c r="AY144" s="235" t="s">
        <v>153</v>
      </c>
    </row>
    <row r="145" s="14" customFormat="1">
      <c r="A145" s="14"/>
      <c r="B145" s="236"/>
      <c r="C145" s="237"/>
      <c r="D145" s="226" t="s">
        <v>163</v>
      </c>
      <c r="E145" s="238" t="s">
        <v>19</v>
      </c>
      <c r="F145" s="239" t="s">
        <v>1119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163</v>
      </c>
      <c r="AU145" s="245" t="s">
        <v>88</v>
      </c>
      <c r="AV145" s="14" t="s">
        <v>86</v>
      </c>
      <c r="AW145" s="14" t="s">
        <v>37</v>
      </c>
      <c r="AX145" s="14" t="s">
        <v>78</v>
      </c>
      <c r="AY145" s="245" t="s">
        <v>153</v>
      </c>
    </row>
    <row r="146" s="13" customFormat="1">
      <c r="A146" s="13"/>
      <c r="B146" s="224"/>
      <c r="C146" s="225"/>
      <c r="D146" s="226" t="s">
        <v>163</v>
      </c>
      <c r="E146" s="227" t="s">
        <v>19</v>
      </c>
      <c r="F146" s="228" t="s">
        <v>1120</v>
      </c>
      <c r="G146" s="225"/>
      <c r="H146" s="229">
        <v>2.7999999999999998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163</v>
      </c>
      <c r="AU146" s="235" t="s">
        <v>88</v>
      </c>
      <c r="AV146" s="13" t="s">
        <v>88</v>
      </c>
      <c r="AW146" s="13" t="s">
        <v>37</v>
      </c>
      <c r="AX146" s="13" t="s">
        <v>78</v>
      </c>
      <c r="AY146" s="235" t="s">
        <v>153</v>
      </c>
    </row>
    <row r="147" s="14" customFormat="1">
      <c r="A147" s="14"/>
      <c r="B147" s="236"/>
      <c r="C147" s="237"/>
      <c r="D147" s="226" t="s">
        <v>163</v>
      </c>
      <c r="E147" s="238" t="s">
        <v>19</v>
      </c>
      <c r="F147" s="239" t="s">
        <v>189</v>
      </c>
      <c r="G147" s="237"/>
      <c r="H147" s="238" t="s">
        <v>19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163</v>
      </c>
      <c r="AU147" s="245" t="s">
        <v>88</v>
      </c>
      <c r="AV147" s="14" t="s">
        <v>86</v>
      </c>
      <c r="AW147" s="14" t="s">
        <v>37</v>
      </c>
      <c r="AX147" s="14" t="s">
        <v>78</v>
      </c>
      <c r="AY147" s="245" t="s">
        <v>153</v>
      </c>
    </row>
    <row r="148" s="14" customFormat="1">
      <c r="A148" s="14"/>
      <c r="B148" s="236"/>
      <c r="C148" s="237"/>
      <c r="D148" s="226" t="s">
        <v>163</v>
      </c>
      <c r="E148" s="238" t="s">
        <v>19</v>
      </c>
      <c r="F148" s="239" t="s">
        <v>190</v>
      </c>
      <c r="G148" s="237"/>
      <c r="H148" s="238" t="s">
        <v>19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163</v>
      </c>
      <c r="AU148" s="245" t="s">
        <v>88</v>
      </c>
      <c r="AV148" s="14" t="s">
        <v>86</v>
      </c>
      <c r="AW148" s="14" t="s">
        <v>37</v>
      </c>
      <c r="AX148" s="14" t="s">
        <v>78</v>
      </c>
      <c r="AY148" s="245" t="s">
        <v>153</v>
      </c>
    </row>
    <row r="149" s="15" customFormat="1">
      <c r="A149" s="15"/>
      <c r="B149" s="246"/>
      <c r="C149" s="247"/>
      <c r="D149" s="226" t="s">
        <v>163</v>
      </c>
      <c r="E149" s="248" t="s">
        <v>19</v>
      </c>
      <c r="F149" s="249" t="s">
        <v>166</v>
      </c>
      <c r="G149" s="247"/>
      <c r="H149" s="250">
        <v>223.27500000000001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163</v>
      </c>
      <c r="AU149" s="256" t="s">
        <v>88</v>
      </c>
      <c r="AV149" s="15" t="s">
        <v>160</v>
      </c>
      <c r="AW149" s="15" t="s">
        <v>37</v>
      </c>
      <c r="AX149" s="15" t="s">
        <v>86</v>
      </c>
      <c r="AY149" s="256" t="s">
        <v>153</v>
      </c>
    </row>
    <row r="150" s="2" customFormat="1" ht="21.75" customHeight="1">
      <c r="A150" s="40"/>
      <c r="B150" s="41"/>
      <c r="C150" s="206" t="s">
        <v>226</v>
      </c>
      <c r="D150" s="206" t="s">
        <v>155</v>
      </c>
      <c r="E150" s="207" t="s">
        <v>1121</v>
      </c>
      <c r="F150" s="208" t="s">
        <v>1122</v>
      </c>
      <c r="G150" s="209" t="s">
        <v>158</v>
      </c>
      <c r="H150" s="210">
        <v>62</v>
      </c>
      <c r="I150" s="211"/>
      <c r="J150" s="212">
        <f>ROUND(I150*H150,2)</f>
        <v>0</v>
      </c>
      <c r="K150" s="208" t="s">
        <v>159</v>
      </c>
      <c r="L150" s="46"/>
      <c r="M150" s="213" t="s">
        <v>19</v>
      </c>
      <c r="N150" s="214" t="s">
        <v>49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160</v>
      </c>
      <c r="AT150" s="217" t="s">
        <v>155</v>
      </c>
      <c r="AU150" s="217" t="s">
        <v>88</v>
      </c>
      <c r="AY150" s="19" t="s">
        <v>153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86</v>
      </c>
      <c r="BK150" s="218">
        <f>ROUND(I150*H150,2)</f>
        <v>0</v>
      </c>
      <c r="BL150" s="19" t="s">
        <v>160</v>
      </c>
      <c r="BM150" s="217" t="s">
        <v>229</v>
      </c>
    </row>
    <row r="151" s="2" customFormat="1">
      <c r="A151" s="40"/>
      <c r="B151" s="41"/>
      <c r="C151" s="42"/>
      <c r="D151" s="219" t="s">
        <v>161</v>
      </c>
      <c r="E151" s="42"/>
      <c r="F151" s="220" t="s">
        <v>1123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88</v>
      </c>
    </row>
    <row r="152" s="2" customFormat="1" ht="21.75" customHeight="1">
      <c r="A152" s="40"/>
      <c r="B152" s="41"/>
      <c r="C152" s="206" t="s">
        <v>8</v>
      </c>
      <c r="D152" s="206" t="s">
        <v>155</v>
      </c>
      <c r="E152" s="207" t="s">
        <v>1124</v>
      </c>
      <c r="F152" s="208" t="s">
        <v>1125</v>
      </c>
      <c r="G152" s="209" t="s">
        <v>158</v>
      </c>
      <c r="H152" s="210">
        <v>620</v>
      </c>
      <c r="I152" s="211"/>
      <c r="J152" s="212">
        <f>ROUND(I152*H152,2)</f>
        <v>0</v>
      </c>
      <c r="K152" s="208" t="s">
        <v>159</v>
      </c>
      <c r="L152" s="46"/>
      <c r="M152" s="213" t="s">
        <v>19</v>
      </c>
      <c r="N152" s="214" t="s">
        <v>49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160</v>
      </c>
      <c r="AT152" s="217" t="s">
        <v>155</v>
      </c>
      <c r="AU152" s="217" t="s">
        <v>88</v>
      </c>
      <c r="AY152" s="19" t="s">
        <v>153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86</v>
      </c>
      <c r="BK152" s="218">
        <f>ROUND(I152*H152,2)</f>
        <v>0</v>
      </c>
      <c r="BL152" s="19" t="s">
        <v>160</v>
      </c>
      <c r="BM152" s="217" t="s">
        <v>236</v>
      </c>
    </row>
    <row r="153" s="2" customFormat="1">
      <c r="A153" s="40"/>
      <c r="B153" s="41"/>
      <c r="C153" s="42"/>
      <c r="D153" s="219" t="s">
        <v>161</v>
      </c>
      <c r="E153" s="42"/>
      <c r="F153" s="220" t="s">
        <v>1126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88</v>
      </c>
    </row>
    <row r="154" s="13" customFormat="1">
      <c r="A154" s="13"/>
      <c r="B154" s="224"/>
      <c r="C154" s="225"/>
      <c r="D154" s="226" t="s">
        <v>163</v>
      </c>
      <c r="E154" s="227" t="s">
        <v>19</v>
      </c>
      <c r="F154" s="228" t="s">
        <v>1127</v>
      </c>
      <c r="G154" s="225"/>
      <c r="H154" s="229">
        <v>620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163</v>
      </c>
      <c r="AU154" s="235" t="s">
        <v>88</v>
      </c>
      <c r="AV154" s="13" t="s">
        <v>88</v>
      </c>
      <c r="AW154" s="13" t="s">
        <v>37</v>
      </c>
      <c r="AX154" s="13" t="s">
        <v>78</v>
      </c>
      <c r="AY154" s="235" t="s">
        <v>153</v>
      </c>
    </row>
    <row r="155" s="15" customFormat="1">
      <c r="A155" s="15"/>
      <c r="B155" s="246"/>
      <c r="C155" s="247"/>
      <c r="D155" s="226" t="s">
        <v>163</v>
      </c>
      <c r="E155" s="248" t="s">
        <v>19</v>
      </c>
      <c r="F155" s="249" t="s">
        <v>166</v>
      </c>
      <c r="G155" s="247"/>
      <c r="H155" s="250">
        <v>620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163</v>
      </c>
      <c r="AU155" s="256" t="s">
        <v>88</v>
      </c>
      <c r="AV155" s="15" t="s">
        <v>160</v>
      </c>
      <c r="AW155" s="15" t="s">
        <v>37</v>
      </c>
      <c r="AX155" s="15" t="s">
        <v>86</v>
      </c>
      <c r="AY155" s="256" t="s">
        <v>153</v>
      </c>
    </row>
    <row r="156" s="2" customFormat="1" ht="37.8" customHeight="1">
      <c r="A156" s="40"/>
      <c r="B156" s="41"/>
      <c r="C156" s="206" t="s">
        <v>240</v>
      </c>
      <c r="D156" s="206" t="s">
        <v>155</v>
      </c>
      <c r="E156" s="207" t="s">
        <v>192</v>
      </c>
      <c r="F156" s="208" t="s">
        <v>193</v>
      </c>
      <c r="G156" s="209" t="s">
        <v>173</v>
      </c>
      <c r="H156" s="210">
        <v>43.5</v>
      </c>
      <c r="I156" s="211"/>
      <c r="J156" s="212">
        <f>ROUND(I156*H156,2)</f>
        <v>0</v>
      </c>
      <c r="K156" s="208" t="s">
        <v>159</v>
      </c>
      <c r="L156" s="46"/>
      <c r="M156" s="213" t="s">
        <v>19</v>
      </c>
      <c r="N156" s="214" t="s">
        <v>49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160</v>
      </c>
      <c r="AT156" s="217" t="s">
        <v>155</v>
      </c>
      <c r="AU156" s="217" t="s">
        <v>88</v>
      </c>
      <c r="AY156" s="19" t="s">
        <v>153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86</v>
      </c>
      <c r="BK156" s="218">
        <f>ROUND(I156*H156,2)</f>
        <v>0</v>
      </c>
      <c r="BL156" s="19" t="s">
        <v>160</v>
      </c>
      <c r="BM156" s="217" t="s">
        <v>243</v>
      </c>
    </row>
    <row r="157" s="2" customFormat="1">
      <c r="A157" s="40"/>
      <c r="B157" s="41"/>
      <c r="C157" s="42"/>
      <c r="D157" s="219" t="s">
        <v>161</v>
      </c>
      <c r="E157" s="42"/>
      <c r="F157" s="220" t="s">
        <v>195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88</v>
      </c>
    </row>
    <row r="158" s="13" customFormat="1">
      <c r="A158" s="13"/>
      <c r="B158" s="224"/>
      <c r="C158" s="225"/>
      <c r="D158" s="226" t="s">
        <v>163</v>
      </c>
      <c r="E158" s="227" t="s">
        <v>19</v>
      </c>
      <c r="F158" s="228" t="s">
        <v>1128</v>
      </c>
      <c r="G158" s="225"/>
      <c r="H158" s="229">
        <v>43.5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163</v>
      </c>
      <c r="AU158" s="235" t="s">
        <v>88</v>
      </c>
      <c r="AV158" s="13" t="s">
        <v>88</v>
      </c>
      <c r="AW158" s="13" t="s">
        <v>37</v>
      </c>
      <c r="AX158" s="13" t="s">
        <v>78</v>
      </c>
      <c r="AY158" s="235" t="s">
        <v>153</v>
      </c>
    </row>
    <row r="159" s="14" customFormat="1">
      <c r="A159" s="14"/>
      <c r="B159" s="236"/>
      <c r="C159" s="237"/>
      <c r="D159" s="226" t="s">
        <v>163</v>
      </c>
      <c r="E159" s="238" t="s">
        <v>19</v>
      </c>
      <c r="F159" s="239" t="s">
        <v>190</v>
      </c>
      <c r="G159" s="237"/>
      <c r="H159" s="238" t="s">
        <v>19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163</v>
      </c>
      <c r="AU159" s="245" t="s">
        <v>88</v>
      </c>
      <c r="AV159" s="14" t="s">
        <v>86</v>
      </c>
      <c r="AW159" s="14" t="s">
        <v>37</v>
      </c>
      <c r="AX159" s="14" t="s">
        <v>78</v>
      </c>
      <c r="AY159" s="245" t="s">
        <v>153</v>
      </c>
    </row>
    <row r="160" s="15" customFormat="1">
      <c r="A160" s="15"/>
      <c r="B160" s="246"/>
      <c r="C160" s="247"/>
      <c r="D160" s="226" t="s">
        <v>163</v>
      </c>
      <c r="E160" s="248" t="s">
        <v>19</v>
      </c>
      <c r="F160" s="249" t="s">
        <v>166</v>
      </c>
      <c r="G160" s="247"/>
      <c r="H160" s="250">
        <v>43.5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163</v>
      </c>
      <c r="AU160" s="256" t="s">
        <v>88</v>
      </c>
      <c r="AV160" s="15" t="s">
        <v>160</v>
      </c>
      <c r="AW160" s="15" t="s">
        <v>37</v>
      </c>
      <c r="AX160" s="15" t="s">
        <v>86</v>
      </c>
      <c r="AY160" s="256" t="s">
        <v>153</v>
      </c>
    </row>
    <row r="161" s="2" customFormat="1" ht="16.5" customHeight="1">
      <c r="A161" s="40"/>
      <c r="B161" s="41"/>
      <c r="C161" s="206" t="s">
        <v>206</v>
      </c>
      <c r="D161" s="206" t="s">
        <v>155</v>
      </c>
      <c r="E161" s="207" t="s">
        <v>1129</v>
      </c>
      <c r="F161" s="208" t="s">
        <v>1130</v>
      </c>
      <c r="G161" s="209" t="s">
        <v>158</v>
      </c>
      <c r="H161" s="210">
        <v>500</v>
      </c>
      <c r="I161" s="211"/>
      <c r="J161" s="212">
        <f>ROUND(I161*H161,2)</f>
        <v>0</v>
      </c>
      <c r="K161" s="208" t="s">
        <v>159</v>
      </c>
      <c r="L161" s="46"/>
      <c r="M161" s="213" t="s">
        <v>19</v>
      </c>
      <c r="N161" s="214" t="s">
        <v>49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160</v>
      </c>
      <c r="AT161" s="217" t="s">
        <v>155</v>
      </c>
      <c r="AU161" s="217" t="s">
        <v>88</v>
      </c>
      <c r="AY161" s="19" t="s">
        <v>153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86</v>
      </c>
      <c r="BK161" s="218">
        <f>ROUND(I161*H161,2)</f>
        <v>0</v>
      </c>
      <c r="BL161" s="19" t="s">
        <v>160</v>
      </c>
      <c r="BM161" s="217" t="s">
        <v>248</v>
      </c>
    </row>
    <row r="162" s="2" customFormat="1">
      <c r="A162" s="40"/>
      <c r="B162" s="41"/>
      <c r="C162" s="42"/>
      <c r="D162" s="219" t="s">
        <v>161</v>
      </c>
      <c r="E162" s="42"/>
      <c r="F162" s="220" t="s">
        <v>1131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88</v>
      </c>
    </row>
    <row r="163" s="2" customFormat="1" ht="16.5" customHeight="1">
      <c r="A163" s="40"/>
      <c r="B163" s="41"/>
      <c r="C163" s="206" t="s">
        <v>251</v>
      </c>
      <c r="D163" s="206" t="s">
        <v>155</v>
      </c>
      <c r="E163" s="207" t="s">
        <v>1132</v>
      </c>
      <c r="F163" s="208" t="s">
        <v>1133</v>
      </c>
      <c r="G163" s="209" t="s">
        <v>158</v>
      </c>
      <c r="H163" s="210">
        <v>4500</v>
      </c>
      <c r="I163" s="211"/>
      <c r="J163" s="212">
        <f>ROUND(I163*H163,2)</f>
        <v>0</v>
      </c>
      <c r="K163" s="208" t="s">
        <v>159</v>
      </c>
      <c r="L163" s="46"/>
      <c r="M163" s="213" t="s">
        <v>19</v>
      </c>
      <c r="N163" s="214" t="s">
        <v>49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160</v>
      </c>
      <c r="AT163" s="217" t="s">
        <v>155</v>
      </c>
      <c r="AU163" s="217" t="s">
        <v>88</v>
      </c>
      <c r="AY163" s="19" t="s">
        <v>153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86</v>
      </c>
      <c r="BK163" s="218">
        <f>ROUND(I163*H163,2)</f>
        <v>0</v>
      </c>
      <c r="BL163" s="19" t="s">
        <v>160</v>
      </c>
      <c r="BM163" s="217" t="s">
        <v>254</v>
      </c>
    </row>
    <row r="164" s="2" customFormat="1">
      <c r="A164" s="40"/>
      <c r="B164" s="41"/>
      <c r="C164" s="42"/>
      <c r="D164" s="219" t="s">
        <v>161</v>
      </c>
      <c r="E164" s="42"/>
      <c r="F164" s="220" t="s">
        <v>1134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88</v>
      </c>
    </row>
    <row r="165" s="13" customFormat="1">
      <c r="A165" s="13"/>
      <c r="B165" s="224"/>
      <c r="C165" s="225"/>
      <c r="D165" s="226" t="s">
        <v>163</v>
      </c>
      <c r="E165" s="227" t="s">
        <v>19</v>
      </c>
      <c r="F165" s="228" t="s">
        <v>1135</v>
      </c>
      <c r="G165" s="225"/>
      <c r="H165" s="229">
        <v>4500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163</v>
      </c>
      <c r="AU165" s="235" t="s">
        <v>88</v>
      </c>
      <c r="AV165" s="13" t="s">
        <v>88</v>
      </c>
      <c r="AW165" s="13" t="s">
        <v>37</v>
      </c>
      <c r="AX165" s="13" t="s">
        <v>78</v>
      </c>
      <c r="AY165" s="235" t="s">
        <v>153</v>
      </c>
    </row>
    <row r="166" s="15" customFormat="1">
      <c r="A166" s="15"/>
      <c r="B166" s="246"/>
      <c r="C166" s="247"/>
      <c r="D166" s="226" t="s">
        <v>163</v>
      </c>
      <c r="E166" s="248" t="s">
        <v>19</v>
      </c>
      <c r="F166" s="249" t="s">
        <v>166</v>
      </c>
      <c r="G166" s="247"/>
      <c r="H166" s="250">
        <v>4500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163</v>
      </c>
      <c r="AU166" s="256" t="s">
        <v>88</v>
      </c>
      <c r="AV166" s="15" t="s">
        <v>160</v>
      </c>
      <c r="AW166" s="15" t="s">
        <v>37</v>
      </c>
      <c r="AX166" s="15" t="s">
        <v>86</v>
      </c>
      <c r="AY166" s="256" t="s">
        <v>153</v>
      </c>
    </row>
    <row r="167" s="2" customFormat="1" ht="37.8" customHeight="1">
      <c r="A167" s="40"/>
      <c r="B167" s="41"/>
      <c r="C167" s="206" t="s">
        <v>211</v>
      </c>
      <c r="D167" s="206" t="s">
        <v>155</v>
      </c>
      <c r="E167" s="207" t="s">
        <v>197</v>
      </c>
      <c r="F167" s="208" t="s">
        <v>198</v>
      </c>
      <c r="G167" s="209" t="s">
        <v>173</v>
      </c>
      <c r="H167" s="210">
        <v>858.94200000000001</v>
      </c>
      <c r="I167" s="211"/>
      <c r="J167" s="212">
        <f>ROUND(I167*H167,2)</f>
        <v>0</v>
      </c>
      <c r="K167" s="208" t="s">
        <v>159</v>
      </c>
      <c r="L167" s="46"/>
      <c r="M167" s="213" t="s">
        <v>19</v>
      </c>
      <c r="N167" s="214" t="s">
        <v>49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160</v>
      </c>
      <c r="AT167" s="217" t="s">
        <v>155</v>
      </c>
      <c r="AU167" s="217" t="s">
        <v>88</v>
      </c>
      <c r="AY167" s="19" t="s">
        <v>153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86</v>
      </c>
      <c r="BK167" s="218">
        <f>ROUND(I167*H167,2)</f>
        <v>0</v>
      </c>
      <c r="BL167" s="19" t="s">
        <v>160</v>
      </c>
      <c r="BM167" s="217" t="s">
        <v>257</v>
      </c>
    </row>
    <row r="168" s="2" customFormat="1">
      <c r="A168" s="40"/>
      <c r="B168" s="41"/>
      <c r="C168" s="42"/>
      <c r="D168" s="219" t="s">
        <v>161</v>
      </c>
      <c r="E168" s="42"/>
      <c r="F168" s="220" t="s">
        <v>199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161</v>
      </c>
      <c r="AU168" s="19" t="s">
        <v>88</v>
      </c>
    </row>
    <row r="169" s="13" customFormat="1">
      <c r="A169" s="13"/>
      <c r="B169" s="224"/>
      <c r="C169" s="225"/>
      <c r="D169" s="226" t="s">
        <v>163</v>
      </c>
      <c r="E169" s="227" t="s">
        <v>19</v>
      </c>
      <c r="F169" s="228" t="s">
        <v>1136</v>
      </c>
      <c r="G169" s="225"/>
      <c r="H169" s="229">
        <v>679.16700000000003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163</v>
      </c>
      <c r="AU169" s="235" t="s">
        <v>88</v>
      </c>
      <c r="AV169" s="13" t="s">
        <v>88</v>
      </c>
      <c r="AW169" s="13" t="s">
        <v>37</v>
      </c>
      <c r="AX169" s="13" t="s">
        <v>78</v>
      </c>
      <c r="AY169" s="235" t="s">
        <v>153</v>
      </c>
    </row>
    <row r="170" s="13" customFormat="1">
      <c r="A170" s="13"/>
      <c r="B170" s="224"/>
      <c r="C170" s="225"/>
      <c r="D170" s="226" t="s">
        <v>163</v>
      </c>
      <c r="E170" s="227" t="s">
        <v>19</v>
      </c>
      <c r="F170" s="228" t="s">
        <v>1137</v>
      </c>
      <c r="G170" s="225"/>
      <c r="H170" s="229">
        <v>223.27500000000001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163</v>
      </c>
      <c r="AU170" s="235" t="s">
        <v>88</v>
      </c>
      <c r="AV170" s="13" t="s">
        <v>88</v>
      </c>
      <c r="AW170" s="13" t="s">
        <v>37</v>
      </c>
      <c r="AX170" s="13" t="s">
        <v>78</v>
      </c>
      <c r="AY170" s="235" t="s">
        <v>153</v>
      </c>
    </row>
    <row r="171" s="13" customFormat="1">
      <c r="A171" s="13"/>
      <c r="B171" s="224"/>
      <c r="C171" s="225"/>
      <c r="D171" s="226" t="s">
        <v>163</v>
      </c>
      <c r="E171" s="227" t="s">
        <v>19</v>
      </c>
      <c r="F171" s="228" t="s">
        <v>1138</v>
      </c>
      <c r="G171" s="225"/>
      <c r="H171" s="229">
        <v>-43.5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163</v>
      </c>
      <c r="AU171" s="235" t="s">
        <v>88</v>
      </c>
      <c r="AV171" s="13" t="s">
        <v>88</v>
      </c>
      <c r="AW171" s="13" t="s">
        <v>37</v>
      </c>
      <c r="AX171" s="13" t="s">
        <v>78</v>
      </c>
      <c r="AY171" s="235" t="s">
        <v>153</v>
      </c>
    </row>
    <row r="172" s="15" customFormat="1">
      <c r="A172" s="15"/>
      <c r="B172" s="246"/>
      <c r="C172" s="247"/>
      <c r="D172" s="226" t="s">
        <v>163</v>
      </c>
      <c r="E172" s="248" t="s">
        <v>19</v>
      </c>
      <c r="F172" s="249" t="s">
        <v>166</v>
      </c>
      <c r="G172" s="247"/>
      <c r="H172" s="250">
        <v>858.94200000000001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163</v>
      </c>
      <c r="AU172" s="256" t="s">
        <v>88</v>
      </c>
      <c r="AV172" s="15" t="s">
        <v>160</v>
      </c>
      <c r="AW172" s="15" t="s">
        <v>37</v>
      </c>
      <c r="AX172" s="15" t="s">
        <v>86</v>
      </c>
      <c r="AY172" s="256" t="s">
        <v>153</v>
      </c>
    </row>
    <row r="173" s="2" customFormat="1" ht="37.8" customHeight="1">
      <c r="A173" s="40"/>
      <c r="B173" s="41"/>
      <c r="C173" s="206" t="s">
        <v>259</v>
      </c>
      <c r="D173" s="206" t="s">
        <v>155</v>
      </c>
      <c r="E173" s="207" t="s">
        <v>204</v>
      </c>
      <c r="F173" s="208" t="s">
        <v>205</v>
      </c>
      <c r="G173" s="209" t="s">
        <v>173</v>
      </c>
      <c r="H173" s="210">
        <v>4294.71</v>
      </c>
      <c r="I173" s="211"/>
      <c r="J173" s="212">
        <f>ROUND(I173*H173,2)</f>
        <v>0</v>
      </c>
      <c r="K173" s="208" t="s">
        <v>159</v>
      </c>
      <c r="L173" s="46"/>
      <c r="M173" s="213" t="s">
        <v>19</v>
      </c>
      <c r="N173" s="214" t="s">
        <v>49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160</v>
      </c>
      <c r="AT173" s="217" t="s">
        <v>155</v>
      </c>
      <c r="AU173" s="217" t="s">
        <v>88</v>
      </c>
      <c r="AY173" s="19" t="s">
        <v>153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86</v>
      </c>
      <c r="BK173" s="218">
        <f>ROUND(I173*H173,2)</f>
        <v>0</v>
      </c>
      <c r="BL173" s="19" t="s">
        <v>160</v>
      </c>
      <c r="BM173" s="217" t="s">
        <v>262</v>
      </c>
    </row>
    <row r="174" s="2" customFormat="1">
      <c r="A174" s="40"/>
      <c r="B174" s="41"/>
      <c r="C174" s="42"/>
      <c r="D174" s="219" t="s">
        <v>161</v>
      </c>
      <c r="E174" s="42"/>
      <c r="F174" s="220" t="s">
        <v>207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88</v>
      </c>
    </row>
    <row r="175" s="13" customFormat="1">
      <c r="A175" s="13"/>
      <c r="B175" s="224"/>
      <c r="C175" s="225"/>
      <c r="D175" s="226" t="s">
        <v>163</v>
      </c>
      <c r="E175" s="227" t="s">
        <v>19</v>
      </c>
      <c r="F175" s="228" t="s">
        <v>1139</v>
      </c>
      <c r="G175" s="225"/>
      <c r="H175" s="229">
        <v>4294.71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163</v>
      </c>
      <c r="AU175" s="235" t="s">
        <v>88</v>
      </c>
      <c r="AV175" s="13" t="s">
        <v>88</v>
      </c>
      <c r="AW175" s="13" t="s">
        <v>37</v>
      </c>
      <c r="AX175" s="13" t="s">
        <v>78</v>
      </c>
      <c r="AY175" s="235" t="s">
        <v>153</v>
      </c>
    </row>
    <row r="176" s="15" customFormat="1">
      <c r="A176" s="15"/>
      <c r="B176" s="246"/>
      <c r="C176" s="247"/>
      <c r="D176" s="226" t="s">
        <v>163</v>
      </c>
      <c r="E176" s="248" t="s">
        <v>19</v>
      </c>
      <c r="F176" s="249" t="s">
        <v>166</v>
      </c>
      <c r="G176" s="247"/>
      <c r="H176" s="250">
        <v>4294.71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163</v>
      </c>
      <c r="AU176" s="256" t="s">
        <v>88</v>
      </c>
      <c r="AV176" s="15" t="s">
        <v>160</v>
      </c>
      <c r="AW176" s="15" t="s">
        <v>37</v>
      </c>
      <c r="AX176" s="15" t="s">
        <v>86</v>
      </c>
      <c r="AY176" s="256" t="s">
        <v>153</v>
      </c>
    </row>
    <row r="177" s="2" customFormat="1" ht="16.5" customHeight="1">
      <c r="A177" s="40"/>
      <c r="B177" s="41"/>
      <c r="C177" s="206" t="s">
        <v>216</v>
      </c>
      <c r="D177" s="206" t="s">
        <v>155</v>
      </c>
      <c r="E177" s="207" t="s">
        <v>209</v>
      </c>
      <c r="F177" s="208" t="s">
        <v>210</v>
      </c>
      <c r="G177" s="209" t="s">
        <v>173</v>
      </c>
      <c r="H177" s="210">
        <v>43.5</v>
      </c>
      <c r="I177" s="211"/>
      <c r="J177" s="212">
        <f>ROUND(I177*H177,2)</f>
        <v>0</v>
      </c>
      <c r="K177" s="208" t="s">
        <v>159</v>
      </c>
      <c r="L177" s="46"/>
      <c r="M177" s="213" t="s">
        <v>19</v>
      </c>
      <c r="N177" s="214" t="s">
        <v>49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160</v>
      </c>
      <c r="AT177" s="217" t="s">
        <v>155</v>
      </c>
      <c r="AU177" s="217" t="s">
        <v>88</v>
      </c>
      <c r="AY177" s="19" t="s">
        <v>153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86</v>
      </c>
      <c r="BK177" s="218">
        <f>ROUND(I177*H177,2)</f>
        <v>0</v>
      </c>
      <c r="BL177" s="19" t="s">
        <v>160</v>
      </c>
      <c r="BM177" s="217" t="s">
        <v>268</v>
      </c>
    </row>
    <row r="178" s="2" customFormat="1">
      <c r="A178" s="40"/>
      <c r="B178" s="41"/>
      <c r="C178" s="42"/>
      <c r="D178" s="219" t="s">
        <v>161</v>
      </c>
      <c r="E178" s="42"/>
      <c r="F178" s="220" t="s">
        <v>212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161</v>
      </c>
      <c r="AU178" s="19" t="s">
        <v>88</v>
      </c>
    </row>
    <row r="179" s="13" customFormat="1">
      <c r="A179" s="13"/>
      <c r="B179" s="224"/>
      <c r="C179" s="225"/>
      <c r="D179" s="226" t="s">
        <v>163</v>
      </c>
      <c r="E179" s="227" t="s">
        <v>19</v>
      </c>
      <c r="F179" s="228" t="s">
        <v>1128</v>
      </c>
      <c r="G179" s="225"/>
      <c r="H179" s="229">
        <v>43.5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163</v>
      </c>
      <c r="AU179" s="235" t="s">
        <v>88</v>
      </c>
      <c r="AV179" s="13" t="s">
        <v>88</v>
      </c>
      <c r="AW179" s="13" t="s">
        <v>37</v>
      </c>
      <c r="AX179" s="13" t="s">
        <v>78</v>
      </c>
      <c r="AY179" s="235" t="s">
        <v>153</v>
      </c>
    </row>
    <row r="180" s="14" customFormat="1">
      <c r="A180" s="14"/>
      <c r="B180" s="236"/>
      <c r="C180" s="237"/>
      <c r="D180" s="226" t="s">
        <v>163</v>
      </c>
      <c r="E180" s="238" t="s">
        <v>19</v>
      </c>
      <c r="F180" s="239" t="s">
        <v>190</v>
      </c>
      <c r="G180" s="237"/>
      <c r="H180" s="238" t="s">
        <v>19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163</v>
      </c>
      <c r="AU180" s="245" t="s">
        <v>88</v>
      </c>
      <c r="AV180" s="14" t="s">
        <v>86</v>
      </c>
      <c r="AW180" s="14" t="s">
        <v>37</v>
      </c>
      <c r="AX180" s="14" t="s">
        <v>78</v>
      </c>
      <c r="AY180" s="245" t="s">
        <v>153</v>
      </c>
    </row>
    <row r="181" s="15" customFormat="1">
      <c r="A181" s="15"/>
      <c r="B181" s="246"/>
      <c r="C181" s="247"/>
      <c r="D181" s="226" t="s">
        <v>163</v>
      </c>
      <c r="E181" s="248" t="s">
        <v>19</v>
      </c>
      <c r="F181" s="249" t="s">
        <v>166</v>
      </c>
      <c r="G181" s="247"/>
      <c r="H181" s="250">
        <v>43.5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163</v>
      </c>
      <c r="AU181" s="256" t="s">
        <v>88</v>
      </c>
      <c r="AV181" s="15" t="s">
        <v>160</v>
      </c>
      <c r="AW181" s="15" t="s">
        <v>37</v>
      </c>
      <c r="AX181" s="15" t="s">
        <v>86</v>
      </c>
      <c r="AY181" s="256" t="s">
        <v>153</v>
      </c>
    </row>
    <row r="182" s="2" customFormat="1" ht="33" customHeight="1">
      <c r="A182" s="40"/>
      <c r="B182" s="41"/>
      <c r="C182" s="206" t="s">
        <v>271</v>
      </c>
      <c r="D182" s="206" t="s">
        <v>155</v>
      </c>
      <c r="E182" s="207" t="s">
        <v>214</v>
      </c>
      <c r="F182" s="208" t="s">
        <v>215</v>
      </c>
      <c r="G182" s="209" t="s">
        <v>173</v>
      </c>
      <c r="H182" s="210">
        <v>185.19999999999999</v>
      </c>
      <c r="I182" s="211"/>
      <c r="J182" s="212">
        <f>ROUND(I182*H182,2)</f>
        <v>0</v>
      </c>
      <c r="K182" s="208" t="s">
        <v>159</v>
      </c>
      <c r="L182" s="46"/>
      <c r="M182" s="213" t="s">
        <v>19</v>
      </c>
      <c r="N182" s="214" t="s">
        <v>49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160</v>
      </c>
      <c r="AT182" s="217" t="s">
        <v>155</v>
      </c>
      <c r="AU182" s="217" t="s">
        <v>88</v>
      </c>
      <c r="AY182" s="19" t="s">
        <v>153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86</v>
      </c>
      <c r="BK182" s="218">
        <f>ROUND(I182*H182,2)</f>
        <v>0</v>
      </c>
      <c r="BL182" s="19" t="s">
        <v>160</v>
      </c>
      <c r="BM182" s="217" t="s">
        <v>275</v>
      </c>
    </row>
    <row r="183" s="2" customFormat="1">
      <c r="A183" s="40"/>
      <c r="B183" s="41"/>
      <c r="C183" s="42"/>
      <c r="D183" s="219" t="s">
        <v>161</v>
      </c>
      <c r="E183" s="42"/>
      <c r="F183" s="220" t="s">
        <v>217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161</v>
      </c>
      <c r="AU183" s="19" t="s">
        <v>88</v>
      </c>
    </row>
    <row r="184" s="14" customFormat="1">
      <c r="A184" s="14"/>
      <c r="B184" s="236"/>
      <c r="C184" s="237"/>
      <c r="D184" s="226" t="s">
        <v>163</v>
      </c>
      <c r="E184" s="238" t="s">
        <v>19</v>
      </c>
      <c r="F184" s="239" t="s">
        <v>218</v>
      </c>
      <c r="G184" s="237"/>
      <c r="H184" s="238" t="s">
        <v>19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163</v>
      </c>
      <c r="AU184" s="245" t="s">
        <v>88</v>
      </c>
      <c r="AV184" s="14" t="s">
        <v>86</v>
      </c>
      <c r="AW184" s="14" t="s">
        <v>37</v>
      </c>
      <c r="AX184" s="14" t="s">
        <v>78</v>
      </c>
      <c r="AY184" s="245" t="s">
        <v>153</v>
      </c>
    </row>
    <row r="185" s="13" customFormat="1">
      <c r="A185" s="13"/>
      <c r="B185" s="224"/>
      <c r="C185" s="225"/>
      <c r="D185" s="226" t="s">
        <v>163</v>
      </c>
      <c r="E185" s="227" t="s">
        <v>19</v>
      </c>
      <c r="F185" s="228" t="s">
        <v>1140</v>
      </c>
      <c r="G185" s="225"/>
      <c r="H185" s="229">
        <v>185.19999999999999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163</v>
      </c>
      <c r="AU185" s="235" t="s">
        <v>88</v>
      </c>
      <c r="AV185" s="13" t="s">
        <v>88</v>
      </c>
      <c r="AW185" s="13" t="s">
        <v>37</v>
      </c>
      <c r="AX185" s="13" t="s">
        <v>78</v>
      </c>
      <c r="AY185" s="235" t="s">
        <v>153</v>
      </c>
    </row>
    <row r="186" s="14" customFormat="1">
      <c r="A186" s="14"/>
      <c r="B186" s="236"/>
      <c r="C186" s="237"/>
      <c r="D186" s="226" t="s">
        <v>163</v>
      </c>
      <c r="E186" s="238" t="s">
        <v>19</v>
      </c>
      <c r="F186" s="239" t="s">
        <v>1141</v>
      </c>
      <c r="G186" s="237"/>
      <c r="H186" s="238" t="s">
        <v>19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163</v>
      </c>
      <c r="AU186" s="245" t="s">
        <v>88</v>
      </c>
      <c r="AV186" s="14" t="s">
        <v>86</v>
      </c>
      <c r="AW186" s="14" t="s">
        <v>37</v>
      </c>
      <c r="AX186" s="14" t="s">
        <v>78</v>
      </c>
      <c r="AY186" s="245" t="s">
        <v>153</v>
      </c>
    </row>
    <row r="187" s="15" customFormat="1">
      <c r="A187" s="15"/>
      <c r="B187" s="246"/>
      <c r="C187" s="247"/>
      <c r="D187" s="226" t="s">
        <v>163</v>
      </c>
      <c r="E187" s="248" t="s">
        <v>19</v>
      </c>
      <c r="F187" s="249" t="s">
        <v>166</v>
      </c>
      <c r="G187" s="247"/>
      <c r="H187" s="250">
        <v>185.19999999999999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163</v>
      </c>
      <c r="AU187" s="256" t="s">
        <v>88</v>
      </c>
      <c r="AV187" s="15" t="s">
        <v>160</v>
      </c>
      <c r="AW187" s="15" t="s">
        <v>37</v>
      </c>
      <c r="AX187" s="15" t="s">
        <v>86</v>
      </c>
      <c r="AY187" s="256" t="s">
        <v>153</v>
      </c>
    </row>
    <row r="188" s="2" customFormat="1" ht="16.5" customHeight="1">
      <c r="A188" s="40"/>
      <c r="B188" s="41"/>
      <c r="C188" s="257" t="s">
        <v>224</v>
      </c>
      <c r="D188" s="257" t="s">
        <v>220</v>
      </c>
      <c r="E188" s="258" t="s">
        <v>221</v>
      </c>
      <c r="F188" s="259" t="s">
        <v>222</v>
      </c>
      <c r="G188" s="260" t="s">
        <v>223</v>
      </c>
      <c r="H188" s="261">
        <v>370.39999999999998</v>
      </c>
      <c r="I188" s="262"/>
      <c r="J188" s="263">
        <f>ROUND(I188*H188,2)</f>
        <v>0</v>
      </c>
      <c r="K188" s="259" t="s">
        <v>159</v>
      </c>
      <c r="L188" s="264"/>
      <c r="M188" s="265" t="s">
        <v>19</v>
      </c>
      <c r="N188" s="266" t="s">
        <v>49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182</v>
      </c>
      <c r="AT188" s="217" t="s">
        <v>220</v>
      </c>
      <c r="AU188" s="217" t="s">
        <v>88</v>
      </c>
      <c r="AY188" s="19" t="s">
        <v>153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86</v>
      </c>
      <c r="BK188" s="218">
        <f>ROUND(I188*H188,2)</f>
        <v>0</v>
      </c>
      <c r="BL188" s="19" t="s">
        <v>160</v>
      </c>
      <c r="BM188" s="217" t="s">
        <v>280</v>
      </c>
    </row>
    <row r="189" s="13" customFormat="1">
      <c r="A189" s="13"/>
      <c r="B189" s="224"/>
      <c r="C189" s="225"/>
      <c r="D189" s="226" t="s">
        <v>163</v>
      </c>
      <c r="E189" s="227" t="s">
        <v>19</v>
      </c>
      <c r="F189" s="228" t="s">
        <v>1142</v>
      </c>
      <c r="G189" s="225"/>
      <c r="H189" s="229">
        <v>370.39999999999998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163</v>
      </c>
      <c r="AU189" s="235" t="s">
        <v>88</v>
      </c>
      <c r="AV189" s="13" t="s">
        <v>88</v>
      </c>
      <c r="AW189" s="13" t="s">
        <v>37</v>
      </c>
      <c r="AX189" s="13" t="s">
        <v>78</v>
      </c>
      <c r="AY189" s="235" t="s">
        <v>153</v>
      </c>
    </row>
    <row r="190" s="15" customFormat="1">
      <c r="A190" s="15"/>
      <c r="B190" s="246"/>
      <c r="C190" s="247"/>
      <c r="D190" s="226" t="s">
        <v>163</v>
      </c>
      <c r="E190" s="248" t="s">
        <v>19</v>
      </c>
      <c r="F190" s="249" t="s">
        <v>166</v>
      </c>
      <c r="G190" s="247"/>
      <c r="H190" s="250">
        <v>370.39999999999998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163</v>
      </c>
      <c r="AU190" s="256" t="s">
        <v>88</v>
      </c>
      <c r="AV190" s="15" t="s">
        <v>160</v>
      </c>
      <c r="AW190" s="15" t="s">
        <v>37</v>
      </c>
      <c r="AX190" s="15" t="s">
        <v>86</v>
      </c>
      <c r="AY190" s="256" t="s">
        <v>153</v>
      </c>
    </row>
    <row r="191" s="2" customFormat="1" ht="24.15" customHeight="1">
      <c r="A191" s="40"/>
      <c r="B191" s="41"/>
      <c r="C191" s="206" t="s">
        <v>7</v>
      </c>
      <c r="D191" s="206" t="s">
        <v>155</v>
      </c>
      <c r="E191" s="207" t="s">
        <v>227</v>
      </c>
      <c r="F191" s="208" t="s">
        <v>228</v>
      </c>
      <c r="G191" s="209" t="s">
        <v>173</v>
      </c>
      <c r="H191" s="210">
        <v>43.5</v>
      </c>
      <c r="I191" s="211"/>
      <c r="J191" s="212">
        <f>ROUND(I191*H191,2)</f>
        <v>0</v>
      </c>
      <c r="K191" s="208" t="s">
        <v>159</v>
      </c>
      <c r="L191" s="46"/>
      <c r="M191" s="213" t="s">
        <v>19</v>
      </c>
      <c r="N191" s="214" t="s">
        <v>49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160</v>
      </c>
      <c r="AT191" s="217" t="s">
        <v>155</v>
      </c>
      <c r="AU191" s="217" t="s">
        <v>88</v>
      </c>
      <c r="AY191" s="19" t="s">
        <v>153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86</v>
      </c>
      <c r="BK191" s="218">
        <f>ROUND(I191*H191,2)</f>
        <v>0</v>
      </c>
      <c r="BL191" s="19" t="s">
        <v>160</v>
      </c>
      <c r="BM191" s="217" t="s">
        <v>285</v>
      </c>
    </row>
    <row r="192" s="2" customFormat="1">
      <c r="A192" s="40"/>
      <c r="B192" s="41"/>
      <c r="C192" s="42"/>
      <c r="D192" s="219" t="s">
        <v>161</v>
      </c>
      <c r="E192" s="42"/>
      <c r="F192" s="220" t="s">
        <v>230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161</v>
      </c>
      <c r="AU192" s="19" t="s">
        <v>88</v>
      </c>
    </row>
    <row r="193" s="13" customFormat="1">
      <c r="A193" s="13"/>
      <c r="B193" s="224"/>
      <c r="C193" s="225"/>
      <c r="D193" s="226" t="s">
        <v>163</v>
      </c>
      <c r="E193" s="227" t="s">
        <v>19</v>
      </c>
      <c r="F193" s="228" t="s">
        <v>1128</v>
      </c>
      <c r="G193" s="225"/>
      <c r="H193" s="229">
        <v>43.5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163</v>
      </c>
      <c r="AU193" s="235" t="s">
        <v>88</v>
      </c>
      <c r="AV193" s="13" t="s">
        <v>88</v>
      </c>
      <c r="AW193" s="13" t="s">
        <v>37</v>
      </c>
      <c r="AX193" s="13" t="s">
        <v>78</v>
      </c>
      <c r="AY193" s="235" t="s">
        <v>153</v>
      </c>
    </row>
    <row r="194" s="14" customFormat="1">
      <c r="A194" s="14"/>
      <c r="B194" s="236"/>
      <c r="C194" s="237"/>
      <c r="D194" s="226" t="s">
        <v>163</v>
      </c>
      <c r="E194" s="238" t="s">
        <v>19</v>
      </c>
      <c r="F194" s="239" t="s">
        <v>1143</v>
      </c>
      <c r="G194" s="237"/>
      <c r="H194" s="238" t="s">
        <v>19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163</v>
      </c>
      <c r="AU194" s="245" t="s">
        <v>88</v>
      </c>
      <c r="AV194" s="14" t="s">
        <v>86</v>
      </c>
      <c r="AW194" s="14" t="s">
        <v>37</v>
      </c>
      <c r="AX194" s="14" t="s">
        <v>78</v>
      </c>
      <c r="AY194" s="245" t="s">
        <v>153</v>
      </c>
    </row>
    <row r="195" s="15" customFormat="1">
      <c r="A195" s="15"/>
      <c r="B195" s="246"/>
      <c r="C195" s="247"/>
      <c r="D195" s="226" t="s">
        <v>163</v>
      </c>
      <c r="E195" s="248" t="s">
        <v>19</v>
      </c>
      <c r="F195" s="249" t="s">
        <v>166</v>
      </c>
      <c r="G195" s="247"/>
      <c r="H195" s="250">
        <v>43.5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163</v>
      </c>
      <c r="AU195" s="256" t="s">
        <v>88</v>
      </c>
      <c r="AV195" s="15" t="s">
        <v>160</v>
      </c>
      <c r="AW195" s="15" t="s">
        <v>37</v>
      </c>
      <c r="AX195" s="15" t="s">
        <v>86</v>
      </c>
      <c r="AY195" s="256" t="s">
        <v>153</v>
      </c>
    </row>
    <row r="196" s="2" customFormat="1" ht="24.15" customHeight="1">
      <c r="A196" s="40"/>
      <c r="B196" s="41"/>
      <c r="C196" s="206" t="s">
        <v>229</v>
      </c>
      <c r="D196" s="206" t="s">
        <v>155</v>
      </c>
      <c r="E196" s="207" t="s">
        <v>682</v>
      </c>
      <c r="F196" s="208" t="s">
        <v>683</v>
      </c>
      <c r="G196" s="209" t="s">
        <v>223</v>
      </c>
      <c r="H196" s="210">
        <v>1546.096</v>
      </c>
      <c r="I196" s="211"/>
      <c r="J196" s="212">
        <f>ROUND(I196*H196,2)</f>
        <v>0</v>
      </c>
      <c r="K196" s="208" t="s">
        <v>159</v>
      </c>
      <c r="L196" s="46"/>
      <c r="M196" s="213" t="s">
        <v>19</v>
      </c>
      <c r="N196" s="214" t="s">
        <v>49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160</v>
      </c>
      <c r="AT196" s="217" t="s">
        <v>155</v>
      </c>
      <c r="AU196" s="217" t="s">
        <v>88</v>
      </c>
      <c r="AY196" s="19" t="s">
        <v>153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86</v>
      </c>
      <c r="BK196" s="218">
        <f>ROUND(I196*H196,2)</f>
        <v>0</v>
      </c>
      <c r="BL196" s="19" t="s">
        <v>160</v>
      </c>
      <c r="BM196" s="217" t="s">
        <v>291</v>
      </c>
    </row>
    <row r="197" s="2" customFormat="1">
      <c r="A197" s="40"/>
      <c r="B197" s="41"/>
      <c r="C197" s="42"/>
      <c r="D197" s="219" t="s">
        <v>161</v>
      </c>
      <c r="E197" s="42"/>
      <c r="F197" s="220" t="s">
        <v>684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161</v>
      </c>
      <c r="AU197" s="19" t="s">
        <v>88</v>
      </c>
    </row>
    <row r="198" s="13" customFormat="1">
      <c r="A198" s="13"/>
      <c r="B198" s="224"/>
      <c r="C198" s="225"/>
      <c r="D198" s="226" t="s">
        <v>163</v>
      </c>
      <c r="E198" s="227" t="s">
        <v>19</v>
      </c>
      <c r="F198" s="228" t="s">
        <v>1144</v>
      </c>
      <c r="G198" s="225"/>
      <c r="H198" s="229">
        <v>1546.096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163</v>
      </c>
      <c r="AU198" s="235" t="s">
        <v>88</v>
      </c>
      <c r="AV198" s="13" t="s">
        <v>88</v>
      </c>
      <c r="AW198" s="13" t="s">
        <v>37</v>
      </c>
      <c r="AX198" s="13" t="s">
        <v>78</v>
      </c>
      <c r="AY198" s="235" t="s">
        <v>153</v>
      </c>
    </row>
    <row r="199" s="15" customFormat="1">
      <c r="A199" s="15"/>
      <c r="B199" s="246"/>
      <c r="C199" s="247"/>
      <c r="D199" s="226" t="s">
        <v>163</v>
      </c>
      <c r="E199" s="248" t="s">
        <v>19</v>
      </c>
      <c r="F199" s="249" t="s">
        <v>166</v>
      </c>
      <c r="G199" s="247"/>
      <c r="H199" s="250">
        <v>1546.096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163</v>
      </c>
      <c r="AU199" s="256" t="s">
        <v>88</v>
      </c>
      <c r="AV199" s="15" t="s">
        <v>160</v>
      </c>
      <c r="AW199" s="15" t="s">
        <v>37</v>
      </c>
      <c r="AX199" s="15" t="s">
        <v>86</v>
      </c>
      <c r="AY199" s="256" t="s">
        <v>153</v>
      </c>
    </row>
    <row r="200" s="2" customFormat="1" ht="24.15" customHeight="1">
      <c r="A200" s="40"/>
      <c r="B200" s="41"/>
      <c r="C200" s="206" t="s">
        <v>294</v>
      </c>
      <c r="D200" s="206" t="s">
        <v>155</v>
      </c>
      <c r="E200" s="207" t="s">
        <v>241</v>
      </c>
      <c r="F200" s="208" t="s">
        <v>242</v>
      </c>
      <c r="G200" s="209" t="s">
        <v>173</v>
      </c>
      <c r="H200" s="210">
        <v>858.94200000000001</v>
      </c>
      <c r="I200" s="211"/>
      <c r="J200" s="212">
        <f>ROUND(I200*H200,2)</f>
        <v>0</v>
      </c>
      <c r="K200" s="208" t="s">
        <v>159</v>
      </c>
      <c r="L200" s="46"/>
      <c r="M200" s="213" t="s">
        <v>19</v>
      </c>
      <c r="N200" s="214" t="s">
        <v>49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160</v>
      </c>
      <c r="AT200" s="217" t="s">
        <v>155</v>
      </c>
      <c r="AU200" s="217" t="s">
        <v>88</v>
      </c>
      <c r="AY200" s="19" t="s">
        <v>153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86</v>
      </c>
      <c r="BK200" s="218">
        <f>ROUND(I200*H200,2)</f>
        <v>0</v>
      </c>
      <c r="BL200" s="19" t="s">
        <v>160</v>
      </c>
      <c r="BM200" s="217" t="s">
        <v>297</v>
      </c>
    </row>
    <row r="201" s="2" customFormat="1">
      <c r="A201" s="40"/>
      <c r="B201" s="41"/>
      <c r="C201" s="42"/>
      <c r="D201" s="219" t="s">
        <v>161</v>
      </c>
      <c r="E201" s="42"/>
      <c r="F201" s="220" t="s">
        <v>244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161</v>
      </c>
      <c r="AU201" s="19" t="s">
        <v>88</v>
      </c>
    </row>
    <row r="202" s="13" customFormat="1">
      <c r="A202" s="13"/>
      <c r="B202" s="224"/>
      <c r="C202" s="225"/>
      <c r="D202" s="226" t="s">
        <v>163</v>
      </c>
      <c r="E202" s="227" t="s">
        <v>19</v>
      </c>
      <c r="F202" s="228" t="s">
        <v>1145</v>
      </c>
      <c r="G202" s="225"/>
      <c r="H202" s="229">
        <v>858.94200000000001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163</v>
      </c>
      <c r="AU202" s="235" t="s">
        <v>88</v>
      </c>
      <c r="AV202" s="13" t="s">
        <v>88</v>
      </c>
      <c r="AW202" s="13" t="s">
        <v>37</v>
      </c>
      <c r="AX202" s="13" t="s">
        <v>78</v>
      </c>
      <c r="AY202" s="235" t="s">
        <v>153</v>
      </c>
    </row>
    <row r="203" s="14" customFormat="1">
      <c r="A203" s="14"/>
      <c r="B203" s="236"/>
      <c r="C203" s="237"/>
      <c r="D203" s="226" t="s">
        <v>163</v>
      </c>
      <c r="E203" s="238" t="s">
        <v>19</v>
      </c>
      <c r="F203" s="239" t="s">
        <v>190</v>
      </c>
      <c r="G203" s="237"/>
      <c r="H203" s="238" t="s">
        <v>19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163</v>
      </c>
      <c r="AU203" s="245" t="s">
        <v>88</v>
      </c>
      <c r="AV203" s="14" t="s">
        <v>86</v>
      </c>
      <c r="AW203" s="14" t="s">
        <v>37</v>
      </c>
      <c r="AX203" s="14" t="s">
        <v>78</v>
      </c>
      <c r="AY203" s="245" t="s">
        <v>153</v>
      </c>
    </row>
    <row r="204" s="15" customFormat="1">
      <c r="A204" s="15"/>
      <c r="B204" s="246"/>
      <c r="C204" s="247"/>
      <c r="D204" s="226" t="s">
        <v>163</v>
      </c>
      <c r="E204" s="248" t="s">
        <v>19</v>
      </c>
      <c r="F204" s="249" t="s">
        <v>166</v>
      </c>
      <c r="G204" s="247"/>
      <c r="H204" s="250">
        <v>858.94200000000001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163</v>
      </c>
      <c r="AU204" s="256" t="s">
        <v>88</v>
      </c>
      <c r="AV204" s="15" t="s">
        <v>160</v>
      </c>
      <c r="AW204" s="15" t="s">
        <v>37</v>
      </c>
      <c r="AX204" s="15" t="s">
        <v>86</v>
      </c>
      <c r="AY204" s="256" t="s">
        <v>153</v>
      </c>
    </row>
    <row r="205" s="2" customFormat="1" ht="24.15" customHeight="1">
      <c r="A205" s="40"/>
      <c r="B205" s="41"/>
      <c r="C205" s="206" t="s">
        <v>236</v>
      </c>
      <c r="D205" s="206" t="s">
        <v>155</v>
      </c>
      <c r="E205" s="207" t="s">
        <v>246</v>
      </c>
      <c r="F205" s="208" t="s">
        <v>247</v>
      </c>
      <c r="G205" s="209" t="s">
        <v>173</v>
      </c>
      <c r="H205" s="210">
        <v>43.5</v>
      </c>
      <c r="I205" s="211"/>
      <c r="J205" s="212">
        <f>ROUND(I205*H205,2)</f>
        <v>0</v>
      </c>
      <c r="K205" s="208" t="s">
        <v>159</v>
      </c>
      <c r="L205" s="46"/>
      <c r="M205" s="213" t="s">
        <v>19</v>
      </c>
      <c r="N205" s="214" t="s">
        <v>49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160</v>
      </c>
      <c r="AT205" s="217" t="s">
        <v>155</v>
      </c>
      <c r="AU205" s="217" t="s">
        <v>88</v>
      </c>
      <c r="AY205" s="19" t="s">
        <v>153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86</v>
      </c>
      <c r="BK205" s="218">
        <f>ROUND(I205*H205,2)</f>
        <v>0</v>
      </c>
      <c r="BL205" s="19" t="s">
        <v>160</v>
      </c>
      <c r="BM205" s="217" t="s">
        <v>303</v>
      </c>
    </row>
    <row r="206" s="2" customFormat="1">
      <c r="A206" s="40"/>
      <c r="B206" s="41"/>
      <c r="C206" s="42"/>
      <c r="D206" s="219" t="s">
        <v>161</v>
      </c>
      <c r="E206" s="42"/>
      <c r="F206" s="220" t="s">
        <v>249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88</v>
      </c>
    </row>
    <row r="207" s="13" customFormat="1">
      <c r="A207" s="13"/>
      <c r="B207" s="224"/>
      <c r="C207" s="225"/>
      <c r="D207" s="226" t="s">
        <v>163</v>
      </c>
      <c r="E207" s="227" t="s">
        <v>19</v>
      </c>
      <c r="F207" s="228" t="s">
        <v>1128</v>
      </c>
      <c r="G207" s="225"/>
      <c r="H207" s="229">
        <v>43.5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163</v>
      </c>
      <c r="AU207" s="235" t="s">
        <v>88</v>
      </c>
      <c r="AV207" s="13" t="s">
        <v>88</v>
      </c>
      <c r="AW207" s="13" t="s">
        <v>37</v>
      </c>
      <c r="AX207" s="13" t="s">
        <v>78</v>
      </c>
      <c r="AY207" s="235" t="s">
        <v>153</v>
      </c>
    </row>
    <row r="208" s="14" customFormat="1">
      <c r="A208" s="14"/>
      <c r="B208" s="236"/>
      <c r="C208" s="237"/>
      <c r="D208" s="226" t="s">
        <v>163</v>
      </c>
      <c r="E208" s="238" t="s">
        <v>19</v>
      </c>
      <c r="F208" s="239" t="s">
        <v>250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163</v>
      </c>
      <c r="AU208" s="245" t="s">
        <v>88</v>
      </c>
      <c r="AV208" s="14" t="s">
        <v>86</v>
      </c>
      <c r="AW208" s="14" t="s">
        <v>37</v>
      </c>
      <c r="AX208" s="14" t="s">
        <v>78</v>
      </c>
      <c r="AY208" s="245" t="s">
        <v>153</v>
      </c>
    </row>
    <row r="209" s="15" customFormat="1">
      <c r="A209" s="15"/>
      <c r="B209" s="246"/>
      <c r="C209" s="247"/>
      <c r="D209" s="226" t="s">
        <v>163</v>
      </c>
      <c r="E209" s="248" t="s">
        <v>19</v>
      </c>
      <c r="F209" s="249" t="s">
        <v>166</v>
      </c>
      <c r="G209" s="247"/>
      <c r="H209" s="250">
        <v>43.5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163</v>
      </c>
      <c r="AU209" s="256" t="s">
        <v>88</v>
      </c>
      <c r="AV209" s="15" t="s">
        <v>160</v>
      </c>
      <c r="AW209" s="15" t="s">
        <v>37</v>
      </c>
      <c r="AX209" s="15" t="s">
        <v>86</v>
      </c>
      <c r="AY209" s="256" t="s">
        <v>153</v>
      </c>
    </row>
    <row r="210" s="2" customFormat="1" ht="37.8" customHeight="1">
      <c r="A210" s="40"/>
      <c r="B210" s="41"/>
      <c r="C210" s="206" t="s">
        <v>306</v>
      </c>
      <c r="D210" s="206" t="s">
        <v>155</v>
      </c>
      <c r="E210" s="207" t="s">
        <v>252</v>
      </c>
      <c r="F210" s="208" t="s">
        <v>253</v>
      </c>
      <c r="G210" s="209" t="s">
        <v>173</v>
      </c>
      <c r="H210" s="210">
        <v>30.503</v>
      </c>
      <c r="I210" s="211"/>
      <c r="J210" s="212">
        <f>ROUND(I210*H210,2)</f>
        <v>0</v>
      </c>
      <c r="K210" s="208" t="s">
        <v>159</v>
      </c>
      <c r="L210" s="46"/>
      <c r="M210" s="213" t="s">
        <v>19</v>
      </c>
      <c r="N210" s="214" t="s">
        <v>49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160</v>
      </c>
      <c r="AT210" s="217" t="s">
        <v>155</v>
      </c>
      <c r="AU210" s="217" t="s">
        <v>88</v>
      </c>
      <c r="AY210" s="19" t="s">
        <v>153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86</v>
      </c>
      <c r="BK210" s="218">
        <f>ROUND(I210*H210,2)</f>
        <v>0</v>
      </c>
      <c r="BL210" s="19" t="s">
        <v>160</v>
      </c>
      <c r="BM210" s="217" t="s">
        <v>309</v>
      </c>
    </row>
    <row r="211" s="2" customFormat="1">
      <c r="A211" s="40"/>
      <c r="B211" s="41"/>
      <c r="C211" s="42"/>
      <c r="D211" s="219" t="s">
        <v>161</v>
      </c>
      <c r="E211" s="42"/>
      <c r="F211" s="220" t="s">
        <v>255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88</v>
      </c>
    </row>
    <row r="212" s="13" customFormat="1">
      <c r="A212" s="13"/>
      <c r="B212" s="224"/>
      <c r="C212" s="225"/>
      <c r="D212" s="226" t="s">
        <v>163</v>
      </c>
      <c r="E212" s="227" t="s">
        <v>19</v>
      </c>
      <c r="F212" s="228" t="s">
        <v>1146</v>
      </c>
      <c r="G212" s="225"/>
      <c r="H212" s="229">
        <v>30.503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163</v>
      </c>
      <c r="AU212" s="235" t="s">
        <v>88</v>
      </c>
      <c r="AV212" s="13" t="s">
        <v>88</v>
      </c>
      <c r="AW212" s="13" t="s">
        <v>37</v>
      </c>
      <c r="AX212" s="13" t="s">
        <v>78</v>
      </c>
      <c r="AY212" s="235" t="s">
        <v>153</v>
      </c>
    </row>
    <row r="213" s="15" customFormat="1">
      <c r="A213" s="15"/>
      <c r="B213" s="246"/>
      <c r="C213" s="247"/>
      <c r="D213" s="226" t="s">
        <v>163</v>
      </c>
      <c r="E213" s="248" t="s">
        <v>19</v>
      </c>
      <c r="F213" s="249" t="s">
        <v>166</v>
      </c>
      <c r="G213" s="247"/>
      <c r="H213" s="250">
        <v>30.503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163</v>
      </c>
      <c r="AU213" s="256" t="s">
        <v>88</v>
      </c>
      <c r="AV213" s="15" t="s">
        <v>160</v>
      </c>
      <c r="AW213" s="15" t="s">
        <v>37</v>
      </c>
      <c r="AX213" s="15" t="s">
        <v>86</v>
      </c>
      <c r="AY213" s="256" t="s">
        <v>153</v>
      </c>
    </row>
    <row r="214" s="2" customFormat="1" ht="16.5" customHeight="1">
      <c r="A214" s="40"/>
      <c r="B214" s="41"/>
      <c r="C214" s="257" t="s">
        <v>243</v>
      </c>
      <c r="D214" s="257" t="s">
        <v>220</v>
      </c>
      <c r="E214" s="258" t="s">
        <v>221</v>
      </c>
      <c r="F214" s="259" t="s">
        <v>222</v>
      </c>
      <c r="G214" s="260" t="s">
        <v>223</v>
      </c>
      <c r="H214" s="261">
        <v>61.006</v>
      </c>
      <c r="I214" s="262"/>
      <c r="J214" s="263">
        <f>ROUND(I214*H214,2)</f>
        <v>0</v>
      </c>
      <c r="K214" s="259" t="s">
        <v>159</v>
      </c>
      <c r="L214" s="264"/>
      <c r="M214" s="265" t="s">
        <v>19</v>
      </c>
      <c r="N214" s="266" t="s">
        <v>49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182</v>
      </c>
      <c r="AT214" s="217" t="s">
        <v>220</v>
      </c>
      <c r="AU214" s="217" t="s">
        <v>88</v>
      </c>
      <c r="AY214" s="19" t="s">
        <v>153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86</v>
      </c>
      <c r="BK214" s="218">
        <f>ROUND(I214*H214,2)</f>
        <v>0</v>
      </c>
      <c r="BL214" s="19" t="s">
        <v>160</v>
      </c>
      <c r="BM214" s="217" t="s">
        <v>310</v>
      </c>
    </row>
    <row r="215" s="13" customFormat="1">
      <c r="A215" s="13"/>
      <c r="B215" s="224"/>
      <c r="C215" s="225"/>
      <c r="D215" s="226" t="s">
        <v>163</v>
      </c>
      <c r="E215" s="227" t="s">
        <v>19</v>
      </c>
      <c r="F215" s="228" t="s">
        <v>1147</v>
      </c>
      <c r="G215" s="225"/>
      <c r="H215" s="229">
        <v>61.006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163</v>
      </c>
      <c r="AU215" s="235" t="s">
        <v>88</v>
      </c>
      <c r="AV215" s="13" t="s">
        <v>88</v>
      </c>
      <c r="AW215" s="13" t="s">
        <v>37</v>
      </c>
      <c r="AX215" s="13" t="s">
        <v>78</v>
      </c>
      <c r="AY215" s="235" t="s">
        <v>153</v>
      </c>
    </row>
    <row r="216" s="15" customFormat="1">
      <c r="A216" s="15"/>
      <c r="B216" s="246"/>
      <c r="C216" s="247"/>
      <c r="D216" s="226" t="s">
        <v>163</v>
      </c>
      <c r="E216" s="248" t="s">
        <v>19</v>
      </c>
      <c r="F216" s="249" t="s">
        <v>166</v>
      </c>
      <c r="G216" s="247"/>
      <c r="H216" s="250">
        <v>61.006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163</v>
      </c>
      <c r="AU216" s="256" t="s">
        <v>88</v>
      </c>
      <c r="AV216" s="15" t="s">
        <v>160</v>
      </c>
      <c r="AW216" s="15" t="s">
        <v>37</v>
      </c>
      <c r="AX216" s="15" t="s">
        <v>86</v>
      </c>
      <c r="AY216" s="256" t="s">
        <v>153</v>
      </c>
    </row>
    <row r="217" s="2" customFormat="1" ht="16.5" customHeight="1">
      <c r="A217" s="40"/>
      <c r="B217" s="41"/>
      <c r="C217" s="206" t="s">
        <v>313</v>
      </c>
      <c r="D217" s="206" t="s">
        <v>155</v>
      </c>
      <c r="E217" s="207" t="s">
        <v>260</v>
      </c>
      <c r="F217" s="208" t="s">
        <v>261</v>
      </c>
      <c r="G217" s="209" t="s">
        <v>158</v>
      </c>
      <c r="H217" s="210">
        <v>1043.5999999999999</v>
      </c>
      <c r="I217" s="211"/>
      <c r="J217" s="212">
        <f>ROUND(I217*H217,2)</f>
        <v>0</v>
      </c>
      <c r="K217" s="208" t="s">
        <v>159</v>
      </c>
      <c r="L217" s="46"/>
      <c r="M217" s="213" t="s">
        <v>19</v>
      </c>
      <c r="N217" s="214" t="s">
        <v>49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160</v>
      </c>
      <c r="AT217" s="217" t="s">
        <v>155</v>
      </c>
      <c r="AU217" s="217" t="s">
        <v>88</v>
      </c>
      <c r="AY217" s="19" t="s">
        <v>153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86</v>
      </c>
      <c r="BK217" s="218">
        <f>ROUND(I217*H217,2)</f>
        <v>0</v>
      </c>
      <c r="BL217" s="19" t="s">
        <v>160</v>
      </c>
      <c r="BM217" s="217" t="s">
        <v>231</v>
      </c>
    </row>
    <row r="218" s="2" customFormat="1">
      <c r="A218" s="40"/>
      <c r="B218" s="41"/>
      <c r="C218" s="42"/>
      <c r="D218" s="219" t="s">
        <v>161</v>
      </c>
      <c r="E218" s="42"/>
      <c r="F218" s="220" t="s">
        <v>263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88</v>
      </c>
    </row>
    <row r="219" s="13" customFormat="1">
      <c r="A219" s="13"/>
      <c r="B219" s="224"/>
      <c r="C219" s="225"/>
      <c r="D219" s="226" t="s">
        <v>163</v>
      </c>
      <c r="E219" s="227" t="s">
        <v>19</v>
      </c>
      <c r="F219" s="228" t="s">
        <v>1148</v>
      </c>
      <c r="G219" s="225"/>
      <c r="H219" s="229">
        <v>1043.5999999999999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163</v>
      </c>
      <c r="AU219" s="235" t="s">
        <v>88</v>
      </c>
      <c r="AV219" s="13" t="s">
        <v>88</v>
      </c>
      <c r="AW219" s="13" t="s">
        <v>37</v>
      </c>
      <c r="AX219" s="13" t="s">
        <v>78</v>
      </c>
      <c r="AY219" s="235" t="s">
        <v>153</v>
      </c>
    </row>
    <row r="220" s="15" customFormat="1">
      <c r="A220" s="15"/>
      <c r="B220" s="246"/>
      <c r="C220" s="247"/>
      <c r="D220" s="226" t="s">
        <v>163</v>
      </c>
      <c r="E220" s="248" t="s">
        <v>19</v>
      </c>
      <c r="F220" s="249" t="s">
        <v>166</v>
      </c>
      <c r="G220" s="247"/>
      <c r="H220" s="250">
        <v>1043.5999999999999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163</v>
      </c>
      <c r="AU220" s="256" t="s">
        <v>88</v>
      </c>
      <c r="AV220" s="15" t="s">
        <v>160</v>
      </c>
      <c r="AW220" s="15" t="s">
        <v>37</v>
      </c>
      <c r="AX220" s="15" t="s">
        <v>86</v>
      </c>
      <c r="AY220" s="256" t="s">
        <v>153</v>
      </c>
    </row>
    <row r="221" s="12" customFormat="1" ht="22.8" customHeight="1">
      <c r="A221" s="12"/>
      <c r="B221" s="190"/>
      <c r="C221" s="191"/>
      <c r="D221" s="192" t="s">
        <v>77</v>
      </c>
      <c r="E221" s="204" t="s">
        <v>160</v>
      </c>
      <c r="F221" s="204" t="s">
        <v>282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SUM(P222:P225)</f>
        <v>0</v>
      </c>
      <c r="Q221" s="198"/>
      <c r="R221" s="199">
        <f>SUM(R222:R225)</f>
        <v>0</v>
      </c>
      <c r="S221" s="198"/>
      <c r="T221" s="200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86</v>
      </c>
      <c r="AT221" s="202" t="s">
        <v>77</v>
      </c>
      <c r="AU221" s="202" t="s">
        <v>86</v>
      </c>
      <c r="AY221" s="201" t="s">
        <v>153</v>
      </c>
      <c r="BK221" s="203">
        <f>SUM(BK222:BK225)</f>
        <v>0</v>
      </c>
    </row>
    <row r="222" s="2" customFormat="1" ht="16.5" customHeight="1">
      <c r="A222" s="40"/>
      <c r="B222" s="41"/>
      <c r="C222" s="206" t="s">
        <v>257</v>
      </c>
      <c r="D222" s="206" t="s">
        <v>155</v>
      </c>
      <c r="E222" s="207" t="s">
        <v>283</v>
      </c>
      <c r="F222" s="208" t="s">
        <v>284</v>
      </c>
      <c r="G222" s="209" t="s">
        <v>173</v>
      </c>
      <c r="H222" s="210">
        <v>10.08</v>
      </c>
      <c r="I222" s="211"/>
      <c r="J222" s="212">
        <f>ROUND(I222*H222,2)</f>
        <v>0</v>
      </c>
      <c r="K222" s="208" t="s">
        <v>159</v>
      </c>
      <c r="L222" s="46"/>
      <c r="M222" s="213" t="s">
        <v>19</v>
      </c>
      <c r="N222" s="214" t="s">
        <v>49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160</v>
      </c>
      <c r="AT222" s="217" t="s">
        <v>155</v>
      </c>
      <c r="AU222" s="217" t="s">
        <v>88</v>
      </c>
      <c r="AY222" s="19" t="s">
        <v>153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86</v>
      </c>
      <c r="BK222" s="218">
        <f>ROUND(I222*H222,2)</f>
        <v>0</v>
      </c>
      <c r="BL222" s="19" t="s">
        <v>160</v>
      </c>
      <c r="BM222" s="217" t="s">
        <v>332</v>
      </c>
    </row>
    <row r="223" s="2" customFormat="1">
      <c r="A223" s="40"/>
      <c r="B223" s="41"/>
      <c r="C223" s="42"/>
      <c r="D223" s="219" t="s">
        <v>161</v>
      </c>
      <c r="E223" s="42"/>
      <c r="F223" s="220" t="s">
        <v>286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161</v>
      </c>
      <c r="AU223" s="19" t="s">
        <v>88</v>
      </c>
    </row>
    <row r="224" s="13" customFormat="1">
      <c r="A224" s="13"/>
      <c r="B224" s="224"/>
      <c r="C224" s="225"/>
      <c r="D224" s="226" t="s">
        <v>163</v>
      </c>
      <c r="E224" s="227" t="s">
        <v>19</v>
      </c>
      <c r="F224" s="228" t="s">
        <v>1149</v>
      </c>
      <c r="G224" s="225"/>
      <c r="H224" s="229">
        <v>10.08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163</v>
      </c>
      <c r="AU224" s="235" t="s">
        <v>88</v>
      </c>
      <c r="AV224" s="13" t="s">
        <v>88</v>
      </c>
      <c r="AW224" s="13" t="s">
        <v>37</v>
      </c>
      <c r="AX224" s="13" t="s">
        <v>78</v>
      </c>
      <c r="AY224" s="235" t="s">
        <v>153</v>
      </c>
    </row>
    <row r="225" s="15" customFormat="1">
      <c r="A225" s="15"/>
      <c r="B225" s="246"/>
      <c r="C225" s="247"/>
      <c r="D225" s="226" t="s">
        <v>163</v>
      </c>
      <c r="E225" s="248" t="s">
        <v>19</v>
      </c>
      <c r="F225" s="249" t="s">
        <v>166</v>
      </c>
      <c r="G225" s="247"/>
      <c r="H225" s="250">
        <v>10.08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163</v>
      </c>
      <c r="AU225" s="256" t="s">
        <v>88</v>
      </c>
      <c r="AV225" s="15" t="s">
        <v>160</v>
      </c>
      <c r="AW225" s="15" t="s">
        <v>37</v>
      </c>
      <c r="AX225" s="15" t="s">
        <v>86</v>
      </c>
      <c r="AY225" s="256" t="s">
        <v>153</v>
      </c>
    </row>
    <row r="226" s="12" customFormat="1" ht="22.8" customHeight="1">
      <c r="A226" s="12"/>
      <c r="B226" s="190"/>
      <c r="C226" s="191"/>
      <c r="D226" s="192" t="s">
        <v>77</v>
      </c>
      <c r="E226" s="204" t="s">
        <v>191</v>
      </c>
      <c r="F226" s="204" t="s">
        <v>288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SUM(P227:P352)</f>
        <v>0</v>
      </c>
      <c r="Q226" s="198"/>
      <c r="R226" s="199">
        <f>SUM(R227:R352)</f>
        <v>0</v>
      </c>
      <c r="S226" s="198"/>
      <c r="T226" s="200">
        <f>SUM(T227:T352)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86</v>
      </c>
      <c r="AT226" s="202" t="s">
        <v>77</v>
      </c>
      <c r="AU226" s="202" t="s">
        <v>86</v>
      </c>
      <c r="AY226" s="201" t="s">
        <v>153</v>
      </c>
      <c r="BK226" s="203">
        <f>SUM(BK227:BK352)</f>
        <v>0</v>
      </c>
    </row>
    <row r="227" s="2" customFormat="1" ht="24.15" customHeight="1">
      <c r="A227" s="40"/>
      <c r="B227" s="41"/>
      <c r="C227" s="206" t="s">
        <v>334</v>
      </c>
      <c r="D227" s="206" t="s">
        <v>155</v>
      </c>
      <c r="E227" s="207" t="s">
        <v>289</v>
      </c>
      <c r="F227" s="208" t="s">
        <v>290</v>
      </c>
      <c r="G227" s="209" t="s">
        <v>158</v>
      </c>
      <c r="H227" s="210">
        <v>852.75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160</v>
      </c>
      <c r="AT227" s="217" t="s">
        <v>155</v>
      </c>
      <c r="AU227" s="217" t="s">
        <v>88</v>
      </c>
      <c r="AY227" s="19" t="s">
        <v>153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86</v>
      </c>
      <c r="BK227" s="218">
        <f>ROUND(I227*H227,2)</f>
        <v>0</v>
      </c>
      <c r="BL227" s="19" t="s">
        <v>160</v>
      </c>
      <c r="BM227" s="217" t="s">
        <v>337</v>
      </c>
    </row>
    <row r="228" s="13" customFormat="1">
      <c r="A228" s="13"/>
      <c r="B228" s="224"/>
      <c r="C228" s="225"/>
      <c r="D228" s="226" t="s">
        <v>163</v>
      </c>
      <c r="E228" s="227" t="s">
        <v>19</v>
      </c>
      <c r="F228" s="228" t="s">
        <v>1150</v>
      </c>
      <c r="G228" s="225"/>
      <c r="H228" s="229">
        <v>852.75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163</v>
      </c>
      <c r="AU228" s="235" t="s">
        <v>88</v>
      </c>
      <c r="AV228" s="13" t="s">
        <v>88</v>
      </c>
      <c r="AW228" s="13" t="s">
        <v>37</v>
      </c>
      <c r="AX228" s="13" t="s">
        <v>78</v>
      </c>
      <c r="AY228" s="235" t="s">
        <v>153</v>
      </c>
    </row>
    <row r="229" s="14" customFormat="1">
      <c r="A229" s="14"/>
      <c r="B229" s="236"/>
      <c r="C229" s="237"/>
      <c r="D229" s="226" t="s">
        <v>163</v>
      </c>
      <c r="E229" s="238" t="s">
        <v>19</v>
      </c>
      <c r="F229" s="239" t="s">
        <v>1151</v>
      </c>
      <c r="G229" s="237"/>
      <c r="H229" s="238" t="s">
        <v>19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163</v>
      </c>
      <c r="AU229" s="245" t="s">
        <v>88</v>
      </c>
      <c r="AV229" s="14" t="s">
        <v>86</v>
      </c>
      <c r="AW229" s="14" t="s">
        <v>37</v>
      </c>
      <c r="AX229" s="14" t="s">
        <v>78</v>
      </c>
      <c r="AY229" s="245" t="s">
        <v>153</v>
      </c>
    </row>
    <row r="230" s="15" customFormat="1">
      <c r="A230" s="15"/>
      <c r="B230" s="246"/>
      <c r="C230" s="247"/>
      <c r="D230" s="226" t="s">
        <v>163</v>
      </c>
      <c r="E230" s="248" t="s">
        <v>19</v>
      </c>
      <c r="F230" s="249" t="s">
        <v>166</v>
      </c>
      <c r="G230" s="247"/>
      <c r="H230" s="250">
        <v>852.75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163</v>
      </c>
      <c r="AU230" s="256" t="s">
        <v>88</v>
      </c>
      <c r="AV230" s="15" t="s">
        <v>160</v>
      </c>
      <c r="AW230" s="15" t="s">
        <v>37</v>
      </c>
      <c r="AX230" s="15" t="s">
        <v>86</v>
      </c>
      <c r="AY230" s="256" t="s">
        <v>153</v>
      </c>
    </row>
    <row r="231" s="2" customFormat="1" ht="21.75" customHeight="1">
      <c r="A231" s="40"/>
      <c r="B231" s="41"/>
      <c r="C231" s="206" t="s">
        <v>262</v>
      </c>
      <c r="D231" s="206" t="s">
        <v>155</v>
      </c>
      <c r="E231" s="207" t="s">
        <v>1152</v>
      </c>
      <c r="F231" s="208" t="s">
        <v>1153</v>
      </c>
      <c r="G231" s="209" t="s">
        <v>158</v>
      </c>
      <c r="H231" s="210">
        <v>48</v>
      </c>
      <c r="I231" s="211"/>
      <c r="J231" s="212">
        <f>ROUND(I231*H231,2)</f>
        <v>0</v>
      </c>
      <c r="K231" s="208" t="s">
        <v>159</v>
      </c>
      <c r="L231" s="46"/>
      <c r="M231" s="213" t="s">
        <v>19</v>
      </c>
      <c r="N231" s="214" t="s">
        <v>49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160</v>
      </c>
      <c r="AT231" s="217" t="s">
        <v>155</v>
      </c>
      <c r="AU231" s="217" t="s">
        <v>88</v>
      </c>
      <c r="AY231" s="19" t="s">
        <v>153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86</v>
      </c>
      <c r="BK231" s="218">
        <f>ROUND(I231*H231,2)</f>
        <v>0</v>
      </c>
      <c r="BL231" s="19" t="s">
        <v>160</v>
      </c>
      <c r="BM231" s="217" t="s">
        <v>342</v>
      </c>
    </row>
    <row r="232" s="2" customFormat="1">
      <c r="A232" s="40"/>
      <c r="B232" s="41"/>
      <c r="C232" s="42"/>
      <c r="D232" s="219" t="s">
        <v>161</v>
      </c>
      <c r="E232" s="42"/>
      <c r="F232" s="220" t="s">
        <v>1154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161</v>
      </c>
      <c r="AU232" s="19" t="s">
        <v>88</v>
      </c>
    </row>
    <row r="233" s="13" customFormat="1">
      <c r="A233" s="13"/>
      <c r="B233" s="224"/>
      <c r="C233" s="225"/>
      <c r="D233" s="226" t="s">
        <v>163</v>
      </c>
      <c r="E233" s="227" t="s">
        <v>19</v>
      </c>
      <c r="F233" s="228" t="s">
        <v>303</v>
      </c>
      <c r="G233" s="225"/>
      <c r="H233" s="229">
        <v>48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163</v>
      </c>
      <c r="AU233" s="235" t="s">
        <v>88</v>
      </c>
      <c r="AV233" s="13" t="s">
        <v>88</v>
      </c>
      <c r="AW233" s="13" t="s">
        <v>37</v>
      </c>
      <c r="AX233" s="13" t="s">
        <v>78</v>
      </c>
      <c r="AY233" s="235" t="s">
        <v>153</v>
      </c>
    </row>
    <row r="234" s="14" customFormat="1">
      <c r="A234" s="14"/>
      <c r="B234" s="236"/>
      <c r="C234" s="237"/>
      <c r="D234" s="226" t="s">
        <v>163</v>
      </c>
      <c r="E234" s="238" t="s">
        <v>19</v>
      </c>
      <c r="F234" s="239" t="s">
        <v>1155</v>
      </c>
      <c r="G234" s="237"/>
      <c r="H234" s="238" t="s">
        <v>19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163</v>
      </c>
      <c r="AU234" s="245" t="s">
        <v>88</v>
      </c>
      <c r="AV234" s="14" t="s">
        <v>86</v>
      </c>
      <c r="AW234" s="14" t="s">
        <v>37</v>
      </c>
      <c r="AX234" s="14" t="s">
        <v>78</v>
      </c>
      <c r="AY234" s="245" t="s">
        <v>153</v>
      </c>
    </row>
    <row r="235" s="15" customFormat="1">
      <c r="A235" s="15"/>
      <c r="B235" s="246"/>
      <c r="C235" s="247"/>
      <c r="D235" s="226" t="s">
        <v>163</v>
      </c>
      <c r="E235" s="248" t="s">
        <v>19</v>
      </c>
      <c r="F235" s="249" t="s">
        <v>166</v>
      </c>
      <c r="G235" s="247"/>
      <c r="H235" s="250">
        <v>48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163</v>
      </c>
      <c r="AU235" s="256" t="s">
        <v>88</v>
      </c>
      <c r="AV235" s="15" t="s">
        <v>160</v>
      </c>
      <c r="AW235" s="15" t="s">
        <v>37</v>
      </c>
      <c r="AX235" s="15" t="s">
        <v>86</v>
      </c>
      <c r="AY235" s="256" t="s">
        <v>153</v>
      </c>
    </row>
    <row r="236" s="2" customFormat="1" ht="21.75" customHeight="1">
      <c r="A236" s="40"/>
      <c r="B236" s="41"/>
      <c r="C236" s="206" t="s">
        <v>344</v>
      </c>
      <c r="D236" s="206" t="s">
        <v>155</v>
      </c>
      <c r="E236" s="207" t="s">
        <v>1152</v>
      </c>
      <c r="F236" s="208" t="s">
        <v>1153</v>
      </c>
      <c r="G236" s="209" t="s">
        <v>158</v>
      </c>
      <c r="H236" s="210">
        <v>52</v>
      </c>
      <c r="I236" s="211"/>
      <c r="J236" s="212">
        <f>ROUND(I236*H236,2)</f>
        <v>0</v>
      </c>
      <c r="K236" s="208" t="s">
        <v>159</v>
      </c>
      <c r="L236" s="46"/>
      <c r="M236" s="213" t="s">
        <v>19</v>
      </c>
      <c r="N236" s="214" t="s">
        <v>49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160</v>
      </c>
      <c r="AT236" s="217" t="s">
        <v>155</v>
      </c>
      <c r="AU236" s="217" t="s">
        <v>88</v>
      </c>
      <c r="AY236" s="19" t="s">
        <v>153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86</v>
      </c>
      <c r="BK236" s="218">
        <f>ROUND(I236*H236,2)</f>
        <v>0</v>
      </c>
      <c r="BL236" s="19" t="s">
        <v>160</v>
      </c>
      <c r="BM236" s="217" t="s">
        <v>347</v>
      </c>
    </row>
    <row r="237" s="2" customFormat="1">
      <c r="A237" s="40"/>
      <c r="B237" s="41"/>
      <c r="C237" s="42"/>
      <c r="D237" s="219" t="s">
        <v>161</v>
      </c>
      <c r="E237" s="42"/>
      <c r="F237" s="220" t="s">
        <v>1154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161</v>
      </c>
      <c r="AU237" s="19" t="s">
        <v>88</v>
      </c>
    </row>
    <row r="238" s="13" customFormat="1">
      <c r="A238" s="13"/>
      <c r="B238" s="224"/>
      <c r="C238" s="225"/>
      <c r="D238" s="226" t="s">
        <v>163</v>
      </c>
      <c r="E238" s="227" t="s">
        <v>19</v>
      </c>
      <c r="F238" s="228" t="s">
        <v>1156</v>
      </c>
      <c r="G238" s="225"/>
      <c r="H238" s="229">
        <v>52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163</v>
      </c>
      <c r="AU238" s="235" t="s">
        <v>88</v>
      </c>
      <c r="AV238" s="13" t="s">
        <v>88</v>
      </c>
      <c r="AW238" s="13" t="s">
        <v>37</v>
      </c>
      <c r="AX238" s="13" t="s">
        <v>78</v>
      </c>
      <c r="AY238" s="235" t="s">
        <v>153</v>
      </c>
    </row>
    <row r="239" s="14" customFormat="1">
      <c r="A239" s="14"/>
      <c r="B239" s="236"/>
      <c r="C239" s="237"/>
      <c r="D239" s="226" t="s">
        <v>163</v>
      </c>
      <c r="E239" s="238" t="s">
        <v>19</v>
      </c>
      <c r="F239" s="239" t="s">
        <v>1157</v>
      </c>
      <c r="G239" s="237"/>
      <c r="H239" s="238" t="s">
        <v>19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163</v>
      </c>
      <c r="AU239" s="245" t="s">
        <v>88</v>
      </c>
      <c r="AV239" s="14" t="s">
        <v>86</v>
      </c>
      <c r="AW239" s="14" t="s">
        <v>37</v>
      </c>
      <c r="AX239" s="14" t="s">
        <v>78</v>
      </c>
      <c r="AY239" s="245" t="s">
        <v>153</v>
      </c>
    </row>
    <row r="240" s="15" customFormat="1">
      <c r="A240" s="15"/>
      <c r="B240" s="246"/>
      <c r="C240" s="247"/>
      <c r="D240" s="226" t="s">
        <v>163</v>
      </c>
      <c r="E240" s="248" t="s">
        <v>19</v>
      </c>
      <c r="F240" s="249" t="s">
        <v>166</v>
      </c>
      <c r="G240" s="247"/>
      <c r="H240" s="250">
        <v>52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163</v>
      </c>
      <c r="AU240" s="256" t="s">
        <v>88</v>
      </c>
      <c r="AV240" s="15" t="s">
        <v>160</v>
      </c>
      <c r="AW240" s="15" t="s">
        <v>37</v>
      </c>
      <c r="AX240" s="15" t="s">
        <v>86</v>
      </c>
      <c r="AY240" s="256" t="s">
        <v>153</v>
      </c>
    </row>
    <row r="241" s="2" customFormat="1" ht="21.75" customHeight="1">
      <c r="A241" s="40"/>
      <c r="B241" s="41"/>
      <c r="C241" s="206" t="s">
        <v>268</v>
      </c>
      <c r="D241" s="206" t="s">
        <v>155</v>
      </c>
      <c r="E241" s="207" t="s">
        <v>1158</v>
      </c>
      <c r="F241" s="208" t="s">
        <v>1159</v>
      </c>
      <c r="G241" s="209" t="s">
        <v>158</v>
      </c>
      <c r="H241" s="210">
        <v>330</v>
      </c>
      <c r="I241" s="211"/>
      <c r="J241" s="212">
        <f>ROUND(I241*H241,2)</f>
        <v>0</v>
      </c>
      <c r="K241" s="208" t="s">
        <v>159</v>
      </c>
      <c r="L241" s="46"/>
      <c r="M241" s="213" t="s">
        <v>19</v>
      </c>
      <c r="N241" s="214" t="s">
        <v>49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160</v>
      </c>
      <c r="AT241" s="217" t="s">
        <v>155</v>
      </c>
      <c r="AU241" s="217" t="s">
        <v>88</v>
      </c>
      <c r="AY241" s="19" t="s">
        <v>153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86</v>
      </c>
      <c r="BK241" s="218">
        <f>ROUND(I241*H241,2)</f>
        <v>0</v>
      </c>
      <c r="BL241" s="19" t="s">
        <v>160</v>
      </c>
      <c r="BM241" s="217" t="s">
        <v>350</v>
      </c>
    </row>
    <row r="242" s="2" customFormat="1">
      <c r="A242" s="40"/>
      <c r="B242" s="41"/>
      <c r="C242" s="42"/>
      <c r="D242" s="219" t="s">
        <v>161</v>
      </c>
      <c r="E242" s="42"/>
      <c r="F242" s="220" t="s">
        <v>1160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161</v>
      </c>
      <c r="AU242" s="19" t="s">
        <v>88</v>
      </c>
    </row>
    <row r="243" s="13" customFormat="1">
      <c r="A243" s="13"/>
      <c r="B243" s="224"/>
      <c r="C243" s="225"/>
      <c r="D243" s="226" t="s">
        <v>163</v>
      </c>
      <c r="E243" s="227" t="s">
        <v>19</v>
      </c>
      <c r="F243" s="228" t="s">
        <v>1161</v>
      </c>
      <c r="G243" s="225"/>
      <c r="H243" s="229">
        <v>330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163</v>
      </c>
      <c r="AU243" s="235" t="s">
        <v>88</v>
      </c>
      <c r="AV243" s="13" t="s">
        <v>88</v>
      </c>
      <c r="AW243" s="13" t="s">
        <v>37</v>
      </c>
      <c r="AX243" s="13" t="s">
        <v>78</v>
      </c>
      <c r="AY243" s="235" t="s">
        <v>153</v>
      </c>
    </row>
    <row r="244" s="14" customFormat="1">
      <c r="A244" s="14"/>
      <c r="B244" s="236"/>
      <c r="C244" s="237"/>
      <c r="D244" s="226" t="s">
        <v>163</v>
      </c>
      <c r="E244" s="238" t="s">
        <v>19</v>
      </c>
      <c r="F244" s="239" t="s">
        <v>1162</v>
      </c>
      <c r="G244" s="237"/>
      <c r="H244" s="238" t="s">
        <v>19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163</v>
      </c>
      <c r="AU244" s="245" t="s">
        <v>88</v>
      </c>
      <c r="AV244" s="14" t="s">
        <v>86</v>
      </c>
      <c r="AW244" s="14" t="s">
        <v>37</v>
      </c>
      <c r="AX244" s="14" t="s">
        <v>78</v>
      </c>
      <c r="AY244" s="245" t="s">
        <v>153</v>
      </c>
    </row>
    <row r="245" s="15" customFormat="1">
      <c r="A245" s="15"/>
      <c r="B245" s="246"/>
      <c r="C245" s="247"/>
      <c r="D245" s="226" t="s">
        <v>163</v>
      </c>
      <c r="E245" s="248" t="s">
        <v>19</v>
      </c>
      <c r="F245" s="249" t="s">
        <v>166</v>
      </c>
      <c r="G245" s="247"/>
      <c r="H245" s="250">
        <v>330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163</v>
      </c>
      <c r="AU245" s="256" t="s">
        <v>88</v>
      </c>
      <c r="AV245" s="15" t="s">
        <v>160</v>
      </c>
      <c r="AW245" s="15" t="s">
        <v>37</v>
      </c>
      <c r="AX245" s="15" t="s">
        <v>86</v>
      </c>
      <c r="AY245" s="256" t="s">
        <v>153</v>
      </c>
    </row>
    <row r="246" s="2" customFormat="1" ht="21.75" customHeight="1">
      <c r="A246" s="40"/>
      <c r="B246" s="41"/>
      <c r="C246" s="206" t="s">
        <v>351</v>
      </c>
      <c r="D246" s="206" t="s">
        <v>155</v>
      </c>
      <c r="E246" s="207" t="s">
        <v>1163</v>
      </c>
      <c r="F246" s="208" t="s">
        <v>1164</v>
      </c>
      <c r="G246" s="209" t="s">
        <v>158</v>
      </c>
      <c r="H246" s="210">
        <v>48</v>
      </c>
      <c r="I246" s="211"/>
      <c r="J246" s="212">
        <f>ROUND(I246*H246,2)</f>
        <v>0</v>
      </c>
      <c r="K246" s="208" t="s">
        <v>159</v>
      </c>
      <c r="L246" s="46"/>
      <c r="M246" s="213" t="s">
        <v>19</v>
      </c>
      <c r="N246" s="214" t="s">
        <v>49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160</v>
      </c>
      <c r="AT246" s="217" t="s">
        <v>155</v>
      </c>
      <c r="AU246" s="217" t="s">
        <v>88</v>
      </c>
      <c r="AY246" s="19" t="s">
        <v>153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86</v>
      </c>
      <c r="BK246" s="218">
        <f>ROUND(I246*H246,2)</f>
        <v>0</v>
      </c>
      <c r="BL246" s="19" t="s">
        <v>160</v>
      </c>
      <c r="BM246" s="217" t="s">
        <v>354</v>
      </c>
    </row>
    <row r="247" s="2" customFormat="1">
      <c r="A247" s="40"/>
      <c r="B247" s="41"/>
      <c r="C247" s="42"/>
      <c r="D247" s="219" t="s">
        <v>161</v>
      </c>
      <c r="E247" s="42"/>
      <c r="F247" s="220" t="s">
        <v>1165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161</v>
      </c>
      <c r="AU247" s="19" t="s">
        <v>88</v>
      </c>
    </row>
    <row r="248" s="13" customFormat="1">
      <c r="A248" s="13"/>
      <c r="B248" s="224"/>
      <c r="C248" s="225"/>
      <c r="D248" s="226" t="s">
        <v>163</v>
      </c>
      <c r="E248" s="227" t="s">
        <v>19</v>
      </c>
      <c r="F248" s="228" t="s">
        <v>303</v>
      </c>
      <c r="G248" s="225"/>
      <c r="H248" s="229">
        <v>48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163</v>
      </c>
      <c r="AU248" s="235" t="s">
        <v>88</v>
      </c>
      <c r="AV248" s="13" t="s">
        <v>88</v>
      </c>
      <c r="AW248" s="13" t="s">
        <v>37</v>
      </c>
      <c r="AX248" s="13" t="s">
        <v>78</v>
      </c>
      <c r="AY248" s="235" t="s">
        <v>153</v>
      </c>
    </row>
    <row r="249" s="14" customFormat="1">
      <c r="A249" s="14"/>
      <c r="B249" s="236"/>
      <c r="C249" s="237"/>
      <c r="D249" s="226" t="s">
        <v>163</v>
      </c>
      <c r="E249" s="238" t="s">
        <v>19</v>
      </c>
      <c r="F249" s="239" t="s">
        <v>1155</v>
      </c>
      <c r="G249" s="237"/>
      <c r="H249" s="238" t="s">
        <v>19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163</v>
      </c>
      <c r="AU249" s="245" t="s">
        <v>88</v>
      </c>
      <c r="AV249" s="14" t="s">
        <v>86</v>
      </c>
      <c r="AW249" s="14" t="s">
        <v>37</v>
      </c>
      <c r="AX249" s="14" t="s">
        <v>78</v>
      </c>
      <c r="AY249" s="245" t="s">
        <v>153</v>
      </c>
    </row>
    <row r="250" s="15" customFormat="1">
      <c r="A250" s="15"/>
      <c r="B250" s="246"/>
      <c r="C250" s="247"/>
      <c r="D250" s="226" t="s">
        <v>163</v>
      </c>
      <c r="E250" s="248" t="s">
        <v>19</v>
      </c>
      <c r="F250" s="249" t="s">
        <v>166</v>
      </c>
      <c r="G250" s="247"/>
      <c r="H250" s="250">
        <v>48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163</v>
      </c>
      <c r="AU250" s="256" t="s">
        <v>88</v>
      </c>
      <c r="AV250" s="15" t="s">
        <v>160</v>
      </c>
      <c r="AW250" s="15" t="s">
        <v>37</v>
      </c>
      <c r="AX250" s="15" t="s">
        <v>86</v>
      </c>
      <c r="AY250" s="256" t="s">
        <v>153</v>
      </c>
    </row>
    <row r="251" s="2" customFormat="1" ht="21.75" customHeight="1">
      <c r="A251" s="40"/>
      <c r="B251" s="41"/>
      <c r="C251" s="206" t="s">
        <v>275</v>
      </c>
      <c r="D251" s="206" t="s">
        <v>155</v>
      </c>
      <c r="E251" s="207" t="s">
        <v>1166</v>
      </c>
      <c r="F251" s="208" t="s">
        <v>1167</v>
      </c>
      <c r="G251" s="209" t="s">
        <v>158</v>
      </c>
      <c r="H251" s="210">
        <v>569</v>
      </c>
      <c r="I251" s="211"/>
      <c r="J251" s="212">
        <f>ROUND(I251*H251,2)</f>
        <v>0</v>
      </c>
      <c r="K251" s="208" t="s">
        <v>159</v>
      </c>
      <c r="L251" s="46"/>
      <c r="M251" s="213" t="s">
        <v>19</v>
      </c>
      <c r="N251" s="214" t="s">
        <v>49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160</v>
      </c>
      <c r="AT251" s="217" t="s">
        <v>155</v>
      </c>
      <c r="AU251" s="217" t="s">
        <v>88</v>
      </c>
      <c r="AY251" s="19" t="s">
        <v>153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86</v>
      </c>
      <c r="BK251" s="218">
        <f>ROUND(I251*H251,2)</f>
        <v>0</v>
      </c>
      <c r="BL251" s="19" t="s">
        <v>160</v>
      </c>
      <c r="BM251" s="217" t="s">
        <v>357</v>
      </c>
    </row>
    <row r="252" s="2" customFormat="1">
      <c r="A252" s="40"/>
      <c r="B252" s="41"/>
      <c r="C252" s="42"/>
      <c r="D252" s="219" t="s">
        <v>161</v>
      </c>
      <c r="E252" s="42"/>
      <c r="F252" s="220" t="s">
        <v>1168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161</v>
      </c>
      <c r="AU252" s="19" t="s">
        <v>88</v>
      </c>
    </row>
    <row r="253" s="13" customFormat="1">
      <c r="A253" s="13"/>
      <c r="B253" s="224"/>
      <c r="C253" s="225"/>
      <c r="D253" s="226" t="s">
        <v>163</v>
      </c>
      <c r="E253" s="227" t="s">
        <v>19</v>
      </c>
      <c r="F253" s="228" t="s">
        <v>1169</v>
      </c>
      <c r="G253" s="225"/>
      <c r="H253" s="229">
        <v>569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163</v>
      </c>
      <c r="AU253" s="235" t="s">
        <v>88</v>
      </c>
      <c r="AV253" s="13" t="s">
        <v>88</v>
      </c>
      <c r="AW253" s="13" t="s">
        <v>37</v>
      </c>
      <c r="AX253" s="13" t="s">
        <v>78</v>
      </c>
      <c r="AY253" s="235" t="s">
        <v>153</v>
      </c>
    </row>
    <row r="254" s="14" customFormat="1">
      <c r="A254" s="14"/>
      <c r="B254" s="236"/>
      <c r="C254" s="237"/>
      <c r="D254" s="226" t="s">
        <v>163</v>
      </c>
      <c r="E254" s="238" t="s">
        <v>19</v>
      </c>
      <c r="F254" s="239" t="s">
        <v>1170</v>
      </c>
      <c r="G254" s="237"/>
      <c r="H254" s="238" t="s">
        <v>19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163</v>
      </c>
      <c r="AU254" s="245" t="s">
        <v>88</v>
      </c>
      <c r="AV254" s="14" t="s">
        <v>86</v>
      </c>
      <c r="AW254" s="14" t="s">
        <v>37</v>
      </c>
      <c r="AX254" s="14" t="s">
        <v>78</v>
      </c>
      <c r="AY254" s="245" t="s">
        <v>153</v>
      </c>
    </row>
    <row r="255" s="15" customFormat="1">
      <c r="A255" s="15"/>
      <c r="B255" s="246"/>
      <c r="C255" s="247"/>
      <c r="D255" s="226" t="s">
        <v>163</v>
      </c>
      <c r="E255" s="248" t="s">
        <v>19</v>
      </c>
      <c r="F255" s="249" t="s">
        <v>166</v>
      </c>
      <c r="G255" s="247"/>
      <c r="H255" s="250">
        <v>569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163</v>
      </c>
      <c r="AU255" s="256" t="s">
        <v>88</v>
      </c>
      <c r="AV255" s="15" t="s">
        <v>160</v>
      </c>
      <c r="AW255" s="15" t="s">
        <v>37</v>
      </c>
      <c r="AX255" s="15" t="s">
        <v>86</v>
      </c>
      <c r="AY255" s="256" t="s">
        <v>153</v>
      </c>
    </row>
    <row r="256" s="2" customFormat="1" ht="21.75" customHeight="1">
      <c r="A256" s="40"/>
      <c r="B256" s="41"/>
      <c r="C256" s="206" t="s">
        <v>359</v>
      </c>
      <c r="D256" s="206" t="s">
        <v>155</v>
      </c>
      <c r="E256" s="207" t="s">
        <v>1166</v>
      </c>
      <c r="F256" s="208" t="s">
        <v>1167</v>
      </c>
      <c r="G256" s="209" t="s">
        <v>158</v>
      </c>
      <c r="H256" s="210">
        <v>330</v>
      </c>
      <c r="I256" s="211"/>
      <c r="J256" s="212">
        <f>ROUND(I256*H256,2)</f>
        <v>0</v>
      </c>
      <c r="K256" s="208" t="s">
        <v>159</v>
      </c>
      <c r="L256" s="46"/>
      <c r="M256" s="213" t="s">
        <v>19</v>
      </c>
      <c r="N256" s="214" t="s">
        <v>49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160</v>
      </c>
      <c r="AT256" s="217" t="s">
        <v>155</v>
      </c>
      <c r="AU256" s="217" t="s">
        <v>88</v>
      </c>
      <c r="AY256" s="19" t="s">
        <v>153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86</v>
      </c>
      <c r="BK256" s="218">
        <f>ROUND(I256*H256,2)</f>
        <v>0</v>
      </c>
      <c r="BL256" s="19" t="s">
        <v>160</v>
      </c>
      <c r="BM256" s="217" t="s">
        <v>362</v>
      </c>
    </row>
    <row r="257" s="2" customFormat="1">
      <c r="A257" s="40"/>
      <c r="B257" s="41"/>
      <c r="C257" s="42"/>
      <c r="D257" s="219" t="s">
        <v>161</v>
      </c>
      <c r="E257" s="42"/>
      <c r="F257" s="220" t="s">
        <v>1168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161</v>
      </c>
      <c r="AU257" s="19" t="s">
        <v>88</v>
      </c>
    </row>
    <row r="258" s="13" customFormat="1">
      <c r="A258" s="13"/>
      <c r="B258" s="224"/>
      <c r="C258" s="225"/>
      <c r="D258" s="226" t="s">
        <v>163</v>
      </c>
      <c r="E258" s="227" t="s">
        <v>19</v>
      </c>
      <c r="F258" s="228" t="s">
        <v>1161</v>
      </c>
      <c r="G258" s="225"/>
      <c r="H258" s="229">
        <v>330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163</v>
      </c>
      <c r="AU258" s="235" t="s">
        <v>88</v>
      </c>
      <c r="AV258" s="13" t="s">
        <v>88</v>
      </c>
      <c r="AW258" s="13" t="s">
        <v>37</v>
      </c>
      <c r="AX258" s="13" t="s">
        <v>78</v>
      </c>
      <c r="AY258" s="235" t="s">
        <v>153</v>
      </c>
    </row>
    <row r="259" s="14" customFormat="1">
      <c r="A259" s="14"/>
      <c r="B259" s="236"/>
      <c r="C259" s="237"/>
      <c r="D259" s="226" t="s">
        <v>163</v>
      </c>
      <c r="E259" s="238" t="s">
        <v>19</v>
      </c>
      <c r="F259" s="239" t="s">
        <v>1162</v>
      </c>
      <c r="G259" s="237"/>
      <c r="H259" s="238" t="s">
        <v>19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163</v>
      </c>
      <c r="AU259" s="245" t="s">
        <v>88</v>
      </c>
      <c r="AV259" s="14" t="s">
        <v>86</v>
      </c>
      <c r="AW259" s="14" t="s">
        <v>37</v>
      </c>
      <c r="AX259" s="14" t="s">
        <v>78</v>
      </c>
      <c r="AY259" s="245" t="s">
        <v>153</v>
      </c>
    </row>
    <row r="260" s="15" customFormat="1">
      <c r="A260" s="15"/>
      <c r="B260" s="246"/>
      <c r="C260" s="247"/>
      <c r="D260" s="226" t="s">
        <v>163</v>
      </c>
      <c r="E260" s="248" t="s">
        <v>19</v>
      </c>
      <c r="F260" s="249" t="s">
        <v>166</v>
      </c>
      <c r="G260" s="247"/>
      <c r="H260" s="250">
        <v>330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163</v>
      </c>
      <c r="AU260" s="256" t="s">
        <v>88</v>
      </c>
      <c r="AV260" s="15" t="s">
        <v>160</v>
      </c>
      <c r="AW260" s="15" t="s">
        <v>37</v>
      </c>
      <c r="AX260" s="15" t="s">
        <v>86</v>
      </c>
      <c r="AY260" s="256" t="s">
        <v>153</v>
      </c>
    </row>
    <row r="261" s="2" customFormat="1" ht="24.15" customHeight="1">
      <c r="A261" s="40"/>
      <c r="B261" s="41"/>
      <c r="C261" s="206" t="s">
        <v>280</v>
      </c>
      <c r="D261" s="206" t="s">
        <v>155</v>
      </c>
      <c r="E261" s="207" t="s">
        <v>1171</v>
      </c>
      <c r="F261" s="208" t="s">
        <v>1172</v>
      </c>
      <c r="G261" s="209" t="s">
        <v>158</v>
      </c>
      <c r="H261" s="210">
        <v>41.5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49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160</v>
      </c>
      <c r="AT261" s="217" t="s">
        <v>155</v>
      </c>
      <c r="AU261" s="217" t="s">
        <v>88</v>
      </c>
      <c r="AY261" s="19" t="s">
        <v>153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86</v>
      </c>
      <c r="BK261" s="218">
        <f>ROUND(I261*H261,2)</f>
        <v>0</v>
      </c>
      <c r="BL261" s="19" t="s">
        <v>160</v>
      </c>
      <c r="BM261" s="217" t="s">
        <v>365</v>
      </c>
    </row>
    <row r="262" s="13" customFormat="1">
      <c r="A262" s="13"/>
      <c r="B262" s="224"/>
      <c r="C262" s="225"/>
      <c r="D262" s="226" t="s">
        <v>163</v>
      </c>
      <c r="E262" s="227" t="s">
        <v>19</v>
      </c>
      <c r="F262" s="228" t="s">
        <v>1173</v>
      </c>
      <c r="G262" s="225"/>
      <c r="H262" s="229">
        <v>41.5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163</v>
      </c>
      <c r="AU262" s="235" t="s">
        <v>88</v>
      </c>
      <c r="AV262" s="13" t="s">
        <v>88</v>
      </c>
      <c r="AW262" s="13" t="s">
        <v>37</v>
      </c>
      <c r="AX262" s="13" t="s">
        <v>78</v>
      </c>
      <c r="AY262" s="235" t="s">
        <v>153</v>
      </c>
    </row>
    <row r="263" s="14" customFormat="1">
      <c r="A263" s="14"/>
      <c r="B263" s="236"/>
      <c r="C263" s="237"/>
      <c r="D263" s="226" t="s">
        <v>163</v>
      </c>
      <c r="E263" s="238" t="s">
        <v>19</v>
      </c>
      <c r="F263" s="239" t="s">
        <v>305</v>
      </c>
      <c r="G263" s="237"/>
      <c r="H263" s="238" t="s">
        <v>19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163</v>
      </c>
      <c r="AU263" s="245" t="s">
        <v>88</v>
      </c>
      <c r="AV263" s="14" t="s">
        <v>86</v>
      </c>
      <c r="AW263" s="14" t="s">
        <v>37</v>
      </c>
      <c r="AX263" s="14" t="s">
        <v>78</v>
      </c>
      <c r="AY263" s="245" t="s">
        <v>153</v>
      </c>
    </row>
    <row r="264" s="15" customFormat="1">
      <c r="A264" s="15"/>
      <c r="B264" s="246"/>
      <c r="C264" s="247"/>
      <c r="D264" s="226" t="s">
        <v>163</v>
      </c>
      <c r="E264" s="248" t="s">
        <v>19</v>
      </c>
      <c r="F264" s="249" t="s">
        <v>166</v>
      </c>
      <c r="G264" s="247"/>
      <c r="H264" s="250">
        <v>41.5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163</v>
      </c>
      <c r="AU264" s="256" t="s">
        <v>88</v>
      </c>
      <c r="AV264" s="15" t="s">
        <v>160</v>
      </c>
      <c r="AW264" s="15" t="s">
        <v>37</v>
      </c>
      <c r="AX264" s="15" t="s">
        <v>86</v>
      </c>
      <c r="AY264" s="256" t="s">
        <v>153</v>
      </c>
    </row>
    <row r="265" s="2" customFormat="1" ht="24.15" customHeight="1">
      <c r="A265" s="40"/>
      <c r="B265" s="41"/>
      <c r="C265" s="206" t="s">
        <v>366</v>
      </c>
      <c r="D265" s="206" t="s">
        <v>155</v>
      </c>
      <c r="E265" s="207" t="s">
        <v>301</v>
      </c>
      <c r="F265" s="208" t="s">
        <v>302</v>
      </c>
      <c r="G265" s="209" t="s">
        <v>158</v>
      </c>
      <c r="H265" s="210">
        <v>41.5</v>
      </c>
      <c r="I265" s="211"/>
      <c r="J265" s="212">
        <f>ROUND(I265*H265,2)</f>
        <v>0</v>
      </c>
      <c r="K265" s="208" t="s">
        <v>159</v>
      </c>
      <c r="L265" s="46"/>
      <c r="M265" s="213" t="s">
        <v>19</v>
      </c>
      <c r="N265" s="214" t="s">
        <v>49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160</v>
      </c>
      <c r="AT265" s="217" t="s">
        <v>155</v>
      </c>
      <c r="AU265" s="217" t="s">
        <v>88</v>
      </c>
      <c r="AY265" s="19" t="s">
        <v>153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86</v>
      </c>
      <c r="BK265" s="218">
        <f>ROUND(I265*H265,2)</f>
        <v>0</v>
      </c>
      <c r="BL265" s="19" t="s">
        <v>160</v>
      </c>
      <c r="BM265" s="217" t="s">
        <v>369</v>
      </c>
    </row>
    <row r="266" s="2" customFormat="1">
      <c r="A266" s="40"/>
      <c r="B266" s="41"/>
      <c r="C266" s="42"/>
      <c r="D266" s="219" t="s">
        <v>161</v>
      </c>
      <c r="E266" s="42"/>
      <c r="F266" s="220" t="s">
        <v>304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161</v>
      </c>
      <c r="AU266" s="19" t="s">
        <v>88</v>
      </c>
    </row>
    <row r="267" s="13" customFormat="1">
      <c r="A267" s="13"/>
      <c r="B267" s="224"/>
      <c r="C267" s="225"/>
      <c r="D267" s="226" t="s">
        <v>163</v>
      </c>
      <c r="E267" s="227" t="s">
        <v>19</v>
      </c>
      <c r="F267" s="228" t="s">
        <v>1173</v>
      </c>
      <c r="G267" s="225"/>
      <c r="H267" s="229">
        <v>41.5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163</v>
      </c>
      <c r="AU267" s="235" t="s">
        <v>88</v>
      </c>
      <c r="AV267" s="13" t="s">
        <v>88</v>
      </c>
      <c r="AW267" s="13" t="s">
        <v>37</v>
      </c>
      <c r="AX267" s="13" t="s">
        <v>78</v>
      </c>
      <c r="AY267" s="235" t="s">
        <v>153</v>
      </c>
    </row>
    <row r="268" s="14" customFormat="1">
      <c r="A268" s="14"/>
      <c r="B268" s="236"/>
      <c r="C268" s="237"/>
      <c r="D268" s="226" t="s">
        <v>163</v>
      </c>
      <c r="E268" s="238" t="s">
        <v>19</v>
      </c>
      <c r="F268" s="239" t="s">
        <v>305</v>
      </c>
      <c r="G268" s="237"/>
      <c r="H268" s="238" t="s">
        <v>19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163</v>
      </c>
      <c r="AU268" s="245" t="s">
        <v>88</v>
      </c>
      <c r="AV268" s="14" t="s">
        <v>86</v>
      </c>
      <c r="AW268" s="14" t="s">
        <v>37</v>
      </c>
      <c r="AX268" s="14" t="s">
        <v>78</v>
      </c>
      <c r="AY268" s="245" t="s">
        <v>153</v>
      </c>
    </row>
    <row r="269" s="15" customFormat="1">
      <c r="A269" s="15"/>
      <c r="B269" s="246"/>
      <c r="C269" s="247"/>
      <c r="D269" s="226" t="s">
        <v>163</v>
      </c>
      <c r="E269" s="248" t="s">
        <v>19</v>
      </c>
      <c r="F269" s="249" t="s">
        <v>166</v>
      </c>
      <c r="G269" s="247"/>
      <c r="H269" s="250">
        <v>41.5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163</v>
      </c>
      <c r="AU269" s="256" t="s">
        <v>88</v>
      </c>
      <c r="AV269" s="15" t="s">
        <v>160</v>
      </c>
      <c r="AW269" s="15" t="s">
        <v>37</v>
      </c>
      <c r="AX269" s="15" t="s">
        <v>86</v>
      </c>
      <c r="AY269" s="256" t="s">
        <v>153</v>
      </c>
    </row>
    <row r="270" s="2" customFormat="1" ht="33" customHeight="1">
      <c r="A270" s="40"/>
      <c r="B270" s="41"/>
      <c r="C270" s="206" t="s">
        <v>285</v>
      </c>
      <c r="D270" s="206" t="s">
        <v>155</v>
      </c>
      <c r="E270" s="207" t="s">
        <v>307</v>
      </c>
      <c r="F270" s="208" t="s">
        <v>308</v>
      </c>
      <c r="G270" s="209" t="s">
        <v>158</v>
      </c>
      <c r="H270" s="210">
        <v>41.5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49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160</v>
      </c>
      <c r="AT270" s="217" t="s">
        <v>155</v>
      </c>
      <c r="AU270" s="217" t="s">
        <v>88</v>
      </c>
      <c r="AY270" s="19" t="s">
        <v>153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86</v>
      </c>
      <c r="BK270" s="218">
        <f>ROUND(I270*H270,2)</f>
        <v>0</v>
      </c>
      <c r="BL270" s="19" t="s">
        <v>160</v>
      </c>
      <c r="BM270" s="217" t="s">
        <v>372</v>
      </c>
    </row>
    <row r="271" s="13" customFormat="1">
      <c r="A271" s="13"/>
      <c r="B271" s="224"/>
      <c r="C271" s="225"/>
      <c r="D271" s="226" t="s">
        <v>163</v>
      </c>
      <c r="E271" s="227" t="s">
        <v>19</v>
      </c>
      <c r="F271" s="228" t="s">
        <v>1173</v>
      </c>
      <c r="G271" s="225"/>
      <c r="H271" s="229">
        <v>41.5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163</v>
      </c>
      <c r="AU271" s="235" t="s">
        <v>88</v>
      </c>
      <c r="AV271" s="13" t="s">
        <v>88</v>
      </c>
      <c r="AW271" s="13" t="s">
        <v>37</v>
      </c>
      <c r="AX271" s="13" t="s">
        <v>78</v>
      </c>
      <c r="AY271" s="235" t="s">
        <v>153</v>
      </c>
    </row>
    <row r="272" s="14" customFormat="1">
      <c r="A272" s="14"/>
      <c r="B272" s="236"/>
      <c r="C272" s="237"/>
      <c r="D272" s="226" t="s">
        <v>163</v>
      </c>
      <c r="E272" s="238" t="s">
        <v>19</v>
      </c>
      <c r="F272" s="239" t="s">
        <v>305</v>
      </c>
      <c r="G272" s="237"/>
      <c r="H272" s="238" t="s">
        <v>19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163</v>
      </c>
      <c r="AU272" s="245" t="s">
        <v>88</v>
      </c>
      <c r="AV272" s="14" t="s">
        <v>86</v>
      </c>
      <c r="AW272" s="14" t="s">
        <v>37</v>
      </c>
      <c r="AX272" s="14" t="s">
        <v>78</v>
      </c>
      <c r="AY272" s="245" t="s">
        <v>153</v>
      </c>
    </row>
    <row r="273" s="15" customFormat="1">
      <c r="A273" s="15"/>
      <c r="B273" s="246"/>
      <c r="C273" s="247"/>
      <c r="D273" s="226" t="s">
        <v>163</v>
      </c>
      <c r="E273" s="248" t="s">
        <v>19</v>
      </c>
      <c r="F273" s="249" t="s">
        <v>166</v>
      </c>
      <c r="G273" s="247"/>
      <c r="H273" s="250">
        <v>41.5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163</v>
      </c>
      <c r="AU273" s="256" t="s">
        <v>88</v>
      </c>
      <c r="AV273" s="15" t="s">
        <v>160</v>
      </c>
      <c r="AW273" s="15" t="s">
        <v>37</v>
      </c>
      <c r="AX273" s="15" t="s">
        <v>86</v>
      </c>
      <c r="AY273" s="256" t="s">
        <v>153</v>
      </c>
    </row>
    <row r="274" s="2" customFormat="1" ht="33" customHeight="1">
      <c r="A274" s="40"/>
      <c r="B274" s="41"/>
      <c r="C274" s="206" t="s">
        <v>196</v>
      </c>
      <c r="D274" s="206" t="s">
        <v>155</v>
      </c>
      <c r="E274" s="207" t="s">
        <v>307</v>
      </c>
      <c r="F274" s="208" t="s">
        <v>308</v>
      </c>
      <c r="G274" s="209" t="s">
        <v>158</v>
      </c>
      <c r="H274" s="210">
        <v>15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160</v>
      </c>
      <c r="AT274" s="217" t="s">
        <v>155</v>
      </c>
      <c r="AU274" s="217" t="s">
        <v>88</v>
      </c>
      <c r="AY274" s="19" t="s">
        <v>153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86</v>
      </c>
      <c r="BK274" s="218">
        <f>ROUND(I274*H274,2)</f>
        <v>0</v>
      </c>
      <c r="BL274" s="19" t="s">
        <v>160</v>
      </c>
      <c r="BM274" s="217" t="s">
        <v>376</v>
      </c>
    </row>
    <row r="275" s="13" customFormat="1">
      <c r="A275" s="13"/>
      <c r="B275" s="224"/>
      <c r="C275" s="225"/>
      <c r="D275" s="226" t="s">
        <v>163</v>
      </c>
      <c r="E275" s="227" t="s">
        <v>19</v>
      </c>
      <c r="F275" s="228" t="s">
        <v>251</v>
      </c>
      <c r="G275" s="225"/>
      <c r="H275" s="229">
        <v>15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163</v>
      </c>
      <c r="AU275" s="235" t="s">
        <v>88</v>
      </c>
      <c r="AV275" s="13" t="s">
        <v>88</v>
      </c>
      <c r="AW275" s="13" t="s">
        <v>37</v>
      </c>
      <c r="AX275" s="13" t="s">
        <v>78</v>
      </c>
      <c r="AY275" s="235" t="s">
        <v>153</v>
      </c>
    </row>
    <row r="276" s="14" customFormat="1">
      <c r="A276" s="14"/>
      <c r="B276" s="236"/>
      <c r="C276" s="237"/>
      <c r="D276" s="226" t="s">
        <v>163</v>
      </c>
      <c r="E276" s="238" t="s">
        <v>19</v>
      </c>
      <c r="F276" s="239" t="s">
        <v>312</v>
      </c>
      <c r="G276" s="237"/>
      <c r="H276" s="238" t="s">
        <v>19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163</v>
      </c>
      <c r="AU276" s="245" t="s">
        <v>88</v>
      </c>
      <c r="AV276" s="14" t="s">
        <v>86</v>
      </c>
      <c r="AW276" s="14" t="s">
        <v>37</v>
      </c>
      <c r="AX276" s="14" t="s">
        <v>78</v>
      </c>
      <c r="AY276" s="245" t="s">
        <v>153</v>
      </c>
    </row>
    <row r="277" s="15" customFormat="1">
      <c r="A277" s="15"/>
      <c r="B277" s="246"/>
      <c r="C277" s="247"/>
      <c r="D277" s="226" t="s">
        <v>163</v>
      </c>
      <c r="E277" s="248" t="s">
        <v>19</v>
      </c>
      <c r="F277" s="249" t="s">
        <v>166</v>
      </c>
      <c r="G277" s="247"/>
      <c r="H277" s="250">
        <v>15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163</v>
      </c>
      <c r="AU277" s="256" t="s">
        <v>88</v>
      </c>
      <c r="AV277" s="15" t="s">
        <v>160</v>
      </c>
      <c r="AW277" s="15" t="s">
        <v>37</v>
      </c>
      <c r="AX277" s="15" t="s">
        <v>86</v>
      </c>
      <c r="AY277" s="256" t="s">
        <v>153</v>
      </c>
    </row>
    <row r="278" s="2" customFormat="1" ht="16.5" customHeight="1">
      <c r="A278" s="40"/>
      <c r="B278" s="41"/>
      <c r="C278" s="206" t="s">
        <v>291</v>
      </c>
      <c r="D278" s="206" t="s">
        <v>155</v>
      </c>
      <c r="E278" s="207" t="s">
        <v>314</v>
      </c>
      <c r="F278" s="208" t="s">
        <v>315</v>
      </c>
      <c r="G278" s="209" t="s">
        <v>158</v>
      </c>
      <c r="H278" s="210">
        <v>41.5</v>
      </c>
      <c r="I278" s="211"/>
      <c r="J278" s="212">
        <f>ROUND(I278*H278,2)</f>
        <v>0</v>
      </c>
      <c r="K278" s="208" t="s">
        <v>159</v>
      </c>
      <c r="L278" s="46"/>
      <c r="M278" s="213" t="s">
        <v>19</v>
      </c>
      <c r="N278" s="214" t="s">
        <v>49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160</v>
      </c>
      <c r="AT278" s="217" t="s">
        <v>155</v>
      </c>
      <c r="AU278" s="217" t="s">
        <v>88</v>
      </c>
      <c r="AY278" s="19" t="s">
        <v>153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86</v>
      </c>
      <c r="BK278" s="218">
        <f>ROUND(I278*H278,2)</f>
        <v>0</v>
      </c>
      <c r="BL278" s="19" t="s">
        <v>160</v>
      </c>
      <c r="BM278" s="217" t="s">
        <v>379</v>
      </c>
    </row>
    <row r="279" s="2" customFormat="1">
      <c r="A279" s="40"/>
      <c r="B279" s="41"/>
      <c r="C279" s="42"/>
      <c r="D279" s="219" t="s">
        <v>161</v>
      </c>
      <c r="E279" s="42"/>
      <c r="F279" s="220" t="s">
        <v>316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161</v>
      </c>
      <c r="AU279" s="19" t="s">
        <v>88</v>
      </c>
    </row>
    <row r="280" s="13" customFormat="1">
      <c r="A280" s="13"/>
      <c r="B280" s="224"/>
      <c r="C280" s="225"/>
      <c r="D280" s="226" t="s">
        <v>163</v>
      </c>
      <c r="E280" s="227" t="s">
        <v>19</v>
      </c>
      <c r="F280" s="228" t="s">
        <v>1173</v>
      </c>
      <c r="G280" s="225"/>
      <c r="H280" s="229">
        <v>41.5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163</v>
      </c>
      <c r="AU280" s="235" t="s">
        <v>88</v>
      </c>
      <c r="AV280" s="13" t="s">
        <v>88</v>
      </c>
      <c r="AW280" s="13" t="s">
        <v>37</v>
      </c>
      <c r="AX280" s="13" t="s">
        <v>78</v>
      </c>
      <c r="AY280" s="235" t="s">
        <v>153</v>
      </c>
    </row>
    <row r="281" s="14" customFormat="1">
      <c r="A281" s="14"/>
      <c r="B281" s="236"/>
      <c r="C281" s="237"/>
      <c r="D281" s="226" t="s">
        <v>163</v>
      </c>
      <c r="E281" s="238" t="s">
        <v>19</v>
      </c>
      <c r="F281" s="239" t="s">
        <v>317</v>
      </c>
      <c r="G281" s="237"/>
      <c r="H281" s="238" t="s">
        <v>19</v>
      </c>
      <c r="I281" s="240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163</v>
      </c>
      <c r="AU281" s="245" t="s">
        <v>88</v>
      </c>
      <c r="AV281" s="14" t="s">
        <v>86</v>
      </c>
      <c r="AW281" s="14" t="s">
        <v>37</v>
      </c>
      <c r="AX281" s="14" t="s">
        <v>78</v>
      </c>
      <c r="AY281" s="245" t="s">
        <v>153</v>
      </c>
    </row>
    <row r="282" s="15" customFormat="1">
      <c r="A282" s="15"/>
      <c r="B282" s="246"/>
      <c r="C282" s="247"/>
      <c r="D282" s="226" t="s">
        <v>163</v>
      </c>
      <c r="E282" s="248" t="s">
        <v>19</v>
      </c>
      <c r="F282" s="249" t="s">
        <v>166</v>
      </c>
      <c r="G282" s="247"/>
      <c r="H282" s="250">
        <v>41.5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163</v>
      </c>
      <c r="AU282" s="256" t="s">
        <v>88</v>
      </c>
      <c r="AV282" s="15" t="s">
        <v>160</v>
      </c>
      <c r="AW282" s="15" t="s">
        <v>37</v>
      </c>
      <c r="AX282" s="15" t="s">
        <v>86</v>
      </c>
      <c r="AY282" s="256" t="s">
        <v>153</v>
      </c>
    </row>
    <row r="283" s="2" customFormat="1" ht="16.5" customHeight="1">
      <c r="A283" s="40"/>
      <c r="B283" s="41"/>
      <c r="C283" s="206" t="s">
        <v>381</v>
      </c>
      <c r="D283" s="206" t="s">
        <v>155</v>
      </c>
      <c r="E283" s="207" t="s">
        <v>318</v>
      </c>
      <c r="F283" s="208" t="s">
        <v>319</v>
      </c>
      <c r="G283" s="209" t="s">
        <v>158</v>
      </c>
      <c r="H283" s="210">
        <v>41.5</v>
      </c>
      <c r="I283" s="211"/>
      <c r="J283" s="212">
        <f>ROUND(I283*H283,2)</f>
        <v>0</v>
      </c>
      <c r="K283" s="208" t="s">
        <v>19</v>
      </c>
      <c r="L283" s="46"/>
      <c r="M283" s="213" t="s">
        <v>19</v>
      </c>
      <c r="N283" s="214" t="s">
        <v>49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160</v>
      </c>
      <c r="AT283" s="217" t="s">
        <v>155</v>
      </c>
      <c r="AU283" s="217" t="s">
        <v>88</v>
      </c>
      <c r="AY283" s="19" t="s">
        <v>153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86</v>
      </c>
      <c r="BK283" s="218">
        <f>ROUND(I283*H283,2)</f>
        <v>0</v>
      </c>
      <c r="BL283" s="19" t="s">
        <v>160</v>
      </c>
      <c r="BM283" s="217" t="s">
        <v>384</v>
      </c>
    </row>
    <row r="284" s="13" customFormat="1">
      <c r="A284" s="13"/>
      <c r="B284" s="224"/>
      <c r="C284" s="225"/>
      <c r="D284" s="226" t="s">
        <v>163</v>
      </c>
      <c r="E284" s="227" t="s">
        <v>19</v>
      </c>
      <c r="F284" s="228" t="s">
        <v>1173</v>
      </c>
      <c r="G284" s="225"/>
      <c r="H284" s="229">
        <v>41.5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163</v>
      </c>
      <c r="AU284" s="235" t="s">
        <v>88</v>
      </c>
      <c r="AV284" s="13" t="s">
        <v>88</v>
      </c>
      <c r="AW284" s="13" t="s">
        <v>37</v>
      </c>
      <c r="AX284" s="13" t="s">
        <v>78</v>
      </c>
      <c r="AY284" s="235" t="s">
        <v>153</v>
      </c>
    </row>
    <row r="285" s="14" customFormat="1">
      <c r="A285" s="14"/>
      <c r="B285" s="236"/>
      <c r="C285" s="237"/>
      <c r="D285" s="226" t="s">
        <v>163</v>
      </c>
      <c r="E285" s="238" t="s">
        <v>19</v>
      </c>
      <c r="F285" s="239" t="s">
        <v>321</v>
      </c>
      <c r="G285" s="237"/>
      <c r="H285" s="238" t="s">
        <v>19</v>
      </c>
      <c r="I285" s="240"/>
      <c r="J285" s="237"/>
      <c r="K285" s="237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163</v>
      </c>
      <c r="AU285" s="245" t="s">
        <v>88</v>
      </c>
      <c r="AV285" s="14" t="s">
        <v>86</v>
      </c>
      <c r="AW285" s="14" t="s">
        <v>37</v>
      </c>
      <c r="AX285" s="14" t="s">
        <v>78</v>
      </c>
      <c r="AY285" s="245" t="s">
        <v>153</v>
      </c>
    </row>
    <row r="286" s="15" customFormat="1">
      <c r="A286" s="15"/>
      <c r="B286" s="246"/>
      <c r="C286" s="247"/>
      <c r="D286" s="226" t="s">
        <v>163</v>
      </c>
      <c r="E286" s="248" t="s">
        <v>19</v>
      </c>
      <c r="F286" s="249" t="s">
        <v>166</v>
      </c>
      <c r="G286" s="247"/>
      <c r="H286" s="250">
        <v>41.5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163</v>
      </c>
      <c r="AU286" s="256" t="s">
        <v>88</v>
      </c>
      <c r="AV286" s="15" t="s">
        <v>160</v>
      </c>
      <c r="AW286" s="15" t="s">
        <v>37</v>
      </c>
      <c r="AX286" s="15" t="s">
        <v>86</v>
      </c>
      <c r="AY286" s="256" t="s">
        <v>153</v>
      </c>
    </row>
    <row r="287" s="2" customFormat="1" ht="16.5" customHeight="1">
      <c r="A287" s="40"/>
      <c r="B287" s="41"/>
      <c r="C287" s="206" t="s">
        <v>297</v>
      </c>
      <c r="D287" s="206" t="s">
        <v>155</v>
      </c>
      <c r="E287" s="207" t="s">
        <v>318</v>
      </c>
      <c r="F287" s="208" t="s">
        <v>319</v>
      </c>
      <c r="G287" s="209" t="s">
        <v>158</v>
      </c>
      <c r="H287" s="210">
        <v>15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49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160</v>
      </c>
      <c r="AT287" s="217" t="s">
        <v>155</v>
      </c>
      <c r="AU287" s="217" t="s">
        <v>88</v>
      </c>
      <c r="AY287" s="19" t="s">
        <v>153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86</v>
      </c>
      <c r="BK287" s="218">
        <f>ROUND(I287*H287,2)</f>
        <v>0</v>
      </c>
      <c r="BL287" s="19" t="s">
        <v>160</v>
      </c>
      <c r="BM287" s="217" t="s">
        <v>387</v>
      </c>
    </row>
    <row r="288" s="13" customFormat="1">
      <c r="A288" s="13"/>
      <c r="B288" s="224"/>
      <c r="C288" s="225"/>
      <c r="D288" s="226" t="s">
        <v>163</v>
      </c>
      <c r="E288" s="227" t="s">
        <v>19</v>
      </c>
      <c r="F288" s="228" t="s">
        <v>251</v>
      </c>
      <c r="G288" s="225"/>
      <c r="H288" s="229">
        <v>15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163</v>
      </c>
      <c r="AU288" s="235" t="s">
        <v>88</v>
      </c>
      <c r="AV288" s="13" t="s">
        <v>88</v>
      </c>
      <c r="AW288" s="13" t="s">
        <v>37</v>
      </c>
      <c r="AX288" s="13" t="s">
        <v>78</v>
      </c>
      <c r="AY288" s="235" t="s">
        <v>153</v>
      </c>
    </row>
    <row r="289" s="14" customFormat="1">
      <c r="A289" s="14"/>
      <c r="B289" s="236"/>
      <c r="C289" s="237"/>
      <c r="D289" s="226" t="s">
        <v>163</v>
      </c>
      <c r="E289" s="238" t="s">
        <v>19</v>
      </c>
      <c r="F289" s="239" t="s">
        <v>324</v>
      </c>
      <c r="G289" s="237"/>
      <c r="H289" s="238" t="s">
        <v>19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163</v>
      </c>
      <c r="AU289" s="245" t="s">
        <v>88</v>
      </c>
      <c r="AV289" s="14" t="s">
        <v>86</v>
      </c>
      <c r="AW289" s="14" t="s">
        <v>37</v>
      </c>
      <c r="AX289" s="14" t="s">
        <v>78</v>
      </c>
      <c r="AY289" s="245" t="s">
        <v>153</v>
      </c>
    </row>
    <row r="290" s="15" customFormat="1">
      <c r="A290" s="15"/>
      <c r="B290" s="246"/>
      <c r="C290" s="247"/>
      <c r="D290" s="226" t="s">
        <v>163</v>
      </c>
      <c r="E290" s="248" t="s">
        <v>19</v>
      </c>
      <c r="F290" s="249" t="s">
        <v>166</v>
      </c>
      <c r="G290" s="247"/>
      <c r="H290" s="250">
        <v>15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163</v>
      </c>
      <c r="AU290" s="256" t="s">
        <v>88</v>
      </c>
      <c r="AV290" s="15" t="s">
        <v>160</v>
      </c>
      <c r="AW290" s="15" t="s">
        <v>37</v>
      </c>
      <c r="AX290" s="15" t="s">
        <v>86</v>
      </c>
      <c r="AY290" s="256" t="s">
        <v>153</v>
      </c>
    </row>
    <row r="291" s="2" customFormat="1" ht="16.5" customHeight="1">
      <c r="A291" s="40"/>
      <c r="B291" s="41"/>
      <c r="C291" s="206" t="s">
        <v>389</v>
      </c>
      <c r="D291" s="206" t="s">
        <v>155</v>
      </c>
      <c r="E291" s="207" t="s">
        <v>325</v>
      </c>
      <c r="F291" s="208" t="s">
        <v>326</v>
      </c>
      <c r="G291" s="209" t="s">
        <v>158</v>
      </c>
      <c r="H291" s="210">
        <v>15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49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160</v>
      </c>
      <c r="AT291" s="217" t="s">
        <v>155</v>
      </c>
      <c r="AU291" s="217" t="s">
        <v>88</v>
      </c>
      <c r="AY291" s="19" t="s">
        <v>153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86</v>
      </c>
      <c r="BK291" s="218">
        <f>ROUND(I291*H291,2)</f>
        <v>0</v>
      </c>
      <c r="BL291" s="19" t="s">
        <v>160</v>
      </c>
      <c r="BM291" s="217" t="s">
        <v>392</v>
      </c>
    </row>
    <row r="292" s="13" customFormat="1">
      <c r="A292" s="13"/>
      <c r="B292" s="224"/>
      <c r="C292" s="225"/>
      <c r="D292" s="226" t="s">
        <v>163</v>
      </c>
      <c r="E292" s="227" t="s">
        <v>19</v>
      </c>
      <c r="F292" s="228" t="s">
        <v>251</v>
      </c>
      <c r="G292" s="225"/>
      <c r="H292" s="229">
        <v>15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163</v>
      </c>
      <c r="AU292" s="235" t="s">
        <v>88</v>
      </c>
      <c r="AV292" s="13" t="s">
        <v>88</v>
      </c>
      <c r="AW292" s="13" t="s">
        <v>37</v>
      </c>
      <c r="AX292" s="13" t="s">
        <v>78</v>
      </c>
      <c r="AY292" s="235" t="s">
        <v>153</v>
      </c>
    </row>
    <row r="293" s="14" customFormat="1">
      <c r="A293" s="14"/>
      <c r="B293" s="236"/>
      <c r="C293" s="237"/>
      <c r="D293" s="226" t="s">
        <v>163</v>
      </c>
      <c r="E293" s="238" t="s">
        <v>19</v>
      </c>
      <c r="F293" s="239" t="s">
        <v>324</v>
      </c>
      <c r="G293" s="237"/>
      <c r="H293" s="238" t="s">
        <v>19</v>
      </c>
      <c r="I293" s="240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163</v>
      </c>
      <c r="AU293" s="245" t="s">
        <v>88</v>
      </c>
      <c r="AV293" s="14" t="s">
        <v>86</v>
      </c>
      <c r="AW293" s="14" t="s">
        <v>37</v>
      </c>
      <c r="AX293" s="14" t="s">
        <v>78</v>
      </c>
      <c r="AY293" s="245" t="s">
        <v>153</v>
      </c>
    </row>
    <row r="294" s="15" customFormat="1">
      <c r="A294" s="15"/>
      <c r="B294" s="246"/>
      <c r="C294" s="247"/>
      <c r="D294" s="226" t="s">
        <v>163</v>
      </c>
      <c r="E294" s="248" t="s">
        <v>19</v>
      </c>
      <c r="F294" s="249" t="s">
        <v>166</v>
      </c>
      <c r="G294" s="247"/>
      <c r="H294" s="250">
        <v>15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163</v>
      </c>
      <c r="AU294" s="256" t="s">
        <v>88</v>
      </c>
      <c r="AV294" s="15" t="s">
        <v>160</v>
      </c>
      <c r="AW294" s="15" t="s">
        <v>37</v>
      </c>
      <c r="AX294" s="15" t="s">
        <v>86</v>
      </c>
      <c r="AY294" s="256" t="s">
        <v>153</v>
      </c>
    </row>
    <row r="295" s="2" customFormat="1" ht="24.15" customHeight="1">
      <c r="A295" s="40"/>
      <c r="B295" s="41"/>
      <c r="C295" s="206" t="s">
        <v>303</v>
      </c>
      <c r="D295" s="206" t="s">
        <v>155</v>
      </c>
      <c r="E295" s="207" t="s">
        <v>328</v>
      </c>
      <c r="F295" s="208" t="s">
        <v>329</v>
      </c>
      <c r="G295" s="209" t="s">
        <v>158</v>
      </c>
      <c r="H295" s="210">
        <v>41.5</v>
      </c>
      <c r="I295" s="211"/>
      <c r="J295" s="212">
        <f>ROUND(I295*H295,2)</f>
        <v>0</v>
      </c>
      <c r="K295" s="208" t="s">
        <v>19</v>
      </c>
      <c r="L295" s="46"/>
      <c r="M295" s="213" t="s">
        <v>19</v>
      </c>
      <c r="N295" s="214" t="s">
        <v>49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160</v>
      </c>
      <c r="AT295" s="217" t="s">
        <v>155</v>
      </c>
      <c r="AU295" s="217" t="s">
        <v>88</v>
      </c>
      <c r="AY295" s="19" t="s">
        <v>153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86</v>
      </c>
      <c r="BK295" s="218">
        <f>ROUND(I295*H295,2)</f>
        <v>0</v>
      </c>
      <c r="BL295" s="19" t="s">
        <v>160</v>
      </c>
      <c r="BM295" s="217" t="s">
        <v>395</v>
      </c>
    </row>
    <row r="296" s="13" customFormat="1">
      <c r="A296" s="13"/>
      <c r="B296" s="224"/>
      <c r="C296" s="225"/>
      <c r="D296" s="226" t="s">
        <v>163</v>
      </c>
      <c r="E296" s="227" t="s">
        <v>19</v>
      </c>
      <c r="F296" s="228" t="s">
        <v>1173</v>
      </c>
      <c r="G296" s="225"/>
      <c r="H296" s="229">
        <v>41.5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163</v>
      </c>
      <c r="AU296" s="235" t="s">
        <v>88</v>
      </c>
      <c r="AV296" s="13" t="s">
        <v>88</v>
      </c>
      <c r="AW296" s="13" t="s">
        <v>37</v>
      </c>
      <c r="AX296" s="13" t="s">
        <v>78</v>
      </c>
      <c r="AY296" s="235" t="s">
        <v>153</v>
      </c>
    </row>
    <row r="297" s="14" customFormat="1">
      <c r="A297" s="14"/>
      <c r="B297" s="236"/>
      <c r="C297" s="237"/>
      <c r="D297" s="226" t="s">
        <v>163</v>
      </c>
      <c r="E297" s="238" t="s">
        <v>19</v>
      </c>
      <c r="F297" s="239" t="s">
        <v>331</v>
      </c>
      <c r="G297" s="237"/>
      <c r="H297" s="238" t="s">
        <v>19</v>
      </c>
      <c r="I297" s="240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163</v>
      </c>
      <c r="AU297" s="245" t="s">
        <v>88</v>
      </c>
      <c r="AV297" s="14" t="s">
        <v>86</v>
      </c>
      <c r="AW297" s="14" t="s">
        <v>37</v>
      </c>
      <c r="AX297" s="14" t="s">
        <v>78</v>
      </c>
      <c r="AY297" s="245" t="s">
        <v>153</v>
      </c>
    </row>
    <row r="298" s="15" customFormat="1">
      <c r="A298" s="15"/>
      <c r="B298" s="246"/>
      <c r="C298" s="247"/>
      <c r="D298" s="226" t="s">
        <v>163</v>
      </c>
      <c r="E298" s="248" t="s">
        <v>19</v>
      </c>
      <c r="F298" s="249" t="s">
        <v>166</v>
      </c>
      <c r="G298" s="247"/>
      <c r="H298" s="250">
        <v>41.5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163</v>
      </c>
      <c r="AU298" s="256" t="s">
        <v>88</v>
      </c>
      <c r="AV298" s="15" t="s">
        <v>160</v>
      </c>
      <c r="AW298" s="15" t="s">
        <v>37</v>
      </c>
      <c r="AX298" s="15" t="s">
        <v>86</v>
      </c>
      <c r="AY298" s="256" t="s">
        <v>153</v>
      </c>
    </row>
    <row r="299" s="2" customFormat="1" ht="24.15" customHeight="1">
      <c r="A299" s="40"/>
      <c r="B299" s="41"/>
      <c r="C299" s="206" t="s">
        <v>397</v>
      </c>
      <c r="D299" s="206" t="s">
        <v>155</v>
      </c>
      <c r="E299" s="207" t="s">
        <v>328</v>
      </c>
      <c r="F299" s="208" t="s">
        <v>329</v>
      </c>
      <c r="G299" s="209" t="s">
        <v>158</v>
      </c>
      <c r="H299" s="210">
        <v>15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49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160</v>
      </c>
      <c r="AT299" s="217" t="s">
        <v>155</v>
      </c>
      <c r="AU299" s="217" t="s">
        <v>88</v>
      </c>
      <c r="AY299" s="19" t="s">
        <v>153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86</v>
      </c>
      <c r="BK299" s="218">
        <f>ROUND(I299*H299,2)</f>
        <v>0</v>
      </c>
      <c r="BL299" s="19" t="s">
        <v>160</v>
      </c>
      <c r="BM299" s="217" t="s">
        <v>400</v>
      </c>
    </row>
    <row r="300" s="13" customFormat="1">
      <c r="A300" s="13"/>
      <c r="B300" s="224"/>
      <c r="C300" s="225"/>
      <c r="D300" s="226" t="s">
        <v>163</v>
      </c>
      <c r="E300" s="227" t="s">
        <v>19</v>
      </c>
      <c r="F300" s="228" t="s">
        <v>251</v>
      </c>
      <c r="G300" s="225"/>
      <c r="H300" s="229">
        <v>15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163</v>
      </c>
      <c r="AU300" s="235" t="s">
        <v>88</v>
      </c>
      <c r="AV300" s="13" t="s">
        <v>88</v>
      </c>
      <c r="AW300" s="13" t="s">
        <v>37</v>
      </c>
      <c r="AX300" s="13" t="s">
        <v>78</v>
      </c>
      <c r="AY300" s="235" t="s">
        <v>153</v>
      </c>
    </row>
    <row r="301" s="14" customFormat="1">
      <c r="A301" s="14"/>
      <c r="B301" s="236"/>
      <c r="C301" s="237"/>
      <c r="D301" s="226" t="s">
        <v>163</v>
      </c>
      <c r="E301" s="238" t="s">
        <v>19</v>
      </c>
      <c r="F301" s="239" t="s">
        <v>312</v>
      </c>
      <c r="G301" s="237"/>
      <c r="H301" s="238" t="s">
        <v>19</v>
      </c>
      <c r="I301" s="240"/>
      <c r="J301" s="237"/>
      <c r="K301" s="237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163</v>
      </c>
      <c r="AU301" s="245" t="s">
        <v>88</v>
      </c>
      <c r="AV301" s="14" t="s">
        <v>86</v>
      </c>
      <c r="AW301" s="14" t="s">
        <v>37</v>
      </c>
      <c r="AX301" s="14" t="s">
        <v>78</v>
      </c>
      <c r="AY301" s="245" t="s">
        <v>153</v>
      </c>
    </row>
    <row r="302" s="15" customFormat="1">
      <c r="A302" s="15"/>
      <c r="B302" s="246"/>
      <c r="C302" s="247"/>
      <c r="D302" s="226" t="s">
        <v>163</v>
      </c>
      <c r="E302" s="248" t="s">
        <v>19</v>
      </c>
      <c r="F302" s="249" t="s">
        <v>166</v>
      </c>
      <c r="G302" s="247"/>
      <c r="H302" s="250">
        <v>15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163</v>
      </c>
      <c r="AU302" s="256" t="s">
        <v>88</v>
      </c>
      <c r="AV302" s="15" t="s">
        <v>160</v>
      </c>
      <c r="AW302" s="15" t="s">
        <v>37</v>
      </c>
      <c r="AX302" s="15" t="s">
        <v>86</v>
      </c>
      <c r="AY302" s="256" t="s">
        <v>153</v>
      </c>
    </row>
    <row r="303" s="2" customFormat="1" ht="33" customHeight="1">
      <c r="A303" s="40"/>
      <c r="B303" s="41"/>
      <c r="C303" s="206" t="s">
        <v>309</v>
      </c>
      <c r="D303" s="206" t="s">
        <v>155</v>
      </c>
      <c r="E303" s="207" t="s">
        <v>1174</v>
      </c>
      <c r="F303" s="208" t="s">
        <v>1175</v>
      </c>
      <c r="G303" s="209" t="s">
        <v>158</v>
      </c>
      <c r="H303" s="210">
        <v>378</v>
      </c>
      <c r="I303" s="211"/>
      <c r="J303" s="212">
        <f>ROUND(I303*H303,2)</f>
        <v>0</v>
      </c>
      <c r="K303" s="208" t="s">
        <v>159</v>
      </c>
      <c r="L303" s="46"/>
      <c r="M303" s="213" t="s">
        <v>19</v>
      </c>
      <c r="N303" s="214" t="s">
        <v>49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160</v>
      </c>
      <c r="AT303" s="217" t="s">
        <v>155</v>
      </c>
      <c r="AU303" s="217" t="s">
        <v>88</v>
      </c>
      <c r="AY303" s="19" t="s">
        <v>153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86</v>
      </c>
      <c r="BK303" s="218">
        <f>ROUND(I303*H303,2)</f>
        <v>0</v>
      </c>
      <c r="BL303" s="19" t="s">
        <v>160</v>
      </c>
      <c r="BM303" s="217" t="s">
        <v>774</v>
      </c>
    </row>
    <row r="304" s="2" customFormat="1">
      <c r="A304" s="40"/>
      <c r="B304" s="41"/>
      <c r="C304" s="42"/>
      <c r="D304" s="219" t="s">
        <v>161</v>
      </c>
      <c r="E304" s="42"/>
      <c r="F304" s="220" t="s">
        <v>1176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161</v>
      </c>
      <c r="AU304" s="19" t="s">
        <v>88</v>
      </c>
    </row>
    <row r="305" s="13" customFormat="1">
      <c r="A305" s="13"/>
      <c r="B305" s="224"/>
      <c r="C305" s="225"/>
      <c r="D305" s="226" t="s">
        <v>163</v>
      </c>
      <c r="E305" s="227" t="s">
        <v>19</v>
      </c>
      <c r="F305" s="228" t="s">
        <v>1161</v>
      </c>
      <c r="G305" s="225"/>
      <c r="H305" s="229">
        <v>330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163</v>
      </c>
      <c r="AU305" s="235" t="s">
        <v>88</v>
      </c>
      <c r="AV305" s="13" t="s">
        <v>88</v>
      </c>
      <c r="AW305" s="13" t="s">
        <v>37</v>
      </c>
      <c r="AX305" s="13" t="s">
        <v>78</v>
      </c>
      <c r="AY305" s="235" t="s">
        <v>153</v>
      </c>
    </row>
    <row r="306" s="14" customFormat="1">
      <c r="A306" s="14"/>
      <c r="B306" s="236"/>
      <c r="C306" s="237"/>
      <c r="D306" s="226" t="s">
        <v>163</v>
      </c>
      <c r="E306" s="238" t="s">
        <v>19</v>
      </c>
      <c r="F306" s="239" t="s">
        <v>1162</v>
      </c>
      <c r="G306" s="237"/>
      <c r="H306" s="238" t="s">
        <v>19</v>
      </c>
      <c r="I306" s="240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163</v>
      </c>
      <c r="AU306" s="245" t="s">
        <v>88</v>
      </c>
      <c r="AV306" s="14" t="s">
        <v>86</v>
      </c>
      <c r="AW306" s="14" t="s">
        <v>37</v>
      </c>
      <c r="AX306" s="14" t="s">
        <v>78</v>
      </c>
      <c r="AY306" s="245" t="s">
        <v>153</v>
      </c>
    </row>
    <row r="307" s="13" customFormat="1">
      <c r="A307" s="13"/>
      <c r="B307" s="224"/>
      <c r="C307" s="225"/>
      <c r="D307" s="226" t="s">
        <v>163</v>
      </c>
      <c r="E307" s="227" t="s">
        <v>19</v>
      </c>
      <c r="F307" s="228" t="s">
        <v>303</v>
      </c>
      <c r="G307" s="225"/>
      <c r="H307" s="229">
        <v>48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163</v>
      </c>
      <c r="AU307" s="235" t="s">
        <v>88</v>
      </c>
      <c r="AV307" s="13" t="s">
        <v>88</v>
      </c>
      <c r="AW307" s="13" t="s">
        <v>37</v>
      </c>
      <c r="AX307" s="13" t="s">
        <v>78</v>
      </c>
      <c r="AY307" s="235" t="s">
        <v>153</v>
      </c>
    </row>
    <row r="308" s="14" customFormat="1">
      <c r="A308" s="14"/>
      <c r="B308" s="236"/>
      <c r="C308" s="237"/>
      <c r="D308" s="226" t="s">
        <v>163</v>
      </c>
      <c r="E308" s="238" t="s">
        <v>19</v>
      </c>
      <c r="F308" s="239" t="s">
        <v>1177</v>
      </c>
      <c r="G308" s="237"/>
      <c r="H308" s="238" t="s">
        <v>19</v>
      </c>
      <c r="I308" s="240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163</v>
      </c>
      <c r="AU308" s="245" t="s">
        <v>88</v>
      </c>
      <c r="AV308" s="14" t="s">
        <v>86</v>
      </c>
      <c r="AW308" s="14" t="s">
        <v>37</v>
      </c>
      <c r="AX308" s="14" t="s">
        <v>78</v>
      </c>
      <c r="AY308" s="245" t="s">
        <v>153</v>
      </c>
    </row>
    <row r="309" s="15" customFormat="1">
      <c r="A309" s="15"/>
      <c r="B309" s="246"/>
      <c r="C309" s="247"/>
      <c r="D309" s="226" t="s">
        <v>163</v>
      </c>
      <c r="E309" s="248" t="s">
        <v>19</v>
      </c>
      <c r="F309" s="249" t="s">
        <v>166</v>
      </c>
      <c r="G309" s="247"/>
      <c r="H309" s="250">
        <v>378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163</v>
      </c>
      <c r="AU309" s="256" t="s">
        <v>88</v>
      </c>
      <c r="AV309" s="15" t="s">
        <v>160</v>
      </c>
      <c r="AW309" s="15" t="s">
        <v>37</v>
      </c>
      <c r="AX309" s="15" t="s">
        <v>86</v>
      </c>
      <c r="AY309" s="256" t="s">
        <v>153</v>
      </c>
    </row>
    <row r="310" s="2" customFormat="1" ht="16.5" customHeight="1">
      <c r="A310" s="40"/>
      <c r="B310" s="41"/>
      <c r="C310" s="257" t="s">
        <v>405</v>
      </c>
      <c r="D310" s="257" t="s">
        <v>220</v>
      </c>
      <c r="E310" s="258" t="s">
        <v>1178</v>
      </c>
      <c r="F310" s="259" t="s">
        <v>1179</v>
      </c>
      <c r="G310" s="260" t="s">
        <v>158</v>
      </c>
      <c r="H310" s="261">
        <v>385.56</v>
      </c>
      <c r="I310" s="262"/>
      <c r="J310" s="263">
        <f>ROUND(I310*H310,2)</f>
        <v>0</v>
      </c>
      <c r="K310" s="259" t="s">
        <v>159</v>
      </c>
      <c r="L310" s="264"/>
      <c r="M310" s="265" t="s">
        <v>19</v>
      </c>
      <c r="N310" s="266" t="s">
        <v>49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182</v>
      </c>
      <c r="AT310" s="217" t="s">
        <v>220</v>
      </c>
      <c r="AU310" s="217" t="s">
        <v>88</v>
      </c>
      <c r="AY310" s="19" t="s">
        <v>153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86</v>
      </c>
      <c r="BK310" s="218">
        <f>ROUND(I310*H310,2)</f>
        <v>0</v>
      </c>
      <c r="BL310" s="19" t="s">
        <v>160</v>
      </c>
      <c r="BM310" s="217" t="s">
        <v>408</v>
      </c>
    </row>
    <row r="311" s="13" customFormat="1">
      <c r="A311" s="13"/>
      <c r="B311" s="224"/>
      <c r="C311" s="225"/>
      <c r="D311" s="226" t="s">
        <v>163</v>
      </c>
      <c r="E311" s="227" t="s">
        <v>19</v>
      </c>
      <c r="F311" s="228" t="s">
        <v>1180</v>
      </c>
      <c r="G311" s="225"/>
      <c r="H311" s="229">
        <v>385.56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163</v>
      </c>
      <c r="AU311" s="235" t="s">
        <v>88</v>
      </c>
      <c r="AV311" s="13" t="s">
        <v>88</v>
      </c>
      <c r="AW311" s="13" t="s">
        <v>37</v>
      </c>
      <c r="AX311" s="13" t="s">
        <v>78</v>
      </c>
      <c r="AY311" s="235" t="s">
        <v>153</v>
      </c>
    </row>
    <row r="312" s="15" customFormat="1">
      <c r="A312" s="15"/>
      <c r="B312" s="246"/>
      <c r="C312" s="247"/>
      <c r="D312" s="226" t="s">
        <v>163</v>
      </c>
      <c r="E312" s="248" t="s">
        <v>19</v>
      </c>
      <c r="F312" s="249" t="s">
        <v>166</v>
      </c>
      <c r="G312" s="247"/>
      <c r="H312" s="250">
        <v>385.56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163</v>
      </c>
      <c r="AU312" s="256" t="s">
        <v>88</v>
      </c>
      <c r="AV312" s="15" t="s">
        <v>160</v>
      </c>
      <c r="AW312" s="15" t="s">
        <v>37</v>
      </c>
      <c r="AX312" s="15" t="s">
        <v>86</v>
      </c>
      <c r="AY312" s="256" t="s">
        <v>153</v>
      </c>
    </row>
    <row r="313" s="2" customFormat="1" ht="33" customHeight="1">
      <c r="A313" s="40"/>
      <c r="B313" s="41"/>
      <c r="C313" s="206" t="s">
        <v>310</v>
      </c>
      <c r="D313" s="206" t="s">
        <v>155</v>
      </c>
      <c r="E313" s="207" t="s">
        <v>1174</v>
      </c>
      <c r="F313" s="208" t="s">
        <v>1175</v>
      </c>
      <c r="G313" s="209" t="s">
        <v>158</v>
      </c>
      <c r="H313" s="210">
        <v>26</v>
      </c>
      <c r="I313" s="211"/>
      <c r="J313" s="212">
        <f>ROUND(I313*H313,2)</f>
        <v>0</v>
      </c>
      <c r="K313" s="208" t="s">
        <v>159</v>
      </c>
      <c r="L313" s="46"/>
      <c r="M313" s="213" t="s">
        <v>19</v>
      </c>
      <c r="N313" s="214" t="s">
        <v>49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160</v>
      </c>
      <c r="AT313" s="217" t="s">
        <v>155</v>
      </c>
      <c r="AU313" s="217" t="s">
        <v>88</v>
      </c>
      <c r="AY313" s="19" t="s">
        <v>153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86</v>
      </c>
      <c r="BK313" s="218">
        <f>ROUND(I313*H313,2)</f>
        <v>0</v>
      </c>
      <c r="BL313" s="19" t="s">
        <v>160</v>
      </c>
      <c r="BM313" s="217" t="s">
        <v>412</v>
      </c>
    </row>
    <row r="314" s="2" customFormat="1">
      <c r="A314" s="40"/>
      <c r="B314" s="41"/>
      <c r="C314" s="42"/>
      <c r="D314" s="219" t="s">
        <v>161</v>
      </c>
      <c r="E314" s="42"/>
      <c r="F314" s="220" t="s">
        <v>1176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161</v>
      </c>
      <c r="AU314" s="19" t="s">
        <v>88</v>
      </c>
    </row>
    <row r="315" s="13" customFormat="1">
      <c r="A315" s="13"/>
      <c r="B315" s="224"/>
      <c r="C315" s="225"/>
      <c r="D315" s="226" t="s">
        <v>163</v>
      </c>
      <c r="E315" s="227" t="s">
        <v>19</v>
      </c>
      <c r="F315" s="228" t="s">
        <v>243</v>
      </c>
      <c r="G315" s="225"/>
      <c r="H315" s="229">
        <v>26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163</v>
      </c>
      <c r="AU315" s="235" t="s">
        <v>88</v>
      </c>
      <c r="AV315" s="13" t="s">
        <v>88</v>
      </c>
      <c r="AW315" s="13" t="s">
        <v>37</v>
      </c>
      <c r="AX315" s="13" t="s">
        <v>78</v>
      </c>
      <c r="AY315" s="235" t="s">
        <v>153</v>
      </c>
    </row>
    <row r="316" s="14" customFormat="1">
      <c r="A316" s="14"/>
      <c r="B316" s="236"/>
      <c r="C316" s="237"/>
      <c r="D316" s="226" t="s">
        <v>163</v>
      </c>
      <c r="E316" s="238" t="s">
        <v>19</v>
      </c>
      <c r="F316" s="239" t="s">
        <v>1181</v>
      </c>
      <c r="G316" s="237"/>
      <c r="H316" s="238" t="s">
        <v>19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163</v>
      </c>
      <c r="AU316" s="245" t="s">
        <v>88</v>
      </c>
      <c r="AV316" s="14" t="s">
        <v>86</v>
      </c>
      <c r="AW316" s="14" t="s">
        <v>37</v>
      </c>
      <c r="AX316" s="14" t="s">
        <v>78</v>
      </c>
      <c r="AY316" s="245" t="s">
        <v>153</v>
      </c>
    </row>
    <row r="317" s="15" customFormat="1">
      <c r="A317" s="15"/>
      <c r="B317" s="246"/>
      <c r="C317" s="247"/>
      <c r="D317" s="226" t="s">
        <v>163</v>
      </c>
      <c r="E317" s="248" t="s">
        <v>19</v>
      </c>
      <c r="F317" s="249" t="s">
        <v>166</v>
      </c>
      <c r="G317" s="247"/>
      <c r="H317" s="250">
        <v>26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163</v>
      </c>
      <c r="AU317" s="256" t="s">
        <v>88</v>
      </c>
      <c r="AV317" s="15" t="s">
        <v>160</v>
      </c>
      <c r="AW317" s="15" t="s">
        <v>37</v>
      </c>
      <c r="AX317" s="15" t="s">
        <v>86</v>
      </c>
      <c r="AY317" s="256" t="s">
        <v>153</v>
      </c>
    </row>
    <row r="318" s="2" customFormat="1" ht="16.5" customHeight="1">
      <c r="A318" s="40"/>
      <c r="B318" s="41"/>
      <c r="C318" s="257" t="s">
        <v>415</v>
      </c>
      <c r="D318" s="257" t="s">
        <v>220</v>
      </c>
      <c r="E318" s="258" t="s">
        <v>1182</v>
      </c>
      <c r="F318" s="259" t="s">
        <v>1183</v>
      </c>
      <c r="G318" s="260" t="s">
        <v>158</v>
      </c>
      <c r="H318" s="261">
        <v>26.52</v>
      </c>
      <c r="I318" s="262"/>
      <c r="J318" s="263">
        <f>ROUND(I318*H318,2)</f>
        <v>0</v>
      </c>
      <c r="K318" s="259" t="s">
        <v>159</v>
      </c>
      <c r="L318" s="264"/>
      <c r="M318" s="265" t="s">
        <v>19</v>
      </c>
      <c r="N318" s="266" t="s">
        <v>49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182</v>
      </c>
      <c r="AT318" s="217" t="s">
        <v>220</v>
      </c>
      <c r="AU318" s="217" t="s">
        <v>88</v>
      </c>
      <c r="AY318" s="19" t="s">
        <v>153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86</v>
      </c>
      <c r="BK318" s="218">
        <f>ROUND(I318*H318,2)</f>
        <v>0</v>
      </c>
      <c r="BL318" s="19" t="s">
        <v>160</v>
      </c>
      <c r="BM318" s="217" t="s">
        <v>418</v>
      </c>
    </row>
    <row r="319" s="13" customFormat="1">
      <c r="A319" s="13"/>
      <c r="B319" s="224"/>
      <c r="C319" s="225"/>
      <c r="D319" s="226" t="s">
        <v>163</v>
      </c>
      <c r="E319" s="227" t="s">
        <v>19</v>
      </c>
      <c r="F319" s="228" t="s">
        <v>1184</v>
      </c>
      <c r="G319" s="225"/>
      <c r="H319" s="229">
        <v>26.52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163</v>
      </c>
      <c r="AU319" s="235" t="s">
        <v>88</v>
      </c>
      <c r="AV319" s="13" t="s">
        <v>88</v>
      </c>
      <c r="AW319" s="13" t="s">
        <v>37</v>
      </c>
      <c r="AX319" s="13" t="s">
        <v>78</v>
      </c>
      <c r="AY319" s="235" t="s">
        <v>153</v>
      </c>
    </row>
    <row r="320" s="15" customFormat="1">
      <c r="A320" s="15"/>
      <c r="B320" s="246"/>
      <c r="C320" s="247"/>
      <c r="D320" s="226" t="s">
        <v>163</v>
      </c>
      <c r="E320" s="248" t="s">
        <v>19</v>
      </c>
      <c r="F320" s="249" t="s">
        <v>166</v>
      </c>
      <c r="G320" s="247"/>
      <c r="H320" s="250">
        <v>26.52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163</v>
      </c>
      <c r="AU320" s="256" t="s">
        <v>88</v>
      </c>
      <c r="AV320" s="15" t="s">
        <v>160</v>
      </c>
      <c r="AW320" s="15" t="s">
        <v>37</v>
      </c>
      <c r="AX320" s="15" t="s">
        <v>86</v>
      </c>
      <c r="AY320" s="256" t="s">
        <v>153</v>
      </c>
    </row>
    <row r="321" s="2" customFormat="1" ht="33" customHeight="1">
      <c r="A321" s="40"/>
      <c r="B321" s="41"/>
      <c r="C321" s="206" t="s">
        <v>231</v>
      </c>
      <c r="D321" s="206" t="s">
        <v>155</v>
      </c>
      <c r="E321" s="207" t="s">
        <v>1185</v>
      </c>
      <c r="F321" s="208" t="s">
        <v>1186</v>
      </c>
      <c r="G321" s="209" t="s">
        <v>158</v>
      </c>
      <c r="H321" s="210">
        <v>569</v>
      </c>
      <c r="I321" s="211"/>
      <c r="J321" s="212">
        <f>ROUND(I321*H321,2)</f>
        <v>0</v>
      </c>
      <c r="K321" s="208" t="s">
        <v>159</v>
      </c>
      <c r="L321" s="46"/>
      <c r="M321" s="213" t="s">
        <v>19</v>
      </c>
      <c r="N321" s="214" t="s">
        <v>49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160</v>
      </c>
      <c r="AT321" s="217" t="s">
        <v>155</v>
      </c>
      <c r="AU321" s="217" t="s">
        <v>88</v>
      </c>
      <c r="AY321" s="19" t="s">
        <v>153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86</v>
      </c>
      <c r="BK321" s="218">
        <f>ROUND(I321*H321,2)</f>
        <v>0</v>
      </c>
      <c r="BL321" s="19" t="s">
        <v>160</v>
      </c>
      <c r="BM321" s="217" t="s">
        <v>421</v>
      </c>
    </row>
    <row r="322" s="2" customFormat="1">
      <c r="A322" s="40"/>
      <c r="B322" s="41"/>
      <c r="C322" s="42"/>
      <c r="D322" s="219" t="s">
        <v>161</v>
      </c>
      <c r="E322" s="42"/>
      <c r="F322" s="220" t="s">
        <v>1187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161</v>
      </c>
      <c r="AU322" s="19" t="s">
        <v>88</v>
      </c>
    </row>
    <row r="323" s="13" customFormat="1">
      <c r="A323" s="13"/>
      <c r="B323" s="224"/>
      <c r="C323" s="225"/>
      <c r="D323" s="226" t="s">
        <v>163</v>
      </c>
      <c r="E323" s="227" t="s">
        <v>19</v>
      </c>
      <c r="F323" s="228" t="s">
        <v>1169</v>
      </c>
      <c r="G323" s="225"/>
      <c r="H323" s="229">
        <v>569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163</v>
      </c>
      <c r="AU323" s="235" t="s">
        <v>88</v>
      </c>
      <c r="AV323" s="13" t="s">
        <v>88</v>
      </c>
      <c r="AW323" s="13" t="s">
        <v>37</v>
      </c>
      <c r="AX323" s="13" t="s">
        <v>78</v>
      </c>
      <c r="AY323" s="235" t="s">
        <v>153</v>
      </c>
    </row>
    <row r="324" s="14" customFormat="1">
      <c r="A324" s="14"/>
      <c r="B324" s="236"/>
      <c r="C324" s="237"/>
      <c r="D324" s="226" t="s">
        <v>163</v>
      </c>
      <c r="E324" s="238" t="s">
        <v>19</v>
      </c>
      <c r="F324" s="239" t="s">
        <v>1188</v>
      </c>
      <c r="G324" s="237"/>
      <c r="H324" s="238" t="s">
        <v>19</v>
      </c>
      <c r="I324" s="240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163</v>
      </c>
      <c r="AU324" s="245" t="s">
        <v>88</v>
      </c>
      <c r="AV324" s="14" t="s">
        <v>86</v>
      </c>
      <c r="AW324" s="14" t="s">
        <v>37</v>
      </c>
      <c r="AX324" s="14" t="s">
        <v>78</v>
      </c>
      <c r="AY324" s="245" t="s">
        <v>153</v>
      </c>
    </row>
    <row r="325" s="15" customFormat="1">
      <c r="A325" s="15"/>
      <c r="B325" s="246"/>
      <c r="C325" s="247"/>
      <c r="D325" s="226" t="s">
        <v>163</v>
      </c>
      <c r="E325" s="248" t="s">
        <v>19</v>
      </c>
      <c r="F325" s="249" t="s">
        <v>166</v>
      </c>
      <c r="G325" s="247"/>
      <c r="H325" s="250">
        <v>569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163</v>
      </c>
      <c r="AU325" s="256" t="s">
        <v>88</v>
      </c>
      <c r="AV325" s="15" t="s">
        <v>160</v>
      </c>
      <c r="AW325" s="15" t="s">
        <v>37</v>
      </c>
      <c r="AX325" s="15" t="s">
        <v>86</v>
      </c>
      <c r="AY325" s="256" t="s">
        <v>153</v>
      </c>
    </row>
    <row r="326" s="2" customFormat="1" ht="16.5" customHeight="1">
      <c r="A326" s="40"/>
      <c r="B326" s="41"/>
      <c r="C326" s="257" t="s">
        <v>422</v>
      </c>
      <c r="D326" s="257" t="s">
        <v>220</v>
      </c>
      <c r="E326" s="258" t="s">
        <v>1189</v>
      </c>
      <c r="F326" s="259" t="s">
        <v>1190</v>
      </c>
      <c r="G326" s="260" t="s">
        <v>158</v>
      </c>
      <c r="H326" s="261">
        <v>580.38</v>
      </c>
      <c r="I326" s="262"/>
      <c r="J326" s="263">
        <f>ROUND(I326*H326,2)</f>
        <v>0</v>
      </c>
      <c r="K326" s="259" t="s">
        <v>159</v>
      </c>
      <c r="L326" s="264"/>
      <c r="M326" s="265" t="s">
        <v>19</v>
      </c>
      <c r="N326" s="266" t="s">
        <v>49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182</v>
      </c>
      <c r="AT326" s="217" t="s">
        <v>220</v>
      </c>
      <c r="AU326" s="217" t="s">
        <v>88</v>
      </c>
      <c r="AY326" s="19" t="s">
        <v>153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86</v>
      </c>
      <c r="BK326" s="218">
        <f>ROUND(I326*H326,2)</f>
        <v>0</v>
      </c>
      <c r="BL326" s="19" t="s">
        <v>160</v>
      </c>
      <c r="BM326" s="217" t="s">
        <v>425</v>
      </c>
    </row>
    <row r="327" s="13" customFormat="1">
      <c r="A327" s="13"/>
      <c r="B327" s="224"/>
      <c r="C327" s="225"/>
      <c r="D327" s="226" t="s">
        <v>163</v>
      </c>
      <c r="E327" s="227" t="s">
        <v>19</v>
      </c>
      <c r="F327" s="228" t="s">
        <v>1191</v>
      </c>
      <c r="G327" s="225"/>
      <c r="H327" s="229">
        <v>580.38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163</v>
      </c>
      <c r="AU327" s="235" t="s">
        <v>88</v>
      </c>
      <c r="AV327" s="13" t="s">
        <v>88</v>
      </c>
      <c r="AW327" s="13" t="s">
        <v>37</v>
      </c>
      <c r="AX327" s="13" t="s">
        <v>78</v>
      </c>
      <c r="AY327" s="235" t="s">
        <v>153</v>
      </c>
    </row>
    <row r="328" s="15" customFormat="1">
      <c r="A328" s="15"/>
      <c r="B328" s="246"/>
      <c r="C328" s="247"/>
      <c r="D328" s="226" t="s">
        <v>163</v>
      </c>
      <c r="E328" s="248" t="s">
        <v>19</v>
      </c>
      <c r="F328" s="249" t="s">
        <v>166</v>
      </c>
      <c r="G328" s="247"/>
      <c r="H328" s="250">
        <v>580.38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163</v>
      </c>
      <c r="AU328" s="256" t="s">
        <v>88</v>
      </c>
      <c r="AV328" s="15" t="s">
        <v>160</v>
      </c>
      <c r="AW328" s="15" t="s">
        <v>37</v>
      </c>
      <c r="AX328" s="15" t="s">
        <v>86</v>
      </c>
      <c r="AY328" s="256" t="s">
        <v>153</v>
      </c>
    </row>
    <row r="329" s="2" customFormat="1" ht="37.8" customHeight="1">
      <c r="A329" s="40"/>
      <c r="B329" s="41"/>
      <c r="C329" s="206" t="s">
        <v>320</v>
      </c>
      <c r="D329" s="206" t="s">
        <v>155</v>
      </c>
      <c r="E329" s="207" t="s">
        <v>1192</v>
      </c>
      <c r="F329" s="208" t="s">
        <v>1193</v>
      </c>
      <c r="G329" s="209" t="s">
        <v>158</v>
      </c>
      <c r="H329" s="210">
        <v>13</v>
      </c>
      <c r="I329" s="211"/>
      <c r="J329" s="212">
        <f>ROUND(I329*H329,2)</f>
        <v>0</v>
      </c>
      <c r="K329" s="208" t="s">
        <v>159</v>
      </c>
      <c r="L329" s="46"/>
      <c r="M329" s="213" t="s">
        <v>19</v>
      </c>
      <c r="N329" s="214" t="s">
        <v>49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160</v>
      </c>
      <c r="AT329" s="217" t="s">
        <v>155</v>
      </c>
      <c r="AU329" s="217" t="s">
        <v>88</v>
      </c>
      <c r="AY329" s="19" t="s">
        <v>153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86</v>
      </c>
      <c r="BK329" s="218">
        <f>ROUND(I329*H329,2)</f>
        <v>0</v>
      </c>
      <c r="BL329" s="19" t="s">
        <v>160</v>
      </c>
      <c r="BM329" s="217" t="s">
        <v>428</v>
      </c>
    </row>
    <row r="330" s="2" customFormat="1">
      <c r="A330" s="40"/>
      <c r="B330" s="41"/>
      <c r="C330" s="42"/>
      <c r="D330" s="219" t="s">
        <v>161</v>
      </c>
      <c r="E330" s="42"/>
      <c r="F330" s="220" t="s">
        <v>1194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161</v>
      </c>
      <c r="AU330" s="19" t="s">
        <v>88</v>
      </c>
    </row>
    <row r="331" s="13" customFormat="1">
      <c r="A331" s="13"/>
      <c r="B331" s="224"/>
      <c r="C331" s="225"/>
      <c r="D331" s="226" t="s">
        <v>163</v>
      </c>
      <c r="E331" s="227" t="s">
        <v>19</v>
      </c>
      <c r="F331" s="228" t="s">
        <v>240</v>
      </c>
      <c r="G331" s="225"/>
      <c r="H331" s="229">
        <v>13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163</v>
      </c>
      <c r="AU331" s="235" t="s">
        <v>88</v>
      </c>
      <c r="AV331" s="13" t="s">
        <v>88</v>
      </c>
      <c r="AW331" s="13" t="s">
        <v>37</v>
      </c>
      <c r="AX331" s="13" t="s">
        <v>78</v>
      </c>
      <c r="AY331" s="235" t="s">
        <v>153</v>
      </c>
    </row>
    <row r="332" s="14" customFormat="1">
      <c r="A332" s="14"/>
      <c r="B332" s="236"/>
      <c r="C332" s="237"/>
      <c r="D332" s="226" t="s">
        <v>163</v>
      </c>
      <c r="E332" s="238" t="s">
        <v>19</v>
      </c>
      <c r="F332" s="239" t="s">
        <v>190</v>
      </c>
      <c r="G332" s="237"/>
      <c r="H332" s="238" t="s">
        <v>19</v>
      </c>
      <c r="I332" s="240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163</v>
      </c>
      <c r="AU332" s="245" t="s">
        <v>88</v>
      </c>
      <c r="AV332" s="14" t="s">
        <v>86</v>
      </c>
      <c r="AW332" s="14" t="s">
        <v>37</v>
      </c>
      <c r="AX332" s="14" t="s">
        <v>78</v>
      </c>
      <c r="AY332" s="245" t="s">
        <v>153</v>
      </c>
    </row>
    <row r="333" s="15" customFormat="1">
      <c r="A333" s="15"/>
      <c r="B333" s="246"/>
      <c r="C333" s="247"/>
      <c r="D333" s="226" t="s">
        <v>163</v>
      </c>
      <c r="E333" s="248" t="s">
        <v>19</v>
      </c>
      <c r="F333" s="249" t="s">
        <v>166</v>
      </c>
      <c r="G333" s="247"/>
      <c r="H333" s="250">
        <v>13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163</v>
      </c>
      <c r="AU333" s="256" t="s">
        <v>88</v>
      </c>
      <c r="AV333" s="15" t="s">
        <v>160</v>
      </c>
      <c r="AW333" s="15" t="s">
        <v>37</v>
      </c>
      <c r="AX333" s="15" t="s">
        <v>86</v>
      </c>
      <c r="AY333" s="256" t="s">
        <v>153</v>
      </c>
    </row>
    <row r="334" s="2" customFormat="1" ht="16.5" customHeight="1">
      <c r="A334" s="40"/>
      <c r="B334" s="41"/>
      <c r="C334" s="257" t="s">
        <v>429</v>
      </c>
      <c r="D334" s="257" t="s">
        <v>220</v>
      </c>
      <c r="E334" s="258" t="s">
        <v>1195</v>
      </c>
      <c r="F334" s="259" t="s">
        <v>1196</v>
      </c>
      <c r="G334" s="260" t="s">
        <v>158</v>
      </c>
      <c r="H334" s="261">
        <v>13.390000000000001</v>
      </c>
      <c r="I334" s="262"/>
      <c r="J334" s="263">
        <f>ROUND(I334*H334,2)</f>
        <v>0</v>
      </c>
      <c r="K334" s="259" t="s">
        <v>159</v>
      </c>
      <c r="L334" s="264"/>
      <c r="M334" s="265" t="s">
        <v>19</v>
      </c>
      <c r="N334" s="266" t="s">
        <v>49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182</v>
      </c>
      <c r="AT334" s="217" t="s">
        <v>220</v>
      </c>
      <c r="AU334" s="217" t="s">
        <v>88</v>
      </c>
      <c r="AY334" s="19" t="s">
        <v>153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86</v>
      </c>
      <c r="BK334" s="218">
        <f>ROUND(I334*H334,2)</f>
        <v>0</v>
      </c>
      <c r="BL334" s="19" t="s">
        <v>160</v>
      </c>
      <c r="BM334" s="217" t="s">
        <v>432</v>
      </c>
    </row>
    <row r="335" s="13" customFormat="1">
      <c r="A335" s="13"/>
      <c r="B335" s="224"/>
      <c r="C335" s="225"/>
      <c r="D335" s="226" t="s">
        <v>163</v>
      </c>
      <c r="E335" s="227" t="s">
        <v>19</v>
      </c>
      <c r="F335" s="228" t="s">
        <v>1197</v>
      </c>
      <c r="G335" s="225"/>
      <c r="H335" s="229">
        <v>13.390000000000001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163</v>
      </c>
      <c r="AU335" s="235" t="s">
        <v>88</v>
      </c>
      <c r="AV335" s="13" t="s">
        <v>88</v>
      </c>
      <c r="AW335" s="13" t="s">
        <v>37</v>
      </c>
      <c r="AX335" s="13" t="s">
        <v>78</v>
      </c>
      <c r="AY335" s="235" t="s">
        <v>153</v>
      </c>
    </row>
    <row r="336" s="15" customFormat="1">
      <c r="A336" s="15"/>
      <c r="B336" s="246"/>
      <c r="C336" s="247"/>
      <c r="D336" s="226" t="s">
        <v>163</v>
      </c>
      <c r="E336" s="248" t="s">
        <v>19</v>
      </c>
      <c r="F336" s="249" t="s">
        <v>166</v>
      </c>
      <c r="G336" s="247"/>
      <c r="H336" s="250">
        <v>13.390000000000001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163</v>
      </c>
      <c r="AU336" s="256" t="s">
        <v>88</v>
      </c>
      <c r="AV336" s="15" t="s">
        <v>160</v>
      </c>
      <c r="AW336" s="15" t="s">
        <v>37</v>
      </c>
      <c r="AX336" s="15" t="s">
        <v>86</v>
      </c>
      <c r="AY336" s="256" t="s">
        <v>153</v>
      </c>
    </row>
    <row r="337" s="2" customFormat="1" ht="37.8" customHeight="1">
      <c r="A337" s="40"/>
      <c r="B337" s="41"/>
      <c r="C337" s="206" t="s">
        <v>323</v>
      </c>
      <c r="D337" s="206" t="s">
        <v>155</v>
      </c>
      <c r="E337" s="207" t="s">
        <v>1198</v>
      </c>
      <c r="F337" s="208" t="s">
        <v>1199</v>
      </c>
      <c r="G337" s="209" t="s">
        <v>158</v>
      </c>
      <c r="H337" s="210">
        <v>21.5</v>
      </c>
      <c r="I337" s="211"/>
      <c r="J337" s="212">
        <f>ROUND(I337*H337,2)</f>
        <v>0</v>
      </c>
      <c r="K337" s="208" t="s">
        <v>159</v>
      </c>
      <c r="L337" s="46"/>
      <c r="M337" s="213" t="s">
        <v>19</v>
      </c>
      <c r="N337" s="214" t="s">
        <v>49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160</v>
      </c>
      <c r="AT337" s="217" t="s">
        <v>155</v>
      </c>
      <c r="AU337" s="217" t="s">
        <v>88</v>
      </c>
      <c r="AY337" s="19" t="s">
        <v>153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86</v>
      </c>
      <c r="BK337" s="218">
        <f>ROUND(I337*H337,2)</f>
        <v>0</v>
      </c>
      <c r="BL337" s="19" t="s">
        <v>160</v>
      </c>
      <c r="BM337" s="217" t="s">
        <v>435</v>
      </c>
    </row>
    <row r="338" s="2" customFormat="1">
      <c r="A338" s="40"/>
      <c r="B338" s="41"/>
      <c r="C338" s="42"/>
      <c r="D338" s="219" t="s">
        <v>161</v>
      </c>
      <c r="E338" s="42"/>
      <c r="F338" s="220" t="s">
        <v>1200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161</v>
      </c>
      <c r="AU338" s="19" t="s">
        <v>88</v>
      </c>
    </row>
    <row r="339" s="13" customFormat="1">
      <c r="A339" s="13"/>
      <c r="B339" s="224"/>
      <c r="C339" s="225"/>
      <c r="D339" s="226" t="s">
        <v>163</v>
      </c>
      <c r="E339" s="227" t="s">
        <v>19</v>
      </c>
      <c r="F339" s="228" t="s">
        <v>1201</v>
      </c>
      <c r="G339" s="225"/>
      <c r="H339" s="229">
        <v>21.5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163</v>
      </c>
      <c r="AU339" s="235" t="s">
        <v>88</v>
      </c>
      <c r="AV339" s="13" t="s">
        <v>88</v>
      </c>
      <c r="AW339" s="13" t="s">
        <v>37</v>
      </c>
      <c r="AX339" s="13" t="s">
        <v>78</v>
      </c>
      <c r="AY339" s="235" t="s">
        <v>153</v>
      </c>
    </row>
    <row r="340" s="14" customFormat="1">
      <c r="A340" s="14"/>
      <c r="B340" s="236"/>
      <c r="C340" s="237"/>
      <c r="D340" s="226" t="s">
        <v>163</v>
      </c>
      <c r="E340" s="238" t="s">
        <v>19</v>
      </c>
      <c r="F340" s="239" t="s">
        <v>1202</v>
      </c>
      <c r="G340" s="237"/>
      <c r="H340" s="238" t="s">
        <v>19</v>
      </c>
      <c r="I340" s="240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163</v>
      </c>
      <c r="AU340" s="245" t="s">
        <v>88</v>
      </c>
      <c r="AV340" s="14" t="s">
        <v>86</v>
      </c>
      <c r="AW340" s="14" t="s">
        <v>37</v>
      </c>
      <c r="AX340" s="14" t="s">
        <v>78</v>
      </c>
      <c r="AY340" s="245" t="s">
        <v>153</v>
      </c>
    </row>
    <row r="341" s="15" customFormat="1">
      <c r="A341" s="15"/>
      <c r="B341" s="246"/>
      <c r="C341" s="247"/>
      <c r="D341" s="226" t="s">
        <v>163</v>
      </c>
      <c r="E341" s="248" t="s">
        <v>19</v>
      </c>
      <c r="F341" s="249" t="s">
        <v>166</v>
      </c>
      <c r="G341" s="247"/>
      <c r="H341" s="250">
        <v>21.5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163</v>
      </c>
      <c r="AU341" s="256" t="s">
        <v>88</v>
      </c>
      <c r="AV341" s="15" t="s">
        <v>160</v>
      </c>
      <c r="AW341" s="15" t="s">
        <v>37</v>
      </c>
      <c r="AX341" s="15" t="s">
        <v>86</v>
      </c>
      <c r="AY341" s="256" t="s">
        <v>153</v>
      </c>
    </row>
    <row r="342" s="2" customFormat="1" ht="16.5" customHeight="1">
      <c r="A342" s="40"/>
      <c r="B342" s="41"/>
      <c r="C342" s="257" t="s">
        <v>436</v>
      </c>
      <c r="D342" s="257" t="s">
        <v>220</v>
      </c>
      <c r="E342" s="258" t="s">
        <v>1203</v>
      </c>
      <c r="F342" s="259" t="s">
        <v>1204</v>
      </c>
      <c r="G342" s="260" t="s">
        <v>158</v>
      </c>
      <c r="H342" s="261">
        <v>22.145</v>
      </c>
      <c r="I342" s="262"/>
      <c r="J342" s="263">
        <f>ROUND(I342*H342,2)</f>
        <v>0</v>
      </c>
      <c r="K342" s="259" t="s">
        <v>159</v>
      </c>
      <c r="L342" s="264"/>
      <c r="M342" s="265" t="s">
        <v>19</v>
      </c>
      <c r="N342" s="266" t="s">
        <v>49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182</v>
      </c>
      <c r="AT342" s="217" t="s">
        <v>220</v>
      </c>
      <c r="AU342" s="217" t="s">
        <v>88</v>
      </c>
      <c r="AY342" s="19" t="s">
        <v>153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86</v>
      </c>
      <c r="BK342" s="218">
        <f>ROUND(I342*H342,2)</f>
        <v>0</v>
      </c>
      <c r="BL342" s="19" t="s">
        <v>160</v>
      </c>
      <c r="BM342" s="217" t="s">
        <v>437</v>
      </c>
    </row>
    <row r="343" s="13" customFormat="1">
      <c r="A343" s="13"/>
      <c r="B343" s="224"/>
      <c r="C343" s="225"/>
      <c r="D343" s="226" t="s">
        <v>163</v>
      </c>
      <c r="E343" s="227" t="s">
        <v>19</v>
      </c>
      <c r="F343" s="228" t="s">
        <v>1205</v>
      </c>
      <c r="G343" s="225"/>
      <c r="H343" s="229">
        <v>22.145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163</v>
      </c>
      <c r="AU343" s="235" t="s">
        <v>88</v>
      </c>
      <c r="AV343" s="13" t="s">
        <v>88</v>
      </c>
      <c r="AW343" s="13" t="s">
        <v>37</v>
      </c>
      <c r="AX343" s="13" t="s">
        <v>78</v>
      </c>
      <c r="AY343" s="235" t="s">
        <v>153</v>
      </c>
    </row>
    <row r="344" s="15" customFormat="1">
      <c r="A344" s="15"/>
      <c r="B344" s="246"/>
      <c r="C344" s="247"/>
      <c r="D344" s="226" t="s">
        <v>163</v>
      </c>
      <c r="E344" s="248" t="s">
        <v>19</v>
      </c>
      <c r="F344" s="249" t="s">
        <v>166</v>
      </c>
      <c r="G344" s="247"/>
      <c r="H344" s="250">
        <v>22.145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163</v>
      </c>
      <c r="AU344" s="256" t="s">
        <v>88</v>
      </c>
      <c r="AV344" s="15" t="s">
        <v>160</v>
      </c>
      <c r="AW344" s="15" t="s">
        <v>37</v>
      </c>
      <c r="AX344" s="15" t="s">
        <v>86</v>
      </c>
      <c r="AY344" s="256" t="s">
        <v>153</v>
      </c>
    </row>
    <row r="345" s="2" customFormat="1" ht="37.8" customHeight="1">
      <c r="A345" s="40"/>
      <c r="B345" s="41"/>
      <c r="C345" s="206" t="s">
        <v>327</v>
      </c>
      <c r="D345" s="206" t="s">
        <v>155</v>
      </c>
      <c r="E345" s="207" t="s">
        <v>1206</v>
      </c>
      <c r="F345" s="208" t="s">
        <v>1207</v>
      </c>
      <c r="G345" s="209" t="s">
        <v>158</v>
      </c>
      <c r="H345" s="210">
        <v>34</v>
      </c>
      <c r="I345" s="211"/>
      <c r="J345" s="212">
        <f>ROUND(I345*H345,2)</f>
        <v>0</v>
      </c>
      <c r="K345" s="208" t="s">
        <v>159</v>
      </c>
      <c r="L345" s="46"/>
      <c r="M345" s="213" t="s">
        <v>19</v>
      </c>
      <c r="N345" s="214" t="s">
        <v>49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160</v>
      </c>
      <c r="AT345" s="217" t="s">
        <v>155</v>
      </c>
      <c r="AU345" s="217" t="s">
        <v>88</v>
      </c>
      <c r="AY345" s="19" t="s">
        <v>153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86</v>
      </c>
      <c r="BK345" s="218">
        <f>ROUND(I345*H345,2)</f>
        <v>0</v>
      </c>
      <c r="BL345" s="19" t="s">
        <v>160</v>
      </c>
      <c r="BM345" s="217" t="s">
        <v>441</v>
      </c>
    </row>
    <row r="346" s="2" customFormat="1">
      <c r="A346" s="40"/>
      <c r="B346" s="41"/>
      <c r="C346" s="42"/>
      <c r="D346" s="219" t="s">
        <v>161</v>
      </c>
      <c r="E346" s="42"/>
      <c r="F346" s="220" t="s">
        <v>1208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161</v>
      </c>
      <c r="AU346" s="19" t="s">
        <v>88</v>
      </c>
    </row>
    <row r="347" s="13" customFormat="1">
      <c r="A347" s="13"/>
      <c r="B347" s="224"/>
      <c r="C347" s="225"/>
      <c r="D347" s="226" t="s">
        <v>163</v>
      </c>
      <c r="E347" s="227" t="s">
        <v>19</v>
      </c>
      <c r="F347" s="228" t="s">
        <v>262</v>
      </c>
      <c r="G347" s="225"/>
      <c r="H347" s="229">
        <v>34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163</v>
      </c>
      <c r="AU347" s="235" t="s">
        <v>88</v>
      </c>
      <c r="AV347" s="13" t="s">
        <v>88</v>
      </c>
      <c r="AW347" s="13" t="s">
        <v>37</v>
      </c>
      <c r="AX347" s="13" t="s">
        <v>78</v>
      </c>
      <c r="AY347" s="235" t="s">
        <v>153</v>
      </c>
    </row>
    <row r="348" s="14" customFormat="1">
      <c r="A348" s="14"/>
      <c r="B348" s="236"/>
      <c r="C348" s="237"/>
      <c r="D348" s="226" t="s">
        <v>163</v>
      </c>
      <c r="E348" s="238" t="s">
        <v>19</v>
      </c>
      <c r="F348" s="239" t="s">
        <v>1202</v>
      </c>
      <c r="G348" s="237"/>
      <c r="H348" s="238" t="s">
        <v>19</v>
      </c>
      <c r="I348" s="240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163</v>
      </c>
      <c r="AU348" s="245" t="s">
        <v>88</v>
      </c>
      <c r="AV348" s="14" t="s">
        <v>86</v>
      </c>
      <c r="AW348" s="14" t="s">
        <v>37</v>
      </c>
      <c r="AX348" s="14" t="s">
        <v>78</v>
      </c>
      <c r="AY348" s="245" t="s">
        <v>153</v>
      </c>
    </row>
    <row r="349" s="15" customFormat="1">
      <c r="A349" s="15"/>
      <c r="B349" s="246"/>
      <c r="C349" s="247"/>
      <c r="D349" s="226" t="s">
        <v>163</v>
      </c>
      <c r="E349" s="248" t="s">
        <v>19</v>
      </c>
      <c r="F349" s="249" t="s">
        <v>166</v>
      </c>
      <c r="G349" s="247"/>
      <c r="H349" s="250">
        <v>34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163</v>
      </c>
      <c r="AU349" s="256" t="s">
        <v>88</v>
      </c>
      <c r="AV349" s="15" t="s">
        <v>160</v>
      </c>
      <c r="AW349" s="15" t="s">
        <v>37</v>
      </c>
      <c r="AX349" s="15" t="s">
        <v>86</v>
      </c>
      <c r="AY349" s="256" t="s">
        <v>153</v>
      </c>
    </row>
    <row r="350" s="2" customFormat="1" ht="16.5" customHeight="1">
      <c r="A350" s="40"/>
      <c r="B350" s="41"/>
      <c r="C350" s="257" t="s">
        <v>442</v>
      </c>
      <c r="D350" s="257" t="s">
        <v>220</v>
      </c>
      <c r="E350" s="258" t="s">
        <v>1209</v>
      </c>
      <c r="F350" s="259" t="s">
        <v>1210</v>
      </c>
      <c r="G350" s="260" t="s">
        <v>158</v>
      </c>
      <c r="H350" s="261">
        <v>35.020000000000003</v>
      </c>
      <c r="I350" s="262"/>
      <c r="J350" s="263">
        <f>ROUND(I350*H350,2)</f>
        <v>0</v>
      </c>
      <c r="K350" s="259" t="s">
        <v>159</v>
      </c>
      <c r="L350" s="264"/>
      <c r="M350" s="265" t="s">
        <v>19</v>
      </c>
      <c r="N350" s="266" t="s">
        <v>49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182</v>
      </c>
      <c r="AT350" s="217" t="s">
        <v>220</v>
      </c>
      <c r="AU350" s="217" t="s">
        <v>88</v>
      </c>
      <c r="AY350" s="19" t="s">
        <v>153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86</v>
      </c>
      <c r="BK350" s="218">
        <f>ROUND(I350*H350,2)</f>
        <v>0</v>
      </c>
      <c r="BL350" s="19" t="s">
        <v>160</v>
      </c>
      <c r="BM350" s="217" t="s">
        <v>445</v>
      </c>
    </row>
    <row r="351" s="13" customFormat="1">
      <c r="A351" s="13"/>
      <c r="B351" s="224"/>
      <c r="C351" s="225"/>
      <c r="D351" s="226" t="s">
        <v>163</v>
      </c>
      <c r="E351" s="227" t="s">
        <v>19</v>
      </c>
      <c r="F351" s="228" t="s">
        <v>1211</v>
      </c>
      <c r="G351" s="225"/>
      <c r="H351" s="229">
        <v>35.020000000000003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163</v>
      </c>
      <c r="AU351" s="235" t="s">
        <v>88</v>
      </c>
      <c r="AV351" s="13" t="s">
        <v>88</v>
      </c>
      <c r="AW351" s="13" t="s">
        <v>37</v>
      </c>
      <c r="AX351" s="13" t="s">
        <v>78</v>
      </c>
      <c r="AY351" s="235" t="s">
        <v>153</v>
      </c>
    </row>
    <row r="352" s="15" customFormat="1">
      <c r="A352" s="15"/>
      <c r="B352" s="246"/>
      <c r="C352" s="247"/>
      <c r="D352" s="226" t="s">
        <v>163</v>
      </c>
      <c r="E352" s="248" t="s">
        <v>19</v>
      </c>
      <c r="F352" s="249" t="s">
        <v>166</v>
      </c>
      <c r="G352" s="247"/>
      <c r="H352" s="250">
        <v>35.020000000000003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163</v>
      </c>
      <c r="AU352" s="256" t="s">
        <v>88</v>
      </c>
      <c r="AV352" s="15" t="s">
        <v>160</v>
      </c>
      <c r="AW352" s="15" t="s">
        <v>37</v>
      </c>
      <c r="AX352" s="15" t="s">
        <v>86</v>
      </c>
      <c r="AY352" s="256" t="s">
        <v>153</v>
      </c>
    </row>
    <row r="353" s="12" customFormat="1" ht="22.8" customHeight="1">
      <c r="A353" s="12"/>
      <c r="B353" s="190"/>
      <c r="C353" s="191"/>
      <c r="D353" s="192" t="s">
        <v>77</v>
      </c>
      <c r="E353" s="204" t="s">
        <v>182</v>
      </c>
      <c r="F353" s="204" t="s">
        <v>333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SUM(P354:P397)</f>
        <v>0</v>
      </c>
      <c r="Q353" s="198"/>
      <c r="R353" s="199">
        <f>SUM(R354:R397)</f>
        <v>0.0080000000000000002</v>
      </c>
      <c r="S353" s="198"/>
      <c r="T353" s="200">
        <f>SUM(T354:T397)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86</v>
      </c>
      <c r="AT353" s="202" t="s">
        <v>77</v>
      </c>
      <c r="AU353" s="202" t="s">
        <v>86</v>
      </c>
      <c r="AY353" s="201" t="s">
        <v>153</v>
      </c>
      <c r="BK353" s="203">
        <f>SUM(BK354:BK397)</f>
        <v>0</v>
      </c>
    </row>
    <row r="354" s="2" customFormat="1" ht="24.15" customHeight="1">
      <c r="A354" s="40"/>
      <c r="B354" s="41"/>
      <c r="C354" s="206" t="s">
        <v>330</v>
      </c>
      <c r="D354" s="206" t="s">
        <v>155</v>
      </c>
      <c r="E354" s="207" t="s">
        <v>335</v>
      </c>
      <c r="F354" s="208" t="s">
        <v>336</v>
      </c>
      <c r="G354" s="209" t="s">
        <v>274</v>
      </c>
      <c r="H354" s="210">
        <v>144</v>
      </c>
      <c r="I354" s="211"/>
      <c r="J354" s="212">
        <f>ROUND(I354*H354,2)</f>
        <v>0</v>
      </c>
      <c r="K354" s="208" t="s">
        <v>159</v>
      </c>
      <c r="L354" s="46"/>
      <c r="M354" s="213" t="s">
        <v>19</v>
      </c>
      <c r="N354" s="214" t="s">
        <v>49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160</v>
      </c>
      <c r="AT354" s="217" t="s">
        <v>155</v>
      </c>
      <c r="AU354" s="217" t="s">
        <v>88</v>
      </c>
      <c r="AY354" s="19" t="s">
        <v>153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86</v>
      </c>
      <c r="BK354" s="218">
        <f>ROUND(I354*H354,2)</f>
        <v>0</v>
      </c>
      <c r="BL354" s="19" t="s">
        <v>160</v>
      </c>
      <c r="BM354" s="217" t="s">
        <v>448</v>
      </c>
    </row>
    <row r="355" s="2" customFormat="1">
      <c r="A355" s="40"/>
      <c r="B355" s="41"/>
      <c r="C355" s="42"/>
      <c r="D355" s="219" t="s">
        <v>161</v>
      </c>
      <c r="E355" s="42"/>
      <c r="F355" s="220" t="s">
        <v>338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161</v>
      </c>
      <c r="AU355" s="19" t="s">
        <v>88</v>
      </c>
    </row>
    <row r="356" s="13" customFormat="1">
      <c r="A356" s="13"/>
      <c r="B356" s="224"/>
      <c r="C356" s="225"/>
      <c r="D356" s="226" t="s">
        <v>163</v>
      </c>
      <c r="E356" s="227" t="s">
        <v>19</v>
      </c>
      <c r="F356" s="228" t="s">
        <v>1212</v>
      </c>
      <c r="G356" s="225"/>
      <c r="H356" s="229">
        <v>144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163</v>
      </c>
      <c r="AU356" s="235" t="s">
        <v>88</v>
      </c>
      <c r="AV356" s="13" t="s">
        <v>88</v>
      </c>
      <c r="AW356" s="13" t="s">
        <v>37</v>
      </c>
      <c r="AX356" s="13" t="s">
        <v>78</v>
      </c>
      <c r="AY356" s="235" t="s">
        <v>153</v>
      </c>
    </row>
    <row r="357" s="15" customFormat="1">
      <c r="A357" s="15"/>
      <c r="B357" s="246"/>
      <c r="C357" s="247"/>
      <c r="D357" s="226" t="s">
        <v>163</v>
      </c>
      <c r="E357" s="248" t="s">
        <v>19</v>
      </c>
      <c r="F357" s="249" t="s">
        <v>166</v>
      </c>
      <c r="G357" s="247"/>
      <c r="H357" s="250">
        <v>144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163</v>
      </c>
      <c r="AU357" s="256" t="s">
        <v>88</v>
      </c>
      <c r="AV357" s="15" t="s">
        <v>160</v>
      </c>
      <c r="AW357" s="15" t="s">
        <v>37</v>
      </c>
      <c r="AX357" s="15" t="s">
        <v>86</v>
      </c>
      <c r="AY357" s="256" t="s">
        <v>153</v>
      </c>
    </row>
    <row r="358" s="2" customFormat="1" ht="16.5" customHeight="1">
      <c r="A358" s="40"/>
      <c r="B358" s="41"/>
      <c r="C358" s="206" t="s">
        <v>449</v>
      </c>
      <c r="D358" s="206" t="s">
        <v>155</v>
      </c>
      <c r="E358" s="207" t="s">
        <v>339</v>
      </c>
      <c r="F358" s="208" t="s">
        <v>340</v>
      </c>
      <c r="G358" s="209" t="s">
        <v>341</v>
      </c>
      <c r="H358" s="210">
        <v>17</v>
      </c>
      <c r="I358" s="211"/>
      <c r="J358" s="212">
        <f>ROUND(I358*H358,2)</f>
        <v>0</v>
      </c>
      <c r="K358" s="208" t="s">
        <v>159</v>
      </c>
      <c r="L358" s="46"/>
      <c r="M358" s="213" t="s">
        <v>19</v>
      </c>
      <c r="N358" s="214" t="s">
        <v>49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160</v>
      </c>
      <c r="AT358" s="217" t="s">
        <v>155</v>
      </c>
      <c r="AU358" s="217" t="s">
        <v>88</v>
      </c>
      <c r="AY358" s="19" t="s">
        <v>153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86</v>
      </c>
      <c r="BK358" s="218">
        <f>ROUND(I358*H358,2)</f>
        <v>0</v>
      </c>
      <c r="BL358" s="19" t="s">
        <v>160</v>
      </c>
      <c r="BM358" s="217" t="s">
        <v>452</v>
      </c>
    </row>
    <row r="359" s="2" customFormat="1">
      <c r="A359" s="40"/>
      <c r="B359" s="41"/>
      <c r="C359" s="42"/>
      <c r="D359" s="219" t="s">
        <v>161</v>
      </c>
      <c r="E359" s="42"/>
      <c r="F359" s="220" t="s">
        <v>343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88</v>
      </c>
    </row>
    <row r="360" s="13" customFormat="1">
      <c r="A360" s="13"/>
      <c r="B360" s="224"/>
      <c r="C360" s="225"/>
      <c r="D360" s="226" t="s">
        <v>163</v>
      </c>
      <c r="E360" s="227" t="s">
        <v>19</v>
      </c>
      <c r="F360" s="228" t="s">
        <v>259</v>
      </c>
      <c r="G360" s="225"/>
      <c r="H360" s="229">
        <v>17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163</v>
      </c>
      <c r="AU360" s="235" t="s">
        <v>88</v>
      </c>
      <c r="AV360" s="13" t="s">
        <v>88</v>
      </c>
      <c r="AW360" s="13" t="s">
        <v>37</v>
      </c>
      <c r="AX360" s="13" t="s">
        <v>78</v>
      </c>
      <c r="AY360" s="235" t="s">
        <v>153</v>
      </c>
    </row>
    <row r="361" s="14" customFormat="1">
      <c r="A361" s="14"/>
      <c r="B361" s="236"/>
      <c r="C361" s="237"/>
      <c r="D361" s="226" t="s">
        <v>163</v>
      </c>
      <c r="E361" s="238" t="s">
        <v>19</v>
      </c>
      <c r="F361" s="239" t="s">
        <v>190</v>
      </c>
      <c r="G361" s="237"/>
      <c r="H361" s="238" t="s">
        <v>19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163</v>
      </c>
      <c r="AU361" s="245" t="s">
        <v>88</v>
      </c>
      <c r="AV361" s="14" t="s">
        <v>86</v>
      </c>
      <c r="AW361" s="14" t="s">
        <v>37</v>
      </c>
      <c r="AX361" s="14" t="s">
        <v>78</v>
      </c>
      <c r="AY361" s="245" t="s">
        <v>153</v>
      </c>
    </row>
    <row r="362" s="15" customFormat="1">
      <c r="A362" s="15"/>
      <c r="B362" s="246"/>
      <c r="C362" s="247"/>
      <c r="D362" s="226" t="s">
        <v>163</v>
      </c>
      <c r="E362" s="248" t="s">
        <v>19</v>
      </c>
      <c r="F362" s="249" t="s">
        <v>166</v>
      </c>
      <c r="G362" s="247"/>
      <c r="H362" s="250">
        <v>17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163</v>
      </c>
      <c r="AU362" s="256" t="s">
        <v>88</v>
      </c>
      <c r="AV362" s="15" t="s">
        <v>160</v>
      </c>
      <c r="AW362" s="15" t="s">
        <v>37</v>
      </c>
      <c r="AX362" s="15" t="s">
        <v>86</v>
      </c>
      <c r="AY362" s="256" t="s">
        <v>153</v>
      </c>
    </row>
    <row r="363" s="2" customFormat="1" ht="16.5" customHeight="1">
      <c r="A363" s="40"/>
      <c r="B363" s="41"/>
      <c r="C363" s="257" t="s">
        <v>332</v>
      </c>
      <c r="D363" s="257" t="s">
        <v>220</v>
      </c>
      <c r="E363" s="258" t="s">
        <v>345</v>
      </c>
      <c r="F363" s="259" t="s">
        <v>346</v>
      </c>
      <c r="G363" s="260" t="s">
        <v>341</v>
      </c>
      <c r="H363" s="261">
        <v>17</v>
      </c>
      <c r="I363" s="262"/>
      <c r="J363" s="263">
        <f>ROUND(I363*H363,2)</f>
        <v>0</v>
      </c>
      <c r="K363" s="259" t="s">
        <v>19</v>
      </c>
      <c r="L363" s="264"/>
      <c r="M363" s="265" t="s">
        <v>19</v>
      </c>
      <c r="N363" s="266" t="s">
        <v>49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182</v>
      </c>
      <c r="AT363" s="217" t="s">
        <v>220</v>
      </c>
      <c r="AU363" s="217" t="s">
        <v>88</v>
      </c>
      <c r="AY363" s="19" t="s">
        <v>153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86</v>
      </c>
      <c r="BK363" s="218">
        <f>ROUND(I363*H363,2)</f>
        <v>0</v>
      </c>
      <c r="BL363" s="19" t="s">
        <v>160</v>
      </c>
      <c r="BM363" s="217" t="s">
        <v>455</v>
      </c>
    </row>
    <row r="364" s="2" customFormat="1" ht="16.5" customHeight="1">
      <c r="A364" s="40"/>
      <c r="B364" s="41"/>
      <c r="C364" s="206" t="s">
        <v>456</v>
      </c>
      <c r="D364" s="206" t="s">
        <v>155</v>
      </c>
      <c r="E364" s="207" t="s">
        <v>1213</v>
      </c>
      <c r="F364" s="208" t="s">
        <v>1214</v>
      </c>
      <c r="G364" s="209" t="s">
        <v>341</v>
      </c>
      <c r="H364" s="210">
        <v>3</v>
      </c>
      <c r="I364" s="211"/>
      <c r="J364" s="212">
        <f>ROUND(I364*H364,2)</f>
        <v>0</v>
      </c>
      <c r="K364" s="208" t="s">
        <v>19</v>
      </c>
      <c r="L364" s="46"/>
      <c r="M364" s="213" t="s">
        <v>19</v>
      </c>
      <c r="N364" s="214" t="s">
        <v>49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160</v>
      </c>
      <c r="AT364" s="217" t="s">
        <v>155</v>
      </c>
      <c r="AU364" s="217" t="s">
        <v>88</v>
      </c>
      <c r="AY364" s="19" t="s">
        <v>153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86</v>
      </c>
      <c r="BK364" s="218">
        <f>ROUND(I364*H364,2)</f>
        <v>0</v>
      </c>
      <c r="BL364" s="19" t="s">
        <v>160</v>
      </c>
      <c r="BM364" s="217" t="s">
        <v>459</v>
      </c>
    </row>
    <row r="365" s="13" customFormat="1">
      <c r="A365" s="13"/>
      <c r="B365" s="224"/>
      <c r="C365" s="225"/>
      <c r="D365" s="226" t="s">
        <v>163</v>
      </c>
      <c r="E365" s="227" t="s">
        <v>19</v>
      </c>
      <c r="F365" s="228" t="s">
        <v>170</v>
      </c>
      <c r="G365" s="225"/>
      <c r="H365" s="229">
        <v>3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163</v>
      </c>
      <c r="AU365" s="235" t="s">
        <v>88</v>
      </c>
      <c r="AV365" s="13" t="s">
        <v>88</v>
      </c>
      <c r="AW365" s="13" t="s">
        <v>37</v>
      </c>
      <c r="AX365" s="13" t="s">
        <v>78</v>
      </c>
      <c r="AY365" s="235" t="s">
        <v>153</v>
      </c>
    </row>
    <row r="366" s="14" customFormat="1">
      <c r="A366" s="14"/>
      <c r="B366" s="236"/>
      <c r="C366" s="237"/>
      <c r="D366" s="226" t="s">
        <v>163</v>
      </c>
      <c r="E366" s="238" t="s">
        <v>19</v>
      </c>
      <c r="F366" s="239" t="s">
        <v>190</v>
      </c>
      <c r="G366" s="237"/>
      <c r="H366" s="238" t="s">
        <v>19</v>
      </c>
      <c r="I366" s="240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163</v>
      </c>
      <c r="AU366" s="245" t="s">
        <v>88</v>
      </c>
      <c r="AV366" s="14" t="s">
        <v>86</v>
      </c>
      <c r="AW366" s="14" t="s">
        <v>37</v>
      </c>
      <c r="AX366" s="14" t="s">
        <v>78</v>
      </c>
      <c r="AY366" s="245" t="s">
        <v>153</v>
      </c>
    </row>
    <row r="367" s="15" customFormat="1">
      <c r="A367" s="15"/>
      <c r="B367" s="246"/>
      <c r="C367" s="247"/>
      <c r="D367" s="226" t="s">
        <v>163</v>
      </c>
      <c r="E367" s="248" t="s">
        <v>19</v>
      </c>
      <c r="F367" s="249" t="s">
        <v>166</v>
      </c>
      <c r="G367" s="247"/>
      <c r="H367" s="250">
        <v>3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163</v>
      </c>
      <c r="AU367" s="256" t="s">
        <v>88</v>
      </c>
      <c r="AV367" s="15" t="s">
        <v>160</v>
      </c>
      <c r="AW367" s="15" t="s">
        <v>37</v>
      </c>
      <c r="AX367" s="15" t="s">
        <v>86</v>
      </c>
      <c r="AY367" s="256" t="s">
        <v>153</v>
      </c>
    </row>
    <row r="368" s="2" customFormat="1" ht="16.5" customHeight="1">
      <c r="A368" s="40"/>
      <c r="B368" s="41"/>
      <c r="C368" s="206" t="s">
        <v>337</v>
      </c>
      <c r="D368" s="206" t="s">
        <v>155</v>
      </c>
      <c r="E368" s="207" t="s">
        <v>355</v>
      </c>
      <c r="F368" s="208" t="s">
        <v>356</v>
      </c>
      <c r="G368" s="209" t="s">
        <v>341</v>
      </c>
      <c r="H368" s="210">
        <v>2</v>
      </c>
      <c r="I368" s="211"/>
      <c r="J368" s="212">
        <f>ROUND(I368*H368,2)</f>
        <v>0</v>
      </c>
      <c r="K368" s="208" t="s">
        <v>159</v>
      </c>
      <c r="L368" s="46"/>
      <c r="M368" s="213" t="s">
        <v>19</v>
      </c>
      <c r="N368" s="214" t="s">
        <v>49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160</v>
      </c>
      <c r="AT368" s="217" t="s">
        <v>155</v>
      </c>
      <c r="AU368" s="217" t="s">
        <v>88</v>
      </c>
      <c r="AY368" s="19" t="s">
        <v>153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86</v>
      </c>
      <c r="BK368" s="218">
        <f>ROUND(I368*H368,2)</f>
        <v>0</v>
      </c>
      <c r="BL368" s="19" t="s">
        <v>160</v>
      </c>
      <c r="BM368" s="217" t="s">
        <v>463</v>
      </c>
    </row>
    <row r="369" s="2" customFormat="1">
      <c r="A369" s="40"/>
      <c r="B369" s="41"/>
      <c r="C369" s="42"/>
      <c r="D369" s="219" t="s">
        <v>161</v>
      </c>
      <c r="E369" s="42"/>
      <c r="F369" s="220" t="s">
        <v>358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161</v>
      </c>
      <c r="AU369" s="19" t="s">
        <v>88</v>
      </c>
    </row>
    <row r="370" s="13" customFormat="1">
      <c r="A370" s="13"/>
      <c r="B370" s="224"/>
      <c r="C370" s="225"/>
      <c r="D370" s="226" t="s">
        <v>163</v>
      </c>
      <c r="E370" s="227" t="s">
        <v>19</v>
      </c>
      <c r="F370" s="228" t="s">
        <v>88</v>
      </c>
      <c r="G370" s="225"/>
      <c r="H370" s="229">
        <v>2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163</v>
      </c>
      <c r="AU370" s="235" t="s">
        <v>88</v>
      </c>
      <c r="AV370" s="13" t="s">
        <v>88</v>
      </c>
      <c r="AW370" s="13" t="s">
        <v>37</v>
      </c>
      <c r="AX370" s="13" t="s">
        <v>78</v>
      </c>
      <c r="AY370" s="235" t="s">
        <v>153</v>
      </c>
    </row>
    <row r="371" s="14" customFormat="1">
      <c r="A371" s="14"/>
      <c r="B371" s="236"/>
      <c r="C371" s="237"/>
      <c r="D371" s="226" t="s">
        <v>163</v>
      </c>
      <c r="E371" s="238" t="s">
        <v>19</v>
      </c>
      <c r="F371" s="239" t="s">
        <v>190</v>
      </c>
      <c r="G371" s="237"/>
      <c r="H371" s="238" t="s">
        <v>19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163</v>
      </c>
      <c r="AU371" s="245" t="s">
        <v>88</v>
      </c>
      <c r="AV371" s="14" t="s">
        <v>86</v>
      </c>
      <c r="AW371" s="14" t="s">
        <v>37</v>
      </c>
      <c r="AX371" s="14" t="s">
        <v>78</v>
      </c>
      <c r="AY371" s="245" t="s">
        <v>153</v>
      </c>
    </row>
    <row r="372" s="15" customFormat="1">
      <c r="A372" s="15"/>
      <c r="B372" s="246"/>
      <c r="C372" s="247"/>
      <c r="D372" s="226" t="s">
        <v>163</v>
      </c>
      <c r="E372" s="248" t="s">
        <v>19</v>
      </c>
      <c r="F372" s="249" t="s">
        <v>166</v>
      </c>
      <c r="G372" s="247"/>
      <c r="H372" s="250">
        <v>2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163</v>
      </c>
      <c r="AU372" s="256" t="s">
        <v>88</v>
      </c>
      <c r="AV372" s="15" t="s">
        <v>160</v>
      </c>
      <c r="AW372" s="15" t="s">
        <v>37</v>
      </c>
      <c r="AX372" s="15" t="s">
        <v>86</v>
      </c>
      <c r="AY372" s="256" t="s">
        <v>153</v>
      </c>
    </row>
    <row r="373" s="2" customFormat="1" ht="16.5" customHeight="1">
      <c r="A373" s="40"/>
      <c r="B373" s="41"/>
      <c r="C373" s="257" t="s">
        <v>464</v>
      </c>
      <c r="D373" s="257" t="s">
        <v>220</v>
      </c>
      <c r="E373" s="258" t="s">
        <v>360</v>
      </c>
      <c r="F373" s="259" t="s">
        <v>361</v>
      </c>
      <c r="G373" s="260" t="s">
        <v>341</v>
      </c>
      <c r="H373" s="261">
        <v>2</v>
      </c>
      <c r="I373" s="262"/>
      <c r="J373" s="263">
        <f>ROUND(I373*H373,2)</f>
        <v>0</v>
      </c>
      <c r="K373" s="259" t="s">
        <v>159</v>
      </c>
      <c r="L373" s="264"/>
      <c r="M373" s="265" t="s">
        <v>19</v>
      </c>
      <c r="N373" s="266" t="s">
        <v>49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182</v>
      </c>
      <c r="AT373" s="217" t="s">
        <v>220</v>
      </c>
      <c r="AU373" s="217" t="s">
        <v>88</v>
      </c>
      <c r="AY373" s="19" t="s">
        <v>153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86</v>
      </c>
      <c r="BK373" s="218">
        <f>ROUND(I373*H373,2)</f>
        <v>0</v>
      </c>
      <c r="BL373" s="19" t="s">
        <v>160</v>
      </c>
      <c r="BM373" s="217" t="s">
        <v>467</v>
      </c>
    </row>
    <row r="374" s="2" customFormat="1" ht="16.5" customHeight="1">
      <c r="A374" s="40"/>
      <c r="B374" s="41"/>
      <c r="C374" s="257" t="s">
        <v>342</v>
      </c>
      <c r="D374" s="257" t="s">
        <v>220</v>
      </c>
      <c r="E374" s="258" t="s">
        <v>363</v>
      </c>
      <c r="F374" s="259" t="s">
        <v>364</v>
      </c>
      <c r="G374" s="260" t="s">
        <v>341</v>
      </c>
      <c r="H374" s="261">
        <v>2</v>
      </c>
      <c r="I374" s="262"/>
      <c r="J374" s="263">
        <f>ROUND(I374*H374,2)</f>
        <v>0</v>
      </c>
      <c r="K374" s="259" t="s">
        <v>159</v>
      </c>
      <c r="L374" s="264"/>
      <c r="M374" s="265" t="s">
        <v>19</v>
      </c>
      <c r="N374" s="266" t="s">
        <v>49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182</v>
      </c>
      <c r="AT374" s="217" t="s">
        <v>220</v>
      </c>
      <c r="AU374" s="217" t="s">
        <v>88</v>
      </c>
      <c r="AY374" s="19" t="s">
        <v>153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86</v>
      </c>
      <c r="BK374" s="218">
        <f>ROUND(I374*H374,2)</f>
        <v>0</v>
      </c>
      <c r="BL374" s="19" t="s">
        <v>160</v>
      </c>
      <c r="BM374" s="217" t="s">
        <v>470</v>
      </c>
    </row>
    <row r="375" s="2" customFormat="1" ht="16.5" customHeight="1">
      <c r="A375" s="40"/>
      <c r="B375" s="41"/>
      <c r="C375" s="257" t="s">
        <v>471</v>
      </c>
      <c r="D375" s="257" t="s">
        <v>220</v>
      </c>
      <c r="E375" s="258" t="s">
        <v>367</v>
      </c>
      <c r="F375" s="259" t="s">
        <v>368</v>
      </c>
      <c r="G375" s="260" t="s">
        <v>341</v>
      </c>
      <c r="H375" s="261">
        <v>2</v>
      </c>
      <c r="I375" s="262"/>
      <c r="J375" s="263">
        <f>ROUND(I375*H375,2)</f>
        <v>0</v>
      </c>
      <c r="K375" s="259" t="s">
        <v>159</v>
      </c>
      <c r="L375" s="264"/>
      <c r="M375" s="265" t="s">
        <v>19</v>
      </c>
      <c r="N375" s="266" t="s">
        <v>49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182</v>
      </c>
      <c r="AT375" s="217" t="s">
        <v>220</v>
      </c>
      <c r="AU375" s="217" t="s">
        <v>88</v>
      </c>
      <c r="AY375" s="19" t="s">
        <v>153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86</v>
      </c>
      <c r="BK375" s="218">
        <f>ROUND(I375*H375,2)</f>
        <v>0</v>
      </c>
      <c r="BL375" s="19" t="s">
        <v>160</v>
      </c>
      <c r="BM375" s="217" t="s">
        <v>474</v>
      </c>
    </row>
    <row r="376" s="2" customFormat="1" ht="16.5" customHeight="1">
      <c r="A376" s="40"/>
      <c r="B376" s="41"/>
      <c r="C376" s="206" t="s">
        <v>347</v>
      </c>
      <c r="D376" s="206" t="s">
        <v>155</v>
      </c>
      <c r="E376" s="207" t="s">
        <v>370</v>
      </c>
      <c r="F376" s="208" t="s">
        <v>371</v>
      </c>
      <c r="G376" s="209" t="s">
        <v>341</v>
      </c>
      <c r="H376" s="210">
        <v>2</v>
      </c>
      <c r="I376" s="211"/>
      <c r="J376" s="212">
        <f>ROUND(I376*H376,2)</f>
        <v>0</v>
      </c>
      <c r="K376" s="208" t="s">
        <v>159</v>
      </c>
      <c r="L376" s="46"/>
      <c r="M376" s="213" t="s">
        <v>19</v>
      </c>
      <c r="N376" s="214" t="s">
        <v>49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160</v>
      </c>
      <c r="AT376" s="217" t="s">
        <v>155</v>
      </c>
      <c r="AU376" s="217" t="s">
        <v>88</v>
      </c>
      <c r="AY376" s="19" t="s">
        <v>153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86</v>
      </c>
      <c r="BK376" s="218">
        <f>ROUND(I376*H376,2)</f>
        <v>0</v>
      </c>
      <c r="BL376" s="19" t="s">
        <v>160</v>
      </c>
      <c r="BM376" s="217" t="s">
        <v>477</v>
      </c>
    </row>
    <row r="377" s="2" customFormat="1">
      <c r="A377" s="40"/>
      <c r="B377" s="41"/>
      <c r="C377" s="42"/>
      <c r="D377" s="219" t="s">
        <v>161</v>
      </c>
      <c r="E377" s="42"/>
      <c r="F377" s="220" t="s">
        <v>373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161</v>
      </c>
      <c r="AU377" s="19" t="s">
        <v>88</v>
      </c>
    </row>
    <row r="378" s="13" customFormat="1">
      <c r="A378" s="13"/>
      <c r="B378" s="224"/>
      <c r="C378" s="225"/>
      <c r="D378" s="226" t="s">
        <v>163</v>
      </c>
      <c r="E378" s="227" t="s">
        <v>19</v>
      </c>
      <c r="F378" s="228" t="s">
        <v>88</v>
      </c>
      <c r="G378" s="225"/>
      <c r="H378" s="229">
        <v>2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163</v>
      </c>
      <c r="AU378" s="235" t="s">
        <v>88</v>
      </c>
      <c r="AV378" s="13" t="s">
        <v>88</v>
      </c>
      <c r="AW378" s="13" t="s">
        <v>37</v>
      </c>
      <c r="AX378" s="13" t="s">
        <v>78</v>
      </c>
      <c r="AY378" s="235" t="s">
        <v>153</v>
      </c>
    </row>
    <row r="379" s="15" customFormat="1">
      <c r="A379" s="15"/>
      <c r="B379" s="246"/>
      <c r="C379" s="247"/>
      <c r="D379" s="226" t="s">
        <v>163</v>
      </c>
      <c r="E379" s="248" t="s">
        <v>19</v>
      </c>
      <c r="F379" s="249" t="s">
        <v>166</v>
      </c>
      <c r="G379" s="247"/>
      <c r="H379" s="250">
        <v>2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163</v>
      </c>
      <c r="AU379" s="256" t="s">
        <v>88</v>
      </c>
      <c r="AV379" s="15" t="s">
        <v>160</v>
      </c>
      <c r="AW379" s="15" t="s">
        <v>37</v>
      </c>
      <c r="AX379" s="15" t="s">
        <v>86</v>
      </c>
      <c r="AY379" s="256" t="s">
        <v>153</v>
      </c>
    </row>
    <row r="380" s="2" customFormat="1" ht="16.5" customHeight="1">
      <c r="A380" s="40"/>
      <c r="B380" s="41"/>
      <c r="C380" s="257" t="s">
        <v>481</v>
      </c>
      <c r="D380" s="257" t="s">
        <v>220</v>
      </c>
      <c r="E380" s="258" t="s">
        <v>374</v>
      </c>
      <c r="F380" s="259" t="s">
        <v>375</v>
      </c>
      <c r="G380" s="260" t="s">
        <v>341</v>
      </c>
      <c r="H380" s="261">
        <v>2</v>
      </c>
      <c r="I380" s="262"/>
      <c r="J380" s="263">
        <f>ROUND(I380*H380,2)</f>
        <v>0</v>
      </c>
      <c r="K380" s="259" t="s">
        <v>159</v>
      </c>
      <c r="L380" s="264"/>
      <c r="M380" s="265" t="s">
        <v>19</v>
      </c>
      <c r="N380" s="266" t="s">
        <v>49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182</v>
      </c>
      <c r="AT380" s="217" t="s">
        <v>220</v>
      </c>
      <c r="AU380" s="217" t="s">
        <v>88</v>
      </c>
      <c r="AY380" s="19" t="s">
        <v>153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86</v>
      </c>
      <c r="BK380" s="218">
        <f>ROUND(I380*H380,2)</f>
        <v>0</v>
      </c>
      <c r="BL380" s="19" t="s">
        <v>160</v>
      </c>
      <c r="BM380" s="217" t="s">
        <v>484</v>
      </c>
    </row>
    <row r="381" s="2" customFormat="1" ht="16.5" customHeight="1">
      <c r="A381" s="40"/>
      <c r="B381" s="41"/>
      <c r="C381" s="206" t="s">
        <v>350</v>
      </c>
      <c r="D381" s="206" t="s">
        <v>155</v>
      </c>
      <c r="E381" s="207" t="s">
        <v>377</v>
      </c>
      <c r="F381" s="208" t="s">
        <v>378</v>
      </c>
      <c r="G381" s="209" t="s">
        <v>341</v>
      </c>
      <c r="H381" s="210">
        <v>2</v>
      </c>
      <c r="I381" s="211"/>
      <c r="J381" s="212">
        <f>ROUND(I381*H381,2)</f>
        <v>0</v>
      </c>
      <c r="K381" s="208" t="s">
        <v>159</v>
      </c>
      <c r="L381" s="46"/>
      <c r="M381" s="213" t="s">
        <v>19</v>
      </c>
      <c r="N381" s="214" t="s">
        <v>49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160</v>
      </c>
      <c r="AT381" s="217" t="s">
        <v>155</v>
      </c>
      <c r="AU381" s="217" t="s">
        <v>88</v>
      </c>
      <c r="AY381" s="19" t="s">
        <v>153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86</v>
      </c>
      <c r="BK381" s="218">
        <f>ROUND(I381*H381,2)</f>
        <v>0</v>
      </c>
      <c r="BL381" s="19" t="s">
        <v>160</v>
      </c>
      <c r="BM381" s="217" t="s">
        <v>490</v>
      </c>
    </row>
    <row r="382" s="2" customFormat="1">
      <c r="A382" s="40"/>
      <c r="B382" s="41"/>
      <c r="C382" s="42"/>
      <c r="D382" s="219" t="s">
        <v>161</v>
      </c>
      <c r="E382" s="42"/>
      <c r="F382" s="220" t="s">
        <v>380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161</v>
      </c>
      <c r="AU382" s="19" t="s">
        <v>88</v>
      </c>
    </row>
    <row r="383" s="13" customFormat="1">
      <c r="A383" s="13"/>
      <c r="B383" s="224"/>
      <c r="C383" s="225"/>
      <c r="D383" s="226" t="s">
        <v>163</v>
      </c>
      <c r="E383" s="227" t="s">
        <v>19</v>
      </c>
      <c r="F383" s="228" t="s">
        <v>88</v>
      </c>
      <c r="G383" s="225"/>
      <c r="H383" s="229">
        <v>2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163</v>
      </c>
      <c r="AU383" s="235" t="s">
        <v>88</v>
      </c>
      <c r="AV383" s="13" t="s">
        <v>88</v>
      </c>
      <c r="AW383" s="13" t="s">
        <v>37</v>
      </c>
      <c r="AX383" s="13" t="s">
        <v>78</v>
      </c>
      <c r="AY383" s="235" t="s">
        <v>153</v>
      </c>
    </row>
    <row r="384" s="15" customFormat="1">
      <c r="A384" s="15"/>
      <c r="B384" s="246"/>
      <c r="C384" s="247"/>
      <c r="D384" s="226" t="s">
        <v>163</v>
      </c>
      <c r="E384" s="248" t="s">
        <v>19</v>
      </c>
      <c r="F384" s="249" t="s">
        <v>166</v>
      </c>
      <c r="G384" s="247"/>
      <c r="H384" s="250">
        <v>2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163</v>
      </c>
      <c r="AU384" s="256" t="s">
        <v>88</v>
      </c>
      <c r="AV384" s="15" t="s">
        <v>160</v>
      </c>
      <c r="AW384" s="15" t="s">
        <v>37</v>
      </c>
      <c r="AX384" s="15" t="s">
        <v>86</v>
      </c>
      <c r="AY384" s="256" t="s">
        <v>153</v>
      </c>
    </row>
    <row r="385" s="2" customFormat="1" ht="16.5" customHeight="1">
      <c r="A385" s="40"/>
      <c r="B385" s="41"/>
      <c r="C385" s="257" t="s">
        <v>493</v>
      </c>
      <c r="D385" s="257" t="s">
        <v>220</v>
      </c>
      <c r="E385" s="258" t="s">
        <v>382</v>
      </c>
      <c r="F385" s="259" t="s">
        <v>383</v>
      </c>
      <c r="G385" s="260" t="s">
        <v>341</v>
      </c>
      <c r="H385" s="261">
        <v>2</v>
      </c>
      <c r="I385" s="262"/>
      <c r="J385" s="263">
        <f>ROUND(I385*H385,2)</f>
        <v>0</v>
      </c>
      <c r="K385" s="259" t="s">
        <v>159</v>
      </c>
      <c r="L385" s="264"/>
      <c r="M385" s="265" t="s">
        <v>19</v>
      </c>
      <c r="N385" s="266" t="s">
        <v>49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182</v>
      </c>
      <c r="AT385" s="217" t="s">
        <v>220</v>
      </c>
      <c r="AU385" s="217" t="s">
        <v>88</v>
      </c>
      <c r="AY385" s="19" t="s">
        <v>153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86</v>
      </c>
      <c r="BK385" s="218">
        <f>ROUND(I385*H385,2)</f>
        <v>0</v>
      </c>
      <c r="BL385" s="19" t="s">
        <v>160</v>
      </c>
      <c r="BM385" s="217" t="s">
        <v>496</v>
      </c>
    </row>
    <row r="386" s="2" customFormat="1" ht="16.5" customHeight="1">
      <c r="A386" s="40"/>
      <c r="B386" s="41"/>
      <c r="C386" s="206" t="s">
        <v>354</v>
      </c>
      <c r="D386" s="206" t="s">
        <v>155</v>
      </c>
      <c r="E386" s="207" t="s">
        <v>385</v>
      </c>
      <c r="F386" s="208" t="s">
        <v>1215</v>
      </c>
      <c r="G386" s="209" t="s">
        <v>341</v>
      </c>
      <c r="H386" s="210">
        <v>2</v>
      </c>
      <c r="I386" s="211"/>
      <c r="J386" s="212">
        <f>ROUND(I386*H386,2)</f>
        <v>0</v>
      </c>
      <c r="K386" s="208" t="s">
        <v>159</v>
      </c>
      <c r="L386" s="46"/>
      <c r="M386" s="213" t="s">
        <v>19</v>
      </c>
      <c r="N386" s="214" t="s">
        <v>49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160</v>
      </c>
      <c r="AT386" s="217" t="s">
        <v>155</v>
      </c>
      <c r="AU386" s="217" t="s">
        <v>88</v>
      </c>
      <c r="AY386" s="19" t="s">
        <v>153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86</v>
      </c>
      <c r="BK386" s="218">
        <f>ROUND(I386*H386,2)</f>
        <v>0</v>
      </c>
      <c r="BL386" s="19" t="s">
        <v>160</v>
      </c>
      <c r="BM386" s="217" t="s">
        <v>501</v>
      </c>
    </row>
    <row r="387" s="2" customFormat="1">
      <c r="A387" s="40"/>
      <c r="B387" s="41"/>
      <c r="C387" s="42"/>
      <c r="D387" s="219" t="s">
        <v>161</v>
      </c>
      <c r="E387" s="42"/>
      <c r="F387" s="220" t="s">
        <v>388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161</v>
      </c>
      <c r="AU387" s="19" t="s">
        <v>88</v>
      </c>
    </row>
    <row r="388" s="13" customFormat="1">
      <c r="A388" s="13"/>
      <c r="B388" s="224"/>
      <c r="C388" s="225"/>
      <c r="D388" s="226" t="s">
        <v>163</v>
      </c>
      <c r="E388" s="227" t="s">
        <v>19</v>
      </c>
      <c r="F388" s="228" t="s">
        <v>88</v>
      </c>
      <c r="G388" s="225"/>
      <c r="H388" s="229">
        <v>2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163</v>
      </c>
      <c r="AU388" s="235" t="s">
        <v>88</v>
      </c>
      <c r="AV388" s="13" t="s">
        <v>88</v>
      </c>
      <c r="AW388" s="13" t="s">
        <v>37</v>
      </c>
      <c r="AX388" s="13" t="s">
        <v>78</v>
      </c>
      <c r="AY388" s="235" t="s">
        <v>153</v>
      </c>
    </row>
    <row r="389" s="15" customFormat="1">
      <c r="A389" s="15"/>
      <c r="B389" s="246"/>
      <c r="C389" s="247"/>
      <c r="D389" s="226" t="s">
        <v>163</v>
      </c>
      <c r="E389" s="248" t="s">
        <v>19</v>
      </c>
      <c r="F389" s="249" t="s">
        <v>166</v>
      </c>
      <c r="G389" s="247"/>
      <c r="H389" s="250">
        <v>2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163</v>
      </c>
      <c r="AU389" s="256" t="s">
        <v>88</v>
      </c>
      <c r="AV389" s="15" t="s">
        <v>160</v>
      </c>
      <c r="AW389" s="15" t="s">
        <v>37</v>
      </c>
      <c r="AX389" s="15" t="s">
        <v>86</v>
      </c>
      <c r="AY389" s="256" t="s">
        <v>153</v>
      </c>
    </row>
    <row r="390" s="2" customFormat="1" ht="16.5" customHeight="1">
      <c r="A390" s="40"/>
      <c r="B390" s="41"/>
      <c r="C390" s="257" t="s">
        <v>503</v>
      </c>
      <c r="D390" s="257" t="s">
        <v>220</v>
      </c>
      <c r="E390" s="258" t="s">
        <v>390</v>
      </c>
      <c r="F390" s="259" t="s">
        <v>1216</v>
      </c>
      <c r="G390" s="260" t="s">
        <v>341</v>
      </c>
      <c r="H390" s="261">
        <v>2</v>
      </c>
      <c r="I390" s="262"/>
      <c r="J390" s="263">
        <f>ROUND(I390*H390,2)</f>
        <v>0</v>
      </c>
      <c r="K390" s="259" t="s">
        <v>159</v>
      </c>
      <c r="L390" s="264"/>
      <c r="M390" s="265" t="s">
        <v>19</v>
      </c>
      <c r="N390" s="266" t="s">
        <v>49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182</v>
      </c>
      <c r="AT390" s="217" t="s">
        <v>220</v>
      </c>
      <c r="AU390" s="217" t="s">
        <v>88</v>
      </c>
      <c r="AY390" s="19" t="s">
        <v>153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86</v>
      </c>
      <c r="BK390" s="218">
        <f>ROUND(I390*H390,2)</f>
        <v>0</v>
      </c>
      <c r="BL390" s="19" t="s">
        <v>160</v>
      </c>
      <c r="BM390" s="217" t="s">
        <v>506</v>
      </c>
    </row>
    <row r="391" s="2" customFormat="1" ht="16.5" customHeight="1">
      <c r="A391" s="40"/>
      <c r="B391" s="41"/>
      <c r="C391" s="206" t="s">
        <v>357</v>
      </c>
      <c r="D391" s="206" t="s">
        <v>155</v>
      </c>
      <c r="E391" s="207" t="s">
        <v>393</v>
      </c>
      <c r="F391" s="208" t="s">
        <v>394</v>
      </c>
      <c r="G391" s="209" t="s">
        <v>341</v>
      </c>
      <c r="H391" s="210">
        <v>2</v>
      </c>
      <c r="I391" s="211"/>
      <c r="J391" s="212">
        <f>ROUND(I391*H391,2)</f>
        <v>0</v>
      </c>
      <c r="K391" s="208" t="s">
        <v>159</v>
      </c>
      <c r="L391" s="46"/>
      <c r="M391" s="213" t="s">
        <v>19</v>
      </c>
      <c r="N391" s="214" t="s">
        <v>49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160</v>
      </c>
      <c r="AT391" s="217" t="s">
        <v>155</v>
      </c>
      <c r="AU391" s="217" t="s">
        <v>88</v>
      </c>
      <c r="AY391" s="19" t="s">
        <v>153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86</v>
      </c>
      <c r="BK391" s="218">
        <f>ROUND(I391*H391,2)</f>
        <v>0</v>
      </c>
      <c r="BL391" s="19" t="s">
        <v>160</v>
      </c>
      <c r="BM391" s="217" t="s">
        <v>510</v>
      </c>
    </row>
    <row r="392" s="2" customFormat="1">
      <c r="A392" s="40"/>
      <c r="B392" s="41"/>
      <c r="C392" s="42"/>
      <c r="D392" s="219" t="s">
        <v>161</v>
      </c>
      <c r="E392" s="42"/>
      <c r="F392" s="220" t="s">
        <v>396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161</v>
      </c>
      <c r="AU392" s="19" t="s">
        <v>88</v>
      </c>
    </row>
    <row r="393" s="13" customFormat="1">
      <c r="A393" s="13"/>
      <c r="B393" s="224"/>
      <c r="C393" s="225"/>
      <c r="D393" s="226" t="s">
        <v>163</v>
      </c>
      <c r="E393" s="227" t="s">
        <v>19</v>
      </c>
      <c r="F393" s="228" t="s">
        <v>88</v>
      </c>
      <c r="G393" s="225"/>
      <c r="H393" s="229">
        <v>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163</v>
      </c>
      <c r="AU393" s="235" t="s">
        <v>88</v>
      </c>
      <c r="AV393" s="13" t="s">
        <v>88</v>
      </c>
      <c r="AW393" s="13" t="s">
        <v>37</v>
      </c>
      <c r="AX393" s="13" t="s">
        <v>78</v>
      </c>
      <c r="AY393" s="235" t="s">
        <v>153</v>
      </c>
    </row>
    <row r="394" s="14" customFormat="1">
      <c r="A394" s="14"/>
      <c r="B394" s="236"/>
      <c r="C394" s="237"/>
      <c r="D394" s="226" t="s">
        <v>163</v>
      </c>
      <c r="E394" s="238" t="s">
        <v>19</v>
      </c>
      <c r="F394" s="239" t="s">
        <v>190</v>
      </c>
      <c r="G394" s="237"/>
      <c r="H394" s="238" t="s">
        <v>19</v>
      </c>
      <c r="I394" s="240"/>
      <c r="J394" s="237"/>
      <c r="K394" s="237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163</v>
      </c>
      <c r="AU394" s="245" t="s">
        <v>88</v>
      </c>
      <c r="AV394" s="14" t="s">
        <v>86</v>
      </c>
      <c r="AW394" s="14" t="s">
        <v>37</v>
      </c>
      <c r="AX394" s="14" t="s">
        <v>78</v>
      </c>
      <c r="AY394" s="245" t="s">
        <v>153</v>
      </c>
    </row>
    <row r="395" s="15" customFormat="1">
      <c r="A395" s="15"/>
      <c r="B395" s="246"/>
      <c r="C395" s="247"/>
      <c r="D395" s="226" t="s">
        <v>163</v>
      </c>
      <c r="E395" s="248" t="s">
        <v>19</v>
      </c>
      <c r="F395" s="249" t="s">
        <v>166</v>
      </c>
      <c r="G395" s="247"/>
      <c r="H395" s="250">
        <v>2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163</v>
      </c>
      <c r="AU395" s="256" t="s">
        <v>88</v>
      </c>
      <c r="AV395" s="15" t="s">
        <v>160</v>
      </c>
      <c r="AW395" s="15" t="s">
        <v>37</v>
      </c>
      <c r="AX395" s="15" t="s">
        <v>86</v>
      </c>
      <c r="AY395" s="256" t="s">
        <v>153</v>
      </c>
    </row>
    <row r="396" s="2" customFormat="1" ht="16.5" customHeight="1">
      <c r="A396" s="40"/>
      <c r="B396" s="41"/>
      <c r="C396" s="257" t="s">
        <v>511</v>
      </c>
      <c r="D396" s="257" t="s">
        <v>220</v>
      </c>
      <c r="E396" s="258" t="s">
        <v>398</v>
      </c>
      <c r="F396" s="259" t="s">
        <v>399</v>
      </c>
      <c r="G396" s="260" t="s">
        <v>341</v>
      </c>
      <c r="H396" s="261">
        <v>2</v>
      </c>
      <c r="I396" s="262"/>
      <c r="J396" s="263">
        <f>ROUND(I396*H396,2)</f>
        <v>0</v>
      </c>
      <c r="K396" s="259" t="s">
        <v>159</v>
      </c>
      <c r="L396" s="264"/>
      <c r="M396" s="265" t="s">
        <v>19</v>
      </c>
      <c r="N396" s="266" t="s">
        <v>49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182</v>
      </c>
      <c r="AT396" s="217" t="s">
        <v>220</v>
      </c>
      <c r="AU396" s="217" t="s">
        <v>88</v>
      </c>
      <c r="AY396" s="19" t="s">
        <v>153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86</v>
      </c>
      <c r="BK396" s="218">
        <f>ROUND(I396*H396,2)</f>
        <v>0</v>
      </c>
      <c r="BL396" s="19" t="s">
        <v>160</v>
      </c>
      <c r="BM396" s="217" t="s">
        <v>514</v>
      </c>
    </row>
    <row r="397" s="2" customFormat="1" ht="16.5" customHeight="1">
      <c r="A397" s="40"/>
      <c r="B397" s="41"/>
      <c r="C397" s="257" t="s">
        <v>1031</v>
      </c>
      <c r="D397" s="257" t="s">
        <v>220</v>
      </c>
      <c r="E397" s="258" t="s">
        <v>401</v>
      </c>
      <c r="F397" s="259" t="s">
        <v>402</v>
      </c>
      <c r="G397" s="260" t="s">
        <v>341</v>
      </c>
      <c r="H397" s="261">
        <v>2</v>
      </c>
      <c r="I397" s="262"/>
      <c r="J397" s="263">
        <f>ROUND(I397*H397,2)</f>
        <v>0</v>
      </c>
      <c r="K397" s="259" t="s">
        <v>403</v>
      </c>
      <c r="L397" s="264"/>
      <c r="M397" s="265" t="s">
        <v>19</v>
      </c>
      <c r="N397" s="266" t="s">
        <v>49</v>
      </c>
      <c r="O397" s="86"/>
      <c r="P397" s="215">
        <f>O397*H397</f>
        <v>0</v>
      </c>
      <c r="Q397" s="215">
        <v>0.0040000000000000001</v>
      </c>
      <c r="R397" s="215">
        <f>Q397*H397</f>
        <v>0.0080000000000000002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182</v>
      </c>
      <c r="AT397" s="217" t="s">
        <v>220</v>
      </c>
      <c r="AU397" s="217" t="s">
        <v>88</v>
      </c>
      <c r="AY397" s="19" t="s">
        <v>153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86</v>
      </c>
      <c r="BK397" s="218">
        <f>ROUND(I397*H397,2)</f>
        <v>0</v>
      </c>
      <c r="BL397" s="19" t="s">
        <v>160</v>
      </c>
      <c r="BM397" s="217" t="s">
        <v>1217</v>
      </c>
    </row>
    <row r="398" s="12" customFormat="1" ht="22.8" customHeight="1">
      <c r="A398" s="12"/>
      <c r="B398" s="190"/>
      <c r="C398" s="191"/>
      <c r="D398" s="192" t="s">
        <v>77</v>
      </c>
      <c r="E398" s="204" t="s">
        <v>213</v>
      </c>
      <c r="F398" s="204" t="s">
        <v>409</v>
      </c>
      <c r="G398" s="191"/>
      <c r="H398" s="191"/>
      <c r="I398" s="194"/>
      <c r="J398" s="205">
        <f>BK398</f>
        <v>0</v>
      </c>
      <c r="K398" s="191"/>
      <c r="L398" s="196"/>
      <c r="M398" s="197"/>
      <c r="N398" s="198"/>
      <c r="O398" s="198"/>
      <c r="P398" s="199">
        <f>SUM(P399:P485)</f>
        <v>0</v>
      </c>
      <c r="Q398" s="198"/>
      <c r="R398" s="199">
        <f>SUM(R399:R485)</f>
        <v>0</v>
      </c>
      <c r="S398" s="198"/>
      <c r="T398" s="200">
        <f>SUM(T399:T485)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1" t="s">
        <v>86</v>
      </c>
      <c r="AT398" s="202" t="s">
        <v>77</v>
      </c>
      <c r="AU398" s="202" t="s">
        <v>86</v>
      </c>
      <c r="AY398" s="201" t="s">
        <v>153</v>
      </c>
      <c r="BK398" s="203">
        <f>SUM(BK399:BK485)</f>
        <v>0</v>
      </c>
    </row>
    <row r="399" s="2" customFormat="1" ht="16.5" customHeight="1">
      <c r="A399" s="40"/>
      <c r="B399" s="41"/>
      <c r="C399" s="206" t="s">
        <v>522</v>
      </c>
      <c r="D399" s="206" t="s">
        <v>155</v>
      </c>
      <c r="E399" s="207" t="s">
        <v>410</v>
      </c>
      <c r="F399" s="208" t="s">
        <v>411</v>
      </c>
      <c r="G399" s="209" t="s">
        <v>341</v>
      </c>
      <c r="H399" s="210">
        <v>3</v>
      </c>
      <c r="I399" s="211"/>
      <c r="J399" s="212">
        <f>ROUND(I399*H399,2)</f>
        <v>0</v>
      </c>
      <c r="K399" s="208" t="s">
        <v>159</v>
      </c>
      <c r="L399" s="46"/>
      <c r="M399" s="213" t="s">
        <v>19</v>
      </c>
      <c r="N399" s="214" t="s">
        <v>49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160</v>
      </c>
      <c r="AT399" s="217" t="s">
        <v>155</v>
      </c>
      <c r="AU399" s="217" t="s">
        <v>88</v>
      </c>
      <c r="AY399" s="19" t="s">
        <v>153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86</v>
      </c>
      <c r="BK399" s="218">
        <f>ROUND(I399*H399,2)</f>
        <v>0</v>
      </c>
      <c r="BL399" s="19" t="s">
        <v>160</v>
      </c>
      <c r="BM399" s="217" t="s">
        <v>525</v>
      </c>
    </row>
    <row r="400" s="2" customFormat="1">
      <c r="A400" s="40"/>
      <c r="B400" s="41"/>
      <c r="C400" s="42"/>
      <c r="D400" s="219" t="s">
        <v>161</v>
      </c>
      <c r="E400" s="42"/>
      <c r="F400" s="220" t="s">
        <v>413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161</v>
      </c>
      <c r="AU400" s="19" t="s">
        <v>88</v>
      </c>
    </row>
    <row r="401" s="13" customFormat="1">
      <c r="A401" s="13"/>
      <c r="B401" s="224"/>
      <c r="C401" s="225"/>
      <c r="D401" s="226" t="s">
        <v>163</v>
      </c>
      <c r="E401" s="227" t="s">
        <v>19</v>
      </c>
      <c r="F401" s="228" t="s">
        <v>170</v>
      </c>
      <c r="G401" s="225"/>
      <c r="H401" s="229">
        <v>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163</v>
      </c>
      <c r="AU401" s="235" t="s">
        <v>88</v>
      </c>
      <c r="AV401" s="13" t="s">
        <v>88</v>
      </c>
      <c r="AW401" s="13" t="s">
        <v>37</v>
      </c>
      <c r="AX401" s="13" t="s">
        <v>78</v>
      </c>
      <c r="AY401" s="235" t="s">
        <v>153</v>
      </c>
    </row>
    <row r="402" s="14" customFormat="1">
      <c r="A402" s="14"/>
      <c r="B402" s="236"/>
      <c r="C402" s="237"/>
      <c r="D402" s="226" t="s">
        <v>163</v>
      </c>
      <c r="E402" s="238" t="s">
        <v>19</v>
      </c>
      <c r="F402" s="239" t="s">
        <v>190</v>
      </c>
      <c r="G402" s="237"/>
      <c r="H402" s="238" t="s">
        <v>19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163</v>
      </c>
      <c r="AU402" s="245" t="s">
        <v>88</v>
      </c>
      <c r="AV402" s="14" t="s">
        <v>86</v>
      </c>
      <c r="AW402" s="14" t="s">
        <v>37</v>
      </c>
      <c r="AX402" s="14" t="s">
        <v>78</v>
      </c>
      <c r="AY402" s="245" t="s">
        <v>153</v>
      </c>
    </row>
    <row r="403" s="15" customFormat="1">
      <c r="A403" s="15"/>
      <c r="B403" s="246"/>
      <c r="C403" s="247"/>
      <c r="D403" s="226" t="s">
        <v>163</v>
      </c>
      <c r="E403" s="248" t="s">
        <v>19</v>
      </c>
      <c r="F403" s="249" t="s">
        <v>166</v>
      </c>
      <c r="G403" s="247"/>
      <c r="H403" s="250">
        <v>3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163</v>
      </c>
      <c r="AU403" s="256" t="s">
        <v>88</v>
      </c>
      <c r="AV403" s="15" t="s">
        <v>160</v>
      </c>
      <c r="AW403" s="15" t="s">
        <v>37</v>
      </c>
      <c r="AX403" s="15" t="s">
        <v>86</v>
      </c>
      <c r="AY403" s="256" t="s">
        <v>153</v>
      </c>
    </row>
    <row r="404" s="2" customFormat="1" ht="16.5" customHeight="1">
      <c r="A404" s="40"/>
      <c r="B404" s="41"/>
      <c r="C404" s="257" t="s">
        <v>365</v>
      </c>
      <c r="D404" s="257" t="s">
        <v>220</v>
      </c>
      <c r="E404" s="258" t="s">
        <v>1218</v>
      </c>
      <c r="F404" s="259" t="s">
        <v>1219</v>
      </c>
      <c r="G404" s="260" t="s">
        <v>341</v>
      </c>
      <c r="H404" s="261">
        <v>1</v>
      </c>
      <c r="I404" s="262"/>
      <c r="J404" s="263">
        <f>ROUND(I404*H404,2)</f>
        <v>0</v>
      </c>
      <c r="K404" s="259" t="s">
        <v>19</v>
      </c>
      <c r="L404" s="264"/>
      <c r="M404" s="265" t="s">
        <v>19</v>
      </c>
      <c r="N404" s="266" t="s">
        <v>49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182</v>
      </c>
      <c r="AT404" s="217" t="s">
        <v>220</v>
      </c>
      <c r="AU404" s="217" t="s">
        <v>88</v>
      </c>
      <c r="AY404" s="19" t="s">
        <v>153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86</v>
      </c>
      <c r="BK404" s="218">
        <f>ROUND(I404*H404,2)</f>
        <v>0</v>
      </c>
      <c r="BL404" s="19" t="s">
        <v>160</v>
      </c>
      <c r="BM404" s="217" t="s">
        <v>529</v>
      </c>
    </row>
    <row r="405" s="2" customFormat="1" ht="16.5" customHeight="1">
      <c r="A405" s="40"/>
      <c r="B405" s="41"/>
      <c r="C405" s="257" t="s">
        <v>532</v>
      </c>
      <c r="D405" s="257" t="s">
        <v>220</v>
      </c>
      <c r="E405" s="258" t="s">
        <v>1220</v>
      </c>
      <c r="F405" s="259" t="s">
        <v>1221</v>
      </c>
      <c r="G405" s="260" t="s">
        <v>341</v>
      </c>
      <c r="H405" s="261">
        <v>1</v>
      </c>
      <c r="I405" s="262"/>
      <c r="J405" s="263">
        <f>ROUND(I405*H405,2)</f>
        <v>0</v>
      </c>
      <c r="K405" s="259" t="s">
        <v>19</v>
      </c>
      <c r="L405" s="264"/>
      <c r="M405" s="265" t="s">
        <v>19</v>
      </c>
      <c r="N405" s="266" t="s">
        <v>49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182</v>
      </c>
      <c r="AT405" s="217" t="s">
        <v>220</v>
      </c>
      <c r="AU405" s="217" t="s">
        <v>88</v>
      </c>
      <c r="AY405" s="19" t="s">
        <v>153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86</v>
      </c>
      <c r="BK405" s="218">
        <f>ROUND(I405*H405,2)</f>
        <v>0</v>
      </c>
      <c r="BL405" s="19" t="s">
        <v>160</v>
      </c>
      <c r="BM405" s="217" t="s">
        <v>535</v>
      </c>
    </row>
    <row r="406" s="2" customFormat="1" ht="16.5" customHeight="1">
      <c r="A406" s="40"/>
      <c r="B406" s="41"/>
      <c r="C406" s="257" t="s">
        <v>369</v>
      </c>
      <c r="D406" s="257" t="s">
        <v>220</v>
      </c>
      <c r="E406" s="258" t="s">
        <v>1222</v>
      </c>
      <c r="F406" s="259" t="s">
        <v>1223</v>
      </c>
      <c r="G406" s="260" t="s">
        <v>341</v>
      </c>
      <c r="H406" s="261">
        <v>1</v>
      </c>
      <c r="I406" s="262"/>
      <c r="J406" s="263">
        <f>ROUND(I406*H406,2)</f>
        <v>0</v>
      </c>
      <c r="K406" s="259" t="s">
        <v>159</v>
      </c>
      <c r="L406" s="264"/>
      <c r="M406" s="265" t="s">
        <v>19</v>
      </c>
      <c r="N406" s="266" t="s">
        <v>49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182</v>
      </c>
      <c r="AT406" s="217" t="s">
        <v>220</v>
      </c>
      <c r="AU406" s="217" t="s">
        <v>88</v>
      </c>
      <c r="AY406" s="19" t="s">
        <v>153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86</v>
      </c>
      <c r="BK406" s="218">
        <f>ROUND(I406*H406,2)</f>
        <v>0</v>
      </c>
      <c r="BL406" s="19" t="s">
        <v>160</v>
      </c>
      <c r="BM406" s="217" t="s">
        <v>539</v>
      </c>
    </row>
    <row r="407" s="2" customFormat="1" ht="16.5" customHeight="1">
      <c r="A407" s="40"/>
      <c r="B407" s="41"/>
      <c r="C407" s="206" t="s">
        <v>541</v>
      </c>
      <c r="D407" s="206" t="s">
        <v>155</v>
      </c>
      <c r="E407" s="207" t="s">
        <v>457</v>
      </c>
      <c r="F407" s="208" t="s">
        <v>458</v>
      </c>
      <c r="G407" s="209" t="s">
        <v>341</v>
      </c>
      <c r="H407" s="210">
        <v>3</v>
      </c>
      <c r="I407" s="211"/>
      <c r="J407" s="212">
        <f>ROUND(I407*H407,2)</f>
        <v>0</v>
      </c>
      <c r="K407" s="208" t="s">
        <v>159</v>
      </c>
      <c r="L407" s="46"/>
      <c r="M407" s="213" t="s">
        <v>19</v>
      </c>
      <c r="N407" s="214" t="s">
        <v>49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160</v>
      </c>
      <c r="AT407" s="217" t="s">
        <v>155</v>
      </c>
      <c r="AU407" s="217" t="s">
        <v>88</v>
      </c>
      <c r="AY407" s="19" t="s">
        <v>153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86</v>
      </c>
      <c r="BK407" s="218">
        <f>ROUND(I407*H407,2)</f>
        <v>0</v>
      </c>
      <c r="BL407" s="19" t="s">
        <v>160</v>
      </c>
      <c r="BM407" s="217" t="s">
        <v>544</v>
      </c>
    </row>
    <row r="408" s="2" customFormat="1">
      <c r="A408" s="40"/>
      <c r="B408" s="41"/>
      <c r="C408" s="42"/>
      <c r="D408" s="219" t="s">
        <v>161</v>
      </c>
      <c r="E408" s="42"/>
      <c r="F408" s="220" t="s">
        <v>460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161</v>
      </c>
      <c r="AU408" s="19" t="s">
        <v>88</v>
      </c>
    </row>
    <row r="409" s="13" customFormat="1">
      <c r="A409" s="13"/>
      <c r="B409" s="224"/>
      <c r="C409" s="225"/>
      <c r="D409" s="226" t="s">
        <v>163</v>
      </c>
      <c r="E409" s="227" t="s">
        <v>19</v>
      </c>
      <c r="F409" s="228" t="s">
        <v>170</v>
      </c>
      <c r="G409" s="225"/>
      <c r="H409" s="229">
        <v>3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163</v>
      </c>
      <c r="AU409" s="235" t="s">
        <v>88</v>
      </c>
      <c r="AV409" s="13" t="s">
        <v>88</v>
      </c>
      <c r="AW409" s="13" t="s">
        <v>37</v>
      </c>
      <c r="AX409" s="13" t="s">
        <v>78</v>
      </c>
      <c r="AY409" s="235" t="s">
        <v>153</v>
      </c>
    </row>
    <row r="410" s="14" customFormat="1">
      <c r="A410" s="14"/>
      <c r="B410" s="236"/>
      <c r="C410" s="237"/>
      <c r="D410" s="226" t="s">
        <v>163</v>
      </c>
      <c r="E410" s="238" t="s">
        <v>19</v>
      </c>
      <c r="F410" s="239" t="s">
        <v>190</v>
      </c>
      <c r="G410" s="237"/>
      <c r="H410" s="238" t="s">
        <v>19</v>
      </c>
      <c r="I410" s="240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163</v>
      </c>
      <c r="AU410" s="245" t="s">
        <v>88</v>
      </c>
      <c r="AV410" s="14" t="s">
        <v>86</v>
      </c>
      <c r="AW410" s="14" t="s">
        <v>37</v>
      </c>
      <c r="AX410" s="14" t="s">
        <v>78</v>
      </c>
      <c r="AY410" s="245" t="s">
        <v>153</v>
      </c>
    </row>
    <row r="411" s="15" customFormat="1">
      <c r="A411" s="15"/>
      <c r="B411" s="246"/>
      <c r="C411" s="247"/>
      <c r="D411" s="226" t="s">
        <v>163</v>
      </c>
      <c r="E411" s="248" t="s">
        <v>19</v>
      </c>
      <c r="F411" s="249" t="s">
        <v>166</v>
      </c>
      <c r="G411" s="247"/>
      <c r="H411" s="250">
        <v>3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163</v>
      </c>
      <c r="AU411" s="256" t="s">
        <v>88</v>
      </c>
      <c r="AV411" s="15" t="s">
        <v>160</v>
      </c>
      <c r="AW411" s="15" t="s">
        <v>37</v>
      </c>
      <c r="AX411" s="15" t="s">
        <v>86</v>
      </c>
      <c r="AY411" s="256" t="s">
        <v>153</v>
      </c>
    </row>
    <row r="412" s="2" customFormat="1" ht="16.5" customHeight="1">
      <c r="A412" s="40"/>
      <c r="B412" s="41"/>
      <c r="C412" s="257" t="s">
        <v>372</v>
      </c>
      <c r="D412" s="257" t="s">
        <v>220</v>
      </c>
      <c r="E412" s="258" t="s">
        <v>461</v>
      </c>
      <c r="F412" s="259" t="s">
        <v>462</v>
      </c>
      <c r="G412" s="260" t="s">
        <v>341</v>
      </c>
      <c r="H412" s="261">
        <v>3</v>
      </c>
      <c r="I412" s="262"/>
      <c r="J412" s="263">
        <f>ROUND(I412*H412,2)</f>
        <v>0</v>
      </c>
      <c r="K412" s="259" t="s">
        <v>159</v>
      </c>
      <c r="L412" s="264"/>
      <c r="M412" s="265" t="s">
        <v>19</v>
      </c>
      <c r="N412" s="266" t="s">
        <v>49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182</v>
      </c>
      <c r="AT412" s="217" t="s">
        <v>220</v>
      </c>
      <c r="AU412" s="217" t="s">
        <v>88</v>
      </c>
      <c r="AY412" s="19" t="s">
        <v>153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86</v>
      </c>
      <c r="BK412" s="218">
        <f>ROUND(I412*H412,2)</f>
        <v>0</v>
      </c>
      <c r="BL412" s="19" t="s">
        <v>160</v>
      </c>
      <c r="BM412" s="217" t="s">
        <v>551</v>
      </c>
    </row>
    <row r="413" s="2" customFormat="1" ht="16.5" customHeight="1">
      <c r="A413" s="40"/>
      <c r="B413" s="41"/>
      <c r="C413" s="257" t="s">
        <v>548</v>
      </c>
      <c r="D413" s="257" t="s">
        <v>220</v>
      </c>
      <c r="E413" s="258" t="s">
        <v>465</v>
      </c>
      <c r="F413" s="259" t="s">
        <v>466</v>
      </c>
      <c r="G413" s="260" t="s">
        <v>341</v>
      </c>
      <c r="H413" s="261">
        <v>3</v>
      </c>
      <c r="I413" s="262"/>
      <c r="J413" s="263">
        <f>ROUND(I413*H413,2)</f>
        <v>0</v>
      </c>
      <c r="K413" s="259" t="s">
        <v>159</v>
      </c>
      <c r="L413" s="264"/>
      <c r="M413" s="265" t="s">
        <v>19</v>
      </c>
      <c r="N413" s="266" t="s">
        <v>49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182</v>
      </c>
      <c r="AT413" s="217" t="s">
        <v>220</v>
      </c>
      <c r="AU413" s="217" t="s">
        <v>88</v>
      </c>
      <c r="AY413" s="19" t="s">
        <v>153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86</v>
      </c>
      <c r="BK413" s="218">
        <f>ROUND(I413*H413,2)</f>
        <v>0</v>
      </c>
      <c r="BL413" s="19" t="s">
        <v>160</v>
      </c>
      <c r="BM413" s="217" t="s">
        <v>555</v>
      </c>
    </row>
    <row r="414" s="2" customFormat="1" ht="16.5" customHeight="1">
      <c r="A414" s="40"/>
      <c r="B414" s="41"/>
      <c r="C414" s="257" t="s">
        <v>376</v>
      </c>
      <c r="D414" s="257" t="s">
        <v>220</v>
      </c>
      <c r="E414" s="258" t="s">
        <v>468</v>
      </c>
      <c r="F414" s="259" t="s">
        <v>469</v>
      </c>
      <c r="G414" s="260" t="s">
        <v>341</v>
      </c>
      <c r="H414" s="261">
        <v>3</v>
      </c>
      <c r="I414" s="262"/>
      <c r="J414" s="263">
        <f>ROUND(I414*H414,2)</f>
        <v>0</v>
      </c>
      <c r="K414" s="259" t="s">
        <v>159</v>
      </c>
      <c r="L414" s="264"/>
      <c r="M414" s="265" t="s">
        <v>19</v>
      </c>
      <c r="N414" s="266" t="s">
        <v>49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182</v>
      </c>
      <c r="AT414" s="217" t="s">
        <v>220</v>
      </c>
      <c r="AU414" s="217" t="s">
        <v>88</v>
      </c>
      <c r="AY414" s="19" t="s">
        <v>153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86</v>
      </c>
      <c r="BK414" s="218">
        <f>ROUND(I414*H414,2)</f>
        <v>0</v>
      </c>
      <c r="BL414" s="19" t="s">
        <v>160</v>
      </c>
      <c r="BM414" s="217" t="s">
        <v>561</v>
      </c>
    </row>
    <row r="415" s="2" customFormat="1" ht="16.5" customHeight="1">
      <c r="A415" s="40"/>
      <c r="B415" s="41"/>
      <c r="C415" s="257" t="s">
        <v>558</v>
      </c>
      <c r="D415" s="257" t="s">
        <v>220</v>
      </c>
      <c r="E415" s="258" t="s">
        <v>472</v>
      </c>
      <c r="F415" s="259" t="s">
        <v>473</v>
      </c>
      <c r="G415" s="260" t="s">
        <v>341</v>
      </c>
      <c r="H415" s="261">
        <v>3</v>
      </c>
      <c r="I415" s="262"/>
      <c r="J415" s="263">
        <f>ROUND(I415*H415,2)</f>
        <v>0</v>
      </c>
      <c r="K415" s="259" t="s">
        <v>159</v>
      </c>
      <c r="L415" s="264"/>
      <c r="M415" s="265" t="s">
        <v>19</v>
      </c>
      <c r="N415" s="266" t="s">
        <v>49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182</v>
      </c>
      <c r="AT415" s="217" t="s">
        <v>220</v>
      </c>
      <c r="AU415" s="217" t="s">
        <v>88</v>
      </c>
      <c r="AY415" s="19" t="s">
        <v>153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86</v>
      </c>
      <c r="BK415" s="218">
        <f>ROUND(I415*H415,2)</f>
        <v>0</v>
      </c>
      <c r="BL415" s="19" t="s">
        <v>160</v>
      </c>
      <c r="BM415" s="217" t="s">
        <v>565</v>
      </c>
    </row>
    <row r="416" s="2" customFormat="1" ht="24.15" customHeight="1">
      <c r="A416" s="40"/>
      <c r="B416" s="41"/>
      <c r="C416" s="206" t="s">
        <v>379</v>
      </c>
      <c r="D416" s="206" t="s">
        <v>155</v>
      </c>
      <c r="E416" s="207" t="s">
        <v>1224</v>
      </c>
      <c r="F416" s="208" t="s">
        <v>1225</v>
      </c>
      <c r="G416" s="209" t="s">
        <v>274</v>
      </c>
      <c r="H416" s="210">
        <v>7.7000000000000002</v>
      </c>
      <c r="I416" s="211"/>
      <c r="J416" s="212">
        <f>ROUND(I416*H416,2)</f>
        <v>0</v>
      </c>
      <c r="K416" s="208" t="s">
        <v>159</v>
      </c>
      <c r="L416" s="46"/>
      <c r="M416" s="213" t="s">
        <v>19</v>
      </c>
      <c r="N416" s="214" t="s">
        <v>49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160</v>
      </c>
      <c r="AT416" s="217" t="s">
        <v>155</v>
      </c>
      <c r="AU416" s="217" t="s">
        <v>88</v>
      </c>
      <c r="AY416" s="19" t="s">
        <v>153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86</v>
      </c>
      <c r="BK416" s="218">
        <f>ROUND(I416*H416,2)</f>
        <v>0</v>
      </c>
      <c r="BL416" s="19" t="s">
        <v>160</v>
      </c>
      <c r="BM416" s="217" t="s">
        <v>574</v>
      </c>
    </row>
    <row r="417" s="2" customFormat="1">
      <c r="A417" s="40"/>
      <c r="B417" s="41"/>
      <c r="C417" s="42"/>
      <c r="D417" s="219" t="s">
        <v>161</v>
      </c>
      <c r="E417" s="42"/>
      <c r="F417" s="220" t="s">
        <v>1226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161</v>
      </c>
      <c r="AU417" s="19" t="s">
        <v>88</v>
      </c>
    </row>
    <row r="418" s="13" customFormat="1">
      <c r="A418" s="13"/>
      <c r="B418" s="224"/>
      <c r="C418" s="225"/>
      <c r="D418" s="226" t="s">
        <v>163</v>
      </c>
      <c r="E418" s="227" t="s">
        <v>19</v>
      </c>
      <c r="F418" s="228" t="s">
        <v>1227</v>
      </c>
      <c r="G418" s="225"/>
      <c r="H418" s="229">
        <v>7.7000000000000002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163</v>
      </c>
      <c r="AU418" s="235" t="s">
        <v>88</v>
      </c>
      <c r="AV418" s="13" t="s">
        <v>88</v>
      </c>
      <c r="AW418" s="13" t="s">
        <v>37</v>
      </c>
      <c r="AX418" s="13" t="s">
        <v>78</v>
      </c>
      <c r="AY418" s="235" t="s">
        <v>153</v>
      </c>
    </row>
    <row r="419" s="14" customFormat="1">
      <c r="A419" s="14"/>
      <c r="B419" s="236"/>
      <c r="C419" s="237"/>
      <c r="D419" s="226" t="s">
        <v>163</v>
      </c>
      <c r="E419" s="238" t="s">
        <v>19</v>
      </c>
      <c r="F419" s="239" t="s">
        <v>190</v>
      </c>
      <c r="G419" s="237"/>
      <c r="H419" s="238" t="s">
        <v>19</v>
      </c>
      <c r="I419" s="240"/>
      <c r="J419" s="237"/>
      <c r="K419" s="237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163</v>
      </c>
      <c r="AU419" s="245" t="s">
        <v>88</v>
      </c>
      <c r="AV419" s="14" t="s">
        <v>86</v>
      </c>
      <c r="AW419" s="14" t="s">
        <v>37</v>
      </c>
      <c r="AX419" s="14" t="s">
        <v>78</v>
      </c>
      <c r="AY419" s="245" t="s">
        <v>153</v>
      </c>
    </row>
    <row r="420" s="15" customFormat="1">
      <c r="A420" s="15"/>
      <c r="B420" s="246"/>
      <c r="C420" s="247"/>
      <c r="D420" s="226" t="s">
        <v>163</v>
      </c>
      <c r="E420" s="248" t="s">
        <v>19</v>
      </c>
      <c r="F420" s="249" t="s">
        <v>166</v>
      </c>
      <c r="G420" s="247"/>
      <c r="H420" s="250">
        <v>7.7000000000000002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163</v>
      </c>
      <c r="AU420" s="256" t="s">
        <v>88</v>
      </c>
      <c r="AV420" s="15" t="s">
        <v>160</v>
      </c>
      <c r="AW420" s="15" t="s">
        <v>37</v>
      </c>
      <c r="AX420" s="15" t="s">
        <v>86</v>
      </c>
      <c r="AY420" s="256" t="s">
        <v>153</v>
      </c>
    </row>
    <row r="421" s="2" customFormat="1" ht="24.15" customHeight="1">
      <c r="A421" s="40"/>
      <c r="B421" s="41"/>
      <c r="C421" s="206" t="s">
        <v>233</v>
      </c>
      <c r="D421" s="206" t="s">
        <v>155</v>
      </c>
      <c r="E421" s="207" t="s">
        <v>494</v>
      </c>
      <c r="F421" s="208" t="s">
        <v>495</v>
      </c>
      <c r="G421" s="209" t="s">
        <v>274</v>
      </c>
      <c r="H421" s="210">
        <v>39</v>
      </c>
      <c r="I421" s="211"/>
      <c r="J421" s="212">
        <f>ROUND(I421*H421,2)</f>
        <v>0</v>
      </c>
      <c r="K421" s="208" t="s">
        <v>159</v>
      </c>
      <c r="L421" s="46"/>
      <c r="M421" s="213" t="s">
        <v>19</v>
      </c>
      <c r="N421" s="214" t="s">
        <v>49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160</v>
      </c>
      <c r="AT421" s="217" t="s">
        <v>155</v>
      </c>
      <c r="AU421" s="217" t="s">
        <v>88</v>
      </c>
      <c r="AY421" s="19" t="s">
        <v>153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86</v>
      </c>
      <c r="BK421" s="218">
        <f>ROUND(I421*H421,2)</f>
        <v>0</v>
      </c>
      <c r="BL421" s="19" t="s">
        <v>160</v>
      </c>
      <c r="BM421" s="217" t="s">
        <v>902</v>
      </c>
    </row>
    <row r="422" s="2" customFormat="1">
      <c r="A422" s="40"/>
      <c r="B422" s="41"/>
      <c r="C422" s="42"/>
      <c r="D422" s="219" t="s">
        <v>161</v>
      </c>
      <c r="E422" s="42"/>
      <c r="F422" s="220" t="s">
        <v>497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161</v>
      </c>
      <c r="AU422" s="19" t="s">
        <v>88</v>
      </c>
    </row>
    <row r="423" s="13" customFormat="1">
      <c r="A423" s="13"/>
      <c r="B423" s="224"/>
      <c r="C423" s="225"/>
      <c r="D423" s="226" t="s">
        <v>163</v>
      </c>
      <c r="E423" s="227" t="s">
        <v>19</v>
      </c>
      <c r="F423" s="228" t="s">
        <v>359</v>
      </c>
      <c r="G423" s="225"/>
      <c r="H423" s="229">
        <v>39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163</v>
      </c>
      <c r="AU423" s="235" t="s">
        <v>88</v>
      </c>
      <c r="AV423" s="13" t="s">
        <v>88</v>
      </c>
      <c r="AW423" s="13" t="s">
        <v>37</v>
      </c>
      <c r="AX423" s="13" t="s">
        <v>78</v>
      </c>
      <c r="AY423" s="235" t="s">
        <v>153</v>
      </c>
    </row>
    <row r="424" s="14" customFormat="1">
      <c r="A424" s="14"/>
      <c r="B424" s="236"/>
      <c r="C424" s="237"/>
      <c r="D424" s="226" t="s">
        <v>163</v>
      </c>
      <c r="E424" s="238" t="s">
        <v>19</v>
      </c>
      <c r="F424" s="239" t="s">
        <v>190</v>
      </c>
      <c r="G424" s="237"/>
      <c r="H424" s="238" t="s">
        <v>19</v>
      </c>
      <c r="I424" s="240"/>
      <c r="J424" s="237"/>
      <c r="K424" s="237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163</v>
      </c>
      <c r="AU424" s="245" t="s">
        <v>88</v>
      </c>
      <c r="AV424" s="14" t="s">
        <v>86</v>
      </c>
      <c r="AW424" s="14" t="s">
        <v>37</v>
      </c>
      <c r="AX424" s="14" t="s">
        <v>78</v>
      </c>
      <c r="AY424" s="245" t="s">
        <v>153</v>
      </c>
    </row>
    <row r="425" s="15" customFormat="1">
      <c r="A425" s="15"/>
      <c r="B425" s="246"/>
      <c r="C425" s="247"/>
      <c r="D425" s="226" t="s">
        <v>163</v>
      </c>
      <c r="E425" s="248" t="s">
        <v>19</v>
      </c>
      <c r="F425" s="249" t="s">
        <v>166</v>
      </c>
      <c r="G425" s="247"/>
      <c r="H425" s="250">
        <v>39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163</v>
      </c>
      <c r="AU425" s="256" t="s">
        <v>88</v>
      </c>
      <c r="AV425" s="15" t="s">
        <v>160</v>
      </c>
      <c r="AW425" s="15" t="s">
        <v>37</v>
      </c>
      <c r="AX425" s="15" t="s">
        <v>86</v>
      </c>
      <c r="AY425" s="256" t="s">
        <v>153</v>
      </c>
    </row>
    <row r="426" s="2" customFormat="1" ht="16.5" customHeight="1">
      <c r="A426" s="40"/>
      <c r="B426" s="41"/>
      <c r="C426" s="257" t="s">
        <v>384</v>
      </c>
      <c r="D426" s="257" t="s">
        <v>220</v>
      </c>
      <c r="E426" s="258" t="s">
        <v>499</v>
      </c>
      <c r="F426" s="259" t="s">
        <v>500</v>
      </c>
      <c r="G426" s="260" t="s">
        <v>274</v>
      </c>
      <c r="H426" s="261">
        <v>39.780000000000001</v>
      </c>
      <c r="I426" s="262"/>
      <c r="J426" s="263">
        <f>ROUND(I426*H426,2)</f>
        <v>0</v>
      </c>
      <c r="K426" s="259" t="s">
        <v>159</v>
      </c>
      <c r="L426" s="264"/>
      <c r="M426" s="265" t="s">
        <v>19</v>
      </c>
      <c r="N426" s="266" t="s">
        <v>49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182</v>
      </c>
      <c r="AT426" s="217" t="s">
        <v>220</v>
      </c>
      <c r="AU426" s="217" t="s">
        <v>88</v>
      </c>
      <c r="AY426" s="19" t="s">
        <v>153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86</v>
      </c>
      <c r="BK426" s="218">
        <f>ROUND(I426*H426,2)</f>
        <v>0</v>
      </c>
      <c r="BL426" s="19" t="s">
        <v>160</v>
      </c>
      <c r="BM426" s="217" t="s">
        <v>905</v>
      </c>
    </row>
    <row r="427" s="13" customFormat="1">
      <c r="A427" s="13"/>
      <c r="B427" s="224"/>
      <c r="C427" s="225"/>
      <c r="D427" s="226" t="s">
        <v>163</v>
      </c>
      <c r="E427" s="227" t="s">
        <v>19</v>
      </c>
      <c r="F427" s="228" t="s">
        <v>1228</v>
      </c>
      <c r="G427" s="225"/>
      <c r="H427" s="229">
        <v>39.780000000000001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163</v>
      </c>
      <c r="AU427" s="235" t="s">
        <v>88</v>
      </c>
      <c r="AV427" s="13" t="s">
        <v>88</v>
      </c>
      <c r="AW427" s="13" t="s">
        <v>37</v>
      </c>
      <c r="AX427" s="13" t="s">
        <v>78</v>
      </c>
      <c r="AY427" s="235" t="s">
        <v>153</v>
      </c>
    </row>
    <row r="428" s="15" customFormat="1">
      <c r="A428" s="15"/>
      <c r="B428" s="246"/>
      <c r="C428" s="247"/>
      <c r="D428" s="226" t="s">
        <v>163</v>
      </c>
      <c r="E428" s="248" t="s">
        <v>19</v>
      </c>
      <c r="F428" s="249" t="s">
        <v>166</v>
      </c>
      <c r="G428" s="247"/>
      <c r="H428" s="250">
        <v>39.780000000000001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163</v>
      </c>
      <c r="AU428" s="256" t="s">
        <v>88</v>
      </c>
      <c r="AV428" s="15" t="s">
        <v>160</v>
      </c>
      <c r="AW428" s="15" t="s">
        <v>37</v>
      </c>
      <c r="AX428" s="15" t="s">
        <v>86</v>
      </c>
      <c r="AY428" s="256" t="s">
        <v>153</v>
      </c>
    </row>
    <row r="429" s="2" customFormat="1" ht="24.15" customHeight="1">
      <c r="A429" s="40"/>
      <c r="B429" s="41"/>
      <c r="C429" s="206" t="s">
        <v>906</v>
      </c>
      <c r="D429" s="206" t="s">
        <v>155</v>
      </c>
      <c r="E429" s="207" t="s">
        <v>1229</v>
      </c>
      <c r="F429" s="208" t="s">
        <v>1230</v>
      </c>
      <c r="G429" s="209" t="s">
        <v>274</v>
      </c>
      <c r="H429" s="210">
        <v>275</v>
      </c>
      <c r="I429" s="211"/>
      <c r="J429" s="212">
        <f>ROUND(I429*H429,2)</f>
        <v>0</v>
      </c>
      <c r="K429" s="208" t="s">
        <v>159</v>
      </c>
      <c r="L429" s="46"/>
      <c r="M429" s="213" t="s">
        <v>19</v>
      </c>
      <c r="N429" s="214" t="s">
        <v>49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160</v>
      </c>
      <c r="AT429" s="217" t="s">
        <v>155</v>
      </c>
      <c r="AU429" s="217" t="s">
        <v>88</v>
      </c>
      <c r="AY429" s="19" t="s">
        <v>153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86</v>
      </c>
      <c r="BK429" s="218">
        <f>ROUND(I429*H429,2)</f>
        <v>0</v>
      </c>
      <c r="BL429" s="19" t="s">
        <v>160</v>
      </c>
      <c r="BM429" s="217" t="s">
        <v>909</v>
      </c>
    </row>
    <row r="430" s="2" customFormat="1">
      <c r="A430" s="40"/>
      <c r="B430" s="41"/>
      <c r="C430" s="42"/>
      <c r="D430" s="219" t="s">
        <v>161</v>
      </c>
      <c r="E430" s="42"/>
      <c r="F430" s="220" t="s">
        <v>1231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161</v>
      </c>
      <c r="AU430" s="19" t="s">
        <v>88</v>
      </c>
    </row>
    <row r="431" s="13" customFormat="1">
      <c r="A431" s="13"/>
      <c r="B431" s="224"/>
      <c r="C431" s="225"/>
      <c r="D431" s="226" t="s">
        <v>163</v>
      </c>
      <c r="E431" s="227" t="s">
        <v>19</v>
      </c>
      <c r="F431" s="228" t="s">
        <v>1232</v>
      </c>
      <c r="G431" s="225"/>
      <c r="H431" s="229">
        <v>275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163</v>
      </c>
      <c r="AU431" s="235" t="s">
        <v>88</v>
      </c>
      <c r="AV431" s="13" t="s">
        <v>88</v>
      </c>
      <c r="AW431" s="13" t="s">
        <v>37</v>
      </c>
      <c r="AX431" s="13" t="s">
        <v>78</v>
      </c>
      <c r="AY431" s="235" t="s">
        <v>153</v>
      </c>
    </row>
    <row r="432" s="14" customFormat="1">
      <c r="A432" s="14"/>
      <c r="B432" s="236"/>
      <c r="C432" s="237"/>
      <c r="D432" s="226" t="s">
        <v>163</v>
      </c>
      <c r="E432" s="238" t="s">
        <v>19</v>
      </c>
      <c r="F432" s="239" t="s">
        <v>190</v>
      </c>
      <c r="G432" s="237"/>
      <c r="H432" s="238" t="s">
        <v>19</v>
      </c>
      <c r="I432" s="240"/>
      <c r="J432" s="237"/>
      <c r="K432" s="237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163</v>
      </c>
      <c r="AU432" s="245" t="s">
        <v>88</v>
      </c>
      <c r="AV432" s="14" t="s">
        <v>86</v>
      </c>
      <c r="AW432" s="14" t="s">
        <v>37</v>
      </c>
      <c r="AX432" s="14" t="s">
        <v>78</v>
      </c>
      <c r="AY432" s="245" t="s">
        <v>153</v>
      </c>
    </row>
    <row r="433" s="15" customFormat="1">
      <c r="A433" s="15"/>
      <c r="B433" s="246"/>
      <c r="C433" s="247"/>
      <c r="D433" s="226" t="s">
        <v>163</v>
      </c>
      <c r="E433" s="248" t="s">
        <v>19</v>
      </c>
      <c r="F433" s="249" t="s">
        <v>166</v>
      </c>
      <c r="G433" s="247"/>
      <c r="H433" s="250">
        <v>275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163</v>
      </c>
      <c r="AU433" s="256" t="s">
        <v>88</v>
      </c>
      <c r="AV433" s="15" t="s">
        <v>160</v>
      </c>
      <c r="AW433" s="15" t="s">
        <v>37</v>
      </c>
      <c r="AX433" s="15" t="s">
        <v>86</v>
      </c>
      <c r="AY433" s="256" t="s">
        <v>153</v>
      </c>
    </row>
    <row r="434" s="2" customFormat="1" ht="16.5" customHeight="1">
      <c r="A434" s="40"/>
      <c r="B434" s="41"/>
      <c r="C434" s="257" t="s">
        <v>387</v>
      </c>
      <c r="D434" s="257" t="s">
        <v>220</v>
      </c>
      <c r="E434" s="258" t="s">
        <v>1233</v>
      </c>
      <c r="F434" s="259" t="s">
        <v>1234</v>
      </c>
      <c r="G434" s="260" t="s">
        <v>274</v>
      </c>
      <c r="H434" s="261">
        <v>280.5</v>
      </c>
      <c r="I434" s="262"/>
      <c r="J434" s="263">
        <f>ROUND(I434*H434,2)</f>
        <v>0</v>
      </c>
      <c r="K434" s="259" t="s">
        <v>159</v>
      </c>
      <c r="L434" s="264"/>
      <c r="M434" s="265" t="s">
        <v>19</v>
      </c>
      <c r="N434" s="266" t="s">
        <v>49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182</v>
      </c>
      <c r="AT434" s="217" t="s">
        <v>220</v>
      </c>
      <c r="AU434" s="217" t="s">
        <v>88</v>
      </c>
      <c r="AY434" s="19" t="s">
        <v>153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86</v>
      </c>
      <c r="BK434" s="218">
        <f>ROUND(I434*H434,2)</f>
        <v>0</v>
      </c>
      <c r="BL434" s="19" t="s">
        <v>160</v>
      </c>
      <c r="BM434" s="217" t="s">
        <v>912</v>
      </c>
    </row>
    <row r="435" s="13" customFormat="1">
      <c r="A435" s="13"/>
      <c r="B435" s="224"/>
      <c r="C435" s="225"/>
      <c r="D435" s="226" t="s">
        <v>163</v>
      </c>
      <c r="E435" s="227" t="s">
        <v>19</v>
      </c>
      <c r="F435" s="228" t="s">
        <v>1235</v>
      </c>
      <c r="G435" s="225"/>
      <c r="H435" s="229">
        <v>280.5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163</v>
      </c>
      <c r="AU435" s="235" t="s">
        <v>88</v>
      </c>
      <c r="AV435" s="13" t="s">
        <v>88</v>
      </c>
      <c r="AW435" s="13" t="s">
        <v>37</v>
      </c>
      <c r="AX435" s="13" t="s">
        <v>78</v>
      </c>
      <c r="AY435" s="235" t="s">
        <v>153</v>
      </c>
    </row>
    <row r="436" s="15" customFormat="1">
      <c r="A436" s="15"/>
      <c r="B436" s="246"/>
      <c r="C436" s="247"/>
      <c r="D436" s="226" t="s">
        <v>163</v>
      </c>
      <c r="E436" s="248" t="s">
        <v>19</v>
      </c>
      <c r="F436" s="249" t="s">
        <v>166</v>
      </c>
      <c r="G436" s="247"/>
      <c r="H436" s="250">
        <v>280.5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163</v>
      </c>
      <c r="AU436" s="256" t="s">
        <v>88</v>
      </c>
      <c r="AV436" s="15" t="s">
        <v>160</v>
      </c>
      <c r="AW436" s="15" t="s">
        <v>37</v>
      </c>
      <c r="AX436" s="15" t="s">
        <v>86</v>
      </c>
      <c r="AY436" s="256" t="s">
        <v>153</v>
      </c>
    </row>
    <row r="437" s="2" customFormat="1" ht="24.15" customHeight="1">
      <c r="A437" s="40"/>
      <c r="B437" s="41"/>
      <c r="C437" s="206" t="s">
        <v>913</v>
      </c>
      <c r="D437" s="206" t="s">
        <v>155</v>
      </c>
      <c r="E437" s="207" t="s">
        <v>1236</v>
      </c>
      <c r="F437" s="208" t="s">
        <v>1237</v>
      </c>
      <c r="G437" s="209" t="s">
        <v>274</v>
      </c>
      <c r="H437" s="210">
        <v>509</v>
      </c>
      <c r="I437" s="211"/>
      <c r="J437" s="212">
        <f>ROUND(I437*H437,2)</f>
        <v>0</v>
      </c>
      <c r="K437" s="208" t="s">
        <v>159</v>
      </c>
      <c r="L437" s="46"/>
      <c r="M437" s="213" t="s">
        <v>19</v>
      </c>
      <c r="N437" s="214" t="s">
        <v>49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160</v>
      </c>
      <c r="AT437" s="217" t="s">
        <v>155</v>
      </c>
      <c r="AU437" s="217" t="s">
        <v>88</v>
      </c>
      <c r="AY437" s="19" t="s">
        <v>153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86</v>
      </c>
      <c r="BK437" s="218">
        <f>ROUND(I437*H437,2)</f>
        <v>0</v>
      </c>
      <c r="BL437" s="19" t="s">
        <v>160</v>
      </c>
      <c r="BM437" s="217" t="s">
        <v>916</v>
      </c>
    </row>
    <row r="438" s="2" customFormat="1">
      <c r="A438" s="40"/>
      <c r="B438" s="41"/>
      <c r="C438" s="42"/>
      <c r="D438" s="219" t="s">
        <v>161</v>
      </c>
      <c r="E438" s="42"/>
      <c r="F438" s="220" t="s">
        <v>1238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161</v>
      </c>
      <c r="AU438" s="19" t="s">
        <v>88</v>
      </c>
    </row>
    <row r="439" s="13" customFormat="1">
      <c r="A439" s="13"/>
      <c r="B439" s="224"/>
      <c r="C439" s="225"/>
      <c r="D439" s="226" t="s">
        <v>163</v>
      </c>
      <c r="E439" s="227" t="s">
        <v>19</v>
      </c>
      <c r="F439" s="228" t="s">
        <v>1239</v>
      </c>
      <c r="G439" s="225"/>
      <c r="H439" s="229">
        <v>509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163</v>
      </c>
      <c r="AU439" s="235" t="s">
        <v>88</v>
      </c>
      <c r="AV439" s="13" t="s">
        <v>88</v>
      </c>
      <c r="AW439" s="13" t="s">
        <v>37</v>
      </c>
      <c r="AX439" s="13" t="s">
        <v>78</v>
      </c>
      <c r="AY439" s="235" t="s">
        <v>153</v>
      </c>
    </row>
    <row r="440" s="14" customFormat="1">
      <c r="A440" s="14"/>
      <c r="B440" s="236"/>
      <c r="C440" s="237"/>
      <c r="D440" s="226" t="s">
        <v>163</v>
      </c>
      <c r="E440" s="238" t="s">
        <v>19</v>
      </c>
      <c r="F440" s="239" t="s">
        <v>190</v>
      </c>
      <c r="G440" s="237"/>
      <c r="H440" s="238" t="s">
        <v>19</v>
      </c>
      <c r="I440" s="240"/>
      <c r="J440" s="237"/>
      <c r="K440" s="237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163</v>
      </c>
      <c r="AU440" s="245" t="s">
        <v>88</v>
      </c>
      <c r="AV440" s="14" t="s">
        <v>86</v>
      </c>
      <c r="AW440" s="14" t="s">
        <v>37</v>
      </c>
      <c r="AX440" s="14" t="s">
        <v>78</v>
      </c>
      <c r="AY440" s="245" t="s">
        <v>153</v>
      </c>
    </row>
    <row r="441" s="15" customFormat="1">
      <c r="A441" s="15"/>
      <c r="B441" s="246"/>
      <c r="C441" s="247"/>
      <c r="D441" s="226" t="s">
        <v>163</v>
      </c>
      <c r="E441" s="248" t="s">
        <v>19</v>
      </c>
      <c r="F441" s="249" t="s">
        <v>166</v>
      </c>
      <c r="G441" s="247"/>
      <c r="H441" s="250">
        <v>509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163</v>
      </c>
      <c r="AU441" s="256" t="s">
        <v>88</v>
      </c>
      <c r="AV441" s="15" t="s">
        <v>160</v>
      </c>
      <c r="AW441" s="15" t="s">
        <v>37</v>
      </c>
      <c r="AX441" s="15" t="s">
        <v>86</v>
      </c>
      <c r="AY441" s="256" t="s">
        <v>153</v>
      </c>
    </row>
    <row r="442" s="2" customFormat="1" ht="16.5" customHeight="1">
      <c r="A442" s="40"/>
      <c r="B442" s="41"/>
      <c r="C442" s="257" t="s">
        <v>392</v>
      </c>
      <c r="D442" s="257" t="s">
        <v>220</v>
      </c>
      <c r="E442" s="258" t="s">
        <v>1240</v>
      </c>
      <c r="F442" s="259" t="s">
        <v>1241</v>
      </c>
      <c r="G442" s="260" t="s">
        <v>274</v>
      </c>
      <c r="H442" s="261">
        <v>514.09000000000003</v>
      </c>
      <c r="I442" s="262"/>
      <c r="J442" s="263">
        <f>ROUND(I442*H442,2)</f>
        <v>0</v>
      </c>
      <c r="K442" s="259" t="s">
        <v>159</v>
      </c>
      <c r="L442" s="264"/>
      <c r="M442" s="265" t="s">
        <v>19</v>
      </c>
      <c r="N442" s="266" t="s">
        <v>49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182</v>
      </c>
      <c r="AT442" s="217" t="s">
        <v>220</v>
      </c>
      <c r="AU442" s="217" t="s">
        <v>88</v>
      </c>
      <c r="AY442" s="19" t="s">
        <v>153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86</v>
      </c>
      <c r="BK442" s="218">
        <f>ROUND(I442*H442,2)</f>
        <v>0</v>
      </c>
      <c r="BL442" s="19" t="s">
        <v>160</v>
      </c>
      <c r="BM442" s="217" t="s">
        <v>919</v>
      </c>
    </row>
    <row r="443" s="13" customFormat="1">
      <c r="A443" s="13"/>
      <c r="B443" s="224"/>
      <c r="C443" s="225"/>
      <c r="D443" s="226" t="s">
        <v>163</v>
      </c>
      <c r="E443" s="227" t="s">
        <v>19</v>
      </c>
      <c r="F443" s="228" t="s">
        <v>1242</v>
      </c>
      <c r="G443" s="225"/>
      <c r="H443" s="229">
        <v>514.09000000000003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163</v>
      </c>
      <c r="AU443" s="235" t="s">
        <v>88</v>
      </c>
      <c r="AV443" s="13" t="s">
        <v>88</v>
      </c>
      <c r="AW443" s="13" t="s">
        <v>37</v>
      </c>
      <c r="AX443" s="13" t="s">
        <v>78</v>
      </c>
      <c r="AY443" s="235" t="s">
        <v>153</v>
      </c>
    </row>
    <row r="444" s="15" customFormat="1">
      <c r="A444" s="15"/>
      <c r="B444" s="246"/>
      <c r="C444" s="247"/>
      <c r="D444" s="226" t="s">
        <v>163</v>
      </c>
      <c r="E444" s="248" t="s">
        <v>19</v>
      </c>
      <c r="F444" s="249" t="s">
        <v>166</v>
      </c>
      <c r="G444" s="247"/>
      <c r="H444" s="250">
        <v>514.09000000000003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163</v>
      </c>
      <c r="AU444" s="256" t="s">
        <v>88</v>
      </c>
      <c r="AV444" s="15" t="s">
        <v>160</v>
      </c>
      <c r="AW444" s="15" t="s">
        <v>37</v>
      </c>
      <c r="AX444" s="15" t="s">
        <v>86</v>
      </c>
      <c r="AY444" s="256" t="s">
        <v>153</v>
      </c>
    </row>
    <row r="445" s="2" customFormat="1" ht="16.5" customHeight="1">
      <c r="A445" s="40"/>
      <c r="B445" s="41"/>
      <c r="C445" s="206" t="s">
        <v>920</v>
      </c>
      <c r="D445" s="206" t="s">
        <v>155</v>
      </c>
      <c r="E445" s="207" t="s">
        <v>512</v>
      </c>
      <c r="F445" s="208" t="s">
        <v>513</v>
      </c>
      <c r="G445" s="209" t="s">
        <v>173</v>
      </c>
      <c r="H445" s="210">
        <v>1.1699999999999999</v>
      </c>
      <c r="I445" s="211"/>
      <c r="J445" s="212">
        <f>ROUND(I445*H445,2)</f>
        <v>0</v>
      </c>
      <c r="K445" s="208" t="s">
        <v>159</v>
      </c>
      <c r="L445" s="46"/>
      <c r="M445" s="213" t="s">
        <v>19</v>
      </c>
      <c r="N445" s="214" t="s">
        <v>49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160</v>
      </c>
      <c r="AT445" s="217" t="s">
        <v>155</v>
      </c>
      <c r="AU445" s="217" t="s">
        <v>88</v>
      </c>
      <c r="AY445" s="19" t="s">
        <v>153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86</v>
      </c>
      <c r="BK445" s="218">
        <f>ROUND(I445*H445,2)</f>
        <v>0</v>
      </c>
      <c r="BL445" s="19" t="s">
        <v>160</v>
      </c>
      <c r="BM445" s="217" t="s">
        <v>923</v>
      </c>
    </row>
    <row r="446" s="2" customFormat="1">
      <c r="A446" s="40"/>
      <c r="B446" s="41"/>
      <c r="C446" s="42"/>
      <c r="D446" s="219" t="s">
        <v>161</v>
      </c>
      <c r="E446" s="42"/>
      <c r="F446" s="220" t="s">
        <v>515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161</v>
      </c>
      <c r="AU446" s="19" t="s">
        <v>88</v>
      </c>
    </row>
    <row r="447" s="13" customFormat="1">
      <c r="A447" s="13"/>
      <c r="B447" s="224"/>
      <c r="C447" s="225"/>
      <c r="D447" s="226" t="s">
        <v>163</v>
      </c>
      <c r="E447" s="227" t="s">
        <v>19</v>
      </c>
      <c r="F447" s="228" t="s">
        <v>1243</v>
      </c>
      <c r="G447" s="225"/>
      <c r="H447" s="229">
        <v>1.1699999999999999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163</v>
      </c>
      <c r="AU447" s="235" t="s">
        <v>88</v>
      </c>
      <c r="AV447" s="13" t="s">
        <v>88</v>
      </c>
      <c r="AW447" s="13" t="s">
        <v>37</v>
      </c>
      <c r="AX447" s="13" t="s">
        <v>78</v>
      </c>
      <c r="AY447" s="235" t="s">
        <v>153</v>
      </c>
    </row>
    <row r="448" s="15" customFormat="1">
      <c r="A448" s="15"/>
      <c r="B448" s="246"/>
      <c r="C448" s="247"/>
      <c r="D448" s="226" t="s">
        <v>163</v>
      </c>
      <c r="E448" s="248" t="s">
        <v>19</v>
      </c>
      <c r="F448" s="249" t="s">
        <v>166</v>
      </c>
      <c r="G448" s="247"/>
      <c r="H448" s="250">
        <v>1.1699999999999999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163</v>
      </c>
      <c r="AU448" s="256" t="s">
        <v>88</v>
      </c>
      <c r="AV448" s="15" t="s">
        <v>160</v>
      </c>
      <c r="AW448" s="15" t="s">
        <v>37</v>
      </c>
      <c r="AX448" s="15" t="s">
        <v>86</v>
      </c>
      <c r="AY448" s="256" t="s">
        <v>153</v>
      </c>
    </row>
    <row r="449" s="2" customFormat="1" ht="24.15" customHeight="1">
      <c r="A449" s="40"/>
      <c r="B449" s="41"/>
      <c r="C449" s="206" t="s">
        <v>395</v>
      </c>
      <c r="D449" s="206" t="s">
        <v>155</v>
      </c>
      <c r="E449" s="207" t="s">
        <v>1244</v>
      </c>
      <c r="F449" s="208" t="s">
        <v>1245</v>
      </c>
      <c r="G449" s="209" t="s">
        <v>274</v>
      </c>
      <c r="H449" s="210">
        <v>81.099999999999994</v>
      </c>
      <c r="I449" s="211"/>
      <c r="J449" s="212">
        <f>ROUND(I449*H449,2)</f>
        <v>0</v>
      </c>
      <c r="K449" s="208" t="s">
        <v>159</v>
      </c>
      <c r="L449" s="46"/>
      <c r="M449" s="213" t="s">
        <v>19</v>
      </c>
      <c r="N449" s="214" t="s">
        <v>49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160</v>
      </c>
      <c r="AT449" s="217" t="s">
        <v>155</v>
      </c>
      <c r="AU449" s="217" t="s">
        <v>88</v>
      </c>
      <c r="AY449" s="19" t="s">
        <v>153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86</v>
      </c>
      <c r="BK449" s="218">
        <f>ROUND(I449*H449,2)</f>
        <v>0</v>
      </c>
      <c r="BL449" s="19" t="s">
        <v>160</v>
      </c>
      <c r="BM449" s="217" t="s">
        <v>926</v>
      </c>
    </row>
    <row r="450" s="2" customFormat="1">
      <c r="A450" s="40"/>
      <c r="B450" s="41"/>
      <c r="C450" s="42"/>
      <c r="D450" s="219" t="s">
        <v>161</v>
      </c>
      <c r="E450" s="42"/>
      <c r="F450" s="220" t="s">
        <v>1246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161</v>
      </c>
      <c r="AU450" s="19" t="s">
        <v>88</v>
      </c>
    </row>
    <row r="451" s="13" customFormat="1">
      <c r="A451" s="13"/>
      <c r="B451" s="224"/>
      <c r="C451" s="225"/>
      <c r="D451" s="226" t="s">
        <v>163</v>
      </c>
      <c r="E451" s="227" t="s">
        <v>19</v>
      </c>
      <c r="F451" s="228" t="s">
        <v>1247</v>
      </c>
      <c r="G451" s="225"/>
      <c r="H451" s="229">
        <v>81.099999999999994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163</v>
      </c>
      <c r="AU451" s="235" t="s">
        <v>88</v>
      </c>
      <c r="AV451" s="13" t="s">
        <v>88</v>
      </c>
      <c r="AW451" s="13" t="s">
        <v>37</v>
      </c>
      <c r="AX451" s="13" t="s">
        <v>78</v>
      </c>
      <c r="AY451" s="235" t="s">
        <v>153</v>
      </c>
    </row>
    <row r="452" s="14" customFormat="1">
      <c r="A452" s="14"/>
      <c r="B452" s="236"/>
      <c r="C452" s="237"/>
      <c r="D452" s="226" t="s">
        <v>163</v>
      </c>
      <c r="E452" s="238" t="s">
        <v>19</v>
      </c>
      <c r="F452" s="239" t="s">
        <v>190</v>
      </c>
      <c r="G452" s="237"/>
      <c r="H452" s="238" t="s">
        <v>19</v>
      </c>
      <c r="I452" s="240"/>
      <c r="J452" s="237"/>
      <c r="K452" s="237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163</v>
      </c>
      <c r="AU452" s="245" t="s">
        <v>88</v>
      </c>
      <c r="AV452" s="14" t="s">
        <v>86</v>
      </c>
      <c r="AW452" s="14" t="s">
        <v>37</v>
      </c>
      <c r="AX452" s="14" t="s">
        <v>78</v>
      </c>
      <c r="AY452" s="245" t="s">
        <v>153</v>
      </c>
    </row>
    <row r="453" s="15" customFormat="1">
      <c r="A453" s="15"/>
      <c r="B453" s="246"/>
      <c r="C453" s="247"/>
      <c r="D453" s="226" t="s">
        <v>163</v>
      </c>
      <c r="E453" s="248" t="s">
        <v>19</v>
      </c>
      <c r="F453" s="249" t="s">
        <v>166</v>
      </c>
      <c r="G453" s="247"/>
      <c r="H453" s="250">
        <v>81.099999999999994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163</v>
      </c>
      <c r="AU453" s="256" t="s">
        <v>88</v>
      </c>
      <c r="AV453" s="15" t="s">
        <v>160</v>
      </c>
      <c r="AW453" s="15" t="s">
        <v>37</v>
      </c>
      <c r="AX453" s="15" t="s">
        <v>86</v>
      </c>
      <c r="AY453" s="256" t="s">
        <v>153</v>
      </c>
    </row>
    <row r="454" s="2" customFormat="1" ht="16.5" customHeight="1">
      <c r="A454" s="40"/>
      <c r="B454" s="41"/>
      <c r="C454" s="206" t="s">
        <v>931</v>
      </c>
      <c r="D454" s="206" t="s">
        <v>155</v>
      </c>
      <c r="E454" s="207" t="s">
        <v>1248</v>
      </c>
      <c r="F454" s="208" t="s">
        <v>1249</v>
      </c>
      <c r="G454" s="209" t="s">
        <v>341</v>
      </c>
      <c r="H454" s="210">
        <v>17</v>
      </c>
      <c r="I454" s="211"/>
      <c r="J454" s="212">
        <f>ROUND(I454*H454,2)</f>
        <v>0</v>
      </c>
      <c r="K454" s="208" t="s">
        <v>159</v>
      </c>
      <c r="L454" s="46"/>
      <c r="M454" s="213" t="s">
        <v>19</v>
      </c>
      <c r="N454" s="214" t="s">
        <v>49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160</v>
      </c>
      <c r="AT454" s="217" t="s">
        <v>155</v>
      </c>
      <c r="AU454" s="217" t="s">
        <v>88</v>
      </c>
      <c r="AY454" s="19" t="s">
        <v>153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86</v>
      </c>
      <c r="BK454" s="218">
        <f>ROUND(I454*H454,2)</f>
        <v>0</v>
      </c>
      <c r="BL454" s="19" t="s">
        <v>160</v>
      </c>
      <c r="BM454" s="217" t="s">
        <v>934</v>
      </c>
    </row>
    <row r="455" s="2" customFormat="1">
      <c r="A455" s="40"/>
      <c r="B455" s="41"/>
      <c r="C455" s="42"/>
      <c r="D455" s="219" t="s">
        <v>161</v>
      </c>
      <c r="E455" s="42"/>
      <c r="F455" s="220" t="s">
        <v>1250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161</v>
      </c>
      <c r="AU455" s="19" t="s">
        <v>88</v>
      </c>
    </row>
    <row r="456" s="2" customFormat="1" ht="16.5" customHeight="1">
      <c r="A456" s="40"/>
      <c r="B456" s="41"/>
      <c r="C456" s="206" t="s">
        <v>400</v>
      </c>
      <c r="D456" s="206" t="s">
        <v>155</v>
      </c>
      <c r="E456" s="207" t="s">
        <v>1251</v>
      </c>
      <c r="F456" s="208" t="s">
        <v>1252</v>
      </c>
      <c r="G456" s="209" t="s">
        <v>173</v>
      </c>
      <c r="H456" s="210">
        <v>28</v>
      </c>
      <c r="I456" s="211"/>
      <c r="J456" s="212">
        <f>ROUND(I456*H456,2)</f>
        <v>0</v>
      </c>
      <c r="K456" s="208" t="s">
        <v>159</v>
      </c>
      <c r="L456" s="46"/>
      <c r="M456" s="213" t="s">
        <v>19</v>
      </c>
      <c r="N456" s="214" t="s">
        <v>49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160</v>
      </c>
      <c r="AT456" s="217" t="s">
        <v>155</v>
      </c>
      <c r="AU456" s="217" t="s">
        <v>88</v>
      </c>
      <c r="AY456" s="19" t="s">
        <v>153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86</v>
      </c>
      <c r="BK456" s="218">
        <f>ROUND(I456*H456,2)</f>
        <v>0</v>
      </c>
      <c r="BL456" s="19" t="s">
        <v>160</v>
      </c>
      <c r="BM456" s="217" t="s">
        <v>940</v>
      </c>
    </row>
    <row r="457" s="2" customFormat="1">
      <c r="A457" s="40"/>
      <c r="B457" s="41"/>
      <c r="C457" s="42"/>
      <c r="D457" s="219" t="s">
        <v>161</v>
      </c>
      <c r="E457" s="42"/>
      <c r="F457" s="220" t="s">
        <v>1253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161</v>
      </c>
      <c r="AU457" s="19" t="s">
        <v>88</v>
      </c>
    </row>
    <row r="458" s="13" customFormat="1">
      <c r="A458" s="13"/>
      <c r="B458" s="224"/>
      <c r="C458" s="225"/>
      <c r="D458" s="226" t="s">
        <v>163</v>
      </c>
      <c r="E458" s="227" t="s">
        <v>19</v>
      </c>
      <c r="F458" s="228" t="s">
        <v>1254</v>
      </c>
      <c r="G458" s="225"/>
      <c r="H458" s="229">
        <v>28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163</v>
      </c>
      <c r="AU458" s="235" t="s">
        <v>88</v>
      </c>
      <c r="AV458" s="13" t="s">
        <v>88</v>
      </c>
      <c r="AW458" s="13" t="s">
        <v>37</v>
      </c>
      <c r="AX458" s="13" t="s">
        <v>78</v>
      </c>
      <c r="AY458" s="235" t="s">
        <v>153</v>
      </c>
    </row>
    <row r="459" s="14" customFormat="1">
      <c r="A459" s="14"/>
      <c r="B459" s="236"/>
      <c r="C459" s="237"/>
      <c r="D459" s="226" t="s">
        <v>163</v>
      </c>
      <c r="E459" s="238" t="s">
        <v>19</v>
      </c>
      <c r="F459" s="239" t="s">
        <v>1255</v>
      </c>
      <c r="G459" s="237"/>
      <c r="H459" s="238" t="s">
        <v>19</v>
      </c>
      <c r="I459" s="240"/>
      <c r="J459" s="237"/>
      <c r="K459" s="237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163</v>
      </c>
      <c r="AU459" s="245" t="s">
        <v>88</v>
      </c>
      <c r="AV459" s="14" t="s">
        <v>86</v>
      </c>
      <c r="AW459" s="14" t="s">
        <v>37</v>
      </c>
      <c r="AX459" s="14" t="s">
        <v>78</v>
      </c>
      <c r="AY459" s="245" t="s">
        <v>153</v>
      </c>
    </row>
    <row r="460" s="15" customFormat="1">
      <c r="A460" s="15"/>
      <c r="B460" s="246"/>
      <c r="C460" s="247"/>
      <c r="D460" s="226" t="s">
        <v>163</v>
      </c>
      <c r="E460" s="248" t="s">
        <v>19</v>
      </c>
      <c r="F460" s="249" t="s">
        <v>166</v>
      </c>
      <c r="G460" s="247"/>
      <c r="H460" s="250">
        <v>28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163</v>
      </c>
      <c r="AU460" s="256" t="s">
        <v>88</v>
      </c>
      <c r="AV460" s="15" t="s">
        <v>160</v>
      </c>
      <c r="AW460" s="15" t="s">
        <v>37</v>
      </c>
      <c r="AX460" s="15" t="s">
        <v>86</v>
      </c>
      <c r="AY460" s="256" t="s">
        <v>153</v>
      </c>
    </row>
    <row r="461" s="2" customFormat="1" ht="33" customHeight="1">
      <c r="A461" s="40"/>
      <c r="B461" s="41"/>
      <c r="C461" s="206" t="s">
        <v>942</v>
      </c>
      <c r="D461" s="206" t="s">
        <v>155</v>
      </c>
      <c r="E461" s="207" t="s">
        <v>533</v>
      </c>
      <c r="F461" s="208" t="s">
        <v>534</v>
      </c>
      <c r="G461" s="209" t="s">
        <v>341</v>
      </c>
      <c r="H461" s="210">
        <v>1</v>
      </c>
      <c r="I461" s="211"/>
      <c r="J461" s="212">
        <f>ROUND(I461*H461,2)</f>
        <v>0</v>
      </c>
      <c r="K461" s="208" t="s">
        <v>159</v>
      </c>
      <c r="L461" s="46"/>
      <c r="M461" s="213" t="s">
        <v>19</v>
      </c>
      <c r="N461" s="214" t="s">
        <v>49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160</v>
      </c>
      <c r="AT461" s="217" t="s">
        <v>155</v>
      </c>
      <c r="AU461" s="217" t="s">
        <v>88</v>
      </c>
      <c r="AY461" s="19" t="s">
        <v>153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86</v>
      </c>
      <c r="BK461" s="218">
        <f>ROUND(I461*H461,2)</f>
        <v>0</v>
      </c>
      <c r="BL461" s="19" t="s">
        <v>160</v>
      </c>
      <c r="BM461" s="217" t="s">
        <v>945</v>
      </c>
    </row>
    <row r="462" s="2" customFormat="1">
      <c r="A462" s="40"/>
      <c r="B462" s="41"/>
      <c r="C462" s="42"/>
      <c r="D462" s="219" t="s">
        <v>161</v>
      </c>
      <c r="E462" s="42"/>
      <c r="F462" s="220" t="s">
        <v>536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161</v>
      </c>
      <c r="AU462" s="19" t="s">
        <v>88</v>
      </c>
    </row>
    <row r="463" s="13" customFormat="1">
      <c r="A463" s="13"/>
      <c r="B463" s="224"/>
      <c r="C463" s="225"/>
      <c r="D463" s="226" t="s">
        <v>163</v>
      </c>
      <c r="E463" s="227" t="s">
        <v>19</v>
      </c>
      <c r="F463" s="228" t="s">
        <v>86</v>
      </c>
      <c r="G463" s="225"/>
      <c r="H463" s="229">
        <v>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163</v>
      </c>
      <c r="AU463" s="235" t="s">
        <v>88</v>
      </c>
      <c r="AV463" s="13" t="s">
        <v>88</v>
      </c>
      <c r="AW463" s="13" t="s">
        <v>37</v>
      </c>
      <c r="AX463" s="13" t="s">
        <v>78</v>
      </c>
      <c r="AY463" s="235" t="s">
        <v>153</v>
      </c>
    </row>
    <row r="464" s="14" customFormat="1">
      <c r="A464" s="14"/>
      <c r="B464" s="236"/>
      <c r="C464" s="237"/>
      <c r="D464" s="226" t="s">
        <v>163</v>
      </c>
      <c r="E464" s="238" t="s">
        <v>19</v>
      </c>
      <c r="F464" s="239" t="s">
        <v>190</v>
      </c>
      <c r="G464" s="237"/>
      <c r="H464" s="238" t="s">
        <v>19</v>
      </c>
      <c r="I464" s="240"/>
      <c r="J464" s="237"/>
      <c r="K464" s="237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163</v>
      </c>
      <c r="AU464" s="245" t="s">
        <v>88</v>
      </c>
      <c r="AV464" s="14" t="s">
        <v>86</v>
      </c>
      <c r="AW464" s="14" t="s">
        <v>37</v>
      </c>
      <c r="AX464" s="14" t="s">
        <v>78</v>
      </c>
      <c r="AY464" s="245" t="s">
        <v>153</v>
      </c>
    </row>
    <row r="465" s="15" customFormat="1">
      <c r="A465" s="15"/>
      <c r="B465" s="246"/>
      <c r="C465" s="247"/>
      <c r="D465" s="226" t="s">
        <v>163</v>
      </c>
      <c r="E465" s="248" t="s">
        <v>19</v>
      </c>
      <c r="F465" s="249" t="s">
        <v>166</v>
      </c>
      <c r="G465" s="247"/>
      <c r="H465" s="250">
        <v>1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163</v>
      </c>
      <c r="AU465" s="256" t="s">
        <v>88</v>
      </c>
      <c r="AV465" s="15" t="s">
        <v>160</v>
      </c>
      <c r="AW465" s="15" t="s">
        <v>37</v>
      </c>
      <c r="AX465" s="15" t="s">
        <v>86</v>
      </c>
      <c r="AY465" s="256" t="s">
        <v>153</v>
      </c>
    </row>
    <row r="466" s="2" customFormat="1" ht="33" customHeight="1">
      <c r="A466" s="40"/>
      <c r="B466" s="41"/>
      <c r="C466" s="206" t="s">
        <v>774</v>
      </c>
      <c r="D466" s="206" t="s">
        <v>155</v>
      </c>
      <c r="E466" s="207" t="s">
        <v>1256</v>
      </c>
      <c r="F466" s="208" t="s">
        <v>1257</v>
      </c>
      <c r="G466" s="209" t="s">
        <v>274</v>
      </c>
      <c r="H466" s="210">
        <v>160.59999999999999</v>
      </c>
      <c r="I466" s="211"/>
      <c r="J466" s="212">
        <f>ROUND(I466*H466,2)</f>
        <v>0</v>
      </c>
      <c r="K466" s="208" t="s">
        <v>159</v>
      </c>
      <c r="L466" s="46"/>
      <c r="M466" s="213" t="s">
        <v>19</v>
      </c>
      <c r="N466" s="214" t="s">
        <v>49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160</v>
      </c>
      <c r="AT466" s="217" t="s">
        <v>155</v>
      </c>
      <c r="AU466" s="217" t="s">
        <v>88</v>
      </c>
      <c r="AY466" s="19" t="s">
        <v>153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86</v>
      </c>
      <c r="BK466" s="218">
        <f>ROUND(I466*H466,2)</f>
        <v>0</v>
      </c>
      <c r="BL466" s="19" t="s">
        <v>160</v>
      </c>
      <c r="BM466" s="217" t="s">
        <v>948</v>
      </c>
    </row>
    <row r="467" s="2" customFormat="1">
      <c r="A467" s="40"/>
      <c r="B467" s="41"/>
      <c r="C467" s="42"/>
      <c r="D467" s="219" t="s">
        <v>161</v>
      </c>
      <c r="E467" s="42"/>
      <c r="F467" s="220" t="s">
        <v>1258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161</v>
      </c>
      <c r="AU467" s="19" t="s">
        <v>88</v>
      </c>
    </row>
    <row r="468" s="13" customFormat="1">
      <c r="A468" s="13"/>
      <c r="B468" s="224"/>
      <c r="C468" s="225"/>
      <c r="D468" s="226" t="s">
        <v>163</v>
      </c>
      <c r="E468" s="227" t="s">
        <v>19</v>
      </c>
      <c r="F468" s="228" t="s">
        <v>1259</v>
      </c>
      <c r="G468" s="225"/>
      <c r="H468" s="229">
        <v>160.59999999999999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163</v>
      </c>
      <c r="AU468" s="235" t="s">
        <v>88</v>
      </c>
      <c r="AV468" s="13" t="s">
        <v>88</v>
      </c>
      <c r="AW468" s="13" t="s">
        <v>37</v>
      </c>
      <c r="AX468" s="13" t="s">
        <v>78</v>
      </c>
      <c r="AY468" s="235" t="s">
        <v>153</v>
      </c>
    </row>
    <row r="469" s="14" customFormat="1">
      <c r="A469" s="14"/>
      <c r="B469" s="236"/>
      <c r="C469" s="237"/>
      <c r="D469" s="226" t="s">
        <v>163</v>
      </c>
      <c r="E469" s="238" t="s">
        <v>19</v>
      </c>
      <c r="F469" s="239" t="s">
        <v>190</v>
      </c>
      <c r="G469" s="237"/>
      <c r="H469" s="238" t="s">
        <v>19</v>
      </c>
      <c r="I469" s="240"/>
      <c r="J469" s="237"/>
      <c r="K469" s="237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163</v>
      </c>
      <c r="AU469" s="245" t="s">
        <v>88</v>
      </c>
      <c r="AV469" s="14" t="s">
        <v>86</v>
      </c>
      <c r="AW469" s="14" t="s">
        <v>37</v>
      </c>
      <c r="AX469" s="14" t="s">
        <v>78</v>
      </c>
      <c r="AY469" s="245" t="s">
        <v>153</v>
      </c>
    </row>
    <row r="470" s="15" customFormat="1">
      <c r="A470" s="15"/>
      <c r="B470" s="246"/>
      <c r="C470" s="247"/>
      <c r="D470" s="226" t="s">
        <v>163</v>
      </c>
      <c r="E470" s="248" t="s">
        <v>19</v>
      </c>
      <c r="F470" s="249" t="s">
        <v>166</v>
      </c>
      <c r="G470" s="247"/>
      <c r="H470" s="250">
        <v>160.59999999999999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163</v>
      </c>
      <c r="AU470" s="256" t="s">
        <v>88</v>
      </c>
      <c r="AV470" s="15" t="s">
        <v>160</v>
      </c>
      <c r="AW470" s="15" t="s">
        <v>37</v>
      </c>
      <c r="AX470" s="15" t="s">
        <v>86</v>
      </c>
      <c r="AY470" s="256" t="s">
        <v>153</v>
      </c>
    </row>
    <row r="471" s="2" customFormat="1" ht="33" customHeight="1">
      <c r="A471" s="40"/>
      <c r="B471" s="41"/>
      <c r="C471" s="206" t="s">
        <v>949</v>
      </c>
      <c r="D471" s="206" t="s">
        <v>155</v>
      </c>
      <c r="E471" s="207" t="s">
        <v>1260</v>
      </c>
      <c r="F471" s="208" t="s">
        <v>1261</v>
      </c>
      <c r="G471" s="209" t="s">
        <v>274</v>
      </c>
      <c r="H471" s="210">
        <v>14</v>
      </c>
      <c r="I471" s="211"/>
      <c r="J471" s="212">
        <f>ROUND(I471*H471,2)</f>
        <v>0</v>
      </c>
      <c r="K471" s="208" t="s">
        <v>159</v>
      </c>
      <c r="L471" s="46"/>
      <c r="M471" s="213" t="s">
        <v>19</v>
      </c>
      <c r="N471" s="214" t="s">
        <v>49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160</v>
      </c>
      <c r="AT471" s="217" t="s">
        <v>155</v>
      </c>
      <c r="AU471" s="217" t="s">
        <v>88</v>
      </c>
      <c r="AY471" s="19" t="s">
        <v>153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86</v>
      </c>
      <c r="BK471" s="218">
        <f>ROUND(I471*H471,2)</f>
        <v>0</v>
      </c>
      <c r="BL471" s="19" t="s">
        <v>160</v>
      </c>
      <c r="BM471" s="217" t="s">
        <v>952</v>
      </c>
    </row>
    <row r="472" s="2" customFormat="1">
      <c r="A472" s="40"/>
      <c r="B472" s="41"/>
      <c r="C472" s="42"/>
      <c r="D472" s="219" t="s">
        <v>161</v>
      </c>
      <c r="E472" s="42"/>
      <c r="F472" s="220" t="s">
        <v>1262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161</v>
      </c>
      <c r="AU472" s="19" t="s">
        <v>88</v>
      </c>
    </row>
    <row r="473" s="13" customFormat="1">
      <c r="A473" s="13"/>
      <c r="B473" s="224"/>
      <c r="C473" s="225"/>
      <c r="D473" s="226" t="s">
        <v>163</v>
      </c>
      <c r="E473" s="227" t="s">
        <v>19</v>
      </c>
      <c r="F473" s="228" t="s">
        <v>206</v>
      </c>
      <c r="G473" s="225"/>
      <c r="H473" s="229">
        <v>14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163</v>
      </c>
      <c r="AU473" s="235" t="s">
        <v>88</v>
      </c>
      <c r="AV473" s="13" t="s">
        <v>88</v>
      </c>
      <c r="AW473" s="13" t="s">
        <v>37</v>
      </c>
      <c r="AX473" s="13" t="s">
        <v>78</v>
      </c>
      <c r="AY473" s="235" t="s">
        <v>153</v>
      </c>
    </row>
    <row r="474" s="14" customFormat="1">
      <c r="A474" s="14"/>
      <c r="B474" s="236"/>
      <c r="C474" s="237"/>
      <c r="D474" s="226" t="s">
        <v>163</v>
      </c>
      <c r="E474" s="238" t="s">
        <v>19</v>
      </c>
      <c r="F474" s="239" t="s">
        <v>190</v>
      </c>
      <c r="G474" s="237"/>
      <c r="H474" s="238" t="s">
        <v>19</v>
      </c>
      <c r="I474" s="240"/>
      <c r="J474" s="237"/>
      <c r="K474" s="237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163</v>
      </c>
      <c r="AU474" s="245" t="s">
        <v>88</v>
      </c>
      <c r="AV474" s="14" t="s">
        <v>86</v>
      </c>
      <c r="AW474" s="14" t="s">
        <v>37</v>
      </c>
      <c r="AX474" s="14" t="s">
        <v>78</v>
      </c>
      <c r="AY474" s="245" t="s">
        <v>153</v>
      </c>
    </row>
    <row r="475" s="15" customFormat="1">
      <c r="A475" s="15"/>
      <c r="B475" s="246"/>
      <c r="C475" s="247"/>
      <c r="D475" s="226" t="s">
        <v>163</v>
      </c>
      <c r="E475" s="248" t="s">
        <v>19</v>
      </c>
      <c r="F475" s="249" t="s">
        <v>166</v>
      </c>
      <c r="G475" s="247"/>
      <c r="H475" s="250">
        <v>14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163</v>
      </c>
      <c r="AU475" s="256" t="s">
        <v>88</v>
      </c>
      <c r="AV475" s="15" t="s">
        <v>160</v>
      </c>
      <c r="AW475" s="15" t="s">
        <v>37</v>
      </c>
      <c r="AX475" s="15" t="s">
        <v>86</v>
      </c>
      <c r="AY475" s="256" t="s">
        <v>153</v>
      </c>
    </row>
    <row r="476" s="2" customFormat="1" ht="37.8" customHeight="1">
      <c r="A476" s="40"/>
      <c r="B476" s="41"/>
      <c r="C476" s="206" t="s">
        <v>408</v>
      </c>
      <c r="D476" s="206" t="s">
        <v>155</v>
      </c>
      <c r="E476" s="207" t="s">
        <v>1263</v>
      </c>
      <c r="F476" s="208" t="s">
        <v>1264</v>
      </c>
      <c r="G476" s="209" t="s">
        <v>274</v>
      </c>
      <c r="H476" s="210">
        <v>17.600000000000001</v>
      </c>
      <c r="I476" s="211"/>
      <c r="J476" s="212">
        <f>ROUND(I476*H476,2)</f>
        <v>0</v>
      </c>
      <c r="K476" s="208" t="s">
        <v>159</v>
      </c>
      <c r="L476" s="46"/>
      <c r="M476" s="213" t="s">
        <v>19</v>
      </c>
      <c r="N476" s="214" t="s">
        <v>49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160</v>
      </c>
      <c r="AT476" s="217" t="s">
        <v>155</v>
      </c>
      <c r="AU476" s="217" t="s">
        <v>88</v>
      </c>
      <c r="AY476" s="19" t="s">
        <v>153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86</v>
      </c>
      <c r="BK476" s="218">
        <f>ROUND(I476*H476,2)</f>
        <v>0</v>
      </c>
      <c r="BL476" s="19" t="s">
        <v>160</v>
      </c>
      <c r="BM476" s="217" t="s">
        <v>955</v>
      </c>
    </row>
    <row r="477" s="2" customFormat="1">
      <c r="A477" s="40"/>
      <c r="B477" s="41"/>
      <c r="C477" s="42"/>
      <c r="D477" s="219" t="s">
        <v>161</v>
      </c>
      <c r="E477" s="42"/>
      <c r="F477" s="220" t="s">
        <v>1265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161</v>
      </c>
      <c r="AU477" s="19" t="s">
        <v>88</v>
      </c>
    </row>
    <row r="478" s="13" customFormat="1">
      <c r="A478" s="13"/>
      <c r="B478" s="224"/>
      <c r="C478" s="225"/>
      <c r="D478" s="226" t="s">
        <v>163</v>
      </c>
      <c r="E478" s="227" t="s">
        <v>19</v>
      </c>
      <c r="F478" s="228" t="s">
        <v>1266</v>
      </c>
      <c r="G478" s="225"/>
      <c r="H478" s="229">
        <v>17.600000000000001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163</v>
      </c>
      <c r="AU478" s="235" t="s">
        <v>88</v>
      </c>
      <c r="AV478" s="13" t="s">
        <v>88</v>
      </c>
      <c r="AW478" s="13" t="s">
        <v>37</v>
      </c>
      <c r="AX478" s="13" t="s">
        <v>78</v>
      </c>
      <c r="AY478" s="235" t="s">
        <v>153</v>
      </c>
    </row>
    <row r="479" s="14" customFormat="1">
      <c r="A479" s="14"/>
      <c r="B479" s="236"/>
      <c r="C479" s="237"/>
      <c r="D479" s="226" t="s">
        <v>163</v>
      </c>
      <c r="E479" s="238" t="s">
        <v>19</v>
      </c>
      <c r="F479" s="239" t="s">
        <v>190</v>
      </c>
      <c r="G479" s="237"/>
      <c r="H479" s="238" t="s">
        <v>19</v>
      </c>
      <c r="I479" s="240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163</v>
      </c>
      <c r="AU479" s="245" t="s">
        <v>88</v>
      </c>
      <c r="AV479" s="14" t="s">
        <v>86</v>
      </c>
      <c r="AW479" s="14" t="s">
        <v>37</v>
      </c>
      <c r="AX479" s="14" t="s">
        <v>78</v>
      </c>
      <c r="AY479" s="245" t="s">
        <v>153</v>
      </c>
    </row>
    <row r="480" s="15" customFormat="1">
      <c r="A480" s="15"/>
      <c r="B480" s="246"/>
      <c r="C480" s="247"/>
      <c r="D480" s="226" t="s">
        <v>163</v>
      </c>
      <c r="E480" s="248" t="s">
        <v>19</v>
      </c>
      <c r="F480" s="249" t="s">
        <v>166</v>
      </c>
      <c r="G480" s="247"/>
      <c r="H480" s="250">
        <v>17.600000000000001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163</v>
      </c>
      <c r="AU480" s="256" t="s">
        <v>88</v>
      </c>
      <c r="AV480" s="15" t="s">
        <v>160</v>
      </c>
      <c r="AW480" s="15" t="s">
        <v>37</v>
      </c>
      <c r="AX480" s="15" t="s">
        <v>86</v>
      </c>
      <c r="AY480" s="256" t="s">
        <v>153</v>
      </c>
    </row>
    <row r="481" s="2" customFormat="1" ht="16.5" customHeight="1">
      <c r="A481" s="40"/>
      <c r="B481" s="41"/>
      <c r="C481" s="206" t="s">
        <v>958</v>
      </c>
      <c r="D481" s="206" t="s">
        <v>155</v>
      </c>
      <c r="E481" s="207" t="s">
        <v>1267</v>
      </c>
      <c r="F481" s="208" t="s">
        <v>1268</v>
      </c>
      <c r="G481" s="209" t="s">
        <v>173</v>
      </c>
      <c r="H481" s="210">
        <v>7.75</v>
      </c>
      <c r="I481" s="211"/>
      <c r="J481" s="212">
        <f>ROUND(I481*H481,2)</f>
        <v>0</v>
      </c>
      <c r="K481" s="208" t="s">
        <v>159</v>
      </c>
      <c r="L481" s="46"/>
      <c r="M481" s="213" t="s">
        <v>19</v>
      </c>
      <c r="N481" s="214" t="s">
        <v>49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160</v>
      </c>
      <c r="AT481" s="217" t="s">
        <v>155</v>
      </c>
      <c r="AU481" s="217" t="s">
        <v>88</v>
      </c>
      <c r="AY481" s="19" t="s">
        <v>153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86</v>
      </c>
      <c r="BK481" s="218">
        <f>ROUND(I481*H481,2)</f>
        <v>0</v>
      </c>
      <c r="BL481" s="19" t="s">
        <v>160</v>
      </c>
      <c r="BM481" s="217" t="s">
        <v>959</v>
      </c>
    </row>
    <row r="482" s="2" customFormat="1">
      <c r="A482" s="40"/>
      <c r="B482" s="41"/>
      <c r="C482" s="42"/>
      <c r="D482" s="219" t="s">
        <v>161</v>
      </c>
      <c r="E482" s="42"/>
      <c r="F482" s="220" t="s">
        <v>1269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161</v>
      </c>
      <c r="AU482" s="19" t="s">
        <v>88</v>
      </c>
    </row>
    <row r="483" s="13" customFormat="1">
      <c r="A483" s="13"/>
      <c r="B483" s="224"/>
      <c r="C483" s="225"/>
      <c r="D483" s="226" t="s">
        <v>163</v>
      </c>
      <c r="E483" s="227" t="s">
        <v>19</v>
      </c>
      <c r="F483" s="228" t="s">
        <v>1270</v>
      </c>
      <c r="G483" s="225"/>
      <c r="H483" s="229">
        <v>7.75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163</v>
      </c>
      <c r="AU483" s="235" t="s">
        <v>88</v>
      </c>
      <c r="AV483" s="13" t="s">
        <v>88</v>
      </c>
      <c r="AW483" s="13" t="s">
        <v>37</v>
      </c>
      <c r="AX483" s="13" t="s">
        <v>78</v>
      </c>
      <c r="AY483" s="235" t="s">
        <v>153</v>
      </c>
    </row>
    <row r="484" s="14" customFormat="1">
      <c r="A484" s="14"/>
      <c r="B484" s="236"/>
      <c r="C484" s="237"/>
      <c r="D484" s="226" t="s">
        <v>163</v>
      </c>
      <c r="E484" s="238" t="s">
        <v>19</v>
      </c>
      <c r="F484" s="239" t="s">
        <v>1271</v>
      </c>
      <c r="G484" s="237"/>
      <c r="H484" s="238" t="s">
        <v>19</v>
      </c>
      <c r="I484" s="240"/>
      <c r="J484" s="237"/>
      <c r="K484" s="237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163</v>
      </c>
      <c r="AU484" s="245" t="s">
        <v>88</v>
      </c>
      <c r="AV484" s="14" t="s">
        <v>86</v>
      </c>
      <c r="AW484" s="14" t="s">
        <v>37</v>
      </c>
      <c r="AX484" s="14" t="s">
        <v>78</v>
      </c>
      <c r="AY484" s="245" t="s">
        <v>153</v>
      </c>
    </row>
    <row r="485" s="15" customFormat="1">
      <c r="A485" s="15"/>
      <c r="B485" s="246"/>
      <c r="C485" s="247"/>
      <c r="D485" s="226" t="s">
        <v>163</v>
      </c>
      <c r="E485" s="248" t="s">
        <v>19</v>
      </c>
      <c r="F485" s="249" t="s">
        <v>166</v>
      </c>
      <c r="G485" s="247"/>
      <c r="H485" s="250">
        <v>7.75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163</v>
      </c>
      <c r="AU485" s="256" t="s">
        <v>88</v>
      </c>
      <c r="AV485" s="15" t="s">
        <v>160</v>
      </c>
      <c r="AW485" s="15" t="s">
        <v>37</v>
      </c>
      <c r="AX485" s="15" t="s">
        <v>86</v>
      </c>
      <c r="AY485" s="256" t="s">
        <v>153</v>
      </c>
    </row>
    <row r="486" s="12" customFormat="1" ht="22.8" customHeight="1">
      <c r="A486" s="12"/>
      <c r="B486" s="190"/>
      <c r="C486" s="191"/>
      <c r="D486" s="192" t="s">
        <v>77</v>
      </c>
      <c r="E486" s="204" t="s">
        <v>546</v>
      </c>
      <c r="F486" s="204" t="s">
        <v>547</v>
      </c>
      <c r="G486" s="191"/>
      <c r="H486" s="191"/>
      <c r="I486" s="194"/>
      <c r="J486" s="205">
        <f>BK486</f>
        <v>0</v>
      </c>
      <c r="K486" s="191"/>
      <c r="L486" s="196"/>
      <c r="M486" s="197"/>
      <c r="N486" s="198"/>
      <c r="O486" s="198"/>
      <c r="P486" s="199">
        <f>SUM(P487:P518)</f>
        <v>0</v>
      </c>
      <c r="Q486" s="198"/>
      <c r="R486" s="199">
        <f>SUM(R487:R518)</f>
        <v>0</v>
      </c>
      <c r="S486" s="198"/>
      <c r="T486" s="200">
        <f>SUM(T487:T518)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1" t="s">
        <v>86</v>
      </c>
      <c r="AT486" s="202" t="s">
        <v>77</v>
      </c>
      <c r="AU486" s="202" t="s">
        <v>86</v>
      </c>
      <c r="AY486" s="201" t="s">
        <v>153</v>
      </c>
      <c r="BK486" s="203">
        <f>SUM(BK487:BK518)</f>
        <v>0</v>
      </c>
    </row>
    <row r="487" s="2" customFormat="1" ht="24.15" customHeight="1">
      <c r="A487" s="40"/>
      <c r="B487" s="41"/>
      <c r="C487" s="206" t="s">
        <v>412</v>
      </c>
      <c r="D487" s="206" t="s">
        <v>155</v>
      </c>
      <c r="E487" s="207" t="s">
        <v>549</v>
      </c>
      <c r="F487" s="208" t="s">
        <v>550</v>
      </c>
      <c r="G487" s="209" t="s">
        <v>223</v>
      </c>
      <c r="H487" s="210">
        <v>62.560000000000002</v>
      </c>
      <c r="I487" s="211"/>
      <c r="J487" s="212">
        <f>ROUND(I487*H487,2)</f>
        <v>0</v>
      </c>
      <c r="K487" s="208" t="s">
        <v>159</v>
      </c>
      <c r="L487" s="46"/>
      <c r="M487" s="213" t="s">
        <v>19</v>
      </c>
      <c r="N487" s="214" t="s">
        <v>49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160</v>
      </c>
      <c r="AT487" s="217" t="s">
        <v>155</v>
      </c>
      <c r="AU487" s="217" t="s">
        <v>88</v>
      </c>
      <c r="AY487" s="19" t="s">
        <v>153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86</v>
      </c>
      <c r="BK487" s="218">
        <f>ROUND(I487*H487,2)</f>
        <v>0</v>
      </c>
      <c r="BL487" s="19" t="s">
        <v>160</v>
      </c>
      <c r="BM487" s="217" t="s">
        <v>963</v>
      </c>
    </row>
    <row r="488" s="2" customFormat="1">
      <c r="A488" s="40"/>
      <c r="B488" s="41"/>
      <c r="C488" s="42"/>
      <c r="D488" s="219" t="s">
        <v>161</v>
      </c>
      <c r="E488" s="42"/>
      <c r="F488" s="220" t="s">
        <v>552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161</v>
      </c>
      <c r="AU488" s="19" t="s">
        <v>88</v>
      </c>
    </row>
    <row r="489" s="13" customFormat="1">
      <c r="A489" s="13"/>
      <c r="B489" s="224"/>
      <c r="C489" s="225"/>
      <c r="D489" s="226" t="s">
        <v>163</v>
      </c>
      <c r="E489" s="227" t="s">
        <v>19</v>
      </c>
      <c r="F489" s="228" t="s">
        <v>1272</v>
      </c>
      <c r="G489" s="225"/>
      <c r="H489" s="229">
        <v>23.120000000000001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163</v>
      </c>
      <c r="AU489" s="235" t="s">
        <v>88</v>
      </c>
      <c r="AV489" s="13" t="s">
        <v>88</v>
      </c>
      <c r="AW489" s="13" t="s">
        <v>37</v>
      </c>
      <c r="AX489" s="13" t="s">
        <v>78</v>
      </c>
      <c r="AY489" s="235" t="s">
        <v>153</v>
      </c>
    </row>
    <row r="490" s="13" customFormat="1">
      <c r="A490" s="13"/>
      <c r="B490" s="224"/>
      <c r="C490" s="225"/>
      <c r="D490" s="226" t="s">
        <v>163</v>
      </c>
      <c r="E490" s="227" t="s">
        <v>19</v>
      </c>
      <c r="F490" s="228" t="s">
        <v>1273</v>
      </c>
      <c r="G490" s="225"/>
      <c r="H490" s="229">
        <v>39.439999999999998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163</v>
      </c>
      <c r="AU490" s="235" t="s">
        <v>88</v>
      </c>
      <c r="AV490" s="13" t="s">
        <v>88</v>
      </c>
      <c r="AW490" s="13" t="s">
        <v>37</v>
      </c>
      <c r="AX490" s="13" t="s">
        <v>78</v>
      </c>
      <c r="AY490" s="235" t="s">
        <v>153</v>
      </c>
    </row>
    <row r="491" s="15" customFormat="1">
      <c r="A491" s="15"/>
      <c r="B491" s="246"/>
      <c r="C491" s="247"/>
      <c r="D491" s="226" t="s">
        <v>163</v>
      </c>
      <c r="E491" s="248" t="s">
        <v>19</v>
      </c>
      <c r="F491" s="249" t="s">
        <v>166</v>
      </c>
      <c r="G491" s="247"/>
      <c r="H491" s="250">
        <v>62.560000000000002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163</v>
      </c>
      <c r="AU491" s="256" t="s">
        <v>88</v>
      </c>
      <c r="AV491" s="15" t="s">
        <v>160</v>
      </c>
      <c r="AW491" s="15" t="s">
        <v>37</v>
      </c>
      <c r="AX491" s="15" t="s">
        <v>86</v>
      </c>
      <c r="AY491" s="256" t="s">
        <v>153</v>
      </c>
    </row>
    <row r="492" s="2" customFormat="1" ht="24.15" customHeight="1">
      <c r="A492" s="40"/>
      <c r="B492" s="41"/>
      <c r="C492" s="206" t="s">
        <v>965</v>
      </c>
      <c r="D492" s="206" t="s">
        <v>155</v>
      </c>
      <c r="E492" s="207" t="s">
        <v>553</v>
      </c>
      <c r="F492" s="208" t="s">
        <v>554</v>
      </c>
      <c r="G492" s="209" t="s">
        <v>223</v>
      </c>
      <c r="H492" s="210">
        <v>875.84000000000003</v>
      </c>
      <c r="I492" s="211"/>
      <c r="J492" s="212">
        <f>ROUND(I492*H492,2)</f>
        <v>0</v>
      </c>
      <c r="K492" s="208" t="s">
        <v>159</v>
      </c>
      <c r="L492" s="46"/>
      <c r="M492" s="213" t="s">
        <v>19</v>
      </c>
      <c r="N492" s="214" t="s">
        <v>49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160</v>
      </c>
      <c r="AT492" s="217" t="s">
        <v>155</v>
      </c>
      <c r="AU492" s="217" t="s">
        <v>88</v>
      </c>
      <c r="AY492" s="19" t="s">
        <v>153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86</v>
      </c>
      <c r="BK492" s="218">
        <f>ROUND(I492*H492,2)</f>
        <v>0</v>
      </c>
      <c r="BL492" s="19" t="s">
        <v>160</v>
      </c>
      <c r="BM492" s="217" t="s">
        <v>968</v>
      </c>
    </row>
    <row r="493" s="2" customFormat="1">
      <c r="A493" s="40"/>
      <c r="B493" s="41"/>
      <c r="C493" s="42"/>
      <c r="D493" s="219" t="s">
        <v>161</v>
      </c>
      <c r="E493" s="42"/>
      <c r="F493" s="220" t="s">
        <v>556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161</v>
      </c>
      <c r="AU493" s="19" t="s">
        <v>88</v>
      </c>
    </row>
    <row r="494" s="13" customFormat="1">
      <c r="A494" s="13"/>
      <c r="B494" s="224"/>
      <c r="C494" s="225"/>
      <c r="D494" s="226" t="s">
        <v>163</v>
      </c>
      <c r="E494" s="227" t="s">
        <v>19</v>
      </c>
      <c r="F494" s="228" t="s">
        <v>1274</v>
      </c>
      <c r="G494" s="225"/>
      <c r="H494" s="229">
        <v>875.84000000000003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163</v>
      </c>
      <c r="AU494" s="235" t="s">
        <v>88</v>
      </c>
      <c r="AV494" s="13" t="s">
        <v>88</v>
      </c>
      <c r="AW494" s="13" t="s">
        <v>37</v>
      </c>
      <c r="AX494" s="13" t="s">
        <v>78</v>
      </c>
      <c r="AY494" s="235" t="s">
        <v>153</v>
      </c>
    </row>
    <row r="495" s="15" customFormat="1">
      <c r="A495" s="15"/>
      <c r="B495" s="246"/>
      <c r="C495" s="247"/>
      <c r="D495" s="226" t="s">
        <v>163</v>
      </c>
      <c r="E495" s="248" t="s">
        <v>19</v>
      </c>
      <c r="F495" s="249" t="s">
        <v>166</v>
      </c>
      <c r="G495" s="247"/>
      <c r="H495" s="250">
        <v>875.84000000000003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163</v>
      </c>
      <c r="AU495" s="256" t="s">
        <v>88</v>
      </c>
      <c r="AV495" s="15" t="s">
        <v>160</v>
      </c>
      <c r="AW495" s="15" t="s">
        <v>37</v>
      </c>
      <c r="AX495" s="15" t="s">
        <v>86</v>
      </c>
      <c r="AY495" s="256" t="s">
        <v>153</v>
      </c>
    </row>
    <row r="496" s="2" customFormat="1" ht="24.15" customHeight="1">
      <c r="A496" s="40"/>
      <c r="B496" s="41"/>
      <c r="C496" s="206" t="s">
        <v>418</v>
      </c>
      <c r="D496" s="206" t="s">
        <v>155</v>
      </c>
      <c r="E496" s="207" t="s">
        <v>1275</v>
      </c>
      <c r="F496" s="208" t="s">
        <v>1276</v>
      </c>
      <c r="G496" s="209" t="s">
        <v>223</v>
      </c>
      <c r="H496" s="210">
        <v>266.77499999999998</v>
      </c>
      <c r="I496" s="211"/>
      <c r="J496" s="212">
        <f>ROUND(I496*H496,2)</f>
        <v>0</v>
      </c>
      <c r="K496" s="208" t="s">
        <v>159</v>
      </c>
      <c r="L496" s="46"/>
      <c r="M496" s="213" t="s">
        <v>19</v>
      </c>
      <c r="N496" s="214" t="s">
        <v>49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160</v>
      </c>
      <c r="AT496" s="217" t="s">
        <v>155</v>
      </c>
      <c r="AU496" s="217" t="s">
        <v>88</v>
      </c>
      <c r="AY496" s="19" t="s">
        <v>153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86</v>
      </c>
      <c r="BK496" s="218">
        <f>ROUND(I496*H496,2)</f>
        <v>0</v>
      </c>
      <c r="BL496" s="19" t="s">
        <v>160</v>
      </c>
      <c r="BM496" s="217" t="s">
        <v>973</v>
      </c>
    </row>
    <row r="497" s="2" customFormat="1">
      <c r="A497" s="40"/>
      <c r="B497" s="41"/>
      <c r="C497" s="42"/>
      <c r="D497" s="219" t="s">
        <v>161</v>
      </c>
      <c r="E497" s="42"/>
      <c r="F497" s="220" t="s">
        <v>1277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161</v>
      </c>
      <c r="AU497" s="19" t="s">
        <v>88</v>
      </c>
    </row>
    <row r="498" s="13" customFormat="1">
      <c r="A498" s="13"/>
      <c r="B498" s="224"/>
      <c r="C498" s="225"/>
      <c r="D498" s="226" t="s">
        <v>163</v>
      </c>
      <c r="E498" s="227" t="s">
        <v>19</v>
      </c>
      <c r="F498" s="228" t="s">
        <v>1278</v>
      </c>
      <c r="G498" s="225"/>
      <c r="H498" s="229">
        <v>329.33499999999998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163</v>
      </c>
      <c r="AU498" s="235" t="s">
        <v>88</v>
      </c>
      <c r="AV498" s="13" t="s">
        <v>88</v>
      </c>
      <c r="AW498" s="13" t="s">
        <v>37</v>
      </c>
      <c r="AX498" s="13" t="s">
        <v>78</v>
      </c>
      <c r="AY498" s="235" t="s">
        <v>153</v>
      </c>
    </row>
    <row r="499" s="13" customFormat="1">
      <c r="A499" s="13"/>
      <c r="B499" s="224"/>
      <c r="C499" s="225"/>
      <c r="D499" s="226" t="s">
        <v>163</v>
      </c>
      <c r="E499" s="227" t="s">
        <v>19</v>
      </c>
      <c r="F499" s="228" t="s">
        <v>1279</v>
      </c>
      <c r="G499" s="225"/>
      <c r="H499" s="229">
        <v>-62.560000000000002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163</v>
      </c>
      <c r="AU499" s="235" t="s">
        <v>88</v>
      </c>
      <c r="AV499" s="13" t="s">
        <v>88</v>
      </c>
      <c r="AW499" s="13" t="s">
        <v>37</v>
      </c>
      <c r="AX499" s="13" t="s">
        <v>78</v>
      </c>
      <c r="AY499" s="235" t="s">
        <v>153</v>
      </c>
    </row>
    <row r="500" s="15" customFormat="1">
      <c r="A500" s="15"/>
      <c r="B500" s="246"/>
      <c r="C500" s="247"/>
      <c r="D500" s="226" t="s">
        <v>163</v>
      </c>
      <c r="E500" s="248" t="s">
        <v>19</v>
      </c>
      <c r="F500" s="249" t="s">
        <v>166</v>
      </c>
      <c r="G500" s="247"/>
      <c r="H500" s="250">
        <v>266.77499999999998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163</v>
      </c>
      <c r="AU500" s="256" t="s">
        <v>88</v>
      </c>
      <c r="AV500" s="15" t="s">
        <v>160</v>
      </c>
      <c r="AW500" s="15" t="s">
        <v>37</v>
      </c>
      <c r="AX500" s="15" t="s">
        <v>86</v>
      </c>
      <c r="AY500" s="256" t="s">
        <v>153</v>
      </c>
    </row>
    <row r="501" s="2" customFormat="1" ht="24.15" customHeight="1">
      <c r="A501" s="40"/>
      <c r="B501" s="41"/>
      <c r="C501" s="206" t="s">
        <v>975</v>
      </c>
      <c r="D501" s="206" t="s">
        <v>155</v>
      </c>
      <c r="E501" s="207" t="s">
        <v>1280</v>
      </c>
      <c r="F501" s="208" t="s">
        <v>554</v>
      </c>
      <c r="G501" s="209" t="s">
        <v>223</v>
      </c>
      <c r="H501" s="210">
        <v>3734.8499999999999</v>
      </c>
      <c r="I501" s="211"/>
      <c r="J501" s="212">
        <f>ROUND(I501*H501,2)</f>
        <v>0</v>
      </c>
      <c r="K501" s="208" t="s">
        <v>159</v>
      </c>
      <c r="L501" s="46"/>
      <c r="M501" s="213" t="s">
        <v>19</v>
      </c>
      <c r="N501" s="214" t="s">
        <v>49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160</v>
      </c>
      <c r="AT501" s="217" t="s">
        <v>155</v>
      </c>
      <c r="AU501" s="217" t="s">
        <v>88</v>
      </c>
      <c r="AY501" s="19" t="s">
        <v>153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86</v>
      </c>
      <c r="BK501" s="218">
        <f>ROUND(I501*H501,2)</f>
        <v>0</v>
      </c>
      <c r="BL501" s="19" t="s">
        <v>160</v>
      </c>
      <c r="BM501" s="217" t="s">
        <v>978</v>
      </c>
    </row>
    <row r="502" s="2" customFormat="1">
      <c r="A502" s="40"/>
      <c r="B502" s="41"/>
      <c r="C502" s="42"/>
      <c r="D502" s="219" t="s">
        <v>161</v>
      </c>
      <c r="E502" s="42"/>
      <c r="F502" s="220" t="s">
        <v>1281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161</v>
      </c>
      <c r="AU502" s="19" t="s">
        <v>88</v>
      </c>
    </row>
    <row r="503" s="13" customFormat="1">
      <c r="A503" s="13"/>
      <c r="B503" s="224"/>
      <c r="C503" s="225"/>
      <c r="D503" s="226" t="s">
        <v>163</v>
      </c>
      <c r="E503" s="227" t="s">
        <v>19</v>
      </c>
      <c r="F503" s="228" t="s">
        <v>1282</v>
      </c>
      <c r="G503" s="225"/>
      <c r="H503" s="229">
        <v>3734.8499999999999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163</v>
      </c>
      <c r="AU503" s="235" t="s">
        <v>88</v>
      </c>
      <c r="AV503" s="13" t="s">
        <v>88</v>
      </c>
      <c r="AW503" s="13" t="s">
        <v>37</v>
      </c>
      <c r="AX503" s="13" t="s">
        <v>78</v>
      </c>
      <c r="AY503" s="235" t="s">
        <v>153</v>
      </c>
    </row>
    <row r="504" s="15" customFormat="1">
      <c r="A504" s="15"/>
      <c r="B504" s="246"/>
      <c r="C504" s="247"/>
      <c r="D504" s="226" t="s">
        <v>163</v>
      </c>
      <c r="E504" s="248" t="s">
        <v>19</v>
      </c>
      <c r="F504" s="249" t="s">
        <v>166</v>
      </c>
      <c r="G504" s="247"/>
      <c r="H504" s="250">
        <v>3734.8499999999999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163</v>
      </c>
      <c r="AU504" s="256" t="s">
        <v>88</v>
      </c>
      <c r="AV504" s="15" t="s">
        <v>160</v>
      </c>
      <c r="AW504" s="15" t="s">
        <v>37</v>
      </c>
      <c r="AX504" s="15" t="s">
        <v>86</v>
      </c>
      <c r="AY504" s="256" t="s">
        <v>153</v>
      </c>
    </row>
    <row r="505" s="2" customFormat="1" ht="16.5" customHeight="1">
      <c r="A505" s="40"/>
      <c r="B505" s="41"/>
      <c r="C505" s="206" t="s">
        <v>421</v>
      </c>
      <c r="D505" s="206" t="s">
        <v>155</v>
      </c>
      <c r="E505" s="207" t="s">
        <v>559</v>
      </c>
      <c r="F505" s="208" t="s">
        <v>560</v>
      </c>
      <c r="G505" s="209" t="s">
        <v>223</v>
      </c>
      <c r="H505" s="210">
        <v>62.560000000000002</v>
      </c>
      <c r="I505" s="211"/>
      <c r="J505" s="212">
        <f>ROUND(I505*H505,2)</f>
        <v>0</v>
      </c>
      <c r="K505" s="208" t="s">
        <v>159</v>
      </c>
      <c r="L505" s="46"/>
      <c r="M505" s="213" t="s">
        <v>19</v>
      </c>
      <c r="N505" s="214" t="s">
        <v>49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160</v>
      </c>
      <c r="AT505" s="217" t="s">
        <v>155</v>
      </c>
      <c r="AU505" s="217" t="s">
        <v>88</v>
      </c>
      <c r="AY505" s="19" t="s">
        <v>153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86</v>
      </c>
      <c r="BK505" s="218">
        <f>ROUND(I505*H505,2)</f>
        <v>0</v>
      </c>
      <c r="BL505" s="19" t="s">
        <v>160</v>
      </c>
      <c r="BM505" s="217" t="s">
        <v>994</v>
      </c>
    </row>
    <row r="506" s="2" customFormat="1">
      <c r="A506" s="40"/>
      <c r="B506" s="41"/>
      <c r="C506" s="42"/>
      <c r="D506" s="219" t="s">
        <v>161</v>
      </c>
      <c r="E506" s="42"/>
      <c r="F506" s="220" t="s">
        <v>562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161</v>
      </c>
      <c r="AU506" s="19" t="s">
        <v>88</v>
      </c>
    </row>
    <row r="507" s="13" customFormat="1">
      <c r="A507" s="13"/>
      <c r="B507" s="224"/>
      <c r="C507" s="225"/>
      <c r="D507" s="226" t="s">
        <v>163</v>
      </c>
      <c r="E507" s="227" t="s">
        <v>19</v>
      </c>
      <c r="F507" s="228" t="s">
        <v>1283</v>
      </c>
      <c r="G507" s="225"/>
      <c r="H507" s="229">
        <v>62.560000000000002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163</v>
      </c>
      <c r="AU507" s="235" t="s">
        <v>88</v>
      </c>
      <c r="AV507" s="13" t="s">
        <v>88</v>
      </c>
      <c r="AW507" s="13" t="s">
        <v>37</v>
      </c>
      <c r="AX507" s="13" t="s">
        <v>78</v>
      </c>
      <c r="AY507" s="235" t="s">
        <v>153</v>
      </c>
    </row>
    <row r="508" s="15" customFormat="1">
      <c r="A508" s="15"/>
      <c r="B508" s="246"/>
      <c r="C508" s="247"/>
      <c r="D508" s="226" t="s">
        <v>163</v>
      </c>
      <c r="E508" s="248" t="s">
        <v>19</v>
      </c>
      <c r="F508" s="249" t="s">
        <v>166</v>
      </c>
      <c r="G508" s="247"/>
      <c r="H508" s="250">
        <v>62.560000000000002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163</v>
      </c>
      <c r="AU508" s="256" t="s">
        <v>88</v>
      </c>
      <c r="AV508" s="15" t="s">
        <v>160</v>
      </c>
      <c r="AW508" s="15" t="s">
        <v>37</v>
      </c>
      <c r="AX508" s="15" t="s">
        <v>86</v>
      </c>
      <c r="AY508" s="256" t="s">
        <v>153</v>
      </c>
    </row>
    <row r="509" s="2" customFormat="1" ht="16.5" customHeight="1">
      <c r="A509" s="40"/>
      <c r="B509" s="41"/>
      <c r="C509" s="206" t="s">
        <v>995</v>
      </c>
      <c r="D509" s="206" t="s">
        <v>155</v>
      </c>
      <c r="E509" s="207" t="s">
        <v>1284</v>
      </c>
      <c r="F509" s="208" t="s">
        <v>1285</v>
      </c>
      <c r="G509" s="209" t="s">
        <v>223</v>
      </c>
      <c r="H509" s="210">
        <v>266.77499999999998</v>
      </c>
      <c r="I509" s="211"/>
      <c r="J509" s="212">
        <f>ROUND(I509*H509,2)</f>
        <v>0</v>
      </c>
      <c r="K509" s="208" t="s">
        <v>159</v>
      </c>
      <c r="L509" s="46"/>
      <c r="M509" s="213" t="s">
        <v>19</v>
      </c>
      <c r="N509" s="214" t="s">
        <v>49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160</v>
      </c>
      <c r="AT509" s="217" t="s">
        <v>155</v>
      </c>
      <c r="AU509" s="217" t="s">
        <v>88</v>
      </c>
      <c r="AY509" s="19" t="s">
        <v>153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86</v>
      </c>
      <c r="BK509" s="218">
        <f>ROUND(I509*H509,2)</f>
        <v>0</v>
      </c>
      <c r="BL509" s="19" t="s">
        <v>160</v>
      </c>
      <c r="BM509" s="217" t="s">
        <v>996</v>
      </c>
    </row>
    <row r="510" s="2" customFormat="1">
      <c r="A510" s="40"/>
      <c r="B510" s="41"/>
      <c r="C510" s="42"/>
      <c r="D510" s="219" t="s">
        <v>161</v>
      </c>
      <c r="E510" s="42"/>
      <c r="F510" s="220" t="s">
        <v>1286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161</v>
      </c>
      <c r="AU510" s="19" t="s">
        <v>88</v>
      </c>
    </row>
    <row r="511" s="13" customFormat="1">
      <c r="A511" s="13"/>
      <c r="B511" s="224"/>
      <c r="C511" s="225"/>
      <c r="D511" s="226" t="s">
        <v>163</v>
      </c>
      <c r="E511" s="227" t="s">
        <v>19</v>
      </c>
      <c r="F511" s="228" t="s">
        <v>1287</v>
      </c>
      <c r="G511" s="225"/>
      <c r="H511" s="229">
        <v>266.77499999999998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163</v>
      </c>
      <c r="AU511" s="235" t="s">
        <v>88</v>
      </c>
      <c r="AV511" s="13" t="s">
        <v>88</v>
      </c>
      <c r="AW511" s="13" t="s">
        <v>37</v>
      </c>
      <c r="AX511" s="13" t="s">
        <v>78</v>
      </c>
      <c r="AY511" s="235" t="s">
        <v>153</v>
      </c>
    </row>
    <row r="512" s="15" customFormat="1">
      <c r="A512" s="15"/>
      <c r="B512" s="246"/>
      <c r="C512" s="247"/>
      <c r="D512" s="226" t="s">
        <v>163</v>
      </c>
      <c r="E512" s="248" t="s">
        <v>19</v>
      </c>
      <c r="F512" s="249" t="s">
        <v>166</v>
      </c>
      <c r="G512" s="247"/>
      <c r="H512" s="250">
        <v>266.77499999999998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163</v>
      </c>
      <c r="AU512" s="256" t="s">
        <v>88</v>
      </c>
      <c r="AV512" s="15" t="s">
        <v>160</v>
      </c>
      <c r="AW512" s="15" t="s">
        <v>37</v>
      </c>
      <c r="AX512" s="15" t="s">
        <v>86</v>
      </c>
      <c r="AY512" s="256" t="s">
        <v>153</v>
      </c>
    </row>
    <row r="513" s="2" customFormat="1" ht="24.15" customHeight="1">
      <c r="A513" s="40"/>
      <c r="B513" s="41"/>
      <c r="C513" s="206" t="s">
        <v>425</v>
      </c>
      <c r="D513" s="206" t="s">
        <v>155</v>
      </c>
      <c r="E513" s="207" t="s">
        <v>1288</v>
      </c>
      <c r="F513" s="208" t="s">
        <v>1289</v>
      </c>
      <c r="G513" s="209" t="s">
        <v>223</v>
      </c>
      <c r="H513" s="210">
        <v>266.77499999999998</v>
      </c>
      <c r="I513" s="211"/>
      <c r="J513" s="212">
        <f>ROUND(I513*H513,2)</f>
        <v>0</v>
      </c>
      <c r="K513" s="208" t="s">
        <v>159</v>
      </c>
      <c r="L513" s="46"/>
      <c r="M513" s="213" t="s">
        <v>19</v>
      </c>
      <c r="N513" s="214" t="s">
        <v>49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160</v>
      </c>
      <c r="AT513" s="217" t="s">
        <v>155</v>
      </c>
      <c r="AU513" s="217" t="s">
        <v>88</v>
      </c>
      <c r="AY513" s="19" t="s">
        <v>153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86</v>
      </c>
      <c r="BK513" s="218">
        <f>ROUND(I513*H513,2)</f>
        <v>0</v>
      </c>
      <c r="BL513" s="19" t="s">
        <v>160</v>
      </c>
      <c r="BM513" s="217" t="s">
        <v>998</v>
      </c>
    </row>
    <row r="514" s="2" customFormat="1">
      <c r="A514" s="40"/>
      <c r="B514" s="41"/>
      <c r="C514" s="42"/>
      <c r="D514" s="219" t="s">
        <v>161</v>
      </c>
      <c r="E514" s="42"/>
      <c r="F514" s="220" t="s">
        <v>1290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161</v>
      </c>
      <c r="AU514" s="19" t="s">
        <v>88</v>
      </c>
    </row>
    <row r="515" s="2" customFormat="1" ht="24.15" customHeight="1">
      <c r="A515" s="40"/>
      <c r="B515" s="41"/>
      <c r="C515" s="206" t="s">
        <v>999</v>
      </c>
      <c r="D515" s="206" t="s">
        <v>155</v>
      </c>
      <c r="E515" s="207" t="s">
        <v>1291</v>
      </c>
      <c r="F515" s="208" t="s">
        <v>683</v>
      </c>
      <c r="G515" s="209" t="s">
        <v>223</v>
      </c>
      <c r="H515" s="210">
        <v>62.560000000000002</v>
      </c>
      <c r="I515" s="211"/>
      <c r="J515" s="212">
        <f>ROUND(I515*H515,2)</f>
        <v>0</v>
      </c>
      <c r="K515" s="208" t="s">
        <v>159</v>
      </c>
      <c r="L515" s="46"/>
      <c r="M515" s="213" t="s">
        <v>19</v>
      </c>
      <c r="N515" s="214" t="s">
        <v>49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160</v>
      </c>
      <c r="AT515" s="217" t="s">
        <v>155</v>
      </c>
      <c r="AU515" s="217" t="s">
        <v>88</v>
      </c>
      <c r="AY515" s="19" t="s">
        <v>153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86</v>
      </c>
      <c r="BK515" s="218">
        <f>ROUND(I515*H515,2)</f>
        <v>0</v>
      </c>
      <c r="BL515" s="19" t="s">
        <v>160</v>
      </c>
      <c r="BM515" s="217" t="s">
        <v>1002</v>
      </c>
    </row>
    <row r="516" s="2" customFormat="1">
      <c r="A516" s="40"/>
      <c r="B516" s="41"/>
      <c r="C516" s="42"/>
      <c r="D516" s="219" t="s">
        <v>161</v>
      </c>
      <c r="E516" s="42"/>
      <c r="F516" s="220" t="s">
        <v>1292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161</v>
      </c>
      <c r="AU516" s="19" t="s">
        <v>88</v>
      </c>
    </row>
    <row r="517" s="13" customFormat="1">
      <c r="A517" s="13"/>
      <c r="B517" s="224"/>
      <c r="C517" s="225"/>
      <c r="D517" s="226" t="s">
        <v>163</v>
      </c>
      <c r="E517" s="227" t="s">
        <v>19</v>
      </c>
      <c r="F517" s="228" t="s">
        <v>1283</v>
      </c>
      <c r="G517" s="225"/>
      <c r="H517" s="229">
        <v>62.560000000000002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163</v>
      </c>
      <c r="AU517" s="235" t="s">
        <v>88</v>
      </c>
      <c r="AV517" s="13" t="s">
        <v>88</v>
      </c>
      <c r="AW517" s="13" t="s">
        <v>37</v>
      </c>
      <c r="AX517" s="13" t="s">
        <v>78</v>
      </c>
      <c r="AY517" s="235" t="s">
        <v>153</v>
      </c>
    </row>
    <row r="518" s="15" customFormat="1">
      <c r="A518" s="15"/>
      <c r="B518" s="246"/>
      <c r="C518" s="247"/>
      <c r="D518" s="226" t="s">
        <v>163</v>
      </c>
      <c r="E518" s="248" t="s">
        <v>19</v>
      </c>
      <c r="F518" s="249" t="s">
        <v>166</v>
      </c>
      <c r="G518" s="247"/>
      <c r="H518" s="250">
        <v>62.560000000000002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163</v>
      </c>
      <c r="AU518" s="256" t="s">
        <v>88</v>
      </c>
      <c r="AV518" s="15" t="s">
        <v>160</v>
      </c>
      <c r="AW518" s="15" t="s">
        <v>37</v>
      </c>
      <c r="AX518" s="15" t="s">
        <v>86</v>
      </c>
      <c r="AY518" s="256" t="s">
        <v>153</v>
      </c>
    </row>
    <row r="519" s="12" customFormat="1" ht="22.8" customHeight="1">
      <c r="A519" s="12"/>
      <c r="B519" s="190"/>
      <c r="C519" s="191"/>
      <c r="D519" s="192" t="s">
        <v>77</v>
      </c>
      <c r="E519" s="204" t="s">
        <v>570</v>
      </c>
      <c r="F519" s="204" t="s">
        <v>571</v>
      </c>
      <c r="G519" s="191"/>
      <c r="H519" s="191"/>
      <c r="I519" s="194"/>
      <c r="J519" s="205">
        <f>BK519</f>
        <v>0</v>
      </c>
      <c r="K519" s="191"/>
      <c r="L519" s="196"/>
      <c r="M519" s="197"/>
      <c r="N519" s="198"/>
      <c r="O519" s="198"/>
      <c r="P519" s="199">
        <f>SUM(P520:P521)</f>
        <v>0</v>
      </c>
      <c r="Q519" s="198"/>
      <c r="R519" s="199">
        <f>SUM(R520:R521)</f>
        <v>0</v>
      </c>
      <c r="S519" s="198"/>
      <c r="T519" s="200">
        <f>SUM(T520:T521)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1" t="s">
        <v>86</v>
      </c>
      <c r="AT519" s="202" t="s">
        <v>77</v>
      </c>
      <c r="AU519" s="202" t="s">
        <v>86</v>
      </c>
      <c r="AY519" s="201" t="s">
        <v>153</v>
      </c>
      <c r="BK519" s="203">
        <f>SUM(BK520:BK521)</f>
        <v>0</v>
      </c>
    </row>
    <row r="520" s="2" customFormat="1" ht="24.15" customHeight="1">
      <c r="A520" s="40"/>
      <c r="B520" s="41"/>
      <c r="C520" s="206" t="s">
        <v>428</v>
      </c>
      <c r="D520" s="206" t="s">
        <v>155</v>
      </c>
      <c r="E520" s="207" t="s">
        <v>1293</v>
      </c>
      <c r="F520" s="208" t="s">
        <v>1294</v>
      </c>
      <c r="G520" s="209" t="s">
        <v>223</v>
      </c>
      <c r="H520" s="210">
        <v>940.94399999999996</v>
      </c>
      <c r="I520" s="211"/>
      <c r="J520" s="212">
        <f>ROUND(I520*H520,2)</f>
        <v>0</v>
      </c>
      <c r="K520" s="208" t="s">
        <v>159</v>
      </c>
      <c r="L520" s="46"/>
      <c r="M520" s="213" t="s">
        <v>19</v>
      </c>
      <c r="N520" s="214" t="s">
        <v>49</v>
      </c>
      <c r="O520" s="86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160</v>
      </c>
      <c r="AT520" s="217" t="s">
        <v>155</v>
      </c>
      <c r="AU520" s="217" t="s">
        <v>88</v>
      </c>
      <c r="AY520" s="19" t="s">
        <v>153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86</v>
      </c>
      <c r="BK520" s="218">
        <f>ROUND(I520*H520,2)</f>
        <v>0</v>
      </c>
      <c r="BL520" s="19" t="s">
        <v>160</v>
      </c>
      <c r="BM520" s="217" t="s">
        <v>1006</v>
      </c>
    </row>
    <row r="521" s="2" customFormat="1">
      <c r="A521" s="40"/>
      <c r="B521" s="41"/>
      <c r="C521" s="42"/>
      <c r="D521" s="219" t="s">
        <v>161</v>
      </c>
      <c r="E521" s="42"/>
      <c r="F521" s="220" t="s">
        <v>1295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161</v>
      </c>
      <c r="AU521" s="19" t="s">
        <v>88</v>
      </c>
    </row>
    <row r="522" s="12" customFormat="1" ht="25.92" customHeight="1">
      <c r="A522" s="12"/>
      <c r="B522" s="190"/>
      <c r="C522" s="191"/>
      <c r="D522" s="192" t="s">
        <v>77</v>
      </c>
      <c r="E522" s="193" t="s">
        <v>1018</v>
      </c>
      <c r="F522" s="193" t="s">
        <v>1019</v>
      </c>
      <c r="G522" s="191"/>
      <c r="H522" s="191"/>
      <c r="I522" s="194"/>
      <c r="J522" s="195">
        <f>BK522</f>
        <v>0</v>
      </c>
      <c r="K522" s="191"/>
      <c r="L522" s="196"/>
      <c r="M522" s="197"/>
      <c r="N522" s="198"/>
      <c r="O522" s="198"/>
      <c r="P522" s="199">
        <f>P523+P531</f>
        <v>0</v>
      </c>
      <c r="Q522" s="198"/>
      <c r="R522" s="199">
        <f>R523+R531</f>
        <v>0</v>
      </c>
      <c r="S522" s="198"/>
      <c r="T522" s="200">
        <f>T523+T531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1" t="s">
        <v>88</v>
      </c>
      <c r="AT522" s="202" t="s">
        <v>77</v>
      </c>
      <c r="AU522" s="202" t="s">
        <v>78</v>
      </c>
      <c r="AY522" s="201" t="s">
        <v>153</v>
      </c>
      <c r="BK522" s="203">
        <f>BK523+BK531</f>
        <v>0</v>
      </c>
    </row>
    <row r="523" s="12" customFormat="1" ht="22.8" customHeight="1">
      <c r="A523" s="12"/>
      <c r="B523" s="190"/>
      <c r="C523" s="191"/>
      <c r="D523" s="192" t="s">
        <v>77</v>
      </c>
      <c r="E523" s="204" t="s">
        <v>1296</v>
      </c>
      <c r="F523" s="204" t="s">
        <v>1297</v>
      </c>
      <c r="G523" s="191"/>
      <c r="H523" s="191"/>
      <c r="I523" s="194"/>
      <c r="J523" s="205">
        <f>BK523</f>
        <v>0</v>
      </c>
      <c r="K523" s="191"/>
      <c r="L523" s="196"/>
      <c r="M523" s="197"/>
      <c r="N523" s="198"/>
      <c r="O523" s="198"/>
      <c r="P523" s="199">
        <f>SUM(P524:P530)</f>
        <v>0</v>
      </c>
      <c r="Q523" s="198"/>
      <c r="R523" s="199">
        <f>SUM(R524:R530)</f>
        <v>0</v>
      </c>
      <c r="S523" s="198"/>
      <c r="T523" s="200">
        <f>SUM(T524:T530)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1" t="s">
        <v>88</v>
      </c>
      <c r="AT523" s="202" t="s">
        <v>77</v>
      </c>
      <c r="AU523" s="202" t="s">
        <v>86</v>
      </c>
      <c r="AY523" s="201" t="s">
        <v>153</v>
      </c>
      <c r="BK523" s="203">
        <f>SUM(BK524:BK530)</f>
        <v>0</v>
      </c>
    </row>
    <row r="524" s="2" customFormat="1" ht="16.5" customHeight="1">
      <c r="A524" s="40"/>
      <c r="B524" s="41"/>
      <c r="C524" s="206" t="s">
        <v>1009</v>
      </c>
      <c r="D524" s="206" t="s">
        <v>155</v>
      </c>
      <c r="E524" s="207" t="s">
        <v>1298</v>
      </c>
      <c r="F524" s="208" t="s">
        <v>1299</v>
      </c>
      <c r="G524" s="209" t="s">
        <v>341</v>
      </c>
      <c r="H524" s="210">
        <v>1</v>
      </c>
      <c r="I524" s="211"/>
      <c r="J524" s="212">
        <f>ROUND(I524*H524,2)</f>
        <v>0</v>
      </c>
      <c r="K524" s="208" t="s">
        <v>159</v>
      </c>
      <c r="L524" s="46"/>
      <c r="M524" s="213" t="s">
        <v>19</v>
      </c>
      <c r="N524" s="214" t="s">
        <v>49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211</v>
      </c>
      <c r="AT524" s="217" t="s">
        <v>155</v>
      </c>
      <c r="AU524" s="217" t="s">
        <v>88</v>
      </c>
      <c r="AY524" s="19" t="s">
        <v>153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86</v>
      </c>
      <c r="BK524" s="218">
        <f>ROUND(I524*H524,2)</f>
        <v>0</v>
      </c>
      <c r="BL524" s="19" t="s">
        <v>211</v>
      </c>
      <c r="BM524" s="217" t="s">
        <v>1012</v>
      </c>
    </row>
    <row r="525" s="2" customFormat="1">
      <c r="A525" s="40"/>
      <c r="B525" s="41"/>
      <c r="C525" s="42"/>
      <c r="D525" s="219" t="s">
        <v>161</v>
      </c>
      <c r="E525" s="42"/>
      <c r="F525" s="220" t="s">
        <v>1300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161</v>
      </c>
      <c r="AU525" s="19" t="s">
        <v>88</v>
      </c>
    </row>
    <row r="526" s="13" customFormat="1">
      <c r="A526" s="13"/>
      <c r="B526" s="224"/>
      <c r="C526" s="225"/>
      <c r="D526" s="226" t="s">
        <v>163</v>
      </c>
      <c r="E526" s="227" t="s">
        <v>19</v>
      </c>
      <c r="F526" s="228" t="s">
        <v>86</v>
      </c>
      <c r="G526" s="225"/>
      <c r="H526" s="229">
        <v>1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163</v>
      </c>
      <c r="AU526" s="235" t="s">
        <v>88</v>
      </c>
      <c r="AV526" s="13" t="s">
        <v>88</v>
      </c>
      <c r="AW526" s="13" t="s">
        <v>37</v>
      </c>
      <c r="AX526" s="13" t="s">
        <v>78</v>
      </c>
      <c r="AY526" s="235" t="s">
        <v>153</v>
      </c>
    </row>
    <row r="527" s="14" customFormat="1">
      <c r="A527" s="14"/>
      <c r="B527" s="236"/>
      <c r="C527" s="237"/>
      <c r="D527" s="226" t="s">
        <v>163</v>
      </c>
      <c r="E527" s="238" t="s">
        <v>19</v>
      </c>
      <c r="F527" s="239" t="s">
        <v>1301</v>
      </c>
      <c r="G527" s="237"/>
      <c r="H527" s="238" t="s">
        <v>19</v>
      </c>
      <c r="I527" s="240"/>
      <c r="J527" s="237"/>
      <c r="K527" s="237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163</v>
      </c>
      <c r="AU527" s="245" t="s">
        <v>88</v>
      </c>
      <c r="AV527" s="14" t="s">
        <v>86</v>
      </c>
      <c r="AW527" s="14" t="s">
        <v>37</v>
      </c>
      <c r="AX527" s="14" t="s">
        <v>78</v>
      </c>
      <c r="AY527" s="245" t="s">
        <v>153</v>
      </c>
    </row>
    <row r="528" s="15" customFormat="1">
      <c r="A528" s="15"/>
      <c r="B528" s="246"/>
      <c r="C528" s="247"/>
      <c r="D528" s="226" t="s">
        <v>163</v>
      </c>
      <c r="E528" s="248" t="s">
        <v>19</v>
      </c>
      <c r="F528" s="249" t="s">
        <v>166</v>
      </c>
      <c r="G528" s="247"/>
      <c r="H528" s="250">
        <v>1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163</v>
      </c>
      <c r="AU528" s="256" t="s">
        <v>88</v>
      </c>
      <c r="AV528" s="15" t="s">
        <v>160</v>
      </c>
      <c r="AW528" s="15" t="s">
        <v>37</v>
      </c>
      <c r="AX528" s="15" t="s">
        <v>86</v>
      </c>
      <c r="AY528" s="256" t="s">
        <v>153</v>
      </c>
    </row>
    <row r="529" s="2" customFormat="1" ht="24.15" customHeight="1">
      <c r="A529" s="40"/>
      <c r="B529" s="41"/>
      <c r="C529" s="206" t="s">
        <v>432</v>
      </c>
      <c r="D529" s="206" t="s">
        <v>155</v>
      </c>
      <c r="E529" s="207" t="s">
        <v>1302</v>
      </c>
      <c r="F529" s="208" t="s">
        <v>1303</v>
      </c>
      <c r="G529" s="209" t="s">
        <v>223</v>
      </c>
      <c r="H529" s="210">
        <v>0.027</v>
      </c>
      <c r="I529" s="211"/>
      <c r="J529" s="212">
        <f>ROUND(I529*H529,2)</f>
        <v>0</v>
      </c>
      <c r="K529" s="208" t="s">
        <v>159</v>
      </c>
      <c r="L529" s="46"/>
      <c r="M529" s="213" t="s">
        <v>19</v>
      </c>
      <c r="N529" s="214" t="s">
        <v>49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211</v>
      </c>
      <c r="AT529" s="217" t="s">
        <v>155</v>
      </c>
      <c r="AU529" s="217" t="s">
        <v>88</v>
      </c>
      <c r="AY529" s="19" t="s">
        <v>153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86</v>
      </c>
      <c r="BK529" s="218">
        <f>ROUND(I529*H529,2)</f>
        <v>0</v>
      </c>
      <c r="BL529" s="19" t="s">
        <v>211</v>
      </c>
      <c r="BM529" s="217" t="s">
        <v>1016</v>
      </c>
    </row>
    <row r="530" s="2" customFormat="1">
      <c r="A530" s="40"/>
      <c r="B530" s="41"/>
      <c r="C530" s="42"/>
      <c r="D530" s="219" t="s">
        <v>161</v>
      </c>
      <c r="E530" s="42"/>
      <c r="F530" s="220" t="s">
        <v>1304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161</v>
      </c>
      <c r="AU530" s="19" t="s">
        <v>88</v>
      </c>
    </row>
    <row r="531" s="12" customFormat="1" ht="22.8" customHeight="1">
      <c r="A531" s="12"/>
      <c r="B531" s="190"/>
      <c r="C531" s="191"/>
      <c r="D531" s="192" t="s">
        <v>77</v>
      </c>
      <c r="E531" s="204" t="s">
        <v>1305</v>
      </c>
      <c r="F531" s="204" t="s">
        <v>1306</v>
      </c>
      <c r="G531" s="191"/>
      <c r="H531" s="191"/>
      <c r="I531" s="194"/>
      <c r="J531" s="205">
        <f>BK531</f>
        <v>0</v>
      </c>
      <c r="K531" s="191"/>
      <c r="L531" s="196"/>
      <c r="M531" s="197"/>
      <c r="N531" s="198"/>
      <c r="O531" s="198"/>
      <c r="P531" s="199">
        <f>SUM(P532:P539)</f>
        <v>0</v>
      </c>
      <c r="Q531" s="198"/>
      <c r="R531" s="199">
        <f>SUM(R532:R539)</f>
        <v>0</v>
      </c>
      <c r="S531" s="198"/>
      <c r="T531" s="200">
        <f>SUM(T532:T539)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1" t="s">
        <v>88</v>
      </c>
      <c r="AT531" s="202" t="s">
        <v>77</v>
      </c>
      <c r="AU531" s="202" t="s">
        <v>86</v>
      </c>
      <c r="AY531" s="201" t="s">
        <v>153</v>
      </c>
      <c r="BK531" s="203">
        <f>SUM(BK532:BK539)</f>
        <v>0</v>
      </c>
    </row>
    <row r="532" s="2" customFormat="1" ht="24.15" customHeight="1">
      <c r="A532" s="40"/>
      <c r="B532" s="41"/>
      <c r="C532" s="206" t="s">
        <v>1022</v>
      </c>
      <c r="D532" s="206" t="s">
        <v>155</v>
      </c>
      <c r="E532" s="207" t="s">
        <v>1307</v>
      </c>
      <c r="F532" s="208" t="s">
        <v>1308</v>
      </c>
      <c r="G532" s="209" t="s">
        <v>274</v>
      </c>
      <c r="H532" s="210">
        <v>38</v>
      </c>
      <c r="I532" s="211"/>
      <c r="J532" s="212">
        <f>ROUND(I532*H532,2)</f>
        <v>0</v>
      </c>
      <c r="K532" s="208" t="s">
        <v>159</v>
      </c>
      <c r="L532" s="46"/>
      <c r="M532" s="213" t="s">
        <v>19</v>
      </c>
      <c r="N532" s="214" t="s">
        <v>49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211</v>
      </c>
      <c r="AT532" s="217" t="s">
        <v>155</v>
      </c>
      <c r="AU532" s="217" t="s">
        <v>88</v>
      </c>
      <c r="AY532" s="19" t="s">
        <v>153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86</v>
      </c>
      <c r="BK532" s="218">
        <f>ROUND(I532*H532,2)</f>
        <v>0</v>
      </c>
      <c r="BL532" s="19" t="s">
        <v>211</v>
      </c>
      <c r="BM532" s="217" t="s">
        <v>1025</v>
      </c>
    </row>
    <row r="533" s="2" customFormat="1">
      <c r="A533" s="40"/>
      <c r="B533" s="41"/>
      <c r="C533" s="42"/>
      <c r="D533" s="219" t="s">
        <v>161</v>
      </c>
      <c r="E533" s="42"/>
      <c r="F533" s="220" t="s">
        <v>1309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161</v>
      </c>
      <c r="AU533" s="19" t="s">
        <v>88</v>
      </c>
    </row>
    <row r="534" s="13" customFormat="1">
      <c r="A534" s="13"/>
      <c r="B534" s="224"/>
      <c r="C534" s="225"/>
      <c r="D534" s="226" t="s">
        <v>163</v>
      </c>
      <c r="E534" s="227" t="s">
        <v>19</v>
      </c>
      <c r="F534" s="228" t="s">
        <v>275</v>
      </c>
      <c r="G534" s="225"/>
      <c r="H534" s="229">
        <v>38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163</v>
      </c>
      <c r="AU534" s="235" t="s">
        <v>88</v>
      </c>
      <c r="AV534" s="13" t="s">
        <v>88</v>
      </c>
      <c r="AW534" s="13" t="s">
        <v>37</v>
      </c>
      <c r="AX534" s="13" t="s">
        <v>78</v>
      </c>
      <c r="AY534" s="235" t="s">
        <v>153</v>
      </c>
    </row>
    <row r="535" s="14" customFormat="1">
      <c r="A535" s="14"/>
      <c r="B535" s="236"/>
      <c r="C535" s="237"/>
      <c r="D535" s="226" t="s">
        <v>163</v>
      </c>
      <c r="E535" s="238" t="s">
        <v>19</v>
      </c>
      <c r="F535" s="239" t="s">
        <v>190</v>
      </c>
      <c r="G535" s="237"/>
      <c r="H535" s="238" t="s">
        <v>19</v>
      </c>
      <c r="I535" s="240"/>
      <c r="J535" s="237"/>
      <c r="K535" s="237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163</v>
      </c>
      <c r="AU535" s="245" t="s">
        <v>88</v>
      </c>
      <c r="AV535" s="14" t="s">
        <v>86</v>
      </c>
      <c r="AW535" s="14" t="s">
        <v>37</v>
      </c>
      <c r="AX535" s="14" t="s">
        <v>78</v>
      </c>
      <c r="AY535" s="245" t="s">
        <v>153</v>
      </c>
    </row>
    <row r="536" s="15" customFormat="1">
      <c r="A536" s="15"/>
      <c r="B536" s="246"/>
      <c r="C536" s="247"/>
      <c r="D536" s="226" t="s">
        <v>163</v>
      </c>
      <c r="E536" s="248" t="s">
        <v>19</v>
      </c>
      <c r="F536" s="249" t="s">
        <v>166</v>
      </c>
      <c r="G536" s="247"/>
      <c r="H536" s="250">
        <v>38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163</v>
      </c>
      <c r="AU536" s="256" t="s">
        <v>88</v>
      </c>
      <c r="AV536" s="15" t="s">
        <v>160</v>
      </c>
      <c r="AW536" s="15" t="s">
        <v>37</v>
      </c>
      <c r="AX536" s="15" t="s">
        <v>86</v>
      </c>
      <c r="AY536" s="256" t="s">
        <v>153</v>
      </c>
    </row>
    <row r="537" s="2" customFormat="1" ht="16.5" customHeight="1">
      <c r="A537" s="40"/>
      <c r="B537" s="41"/>
      <c r="C537" s="257" t="s">
        <v>435</v>
      </c>
      <c r="D537" s="257" t="s">
        <v>220</v>
      </c>
      <c r="E537" s="258" t="s">
        <v>1310</v>
      </c>
      <c r="F537" s="259" t="s">
        <v>1311</v>
      </c>
      <c r="G537" s="260" t="s">
        <v>274</v>
      </c>
      <c r="H537" s="261">
        <v>39.899999999999999</v>
      </c>
      <c r="I537" s="262"/>
      <c r="J537" s="263">
        <f>ROUND(I537*H537,2)</f>
        <v>0</v>
      </c>
      <c r="K537" s="259" t="s">
        <v>159</v>
      </c>
      <c r="L537" s="264"/>
      <c r="M537" s="265" t="s">
        <v>19</v>
      </c>
      <c r="N537" s="266" t="s">
        <v>49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257</v>
      </c>
      <c r="AT537" s="217" t="s">
        <v>220</v>
      </c>
      <c r="AU537" s="217" t="s">
        <v>88</v>
      </c>
      <c r="AY537" s="19" t="s">
        <v>153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86</v>
      </c>
      <c r="BK537" s="218">
        <f>ROUND(I537*H537,2)</f>
        <v>0</v>
      </c>
      <c r="BL537" s="19" t="s">
        <v>211</v>
      </c>
      <c r="BM537" s="217" t="s">
        <v>1030</v>
      </c>
    </row>
    <row r="538" s="13" customFormat="1">
      <c r="A538" s="13"/>
      <c r="B538" s="224"/>
      <c r="C538" s="225"/>
      <c r="D538" s="226" t="s">
        <v>163</v>
      </c>
      <c r="E538" s="227" t="s">
        <v>19</v>
      </c>
      <c r="F538" s="228" t="s">
        <v>1312</v>
      </c>
      <c r="G538" s="225"/>
      <c r="H538" s="229">
        <v>39.899999999999999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163</v>
      </c>
      <c r="AU538" s="235" t="s">
        <v>88</v>
      </c>
      <c r="AV538" s="13" t="s">
        <v>88</v>
      </c>
      <c r="AW538" s="13" t="s">
        <v>37</v>
      </c>
      <c r="AX538" s="13" t="s">
        <v>78</v>
      </c>
      <c r="AY538" s="235" t="s">
        <v>153</v>
      </c>
    </row>
    <row r="539" s="15" customFormat="1">
      <c r="A539" s="15"/>
      <c r="B539" s="246"/>
      <c r="C539" s="247"/>
      <c r="D539" s="226" t="s">
        <v>163</v>
      </c>
      <c r="E539" s="248" t="s">
        <v>19</v>
      </c>
      <c r="F539" s="249" t="s">
        <v>166</v>
      </c>
      <c r="G539" s="247"/>
      <c r="H539" s="250">
        <v>39.899999999999999</v>
      </c>
      <c r="I539" s="251"/>
      <c r="J539" s="247"/>
      <c r="K539" s="247"/>
      <c r="L539" s="252"/>
      <c r="M539" s="275"/>
      <c r="N539" s="276"/>
      <c r="O539" s="276"/>
      <c r="P539" s="276"/>
      <c r="Q539" s="276"/>
      <c r="R539" s="276"/>
      <c r="S539" s="276"/>
      <c r="T539" s="27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163</v>
      </c>
      <c r="AU539" s="256" t="s">
        <v>88</v>
      </c>
      <c r="AV539" s="15" t="s">
        <v>160</v>
      </c>
      <c r="AW539" s="15" t="s">
        <v>37</v>
      </c>
      <c r="AX539" s="15" t="s">
        <v>86</v>
      </c>
      <c r="AY539" s="256" t="s">
        <v>153</v>
      </c>
    </row>
    <row r="540" s="2" customFormat="1" ht="6.96" customHeight="1">
      <c r="A540" s="40"/>
      <c r="B540" s="61"/>
      <c r="C540" s="62"/>
      <c r="D540" s="62"/>
      <c r="E540" s="62"/>
      <c r="F540" s="62"/>
      <c r="G540" s="62"/>
      <c r="H540" s="62"/>
      <c r="I540" s="62"/>
      <c r="J540" s="62"/>
      <c r="K540" s="62"/>
      <c r="L540" s="46"/>
      <c r="M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</sheetData>
  <sheetProtection sheet="1" autoFilter="0" formatColumns="0" formatRows="0" objects="1" scenarios="1" spinCount="100000" saltValue="dxWIFb6w9m4Qcb9M9wm4fR23ty0jIP2yTnqV/bscko6YEsKPNwWwP095TCppwnl4Qc/1IE/GXaWGqQzwTrV6Vg==" hashValue="qJPjDT1RgUDK5d76/qGNq0ghZ6XVwmppfQ7zsKS2DTHfR/EJczQBC6p5oql2u8Iv4KbSAyrdOeL2c3yv6u1Q6g==" algorithmName="SHA-512" password="CC35"/>
  <autoFilter ref="C89:K53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2/111211101"/>
    <hyperlink ref="F99" r:id="rId2" display="https://podminky.urs.cz/item/CS_URS_2023_02/111301111"/>
    <hyperlink ref="F104" r:id="rId3" display="https://podminky.urs.cz/item/CS_URS_2023_02/113106132"/>
    <hyperlink ref="F109" r:id="rId4" display="https://podminky.urs.cz/item/CS_URS_2023_02/113106134"/>
    <hyperlink ref="F114" r:id="rId5" display="https://podminky.urs.cz/item/CS_URS_2023_02/113107161"/>
    <hyperlink ref="F119" r:id="rId6" display="https://podminky.urs.cz/item/CS_URS_2023_02/113107162"/>
    <hyperlink ref="F124" r:id="rId7" display="https://podminky.urs.cz/item/CS_URS_2023_02/113204111"/>
    <hyperlink ref="F129" r:id="rId8" display="https://podminky.urs.cz/item/CS_URS_2023_02/121151123"/>
    <hyperlink ref="F134" r:id="rId9" display="https://podminky.urs.cz/item/CS_URS_2023_02/122452205"/>
    <hyperlink ref="F141" r:id="rId10" display="https://podminky.urs.cz/item/CS_URS_2023_02/132351104"/>
    <hyperlink ref="F151" r:id="rId11" display="https://podminky.urs.cz/item/CS_URS_2023_02/162301501"/>
    <hyperlink ref="F153" r:id="rId12" display="https://podminky.urs.cz/item/CS_URS_2023_02/162301981"/>
    <hyperlink ref="F157" r:id="rId13" display="https://podminky.urs.cz/item/CS_URS_2023_02/162351123"/>
    <hyperlink ref="F162" r:id="rId14" display="https://podminky.urs.cz/item/CS_URS_2023_02/162702111"/>
    <hyperlink ref="F164" r:id="rId15" display="https://podminky.urs.cz/item/CS_URS_2023_02/162702119"/>
    <hyperlink ref="F168" r:id="rId16" display="https://podminky.urs.cz/item/CS_URS_2023_02/162751137"/>
    <hyperlink ref="F174" r:id="rId17" display="https://podminky.urs.cz/item/CS_URS_2023_02/162751139"/>
    <hyperlink ref="F178" r:id="rId18" display="https://podminky.urs.cz/item/CS_URS_2023_02/167103101"/>
    <hyperlink ref="F183" r:id="rId19" display="https://podminky.urs.cz/item/CS_URS_2023_02/171112121"/>
    <hyperlink ref="F192" r:id="rId20" display="https://podminky.urs.cz/item/CS_URS_2023_02/171152101"/>
    <hyperlink ref="F197" r:id="rId21" display="https://podminky.urs.cz/item/CS_URS_2023_02/171201231"/>
    <hyperlink ref="F201" r:id="rId22" display="https://podminky.urs.cz/item/CS_URS_2023_02/171251201"/>
    <hyperlink ref="F206" r:id="rId23" display="https://podminky.urs.cz/item/CS_URS_2023_02/174151101"/>
    <hyperlink ref="F211" r:id="rId24" display="https://podminky.urs.cz/item/CS_URS_2023_02/175151101"/>
    <hyperlink ref="F218" r:id="rId25" display="https://podminky.urs.cz/item/CS_URS_2023_02/181252305"/>
    <hyperlink ref="F223" r:id="rId26" display="https://podminky.urs.cz/item/CS_URS_2023_02/451573111"/>
    <hyperlink ref="F232" r:id="rId27" display="https://podminky.urs.cz/item/CS_URS_2023_02/564831011"/>
    <hyperlink ref="F237" r:id="rId28" display="https://podminky.urs.cz/item/CS_URS_2023_02/564831011"/>
    <hyperlink ref="F242" r:id="rId29" display="https://podminky.urs.cz/item/CS_URS_2023_02/564831111"/>
    <hyperlink ref="F247" r:id="rId30" display="https://podminky.urs.cz/item/CS_URS_2023_02/564851011"/>
    <hyperlink ref="F252" r:id="rId31" display="https://podminky.urs.cz/item/CS_URS_2023_02/564851111"/>
    <hyperlink ref="F257" r:id="rId32" display="https://podminky.urs.cz/item/CS_URS_2023_02/564851111"/>
    <hyperlink ref="F266" r:id="rId33" display="https://podminky.urs.cz/item/CS_URS_2023_02/564952111"/>
    <hyperlink ref="F279" r:id="rId34" display="https://podminky.urs.cz/item/CS_URS_2023_02/573111111"/>
    <hyperlink ref="F304" r:id="rId35" display="https://podminky.urs.cz/item/CS_URS_2023_02/591211111"/>
    <hyperlink ref="F314" r:id="rId36" display="https://podminky.urs.cz/item/CS_URS_2023_02/591211111"/>
    <hyperlink ref="F322" r:id="rId37" display="https://podminky.urs.cz/item/CS_URS_2023_02/591411111"/>
    <hyperlink ref="F330" r:id="rId38" display="https://podminky.urs.cz/item/CS_URS_2023_02/596211130"/>
    <hyperlink ref="F338" r:id="rId39" display="https://podminky.urs.cz/item/CS_URS_2023_02/596211230"/>
    <hyperlink ref="F346" r:id="rId40" display="https://podminky.urs.cz/item/CS_URS_2023_02/596811120"/>
    <hyperlink ref="F355" r:id="rId41" display="https://podminky.urs.cz/item/CS_URS_2023_02/871315231"/>
    <hyperlink ref="F359" r:id="rId42" display="https://podminky.urs.cz/item/CS_URS_2023_02/877310320"/>
    <hyperlink ref="F369" r:id="rId43" display="https://podminky.urs.cz/item/CS_URS_2023_02/895941341"/>
    <hyperlink ref="F377" r:id="rId44" display="https://podminky.urs.cz/item/CS_URS_2023_02/895941351"/>
    <hyperlink ref="F382" r:id="rId45" display="https://podminky.urs.cz/item/CS_URS_2023_02/895941361"/>
    <hyperlink ref="F387" r:id="rId46" display="https://podminky.urs.cz/item/CS_URS_2023_02/895941367"/>
    <hyperlink ref="F392" r:id="rId47" display="https://podminky.urs.cz/item/CS_URS_2023_02/899204112"/>
    <hyperlink ref="F400" r:id="rId48" display="https://podminky.urs.cz/item/CS_URS_2023_02/914111111"/>
    <hyperlink ref="F408" r:id="rId49" display="https://podminky.urs.cz/item/CS_URS_2023_02/914511112"/>
    <hyperlink ref="F417" r:id="rId50" display="https://podminky.urs.cz/item/CS_URS_2023_02/915223121"/>
    <hyperlink ref="F422" r:id="rId51" display="https://podminky.urs.cz/item/CS_URS_2023_02/916131213"/>
    <hyperlink ref="F430" r:id="rId52" display="https://podminky.urs.cz/item/CS_URS_2023_02/916231213"/>
    <hyperlink ref="F438" r:id="rId53" display="https://podminky.urs.cz/item/CS_URS_2023_02/916331112"/>
    <hyperlink ref="F446" r:id="rId54" display="https://podminky.urs.cz/item/CS_URS_2023_02/916991121"/>
    <hyperlink ref="F450" r:id="rId55" display="https://podminky.urs.cz/item/CS_URS_2023_02/935932411"/>
    <hyperlink ref="F455" r:id="rId56" display="https://podminky.urs.cz/item/CS_URS_2023_02/935932611"/>
    <hyperlink ref="F457" r:id="rId57" display="https://podminky.urs.cz/item/CS_URS_2023_02/961044111"/>
    <hyperlink ref="F462" r:id="rId58" display="https://podminky.urs.cz/item/CS_URS_2023_02/966006132"/>
    <hyperlink ref="F467" r:id="rId59" display="https://podminky.urs.cz/item/CS_URS_2023_02/966008112"/>
    <hyperlink ref="F472" r:id="rId60" display="https://podminky.urs.cz/item/CS_URS_2023_02/966008211"/>
    <hyperlink ref="F477" r:id="rId61" display="https://podminky.urs.cz/item/CS_URS_2023_02/966008221"/>
    <hyperlink ref="F482" r:id="rId62" display="https://podminky.urs.cz/item/CS_URS_2023_02/981511118"/>
    <hyperlink ref="F488" r:id="rId63" display="https://podminky.urs.cz/item/CS_URS_2023_02/997221551"/>
    <hyperlink ref="F493" r:id="rId64" display="https://podminky.urs.cz/item/CS_URS_2023_02/997221559"/>
    <hyperlink ref="F497" r:id="rId65" display="https://podminky.urs.cz/item/CS_URS_2023_02/997221561"/>
    <hyperlink ref="F502" r:id="rId66" display="https://podminky.urs.cz/item/CS_URS_2023_02/997221569"/>
    <hyperlink ref="F506" r:id="rId67" display="https://podminky.urs.cz/item/CS_URS_2023_02/997221611"/>
    <hyperlink ref="F510" r:id="rId68" display="https://podminky.urs.cz/item/CS_URS_2023_02/997221612"/>
    <hyperlink ref="F514" r:id="rId69" display="https://podminky.urs.cz/item/CS_URS_2023_02/997221615"/>
    <hyperlink ref="F516" r:id="rId70" display="https://podminky.urs.cz/item/CS_URS_2023_02/997221873"/>
    <hyperlink ref="F521" r:id="rId71" display="https://podminky.urs.cz/item/CS_URS_2023_02/998223011"/>
    <hyperlink ref="F525" r:id="rId72" display="https://podminky.urs.cz/item/CS_URS_2023_02/721241102"/>
    <hyperlink ref="F530" r:id="rId73" display="https://podminky.urs.cz/item/CS_URS_2023_02/998721101"/>
    <hyperlink ref="F533" r:id="rId74" display="https://podminky.urs.cz/item/CS_URS_2023_02/7411103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ROUND((SUM(BE84:BE104)),  2)</f>
        <v>0</v>
      </c>
      <c r="G33" s="40"/>
      <c r="H33" s="40"/>
      <c r="I33" s="150">
        <v>0.20999999999999999</v>
      </c>
      <c r="J33" s="149">
        <f>ROUND(((SUM(BE84:BE104))*I33),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ROUND((SUM(BF84:BF104)),  2)</f>
        <v>0</v>
      </c>
      <c r="G34" s="40"/>
      <c r="H34" s="40"/>
      <c r="I34" s="150">
        <v>0.12</v>
      </c>
      <c r="J34" s="149">
        <f>ROUND(((SUM(BF84:BF104))*I34),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ROUND((SUM(BG84:BG104)),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ROUND((SUM(BH84:BH104)),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ROUND((SUM(BI84:BI104)),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SKA7205 - Vedlejší a ostatní náklady SO 103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580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1050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581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1051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II-117 Lipnice - Spálené Poříčí , ( úsek IV , úsek V )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SKA7205 - Vedlejší a ostatní náklady SO 103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13. 5. 2024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SÚS PK, příspěvková organizace</v>
      </c>
      <c r="G80" s="42"/>
      <c r="H80" s="42"/>
      <c r="I80" s="34" t="s">
        <v>33</v>
      </c>
      <c r="J80" s="38" t="str">
        <f>E21</f>
        <v>Projekční kancelář Ing.Škubalová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Straka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139</v>
      </c>
      <c r="D83" s="182" t="s">
        <v>63</v>
      </c>
      <c r="E83" s="182" t="s">
        <v>59</v>
      </c>
      <c r="F83" s="182" t="s">
        <v>60</v>
      </c>
      <c r="G83" s="182" t="s">
        <v>140</v>
      </c>
      <c r="H83" s="182" t="s">
        <v>141</v>
      </c>
      <c r="I83" s="182" t="s">
        <v>142</v>
      </c>
      <c r="J83" s="182" t="s">
        <v>127</v>
      </c>
      <c r="K83" s="183" t="s">
        <v>143</v>
      </c>
      <c r="L83" s="184"/>
      <c r="M83" s="94" t="s">
        <v>19</v>
      </c>
      <c r="N83" s="95" t="s">
        <v>48</v>
      </c>
      <c r="O83" s="95" t="s">
        <v>144</v>
      </c>
      <c r="P83" s="95" t="s">
        <v>145</v>
      </c>
      <c r="Q83" s="95" t="s">
        <v>146</v>
      </c>
      <c r="R83" s="95" t="s">
        <v>147</v>
      </c>
      <c r="S83" s="95" t="s">
        <v>148</v>
      </c>
      <c r="T83" s="96" t="s">
        <v>149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77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77</v>
      </c>
      <c r="E85" s="193" t="s">
        <v>1036</v>
      </c>
      <c r="F85" s="193" t="s">
        <v>1037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P86+P96+P99+P102</f>
        <v>0</v>
      </c>
      <c r="Q85" s="198"/>
      <c r="R85" s="199">
        <f>R86+R96+R99+R102</f>
        <v>0</v>
      </c>
      <c r="S85" s="198"/>
      <c r="T85" s="200">
        <f>T86+T96+T99+T102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191</v>
      </c>
      <c r="AT85" s="202" t="s">
        <v>77</v>
      </c>
      <c r="AU85" s="202" t="s">
        <v>78</v>
      </c>
      <c r="AY85" s="201" t="s">
        <v>153</v>
      </c>
      <c r="BK85" s="203">
        <f>BK86+BK96+BK99+BK102</f>
        <v>0</v>
      </c>
    </row>
    <row r="86" s="12" customFormat="1" ht="22.8" customHeight="1">
      <c r="A86" s="12"/>
      <c r="B86" s="190"/>
      <c r="C86" s="191"/>
      <c r="D86" s="192" t="s">
        <v>77</v>
      </c>
      <c r="E86" s="204" t="s">
        <v>1052</v>
      </c>
      <c r="F86" s="204" t="s">
        <v>1053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SUM(P87:P95)</f>
        <v>0</v>
      </c>
      <c r="Q86" s="198"/>
      <c r="R86" s="199">
        <f>SUM(R87:R95)</f>
        <v>0</v>
      </c>
      <c r="S86" s="198"/>
      <c r="T86" s="200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191</v>
      </c>
      <c r="AT86" s="202" t="s">
        <v>77</v>
      </c>
      <c r="AU86" s="202" t="s">
        <v>86</v>
      </c>
      <c r="AY86" s="201" t="s">
        <v>153</v>
      </c>
      <c r="BK86" s="203">
        <f>SUM(BK87:BK95)</f>
        <v>0</v>
      </c>
    </row>
    <row r="87" s="2" customFormat="1" ht="16.5" customHeight="1">
      <c r="A87" s="40"/>
      <c r="B87" s="41"/>
      <c r="C87" s="206" t="s">
        <v>86</v>
      </c>
      <c r="D87" s="206" t="s">
        <v>155</v>
      </c>
      <c r="E87" s="207" t="s">
        <v>1054</v>
      </c>
      <c r="F87" s="208" t="s">
        <v>1055</v>
      </c>
      <c r="G87" s="209" t="s">
        <v>1042</v>
      </c>
      <c r="H87" s="210">
        <v>1</v>
      </c>
      <c r="I87" s="211"/>
      <c r="J87" s="212">
        <f>ROUND(I87*H87,2)</f>
        <v>0</v>
      </c>
      <c r="K87" s="208" t="s">
        <v>159</v>
      </c>
      <c r="L87" s="46"/>
      <c r="M87" s="213" t="s">
        <v>19</v>
      </c>
      <c r="N87" s="214" t="s">
        <v>49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160</v>
      </c>
      <c r="AT87" s="217" t="s">
        <v>155</v>
      </c>
      <c r="AU87" s="217" t="s">
        <v>88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86</v>
      </c>
      <c r="BK87" s="218">
        <f>ROUND(I87*H87,2)</f>
        <v>0</v>
      </c>
      <c r="BL87" s="19" t="s">
        <v>160</v>
      </c>
      <c r="BM87" s="217" t="s">
        <v>88</v>
      </c>
    </row>
    <row r="88" s="2" customFormat="1">
      <c r="A88" s="40"/>
      <c r="B88" s="41"/>
      <c r="C88" s="42"/>
      <c r="D88" s="219" t="s">
        <v>161</v>
      </c>
      <c r="E88" s="42"/>
      <c r="F88" s="220" t="s">
        <v>1056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88</v>
      </c>
    </row>
    <row r="89" s="2" customFormat="1" ht="16.5" customHeight="1">
      <c r="A89" s="40"/>
      <c r="B89" s="41"/>
      <c r="C89" s="206" t="s">
        <v>88</v>
      </c>
      <c r="D89" s="206" t="s">
        <v>155</v>
      </c>
      <c r="E89" s="207" t="s">
        <v>1057</v>
      </c>
      <c r="F89" s="208" t="s">
        <v>1058</v>
      </c>
      <c r="G89" s="209" t="s">
        <v>1042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160</v>
      </c>
      <c r="AT89" s="217" t="s">
        <v>155</v>
      </c>
      <c r="AU89" s="217" t="s">
        <v>88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86</v>
      </c>
      <c r="BK89" s="218">
        <f>ROUND(I89*H89,2)</f>
        <v>0</v>
      </c>
      <c r="BL89" s="19" t="s">
        <v>160</v>
      </c>
      <c r="BM89" s="217" t="s">
        <v>160</v>
      </c>
    </row>
    <row r="90" s="2" customFormat="1" ht="16.5" customHeight="1">
      <c r="A90" s="40"/>
      <c r="B90" s="41"/>
      <c r="C90" s="206" t="s">
        <v>170</v>
      </c>
      <c r="D90" s="206" t="s">
        <v>155</v>
      </c>
      <c r="E90" s="207" t="s">
        <v>1059</v>
      </c>
      <c r="F90" s="208" t="s">
        <v>1060</v>
      </c>
      <c r="G90" s="209" t="s">
        <v>1042</v>
      </c>
      <c r="H90" s="210">
        <v>1</v>
      </c>
      <c r="I90" s="211"/>
      <c r="J90" s="212">
        <f>ROUND(I90*H90,2)</f>
        <v>0</v>
      </c>
      <c r="K90" s="208" t="s">
        <v>159</v>
      </c>
      <c r="L90" s="46"/>
      <c r="M90" s="213" t="s">
        <v>19</v>
      </c>
      <c r="N90" s="214" t="s">
        <v>49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88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86</v>
      </c>
      <c r="BK90" s="218">
        <f>ROUND(I90*H90,2)</f>
        <v>0</v>
      </c>
      <c r="BL90" s="19" t="s">
        <v>160</v>
      </c>
      <c r="BM90" s="217" t="s">
        <v>174</v>
      </c>
    </row>
    <row r="91" s="2" customFormat="1">
      <c r="A91" s="40"/>
      <c r="B91" s="41"/>
      <c r="C91" s="42"/>
      <c r="D91" s="219" t="s">
        <v>161</v>
      </c>
      <c r="E91" s="42"/>
      <c r="F91" s="220" t="s">
        <v>1061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161</v>
      </c>
      <c r="AU91" s="19" t="s">
        <v>88</v>
      </c>
    </row>
    <row r="92" s="2" customFormat="1" ht="16.5" customHeight="1">
      <c r="A92" s="40"/>
      <c r="B92" s="41"/>
      <c r="C92" s="206" t="s">
        <v>160</v>
      </c>
      <c r="D92" s="206" t="s">
        <v>155</v>
      </c>
      <c r="E92" s="207" t="s">
        <v>1062</v>
      </c>
      <c r="F92" s="208" t="s">
        <v>1063</v>
      </c>
      <c r="G92" s="209" t="s">
        <v>1042</v>
      </c>
      <c r="H92" s="210">
        <v>1</v>
      </c>
      <c r="I92" s="211"/>
      <c r="J92" s="212">
        <f>ROUND(I92*H92,2)</f>
        <v>0</v>
      </c>
      <c r="K92" s="208" t="s">
        <v>159</v>
      </c>
      <c r="L92" s="46"/>
      <c r="M92" s="213" t="s">
        <v>19</v>
      </c>
      <c r="N92" s="214" t="s">
        <v>49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160</v>
      </c>
      <c r="AT92" s="217" t="s">
        <v>155</v>
      </c>
      <c r="AU92" s="217" t="s">
        <v>88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86</v>
      </c>
      <c r="BK92" s="218">
        <f>ROUND(I92*H92,2)</f>
        <v>0</v>
      </c>
      <c r="BL92" s="19" t="s">
        <v>160</v>
      </c>
      <c r="BM92" s="217" t="s">
        <v>182</v>
      </c>
    </row>
    <row r="93" s="2" customFormat="1">
      <c r="A93" s="40"/>
      <c r="B93" s="41"/>
      <c r="C93" s="42"/>
      <c r="D93" s="219" t="s">
        <v>161</v>
      </c>
      <c r="E93" s="42"/>
      <c r="F93" s="220" t="s">
        <v>1064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161</v>
      </c>
      <c r="AU93" s="19" t="s">
        <v>88</v>
      </c>
    </row>
    <row r="94" s="2" customFormat="1" ht="16.5" customHeight="1">
      <c r="A94" s="40"/>
      <c r="B94" s="41"/>
      <c r="C94" s="206" t="s">
        <v>191</v>
      </c>
      <c r="D94" s="206" t="s">
        <v>155</v>
      </c>
      <c r="E94" s="207" t="s">
        <v>1065</v>
      </c>
      <c r="F94" s="208" t="s">
        <v>1066</v>
      </c>
      <c r="G94" s="209" t="s">
        <v>1042</v>
      </c>
      <c r="H94" s="210">
        <v>1</v>
      </c>
      <c r="I94" s="211"/>
      <c r="J94" s="212">
        <f>ROUND(I94*H94,2)</f>
        <v>0</v>
      </c>
      <c r="K94" s="208" t="s">
        <v>159</v>
      </c>
      <c r="L94" s="46"/>
      <c r="M94" s="213" t="s">
        <v>19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160</v>
      </c>
      <c r="AT94" s="217" t="s">
        <v>155</v>
      </c>
      <c r="AU94" s="217" t="s">
        <v>88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86</v>
      </c>
      <c r="BK94" s="218">
        <f>ROUND(I94*H94,2)</f>
        <v>0</v>
      </c>
      <c r="BL94" s="19" t="s">
        <v>160</v>
      </c>
      <c r="BM94" s="217" t="s">
        <v>194</v>
      </c>
    </row>
    <row r="95" s="2" customFormat="1">
      <c r="A95" s="40"/>
      <c r="B95" s="41"/>
      <c r="C95" s="42"/>
      <c r="D95" s="219" t="s">
        <v>161</v>
      </c>
      <c r="E95" s="42"/>
      <c r="F95" s="220" t="s">
        <v>1067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88</v>
      </c>
    </row>
    <row r="96" s="12" customFormat="1" ht="22.8" customHeight="1">
      <c r="A96" s="12"/>
      <c r="B96" s="190"/>
      <c r="C96" s="191"/>
      <c r="D96" s="192" t="s">
        <v>77</v>
      </c>
      <c r="E96" s="204" t="s">
        <v>1071</v>
      </c>
      <c r="F96" s="204" t="s">
        <v>1072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SUM(P97:P98)</f>
        <v>0</v>
      </c>
      <c r="Q96" s="198"/>
      <c r="R96" s="199">
        <f>SUM(R97:R98)</f>
        <v>0</v>
      </c>
      <c r="S96" s="198"/>
      <c r="T96" s="200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191</v>
      </c>
      <c r="AT96" s="202" t="s">
        <v>77</v>
      </c>
      <c r="AU96" s="202" t="s">
        <v>86</v>
      </c>
      <c r="AY96" s="201" t="s">
        <v>153</v>
      </c>
      <c r="BK96" s="203">
        <f>SUM(BK97:BK98)</f>
        <v>0</v>
      </c>
    </row>
    <row r="97" s="2" customFormat="1" ht="24.15" customHeight="1">
      <c r="A97" s="40"/>
      <c r="B97" s="41"/>
      <c r="C97" s="206" t="s">
        <v>174</v>
      </c>
      <c r="D97" s="206" t="s">
        <v>155</v>
      </c>
      <c r="E97" s="207" t="s">
        <v>1073</v>
      </c>
      <c r="F97" s="208" t="s">
        <v>1074</v>
      </c>
      <c r="G97" s="209" t="s">
        <v>1042</v>
      </c>
      <c r="H97" s="210">
        <v>1</v>
      </c>
      <c r="I97" s="211"/>
      <c r="J97" s="212">
        <f>ROUND(I97*H97,2)</f>
        <v>0</v>
      </c>
      <c r="K97" s="208" t="s">
        <v>159</v>
      </c>
      <c r="L97" s="46"/>
      <c r="M97" s="213" t="s">
        <v>19</v>
      </c>
      <c r="N97" s="214" t="s">
        <v>49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160</v>
      </c>
      <c r="AT97" s="217" t="s">
        <v>155</v>
      </c>
      <c r="AU97" s="217" t="s">
        <v>88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86</v>
      </c>
      <c r="BK97" s="218">
        <f>ROUND(I97*H97,2)</f>
        <v>0</v>
      </c>
      <c r="BL97" s="19" t="s">
        <v>160</v>
      </c>
      <c r="BM97" s="217" t="s">
        <v>8</v>
      </c>
    </row>
    <row r="98" s="2" customFormat="1">
      <c r="A98" s="40"/>
      <c r="B98" s="41"/>
      <c r="C98" s="42"/>
      <c r="D98" s="219" t="s">
        <v>161</v>
      </c>
      <c r="E98" s="42"/>
      <c r="F98" s="220" t="s">
        <v>1075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88</v>
      </c>
    </row>
    <row r="99" s="12" customFormat="1" ht="22.8" customHeight="1">
      <c r="A99" s="12"/>
      <c r="B99" s="190"/>
      <c r="C99" s="191"/>
      <c r="D99" s="192" t="s">
        <v>77</v>
      </c>
      <c r="E99" s="204" t="s">
        <v>1038</v>
      </c>
      <c r="F99" s="204" t="s">
        <v>1039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SUM(P100:P101)</f>
        <v>0</v>
      </c>
      <c r="Q99" s="198"/>
      <c r="R99" s="199">
        <f>SUM(R100:R101)</f>
        <v>0</v>
      </c>
      <c r="S99" s="198"/>
      <c r="T99" s="20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191</v>
      </c>
      <c r="AT99" s="202" t="s">
        <v>77</v>
      </c>
      <c r="AU99" s="202" t="s">
        <v>86</v>
      </c>
      <c r="AY99" s="201" t="s">
        <v>153</v>
      </c>
      <c r="BK99" s="203">
        <f>SUM(BK100:BK101)</f>
        <v>0</v>
      </c>
    </row>
    <row r="100" s="2" customFormat="1" ht="16.5" customHeight="1">
      <c r="A100" s="40"/>
      <c r="B100" s="41"/>
      <c r="C100" s="206" t="s">
        <v>203</v>
      </c>
      <c r="D100" s="206" t="s">
        <v>155</v>
      </c>
      <c r="E100" s="207" t="s">
        <v>1076</v>
      </c>
      <c r="F100" s="208" t="s">
        <v>1077</v>
      </c>
      <c r="G100" s="209" t="s">
        <v>1042</v>
      </c>
      <c r="H100" s="210">
        <v>1</v>
      </c>
      <c r="I100" s="211"/>
      <c r="J100" s="212">
        <f>ROUND(I100*H100,2)</f>
        <v>0</v>
      </c>
      <c r="K100" s="208" t="s">
        <v>159</v>
      </c>
      <c r="L100" s="46"/>
      <c r="M100" s="213" t="s">
        <v>19</v>
      </c>
      <c r="N100" s="214" t="s">
        <v>49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160</v>
      </c>
      <c r="AT100" s="217" t="s">
        <v>155</v>
      </c>
      <c r="AU100" s="217" t="s">
        <v>88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86</v>
      </c>
      <c r="BK100" s="218">
        <f>ROUND(I100*H100,2)</f>
        <v>0</v>
      </c>
      <c r="BL100" s="19" t="s">
        <v>160</v>
      </c>
      <c r="BM100" s="217" t="s">
        <v>206</v>
      </c>
    </row>
    <row r="101" s="2" customFormat="1">
      <c r="A101" s="40"/>
      <c r="B101" s="41"/>
      <c r="C101" s="42"/>
      <c r="D101" s="219" t="s">
        <v>161</v>
      </c>
      <c r="E101" s="42"/>
      <c r="F101" s="220" t="s">
        <v>1078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88</v>
      </c>
    </row>
    <row r="102" s="12" customFormat="1" ht="22.8" customHeight="1">
      <c r="A102" s="12"/>
      <c r="B102" s="190"/>
      <c r="C102" s="191"/>
      <c r="D102" s="192" t="s">
        <v>77</v>
      </c>
      <c r="E102" s="204" t="s">
        <v>1079</v>
      </c>
      <c r="F102" s="204" t="s">
        <v>1080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SUM(P103:P104)</f>
        <v>0</v>
      </c>
      <c r="Q102" s="198"/>
      <c r="R102" s="199">
        <f>SUM(R103:R104)</f>
        <v>0</v>
      </c>
      <c r="S102" s="198"/>
      <c r="T102" s="20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191</v>
      </c>
      <c r="AT102" s="202" t="s">
        <v>77</v>
      </c>
      <c r="AU102" s="202" t="s">
        <v>86</v>
      </c>
      <c r="AY102" s="201" t="s">
        <v>153</v>
      </c>
      <c r="BK102" s="203">
        <f>SUM(BK103:BK104)</f>
        <v>0</v>
      </c>
    </row>
    <row r="103" s="2" customFormat="1" ht="16.5" customHeight="1">
      <c r="A103" s="40"/>
      <c r="B103" s="41"/>
      <c r="C103" s="206" t="s">
        <v>182</v>
      </c>
      <c r="D103" s="206" t="s">
        <v>155</v>
      </c>
      <c r="E103" s="207" t="s">
        <v>1081</v>
      </c>
      <c r="F103" s="208" t="s">
        <v>1082</v>
      </c>
      <c r="G103" s="209" t="s">
        <v>1042</v>
      </c>
      <c r="H103" s="210">
        <v>1</v>
      </c>
      <c r="I103" s="211"/>
      <c r="J103" s="212">
        <f>ROUND(I103*H103,2)</f>
        <v>0</v>
      </c>
      <c r="K103" s="208" t="s">
        <v>159</v>
      </c>
      <c r="L103" s="46"/>
      <c r="M103" s="213" t="s">
        <v>19</v>
      </c>
      <c r="N103" s="214" t="s">
        <v>49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160</v>
      </c>
      <c r="AT103" s="217" t="s">
        <v>155</v>
      </c>
      <c r="AU103" s="217" t="s">
        <v>88</v>
      </c>
      <c r="AY103" s="19" t="s">
        <v>153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86</v>
      </c>
      <c r="BK103" s="218">
        <f>ROUND(I103*H103,2)</f>
        <v>0</v>
      </c>
      <c r="BL103" s="19" t="s">
        <v>160</v>
      </c>
      <c r="BM103" s="217" t="s">
        <v>211</v>
      </c>
    </row>
    <row r="104" s="2" customFormat="1">
      <c r="A104" s="40"/>
      <c r="B104" s="41"/>
      <c r="C104" s="42"/>
      <c r="D104" s="219" t="s">
        <v>161</v>
      </c>
      <c r="E104" s="42"/>
      <c r="F104" s="220" t="s">
        <v>1083</v>
      </c>
      <c r="G104" s="42"/>
      <c r="H104" s="42"/>
      <c r="I104" s="221"/>
      <c r="J104" s="42"/>
      <c r="K104" s="42"/>
      <c r="L104" s="46"/>
      <c r="M104" s="267"/>
      <c r="N104" s="268"/>
      <c r="O104" s="269"/>
      <c r="P104" s="269"/>
      <c r="Q104" s="269"/>
      <c r="R104" s="269"/>
      <c r="S104" s="269"/>
      <c r="T104" s="27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88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JpmeJx5SsPSxAwM6ykSu8u1QLrtsKJHSIeVNhrXU2CXzmx+zMEjpsjuieO8HYMYI1khRyiRIDMI+nLSj3GiNDA==" hashValue="Z4irVYuPuyiJnAfucdyaG7FTxAaI2t6CinX44Pr98mAFPNKo14560gyt13Jsu/FkjBkMIVPP2anaxQk0XGp9UQ==" algorithmName="SHA-512" password="CC35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103000"/>
    <hyperlink ref="F91" r:id="rId2" display="https://podminky.urs.cz/item/CS_URS_2023_02/012303000"/>
    <hyperlink ref="F93" r:id="rId3" display="https://podminky.urs.cz/item/CS_URS_2023_02/012403000"/>
    <hyperlink ref="F95" r:id="rId4" display="https://podminky.urs.cz/item/CS_URS_2023_02/013254000"/>
    <hyperlink ref="F98" r:id="rId5" display="https://podminky.urs.cz/item/CS_URS_2023_02/030001000"/>
    <hyperlink ref="F101" r:id="rId6" display="https://podminky.urs.cz/item/CS_URS_2023_02/043002000"/>
    <hyperlink ref="F104" r:id="rId7" display="https://podminky.urs.cz/item/CS_URS_2023_02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ROUND((SUM(BE91:BE620)),  2)</f>
        <v>0</v>
      </c>
      <c r="G33" s="40"/>
      <c r="H33" s="40"/>
      <c r="I33" s="150">
        <v>0.20999999999999999</v>
      </c>
      <c r="J33" s="149">
        <f>ROUND(((SUM(BE91:BE620))*I33),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ROUND((SUM(BF91:BF620)),  2)</f>
        <v>0</v>
      </c>
      <c r="G34" s="40"/>
      <c r="H34" s="40"/>
      <c r="I34" s="150">
        <v>0.12</v>
      </c>
      <c r="J34" s="149">
        <f>ROUND(((SUM(BF91:BF620))*I34),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ROUND((SUM(BG91:BG620)),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ROUND((SUM(BH91:BH620)),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ROUND((SUM(BI91:BI620)),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SKA7206 - SO 104  Komunikace - úsek 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J204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577</v>
      </c>
      <c r="E63" s="176"/>
      <c r="F63" s="176"/>
      <c r="G63" s="176"/>
      <c r="H63" s="176"/>
      <c r="I63" s="176"/>
      <c r="J63" s="177">
        <f>J231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132</v>
      </c>
      <c r="E64" s="176"/>
      <c r="F64" s="176"/>
      <c r="G64" s="176"/>
      <c r="H64" s="176"/>
      <c r="I64" s="176"/>
      <c r="J64" s="177">
        <f>J270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133</v>
      </c>
      <c r="E65" s="176"/>
      <c r="F65" s="176"/>
      <c r="G65" s="176"/>
      <c r="H65" s="176"/>
      <c r="I65" s="176"/>
      <c r="J65" s="177">
        <f>J275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134</v>
      </c>
      <c r="E66" s="176"/>
      <c r="F66" s="176"/>
      <c r="G66" s="176"/>
      <c r="H66" s="176"/>
      <c r="I66" s="176"/>
      <c r="J66" s="177">
        <f>J348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135</v>
      </c>
      <c r="E67" s="176"/>
      <c r="F67" s="176"/>
      <c r="G67" s="176"/>
      <c r="H67" s="176"/>
      <c r="I67" s="176"/>
      <c r="J67" s="177">
        <f>J402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136</v>
      </c>
      <c r="E68" s="176"/>
      <c r="F68" s="176"/>
      <c r="G68" s="176"/>
      <c r="H68" s="176"/>
      <c r="I68" s="176"/>
      <c r="J68" s="177">
        <f>J561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137</v>
      </c>
      <c r="E69" s="176"/>
      <c r="F69" s="176"/>
      <c r="G69" s="176"/>
      <c r="H69" s="176"/>
      <c r="I69" s="176"/>
      <c r="J69" s="177">
        <f>J606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578</v>
      </c>
      <c r="E70" s="170"/>
      <c r="F70" s="170"/>
      <c r="G70" s="170"/>
      <c r="H70" s="170"/>
      <c r="I70" s="170"/>
      <c r="J70" s="171">
        <f>J609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1315</v>
      </c>
      <c r="E71" s="176"/>
      <c r="F71" s="176"/>
      <c r="G71" s="176"/>
      <c r="H71" s="176"/>
      <c r="I71" s="176"/>
      <c r="J71" s="177">
        <f>J610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138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II-117 Lipnice - Spálené Poříčí , ( úsek IV , úsek V )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123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 xml:space="preserve">SKA7206 - SO 104  Komunikace - úsek V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13. 5. 2024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E15</f>
        <v>SÚS PK, příspěvková organizace</v>
      </c>
      <c r="G87" s="42"/>
      <c r="H87" s="42"/>
      <c r="I87" s="34" t="s">
        <v>33</v>
      </c>
      <c r="J87" s="38" t="str">
        <f>E21</f>
        <v>Projekční kancelář Ing.Škubalová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IF(E18="","",E18)</f>
        <v>Vyplň údaj</v>
      </c>
      <c r="G88" s="42"/>
      <c r="H88" s="42"/>
      <c r="I88" s="34" t="s">
        <v>38</v>
      </c>
      <c r="J88" s="38" t="str">
        <f>E24</f>
        <v>Straka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139</v>
      </c>
      <c r="D90" s="182" t="s">
        <v>63</v>
      </c>
      <c r="E90" s="182" t="s">
        <v>59</v>
      </c>
      <c r="F90" s="182" t="s">
        <v>60</v>
      </c>
      <c r="G90" s="182" t="s">
        <v>140</v>
      </c>
      <c r="H90" s="182" t="s">
        <v>141</v>
      </c>
      <c r="I90" s="182" t="s">
        <v>142</v>
      </c>
      <c r="J90" s="182" t="s">
        <v>127</v>
      </c>
      <c r="K90" s="183" t="s">
        <v>143</v>
      </c>
      <c r="L90" s="184"/>
      <c r="M90" s="94" t="s">
        <v>19</v>
      </c>
      <c r="N90" s="95" t="s">
        <v>48</v>
      </c>
      <c r="O90" s="95" t="s">
        <v>144</v>
      </c>
      <c r="P90" s="95" t="s">
        <v>145</v>
      </c>
      <c r="Q90" s="95" t="s">
        <v>146</v>
      </c>
      <c r="R90" s="95" t="s">
        <v>147</v>
      </c>
      <c r="S90" s="95" t="s">
        <v>148</v>
      </c>
      <c r="T90" s="96" t="s">
        <v>149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150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P92+P609</f>
        <v>0</v>
      </c>
      <c r="Q91" s="98"/>
      <c r="R91" s="187">
        <f>R92+R609</f>
        <v>0.053999999999999999</v>
      </c>
      <c r="S91" s="98"/>
      <c r="T91" s="188">
        <f>T92+T609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77</v>
      </c>
      <c r="AU91" s="19" t="s">
        <v>128</v>
      </c>
      <c r="BK91" s="189">
        <f>BK92+BK609</f>
        <v>0</v>
      </c>
    </row>
    <row r="92" s="12" customFormat="1" ht="25.92" customHeight="1">
      <c r="A92" s="12"/>
      <c r="B92" s="190"/>
      <c r="C92" s="191"/>
      <c r="D92" s="192" t="s">
        <v>77</v>
      </c>
      <c r="E92" s="193" t="s">
        <v>151</v>
      </c>
      <c r="F92" s="193" t="s">
        <v>152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P93+P204+P231+P270+P275+P348+P402+P561+P606</f>
        <v>0</v>
      </c>
      <c r="Q92" s="198"/>
      <c r="R92" s="199">
        <f>R93+R204+R231+R270+R275+R348+R402+R561+R606</f>
        <v>0.053999999999999999</v>
      </c>
      <c r="S92" s="198"/>
      <c r="T92" s="200">
        <f>T93+T204+T231+T270+T275+T348+T402+T561+T606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86</v>
      </c>
      <c r="AT92" s="202" t="s">
        <v>77</v>
      </c>
      <c r="AU92" s="202" t="s">
        <v>78</v>
      </c>
      <c r="AY92" s="201" t="s">
        <v>153</v>
      </c>
      <c r="BK92" s="203">
        <f>BK93+BK204+BK231+BK270+BK275+BK348+BK402+BK561+BK606</f>
        <v>0</v>
      </c>
    </row>
    <row r="93" s="12" customFormat="1" ht="22.8" customHeight="1">
      <c r="A93" s="12"/>
      <c r="B93" s="190"/>
      <c r="C93" s="191"/>
      <c r="D93" s="192" t="s">
        <v>77</v>
      </c>
      <c r="E93" s="204" t="s">
        <v>86</v>
      </c>
      <c r="F93" s="204" t="s">
        <v>154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SUM(P94:P203)</f>
        <v>0</v>
      </c>
      <c r="Q93" s="198"/>
      <c r="R93" s="199">
        <f>SUM(R94:R203)</f>
        <v>0</v>
      </c>
      <c r="S93" s="198"/>
      <c r="T93" s="200">
        <f>SUM(T94:T203)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86</v>
      </c>
      <c r="AT93" s="202" t="s">
        <v>77</v>
      </c>
      <c r="AU93" s="202" t="s">
        <v>86</v>
      </c>
      <c r="AY93" s="201" t="s">
        <v>153</v>
      </c>
      <c r="BK93" s="203">
        <f>SUM(BK94:BK203)</f>
        <v>0</v>
      </c>
    </row>
    <row r="94" s="2" customFormat="1" ht="37.8" customHeight="1">
      <c r="A94" s="40"/>
      <c r="B94" s="41"/>
      <c r="C94" s="206" t="s">
        <v>86</v>
      </c>
      <c r="D94" s="206" t="s">
        <v>155</v>
      </c>
      <c r="E94" s="207" t="s">
        <v>1316</v>
      </c>
      <c r="F94" s="208" t="s">
        <v>1317</v>
      </c>
      <c r="G94" s="209" t="s">
        <v>158</v>
      </c>
      <c r="H94" s="210">
        <v>3872.25</v>
      </c>
      <c r="I94" s="211"/>
      <c r="J94" s="212">
        <f>ROUND(I94*H94,2)</f>
        <v>0</v>
      </c>
      <c r="K94" s="208" t="s">
        <v>159</v>
      </c>
      <c r="L94" s="46"/>
      <c r="M94" s="213" t="s">
        <v>19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160</v>
      </c>
      <c r="AT94" s="217" t="s">
        <v>155</v>
      </c>
      <c r="AU94" s="217" t="s">
        <v>88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86</v>
      </c>
      <c r="BK94" s="218">
        <f>ROUND(I94*H94,2)</f>
        <v>0</v>
      </c>
      <c r="BL94" s="19" t="s">
        <v>160</v>
      </c>
      <c r="BM94" s="217" t="s">
        <v>88</v>
      </c>
    </row>
    <row r="95" s="2" customFormat="1">
      <c r="A95" s="40"/>
      <c r="B95" s="41"/>
      <c r="C95" s="42"/>
      <c r="D95" s="219" t="s">
        <v>161</v>
      </c>
      <c r="E95" s="42"/>
      <c r="F95" s="220" t="s">
        <v>1318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88</v>
      </c>
    </row>
    <row r="96" s="13" customFormat="1">
      <c r="A96" s="13"/>
      <c r="B96" s="224"/>
      <c r="C96" s="225"/>
      <c r="D96" s="226" t="s">
        <v>163</v>
      </c>
      <c r="E96" s="227" t="s">
        <v>19</v>
      </c>
      <c r="F96" s="228" t="s">
        <v>1319</v>
      </c>
      <c r="G96" s="225"/>
      <c r="H96" s="229">
        <v>3872.25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163</v>
      </c>
      <c r="AU96" s="235" t="s">
        <v>88</v>
      </c>
      <c r="AV96" s="13" t="s">
        <v>88</v>
      </c>
      <c r="AW96" s="13" t="s">
        <v>37</v>
      </c>
      <c r="AX96" s="13" t="s">
        <v>78</v>
      </c>
      <c r="AY96" s="235" t="s">
        <v>153</v>
      </c>
    </row>
    <row r="97" s="14" customFormat="1">
      <c r="A97" s="14"/>
      <c r="B97" s="236"/>
      <c r="C97" s="237"/>
      <c r="D97" s="226" t="s">
        <v>163</v>
      </c>
      <c r="E97" s="238" t="s">
        <v>19</v>
      </c>
      <c r="F97" s="239" t="s">
        <v>1320</v>
      </c>
      <c r="G97" s="237"/>
      <c r="H97" s="238" t="s">
        <v>19</v>
      </c>
      <c r="I97" s="240"/>
      <c r="J97" s="237"/>
      <c r="K97" s="237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163</v>
      </c>
      <c r="AU97" s="245" t="s">
        <v>88</v>
      </c>
      <c r="AV97" s="14" t="s">
        <v>86</v>
      </c>
      <c r="AW97" s="14" t="s">
        <v>37</v>
      </c>
      <c r="AX97" s="14" t="s">
        <v>78</v>
      </c>
      <c r="AY97" s="245" t="s">
        <v>153</v>
      </c>
    </row>
    <row r="98" s="15" customFormat="1">
      <c r="A98" s="15"/>
      <c r="B98" s="246"/>
      <c r="C98" s="247"/>
      <c r="D98" s="226" t="s">
        <v>163</v>
      </c>
      <c r="E98" s="248" t="s">
        <v>19</v>
      </c>
      <c r="F98" s="249" t="s">
        <v>166</v>
      </c>
      <c r="G98" s="247"/>
      <c r="H98" s="250">
        <v>3872.25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163</v>
      </c>
      <c r="AU98" s="256" t="s">
        <v>88</v>
      </c>
      <c r="AV98" s="15" t="s">
        <v>160</v>
      </c>
      <c r="AW98" s="15" t="s">
        <v>37</v>
      </c>
      <c r="AX98" s="15" t="s">
        <v>86</v>
      </c>
      <c r="AY98" s="256" t="s">
        <v>153</v>
      </c>
    </row>
    <row r="99" s="2" customFormat="1" ht="33" customHeight="1">
      <c r="A99" s="40"/>
      <c r="B99" s="41"/>
      <c r="C99" s="206" t="s">
        <v>88</v>
      </c>
      <c r="D99" s="206" t="s">
        <v>155</v>
      </c>
      <c r="E99" s="207" t="s">
        <v>1321</v>
      </c>
      <c r="F99" s="208" t="s">
        <v>1322</v>
      </c>
      <c r="G99" s="209" t="s">
        <v>158</v>
      </c>
      <c r="H99" s="210">
        <v>3872.25</v>
      </c>
      <c r="I99" s="211"/>
      <c r="J99" s="212">
        <f>ROUND(I99*H99,2)</f>
        <v>0</v>
      </c>
      <c r="K99" s="208" t="s">
        <v>159</v>
      </c>
      <c r="L99" s="46"/>
      <c r="M99" s="213" t="s">
        <v>19</v>
      </c>
      <c r="N99" s="214" t="s">
        <v>49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160</v>
      </c>
      <c r="AT99" s="217" t="s">
        <v>155</v>
      </c>
      <c r="AU99" s="217" t="s">
        <v>88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86</v>
      </c>
      <c r="BK99" s="218">
        <f>ROUND(I99*H99,2)</f>
        <v>0</v>
      </c>
      <c r="BL99" s="19" t="s">
        <v>160</v>
      </c>
      <c r="BM99" s="217" t="s">
        <v>160</v>
      </c>
    </row>
    <row r="100" s="2" customFormat="1">
      <c r="A100" s="40"/>
      <c r="B100" s="41"/>
      <c r="C100" s="42"/>
      <c r="D100" s="219" t="s">
        <v>161</v>
      </c>
      <c r="E100" s="42"/>
      <c r="F100" s="220" t="s">
        <v>1323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88</v>
      </c>
    </row>
    <row r="101" s="13" customFormat="1">
      <c r="A101" s="13"/>
      <c r="B101" s="224"/>
      <c r="C101" s="225"/>
      <c r="D101" s="226" t="s">
        <v>163</v>
      </c>
      <c r="E101" s="227" t="s">
        <v>19</v>
      </c>
      <c r="F101" s="228" t="s">
        <v>1319</v>
      </c>
      <c r="G101" s="225"/>
      <c r="H101" s="229">
        <v>3872.25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163</v>
      </c>
      <c r="AU101" s="235" t="s">
        <v>88</v>
      </c>
      <c r="AV101" s="13" t="s">
        <v>88</v>
      </c>
      <c r="AW101" s="13" t="s">
        <v>37</v>
      </c>
      <c r="AX101" s="13" t="s">
        <v>78</v>
      </c>
      <c r="AY101" s="235" t="s">
        <v>153</v>
      </c>
    </row>
    <row r="102" s="14" customFormat="1">
      <c r="A102" s="14"/>
      <c r="B102" s="236"/>
      <c r="C102" s="237"/>
      <c r="D102" s="226" t="s">
        <v>163</v>
      </c>
      <c r="E102" s="238" t="s">
        <v>19</v>
      </c>
      <c r="F102" s="239" t="s">
        <v>1324</v>
      </c>
      <c r="G102" s="237"/>
      <c r="H102" s="238" t="s">
        <v>19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163</v>
      </c>
      <c r="AU102" s="245" t="s">
        <v>88</v>
      </c>
      <c r="AV102" s="14" t="s">
        <v>86</v>
      </c>
      <c r="AW102" s="14" t="s">
        <v>37</v>
      </c>
      <c r="AX102" s="14" t="s">
        <v>78</v>
      </c>
      <c r="AY102" s="245" t="s">
        <v>153</v>
      </c>
    </row>
    <row r="103" s="15" customFormat="1">
      <c r="A103" s="15"/>
      <c r="B103" s="246"/>
      <c r="C103" s="247"/>
      <c r="D103" s="226" t="s">
        <v>163</v>
      </c>
      <c r="E103" s="248" t="s">
        <v>19</v>
      </c>
      <c r="F103" s="249" t="s">
        <v>166</v>
      </c>
      <c r="G103" s="247"/>
      <c r="H103" s="250">
        <v>3872.25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163</v>
      </c>
      <c r="AU103" s="256" t="s">
        <v>88</v>
      </c>
      <c r="AV103" s="15" t="s">
        <v>160</v>
      </c>
      <c r="AW103" s="15" t="s">
        <v>37</v>
      </c>
      <c r="AX103" s="15" t="s">
        <v>86</v>
      </c>
      <c r="AY103" s="256" t="s">
        <v>153</v>
      </c>
    </row>
    <row r="104" s="2" customFormat="1" ht="24.15" customHeight="1">
      <c r="A104" s="40"/>
      <c r="B104" s="41"/>
      <c r="C104" s="206" t="s">
        <v>170</v>
      </c>
      <c r="D104" s="206" t="s">
        <v>155</v>
      </c>
      <c r="E104" s="207" t="s">
        <v>1325</v>
      </c>
      <c r="F104" s="208" t="s">
        <v>1326</v>
      </c>
      <c r="G104" s="209" t="s">
        <v>158</v>
      </c>
      <c r="H104" s="210">
        <v>3935.75</v>
      </c>
      <c r="I104" s="211"/>
      <c r="J104" s="212">
        <f>ROUND(I104*H104,2)</f>
        <v>0</v>
      </c>
      <c r="K104" s="208" t="s">
        <v>159</v>
      </c>
      <c r="L104" s="46"/>
      <c r="M104" s="213" t="s">
        <v>19</v>
      </c>
      <c r="N104" s="214" t="s">
        <v>49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160</v>
      </c>
      <c r="AT104" s="217" t="s">
        <v>155</v>
      </c>
      <c r="AU104" s="217" t="s">
        <v>88</v>
      </c>
      <c r="AY104" s="19" t="s">
        <v>153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86</v>
      </c>
      <c r="BK104" s="218">
        <f>ROUND(I104*H104,2)</f>
        <v>0</v>
      </c>
      <c r="BL104" s="19" t="s">
        <v>160</v>
      </c>
      <c r="BM104" s="217" t="s">
        <v>174</v>
      </c>
    </row>
    <row r="105" s="2" customFormat="1">
      <c r="A105" s="40"/>
      <c r="B105" s="41"/>
      <c r="C105" s="42"/>
      <c r="D105" s="219" t="s">
        <v>161</v>
      </c>
      <c r="E105" s="42"/>
      <c r="F105" s="220" t="s">
        <v>1327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161</v>
      </c>
      <c r="AU105" s="19" t="s">
        <v>88</v>
      </c>
    </row>
    <row r="106" s="13" customFormat="1">
      <c r="A106" s="13"/>
      <c r="B106" s="224"/>
      <c r="C106" s="225"/>
      <c r="D106" s="226" t="s">
        <v>163</v>
      </c>
      <c r="E106" s="227" t="s">
        <v>19</v>
      </c>
      <c r="F106" s="228" t="s">
        <v>1328</v>
      </c>
      <c r="G106" s="225"/>
      <c r="H106" s="229">
        <v>3935.75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163</v>
      </c>
      <c r="AU106" s="235" t="s">
        <v>88</v>
      </c>
      <c r="AV106" s="13" t="s">
        <v>88</v>
      </c>
      <c r="AW106" s="13" t="s">
        <v>37</v>
      </c>
      <c r="AX106" s="13" t="s">
        <v>78</v>
      </c>
      <c r="AY106" s="235" t="s">
        <v>153</v>
      </c>
    </row>
    <row r="107" s="14" customFormat="1">
      <c r="A107" s="14"/>
      <c r="B107" s="236"/>
      <c r="C107" s="237"/>
      <c r="D107" s="226" t="s">
        <v>163</v>
      </c>
      <c r="E107" s="238" t="s">
        <v>19</v>
      </c>
      <c r="F107" s="239" t="s">
        <v>190</v>
      </c>
      <c r="G107" s="237"/>
      <c r="H107" s="238" t="s">
        <v>19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163</v>
      </c>
      <c r="AU107" s="245" t="s">
        <v>88</v>
      </c>
      <c r="AV107" s="14" t="s">
        <v>86</v>
      </c>
      <c r="AW107" s="14" t="s">
        <v>37</v>
      </c>
      <c r="AX107" s="14" t="s">
        <v>78</v>
      </c>
      <c r="AY107" s="245" t="s">
        <v>153</v>
      </c>
    </row>
    <row r="108" s="15" customFormat="1">
      <c r="A108" s="15"/>
      <c r="B108" s="246"/>
      <c r="C108" s="247"/>
      <c r="D108" s="226" t="s">
        <v>163</v>
      </c>
      <c r="E108" s="248" t="s">
        <v>19</v>
      </c>
      <c r="F108" s="249" t="s">
        <v>166</v>
      </c>
      <c r="G108" s="247"/>
      <c r="H108" s="250">
        <v>3935.75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163</v>
      </c>
      <c r="AU108" s="256" t="s">
        <v>88</v>
      </c>
      <c r="AV108" s="15" t="s">
        <v>160</v>
      </c>
      <c r="AW108" s="15" t="s">
        <v>37</v>
      </c>
      <c r="AX108" s="15" t="s">
        <v>86</v>
      </c>
      <c r="AY108" s="256" t="s">
        <v>153</v>
      </c>
    </row>
    <row r="109" s="2" customFormat="1" ht="24.15" customHeight="1">
      <c r="A109" s="40"/>
      <c r="B109" s="41"/>
      <c r="C109" s="206" t="s">
        <v>160</v>
      </c>
      <c r="D109" s="206" t="s">
        <v>155</v>
      </c>
      <c r="E109" s="207" t="s">
        <v>1329</v>
      </c>
      <c r="F109" s="208" t="s">
        <v>1330</v>
      </c>
      <c r="G109" s="209" t="s">
        <v>158</v>
      </c>
      <c r="H109" s="210">
        <v>3872.25</v>
      </c>
      <c r="I109" s="211"/>
      <c r="J109" s="212">
        <f>ROUND(I109*H109,2)</f>
        <v>0</v>
      </c>
      <c r="K109" s="208" t="s">
        <v>159</v>
      </c>
      <c r="L109" s="46"/>
      <c r="M109" s="213" t="s">
        <v>19</v>
      </c>
      <c r="N109" s="214" t="s">
        <v>49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160</v>
      </c>
      <c r="AT109" s="217" t="s">
        <v>155</v>
      </c>
      <c r="AU109" s="217" t="s">
        <v>88</v>
      </c>
      <c r="AY109" s="19" t="s">
        <v>153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86</v>
      </c>
      <c r="BK109" s="218">
        <f>ROUND(I109*H109,2)</f>
        <v>0</v>
      </c>
      <c r="BL109" s="19" t="s">
        <v>160</v>
      </c>
      <c r="BM109" s="217" t="s">
        <v>182</v>
      </c>
    </row>
    <row r="110" s="2" customFormat="1">
      <c r="A110" s="40"/>
      <c r="B110" s="41"/>
      <c r="C110" s="42"/>
      <c r="D110" s="219" t="s">
        <v>161</v>
      </c>
      <c r="E110" s="42"/>
      <c r="F110" s="220" t="s">
        <v>1331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161</v>
      </c>
      <c r="AU110" s="19" t="s">
        <v>88</v>
      </c>
    </row>
    <row r="111" s="13" customFormat="1">
      <c r="A111" s="13"/>
      <c r="B111" s="224"/>
      <c r="C111" s="225"/>
      <c r="D111" s="226" t="s">
        <v>163</v>
      </c>
      <c r="E111" s="227" t="s">
        <v>19</v>
      </c>
      <c r="F111" s="228" t="s">
        <v>1319</v>
      </c>
      <c r="G111" s="225"/>
      <c r="H111" s="229">
        <v>3872.25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163</v>
      </c>
      <c r="AU111" s="235" t="s">
        <v>88</v>
      </c>
      <c r="AV111" s="13" t="s">
        <v>88</v>
      </c>
      <c r="AW111" s="13" t="s">
        <v>37</v>
      </c>
      <c r="AX111" s="13" t="s">
        <v>78</v>
      </c>
      <c r="AY111" s="235" t="s">
        <v>153</v>
      </c>
    </row>
    <row r="112" s="14" customFormat="1">
      <c r="A112" s="14"/>
      <c r="B112" s="236"/>
      <c r="C112" s="237"/>
      <c r="D112" s="226" t="s">
        <v>163</v>
      </c>
      <c r="E112" s="238" t="s">
        <v>19</v>
      </c>
      <c r="F112" s="239" t="s">
        <v>190</v>
      </c>
      <c r="G112" s="237"/>
      <c r="H112" s="238" t="s">
        <v>19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163</v>
      </c>
      <c r="AU112" s="245" t="s">
        <v>88</v>
      </c>
      <c r="AV112" s="14" t="s">
        <v>86</v>
      </c>
      <c r="AW112" s="14" t="s">
        <v>37</v>
      </c>
      <c r="AX112" s="14" t="s">
        <v>78</v>
      </c>
      <c r="AY112" s="245" t="s">
        <v>153</v>
      </c>
    </row>
    <row r="113" s="15" customFormat="1">
      <c r="A113" s="15"/>
      <c r="B113" s="246"/>
      <c r="C113" s="247"/>
      <c r="D113" s="226" t="s">
        <v>163</v>
      </c>
      <c r="E113" s="248" t="s">
        <v>19</v>
      </c>
      <c r="F113" s="249" t="s">
        <v>166</v>
      </c>
      <c r="G113" s="247"/>
      <c r="H113" s="250">
        <v>3872.25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163</v>
      </c>
      <c r="AU113" s="256" t="s">
        <v>88</v>
      </c>
      <c r="AV113" s="15" t="s">
        <v>160</v>
      </c>
      <c r="AW113" s="15" t="s">
        <v>37</v>
      </c>
      <c r="AX113" s="15" t="s">
        <v>86</v>
      </c>
      <c r="AY113" s="256" t="s">
        <v>153</v>
      </c>
    </row>
    <row r="114" s="2" customFormat="1" ht="24.15" customHeight="1">
      <c r="A114" s="40"/>
      <c r="B114" s="41"/>
      <c r="C114" s="206" t="s">
        <v>191</v>
      </c>
      <c r="D114" s="206" t="s">
        <v>155</v>
      </c>
      <c r="E114" s="207" t="s">
        <v>1332</v>
      </c>
      <c r="F114" s="208" t="s">
        <v>1333</v>
      </c>
      <c r="G114" s="209" t="s">
        <v>274</v>
      </c>
      <c r="H114" s="210">
        <v>21</v>
      </c>
      <c r="I114" s="211"/>
      <c r="J114" s="212">
        <f>ROUND(I114*H114,2)</f>
        <v>0</v>
      </c>
      <c r="K114" s="208" t="s">
        <v>159</v>
      </c>
      <c r="L114" s="46"/>
      <c r="M114" s="213" t="s">
        <v>19</v>
      </c>
      <c r="N114" s="214" t="s">
        <v>49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160</v>
      </c>
      <c r="AT114" s="217" t="s">
        <v>155</v>
      </c>
      <c r="AU114" s="217" t="s">
        <v>88</v>
      </c>
      <c r="AY114" s="19" t="s">
        <v>153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86</v>
      </c>
      <c r="BK114" s="218">
        <f>ROUND(I114*H114,2)</f>
        <v>0</v>
      </c>
      <c r="BL114" s="19" t="s">
        <v>160</v>
      </c>
      <c r="BM114" s="217" t="s">
        <v>194</v>
      </c>
    </row>
    <row r="115" s="2" customFormat="1">
      <c r="A115" s="40"/>
      <c r="B115" s="41"/>
      <c r="C115" s="42"/>
      <c r="D115" s="219" t="s">
        <v>161</v>
      </c>
      <c r="E115" s="42"/>
      <c r="F115" s="220" t="s">
        <v>1334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88</v>
      </c>
    </row>
    <row r="116" s="13" customFormat="1">
      <c r="A116" s="13"/>
      <c r="B116" s="224"/>
      <c r="C116" s="225"/>
      <c r="D116" s="226" t="s">
        <v>163</v>
      </c>
      <c r="E116" s="227" t="s">
        <v>19</v>
      </c>
      <c r="F116" s="228" t="s">
        <v>7</v>
      </c>
      <c r="G116" s="225"/>
      <c r="H116" s="229">
        <v>21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163</v>
      </c>
      <c r="AU116" s="235" t="s">
        <v>88</v>
      </c>
      <c r="AV116" s="13" t="s">
        <v>88</v>
      </c>
      <c r="AW116" s="13" t="s">
        <v>37</v>
      </c>
      <c r="AX116" s="13" t="s">
        <v>78</v>
      </c>
      <c r="AY116" s="235" t="s">
        <v>153</v>
      </c>
    </row>
    <row r="117" s="14" customFormat="1">
      <c r="A117" s="14"/>
      <c r="B117" s="236"/>
      <c r="C117" s="237"/>
      <c r="D117" s="226" t="s">
        <v>163</v>
      </c>
      <c r="E117" s="238" t="s">
        <v>19</v>
      </c>
      <c r="F117" s="239" t="s">
        <v>190</v>
      </c>
      <c r="G117" s="237"/>
      <c r="H117" s="238" t="s">
        <v>19</v>
      </c>
      <c r="I117" s="240"/>
      <c r="J117" s="237"/>
      <c r="K117" s="237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163</v>
      </c>
      <c r="AU117" s="245" t="s">
        <v>88</v>
      </c>
      <c r="AV117" s="14" t="s">
        <v>86</v>
      </c>
      <c r="AW117" s="14" t="s">
        <v>37</v>
      </c>
      <c r="AX117" s="14" t="s">
        <v>78</v>
      </c>
      <c r="AY117" s="245" t="s">
        <v>153</v>
      </c>
    </row>
    <row r="118" s="15" customFormat="1">
      <c r="A118" s="15"/>
      <c r="B118" s="246"/>
      <c r="C118" s="247"/>
      <c r="D118" s="226" t="s">
        <v>163</v>
      </c>
      <c r="E118" s="248" t="s">
        <v>19</v>
      </c>
      <c r="F118" s="249" t="s">
        <v>166</v>
      </c>
      <c r="G118" s="247"/>
      <c r="H118" s="250">
        <v>21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163</v>
      </c>
      <c r="AU118" s="256" t="s">
        <v>88</v>
      </c>
      <c r="AV118" s="15" t="s">
        <v>160</v>
      </c>
      <c r="AW118" s="15" t="s">
        <v>37</v>
      </c>
      <c r="AX118" s="15" t="s">
        <v>86</v>
      </c>
      <c r="AY118" s="256" t="s">
        <v>153</v>
      </c>
    </row>
    <row r="119" s="2" customFormat="1" ht="24.15" customHeight="1">
      <c r="A119" s="40"/>
      <c r="B119" s="41"/>
      <c r="C119" s="206" t="s">
        <v>174</v>
      </c>
      <c r="D119" s="206" t="s">
        <v>155</v>
      </c>
      <c r="E119" s="207" t="s">
        <v>1335</v>
      </c>
      <c r="F119" s="208" t="s">
        <v>1336</v>
      </c>
      <c r="G119" s="209" t="s">
        <v>173</v>
      </c>
      <c r="H119" s="210">
        <v>3192.2399999999998</v>
      </c>
      <c r="I119" s="211"/>
      <c r="J119" s="212">
        <f>ROUND(I119*H119,2)</f>
        <v>0</v>
      </c>
      <c r="K119" s="208" t="s">
        <v>159</v>
      </c>
      <c r="L119" s="46"/>
      <c r="M119" s="213" t="s">
        <v>19</v>
      </c>
      <c r="N119" s="214" t="s">
        <v>49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160</v>
      </c>
      <c r="AT119" s="217" t="s">
        <v>155</v>
      </c>
      <c r="AU119" s="217" t="s">
        <v>88</v>
      </c>
      <c r="AY119" s="19" t="s">
        <v>153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86</v>
      </c>
      <c r="BK119" s="218">
        <f>ROUND(I119*H119,2)</f>
        <v>0</v>
      </c>
      <c r="BL119" s="19" t="s">
        <v>160</v>
      </c>
      <c r="BM119" s="217" t="s">
        <v>8</v>
      </c>
    </row>
    <row r="120" s="2" customFormat="1">
      <c r="A120" s="40"/>
      <c r="B120" s="41"/>
      <c r="C120" s="42"/>
      <c r="D120" s="219" t="s">
        <v>161</v>
      </c>
      <c r="E120" s="42"/>
      <c r="F120" s="220" t="s">
        <v>1337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88</v>
      </c>
    </row>
    <row r="121" s="14" customFormat="1">
      <c r="A121" s="14"/>
      <c r="B121" s="236"/>
      <c r="C121" s="237"/>
      <c r="D121" s="226" t="s">
        <v>163</v>
      </c>
      <c r="E121" s="238" t="s">
        <v>19</v>
      </c>
      <c r="F121" s="239" t="s">
        <v>177</v>
      </c>
      <c r="G121" s="237"/>
      <c r="H121" s="238" t="s">
        <v>19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163</v>
      </c>
      <c r="AU121" s="245" t="s">
        <v>88</v>
      </c>
      <c r="AV121" s="14" t="s">
        <v>86</v>
      </c>
      <c r="AW121" s="14" t="s">
        <v>37</v>
      </c>
      <c r="AX121" s="14" t="s">
        <v>78</v>
      </c>
      <c r="AY121" s="245" t="s">
        <v>153</v>
      </c>
    </row>
    <row r="122" s="13" customFormat="1">
      <c r="A122" s="13"/>
      <c r="B122" s="224"/>
      <c r="C122" s="225"/>
      <c r="D122" s="226" t="s">
        <v>163</v>
      </c>
      <c r="E122" s="227" t="s">
        <v>19</v>
      </c>
      <c r="F122" s="228" t="s">
        <v>1338</v>
      </c>
      <c r="G122" s="225"/>
      <c r="H122" s="229">
        <v>615.24000000000001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163</v>
      </c>
      <c r="AU122" s="235" t="s">
        <v>88</v>
      </c>
      <c r="AV122" s="13" t="s">
        <v>88</v>
      </c>
      <c r="AW122" s="13" t="s">
        <v>37</v>
      </c>
      <c r="AX122" s="13" t="s">
        <v>78</v>
      </c>
      <c r="AY122" s="235" t="s">
        <v>153</v>
      </c>
    </row>
    <row r="123" s="14" customFormat="1">
      <c r="A123" s="14"/>
      <c r="B123" s="236"/>
      <c r="C123" s="237"/>
      <c r="D123" s="226" t="s">
        <v>163</v>
      </c>
      <c r="E123" s="238" t="s">
        <v>19</v>
      </c>
      <c r="F123" s="239" t="s">
        <v>1339</v>
      </c>
      <c r="G123" s="237"/>
      <c r="H123" s="238" t="s">
        <v>19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163</v>
      </c>
      <c r="AU123" s="245" t="s">
        <v>88</v>
      </c>
      <c r="AV123" s="14" t="s">
        <v>86</v>
      </c>
      <c r="AW123" s="14" t="s">
        <v>37</v>
      </c>
      <c r="AX123" s="14" t="s">
        <v>78</v>
      </c>
      <c r="AY123" s="245" t="s">
        <v>153</v>
      </c>
    </row>
    <row r="124" s="13" customFormat="1">
      <c r="A124" s="13"/>
      <c r="B124" s="224"/>
      <c r="C124" s="225"/>
      <c r="D124" s="226" t="s">
        <v>163</v>
      </c>
      <c r="E124" s="227" t="s">
        <v>19</v>
      </c>
      <c r="F124" s="228" t="s">
        <v>1340</v>
      </c>
      <c r="G124" s="225"/>
      <c r="H124" s="229">
        <v>2577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163</v>
      </c>
      <c r="AU124" s="235" t="s">
        <v>88</v>
      </c>
      <c r="AV124" s="13" t="s">
        <v>88</v>
      </c>
      <c r="AW124" s="13" t="s">
        <v>37</v>
      </c>
      <c r="AX124" s="13" t="s">
        <v>78</v>
      </c>
      <c r="AY124" s="235" t="s">
        <v>153</v>
      </c>
    </row>
    <row r="125" s="14" customFormat="1">
      <c r="A125" s="14"/>
      <c r="B125" s="236"/>
      <c r="C125" s="237"/>
      <c r="D125" s="226" t="s">
        <v>163</v>
      </c>
      <c r="E125" s="238" t="s">
        <v>19</v>
      </c>
      <c r="F125" s="239" t="s">
        <v>190</v>
      </c>
      <c r="G125" s="237"/>
      <c r="H125" s="238" t="s">
        <v>19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163</v>
      </c>
      <c r="AU125" s="245" t="s">
        <v>88</v>
      </c>
      <c r="AV125" s="14" t="s">
        <v>86</v>
      </c>
      <c r="AW125" s="14" t="s">
        <v>37</v>
      </c>
      <c r="AX125" s="14" t="s">
        <v>78</v>
      </c>
      <c r="AY125" s="245" t="s">
        <v>153</v>
      </c>
    </row>
    <row r="126" s="15" customFormat="1">
      <c r="A126" s="15"/>
      <c r="B126" s="246"/>
      <c r="C126" s="247"/>
      <c r="D126" s="226" t="s">
        <v>163</v>
      </c>
      <c r="E126" s="248" t="s">
        <v>19</v>
      </c>
      <c r="F126" s="249" t="s">
        <v>166</v>
      </c>
      <c r="G126" s="247"/>
      <c r="H126" s="250">
        <v>3192.2399999999998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163</v>
      </c>
      <c r="AU126" s="256" t="s">
        <v>88</v>
      </c>
      <c r="AV126" s="15" t="s">
        <v>160</v>
      </c>
      <c r="AW126" s="15" t="s">
        <v>37</v>
      </c>
      <c r="AX126" s="15" t="s">
        <v>86</v>
      </c>
      <c r="AY126" s="256" t="s">
        <v>153</v>
      </c>
    </row>
    <row r="127" s="2" customFormat="1" ht="24.15" customHeight="1">
      <c r="A127" s="40"/>
      <c r="B127" s="41"/>
      <c r="C127" s="206" t="s">
        <v>203</v>
      </c>
      <c r="D127" s="206" t="s">
        <v>155</v>
      </c>
      <c r="E127" s="207" t="s">
        <v>1341</v>
      </c>
      <c r="F127" s="208" t="s">
        <v>1342</v>
      </c>
      <c r="G127" s="209" t="s">
        <v>173</v>
      </c>
      <c r="H127" s="210">
        <v>36</v>
      </c>
      <c r="I127" s="211"/>
      <c r="J127" s="212">
        <f>ROUND(I127*H127,2)</f>
        <v>0</v>
      </c>
      <c r="K127" s="208" t="s">
        <v>159</v>
      </c>
      <c r="L127" s="46"/>
      <c r="M127" s="213" t="s">
        <v>19</v>
      </c>
      <c r="N127" s="214" t="s">
        <v>49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160</v>
      </c>
      <c r="AT127" s="217" t="s">
        <v>155</v>
      </c>
      <c r="AU127" s="217" t="s">
        <v>88</v>
      </c>
      <c r="AY127" s="19" t="s">
        <v>153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86</v>
      </c>
      <c r="BK127" s="218">
        <f>ROUND(I127*H127,2)</f>
        <v>0</v>
      </c>
      <c r="BL127" s="19" t="s">
        <v>160</v>
      </c>
      <c r="BM127" s="217" t="s">
        <v>206</v>
      </c>
    </row>
    <row r="128" s="2" customFormat="1">
      <c r="A128" s="40"/>
      <c r="B128" s="41"/>
      <c r="C128" s="42"/>
      <c r="D128" s="219" t="s">
        <v>161</v>
      </c>
      <c r="E128" s="42"/>
      <c r="F128" s="220" t="s">
        <v>1343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161</v>
      </c>
      <c r="AU128" s="19" t="s">
        <v>88</v>
      </c>
    </row>
    <row r="129" s="13" customFormat="1">
      <c r="A129" s="13"/>
      <c r="B129" s="224"/>
      <c r="C129" s="225"/>
      <c r="D129" s="226" t="s">
        <v>163</v>
      </c>
      <c r="E129" s="227" t="s">
        <v>19</v>
      </c>
      <c r="F129" s="228" t="s">
        <v>268</v>
      </c>
      <c r="G129" s="225"/>
      <c r="H129" s="229">
        <v>36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163</v>
      </c>
      <c r="AU129" s="235" t="s">
        <v>88</v>
      </c>
      <c r="AV129" s="13" t="s">
        <v>88</v>
      </c>
      <c r="AW129" s="13" t="s">
        <v>37</v>
      </c>
      <c r="AX129" s="13" t="s">
        <v>78</v>
      </c>
      <c r="AY129" s="235" t="s">
        <v>153</v>
      </c>
    </row>
    <row r="130" s="14" customFormat="1">
      <c r="A130" s="14"/>
      <c r="B130" s="236"/>
      <c r="C130" s="237"/>
      <c r="D130" s="226" t="s">
        <v>163</v>
      </c>
      <c r="E130" s="238" t="s">
        <v>19</v>
      </c>
      <c r="F130" s="239" t="s">
        <v>1344</v>
      </c>
      <c r="G130" s="237"/>
      <c r="H130" s="238" t="s">
        <v>19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163</v>
      </c>
      <c r="AU130" s="245" t="s">
        <v>88</v>
      </c>
      <c r="AV130" s="14" t="s">
        <v>86</v>
      </c>
      <c r="AW130" s="14" t="s">
        <v>37</v>
      </c>
      <c r="AX130" s="14" t="s">
        <v>78</v>
      </c>
      <c r="AY130" s="245" t="s">
        <v>153</v>
      </c>
    </row>
    <row r="131" s="15" customFormat="1">
      <c r="A131" s="15"/>
      <c r="B131" s="246"/>
      <c r="C131" s="247"/>
      <c r="D131" s="226" t="s">
        <v>163</v>
      </c>
      <c r="E131" s="248" t="s">
        <v>19</v>
      </c>
      <c r="F131" s="249" t="s">
        <v>166</v>
      </c>
      <c r="G131" s="247"/>
      <c r="H131" s="250">
        <v>36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163</v>
      </c>
      <c r="AU131" s="256" t="s">
        <v>88</v>
      </c>
      <c r="AV131" s="15" t="s">
        <v>160</v>
      </c>
      <c r="AW131" s="15" t="s">
        <v>37</v>
      </c>
      <c r="AX131" s="15" t="s">
        <v>86</v>
      </c>
      <c r="AY131" s="256" t="s">
        <v>153</v>
      </c>
    </row>
    <row r="132" s="2" customFormat="1" ht="24.15" customHeight="1">
      <c r="A132" s="40"/>
      <c r="B132" s="41"/>
      <c r="C132" s="206" t="s">
        <v>182</v>
      </c>
      <c r="D132" s="206" t="s">
        <v>155</v>
      </c>
      <c r="E132" s="207" t="s">
        <v>180</v>
      </c>
      <c r="F132" s="208" t="s">
        <v>181</v>
      </c>
      <c r="G132" s="209" t="s">
        <v>173</v>
      </c>
      <c r="H132" s="210">
        <v>358.98000000000002</v>
      </c>
      <c r="I132" s="211"/>
      <c r="J132" s="212">
        <f>ROUND(I132*H132,2)</f>
        <v>0</v>
      </c>
      <c r="K132" s="208" t="s">
        <v>159</v>
      </c>
      <c r="L132" s="46"/>
      <c r="M132" s="213" t="s">
        <v>19</v>
      </c>
      <c r="N132" s="214" t="s">
        <v>49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160</v>
      </c>
      <c r="AT132" s="217" t="s">
        <v>155</v>
      </c>
      <c r="AU132" s="217" t="s">
        <v>88</v>
      </c>
      <c r="AY132" s="19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86</v>
      </c>
      <c r="BK132" s="218">
        <f>ROUND(I132*H132,2)</f>
        <v>0</v>
      </c>
      <c r="BL132" s="19" t="s">
        <v>160</v>
      </c>
      <c r="BM132" s="217" t="s">
        <v>211</v>
      </c>
    </row>
    <row r="133" s="2" customFormat="1">
      <c r="A133" s="40"/>
      <c r="B133" s="41"/>
      <c r="C133" s="42"/>
      <c r="D133" s="219" t="s">
        <v>161</v>
      </c>
      <c r="E133" s="42"/>
      <c r="F133" s="220" t="s">
        <v>183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161</v>
      </c>
      <c r="AU133" s="19" t="s">
        <v>88</v>
      </c>
    </row>
    <row r="134" s="13" customFormat="1">
      <c r="A134" s="13"/>
      <c r="B134" s="224"/>
      <c r="C134" s="225"/>
      <c r="D134" s="226" t="s">
        <v>163</v>
      </c>
      <c r="E134" s="227" t="s">
        <v>19</v>
      </c>
      <c r="F134" s="228" t="s">
        <v>1345</v>
      </c>
      <c r="G134" s="225"/>
      <c r="H134" s="229">
        <v>135.09999999999999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163</v>
      </c>
      <c r="AU134" s="235" t="s">
        <v>88</v>
      </c>
      <c r="AV134" s="13" t="s">
        <v>88</v>
      </c>
      <c r="AW134" s="13" t="s">
        <v>37</v>
      </c>
      <c r="AX134" s="13" t="s">
        <v>78</v>
      </c>
      <c r="AY134" s="235" t="s">
        <v>153</v>
      </c>
    </row>
    <row r="135" s="14" customFormat="1">
      <c r="A135" s="14"/>
      <c r="B135" s="236"/>
      <c r="C135" s="237"/>
      <c r="D135" s="226" t="s">
        <v>163</v>
      </c>
      <c r="E135" s="238" t="s">
        <v>19</v>
      </c>
      <c r="F135" s="239" t="s">
        <v>1346</v>
      </c>
      <c r="G135" s="237"/>
      <c r="H135" s="238" t="s">
        <v>19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163</v>
      </c>
      <c r="AU135" s="245" t="s">
        <v>88</v>
      </c>
      <c r="AV135" s="14" t="s">
        <v>86</v>
      </c>
      <c r="AW135" s="14" t="s">
        <v>37</v>
      </c>
      <c r="AX135" s="14" t="s">
        <v>78</v>
      </c>
      <c r="AY135" s="245" t="s">
        <v>153</v>
      </c>
    </row>
    <row r="136" s="13" customFormat="1">
      <c r="A136" s="13"/>
      <c r="B136" s="224"/>
      <c r="C136" s="225"/>
      <c r="D136" s="226" t="s">
        <v>163</v>
      </c>
      <c r="E136" s="227" t="s">
        <v>19</v>
      </c>
      <c r="F136" s="228" t="s">
        <v>1347</v>
      </c>
      <c r="G136" s="225"/>
      <c r="H136" s="229">
        <v>203.30000000000001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163</v>
      </c>
      <c r="AU136" s="235" t="s">
        <v>88</v>
      </c>
      <c r="AV136" s="13" t="s">
        <v>88</v>
      </c>
      <c r="AW136" s="13" t="s">
        <v>37</v>
      </c>
      <c r="AX136" s="13" t="s">
        <v>78</v>
      </c>
      <c r="AY136" s="235" t="s">
        <v>153</v>
      </c>
    </row>
    <row r="137" s="14" customFormat="1">
      <c r="A137" s="14"/>
      <c r="B137" s="236"/>
      <c r="C137" s="237"/>
      <c r="D137" s="226" t="s">
        <v>163</v>
      </c>
      <c r="E137" s="238" t="s">
        <v>19</v>
      </c>
      <c r="F137" s="239" t="s">
        <v>187</v>
      </c>
      <c r="G137" s="237"/>
      <c r="H137" s="238" t="s">
        <v>19</v>
      </c>
      <c r="I137" s="240"/>
      <c r="J137" s="237"/>
      <c r="K137" s="237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163</v>
      </c>
      <c r="AU137" s="245" t="s">
        <v>88</v>
      </c>
      <c r="AV137" s="14" t="s">
        <v>86</v>
      </c>
      <c r="AW137" s="14" t="s">
        <v>37</v>
      </c>
      <c r="AX137" s="14" t="s">
        <v>78</v>
      </c>
      <c r="AY137" s="245" t="s">
        <v>153</v>
      </c>
    </row>
    <row r="138" s="13" customFormat="1">
      <c r="A138" s="13"/>
      <c r="B138" s="224"/>
      <c r="C138" s="225"/>
      <c r="D138" s="226" t="s">
        <v>163</v>
      </c>
      <c r="E138" s="227" t="s">
        <v>19</v>
      </c>
      <c r="F138" s="228" t="s">
        <v>1348</v>
      </c>
      <c r="G138" s="225"/>
      <c r="H138" s="229">
        <v>20.579999999999998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163</v>
      </c>
      <c r="AU138" s="235" t="s">
        <v>88</v>
      </c>
      <c r="AV138" s="13" t="s">
        <v>88</v>
      </c>
      <c r="AW138" s="13" t="s">
        <v>37</v>
      </c>
      <c r="AX138" s="13" t="s">
        <v>78</v>
      </c>
      <c r="AY138" s="235" t="s">
        <v>153</v>
      </c>
    </row>
    <row r="139" s="14" customFormat="1">
      <c r="A139" s="14"/>
      <c r="B139" s="236"/>
      <c r="C139" s="237"/>
      <c r="D139" s="226" t="s">
        <v>163</v>
      </c>
      <c r="E139" s="238" t="s">
        <v>19</v>
      </c>
      <c r="F139" s="239" t="s">
        <v>189</v>
      </c>
      <c r="G139" s="237"/>
      <c r="H139" s="238" t="s">
        <v>19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163</v>
      </c>
      <c r="AU139" s="245" t="s">
        <v>88</v>
      </c>
      <c r="AV139" s="14" t="s">
        <v>86</v>
      </c>
      <c r="AW139" s="14" t="s">
        <v>37</v>
      </c>
      <c r="AX139" s="14" t="s">
        <v>78</v>
      </c>
      <c r="AY139" s="245" t="s">
        <v>153</v>
      </c>
    </row>
    <row r="140" s="14" customFormat="1">
      <c r="A140" s="14"/>
      <c r="B140" s="236"/>
      <c r="C140" s="237"/>
      <c r="D140" s="226" t="s">
        <v>163</v>
      </c>
      <c r="E140" s="238" t="s">
        <v>19</v>
      </c>
      <c r="F140" s="239" t="s">
        <v>190</v>
      </c>
      <c r="G140" s="237"/>
      <c r="H140" s="238" t="s">
        <v>19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163</v>
      </c>
      <c r="AU140" s="245" t="s">
        <v>88</v>
      </c>
      <c r="AV140" s="14" t="s">
        <v>86</v>
      </c>
      <c r="AW140" s="14" t="s">
        <v>37</v>
      </c>
      <c r="AX140" s="14" t="s">
        <v>78</v>
      </c>
      <c r="AY140" s="245" t="s">
        <v>153</v>
      </c>
    </row>
    <row r="141" s="15" customFormat="1">
      <c r="A141" s="15"/>
      <c r="B141" s="246"/>
      <c r="C141" s="247"/>
      <c r="D141" s="226" t="s">
        <v>163</v>
      </c>
      <c r="E141" s="248" t="s">
        <v>19</v>
      </c>
      <c r="F141" s="249" t="s">
        <v>166</v>
      </c>
      <c r="G141" s="247"/>
      <c r="H141" s="250">
        <v>358.97999999999996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163</v>
      </c>
      <c r="AU141" s="256" t="s">
        <v>88</v>
      </c>
      <c r="AV141" s="15" t="s">
        <v>160</v>
      </c>
      <c r="AW141" s="15" t="s">
        <v>37</v>
      </c>
      <c r="AX141" s="15" t="s">
        <v>86</v>
      </c>
      <c r="AY141" s="256" t="s">
        <v>153</v>
      </c>
    </row>
    <row r="142" s="2" customFormat="1" ht="37.8" customHeight="1">
      <c r="A142" s="40"/>
      <c r="B142" s="41"/>
      <c r="C142" s="206" t="s">
        <v>213</v>
      </c>
      <c r="D142" s="206" t="s">
        <v>155</v>
      </c>
      <c r="E142" s="207" t="s">
        <v>192</v>
      </c>
      <c r="F142" s="208" t="s">
        <v>193</v>
      </c>
      <c r="G142" s="209" t="s">
        <v>173</v>
      </c>
      <c r="H142" s="210">
        <v>43</v>
      </c>
      <c r="I142" s="211"/>
      <c r="J142" s="212">
        <f>ROUND(I142*H142,2)</f>
        <v>0</v>
      </c>
      <c r="K142" s="208" t="s">
        <v>159</v>
      </c>
      <c r="L142" s="46"/>
      <c r="M142" s="213" t="s">
        <v>19</v>
      </c>
      <c r="N142" s="214" t="s">
        <v>49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160</v>
      </c>
      <c r="AT142" s="217" t="s">
        <v>155</v>
      </c>
      <c r="AU142" s="217" t="s">
        <v>88</v>
      </c>
      <c r="AY142" s="19" t="s">
        <v>153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86</v>
      </c>
      <c r="BK142" s="218">
        <f>ROUND(I142*H142,2)</f>
        <v>0</v>
      </c>
      <c r="BL142" s="19" t="s">
        <v>160</v>
      </c>
      <c r="BM142" s="217" t="s">
        <v>216</v>
      </c>
    </row>
    <row r="143" s="2" customFormat="1">
      <c r="A143" s="40"/>
      <c r="B143" s="41"/>
      <c r="C143" s="42"/>
      <c r="D143" s="219" t="s">
        <v>161</v>
      </c>
      <c r="E143" s="42"/>
      <c r="F143" s="220" t="s">
        <v>195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88</v>
      </c>
    </row>
    <row r="144" s="13" customFormat="1">
      <c r="A144" s="13"/>
      <c r="B144" s="224"/>
      <c r="C144" s="225"/>
      <c r="D144" s="226" t="s">
        <v>163</v>
      </c>
      <c r="E144" s="227" t="s">
        <v>19</v>
      </c>
      <c r="F144" s="228" t="s">
        <v>196</v>
      </c>
      <c r="G144" s="225"/>
      <c r="H144" s="229">
        <v>43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163</v>
      </c>
      <c r="AU144" s="235" t="s">
        <v>88</v>
      </c>
      <c r="AV144" s="13" t="s">
        <v>88</v>
      </c>
      <c r="AW144" s="13" t="s">
        <v>37</v>
      </c>
      <c r="AX144" s="13" t="s">
        <v>78</v>
      </c>
      <c r="AY144" s="235" t="s">
        <v>153</v>
      </c>
    </row>
    <row r="145" s="14" customFormat="1">
      <c r="A145" s="14"/>
      <c r="B145" s="236"/>
      <c r="C145" s="237"/>
      <c r="D145" s="226" t="s">
        <v>163</v>
      </c>
      <c r="E145" s="238" t="s">
        <v>19</v>
      </c>
      <c r="F145" s="239" t="s">
        <v>190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163</v>
      </c>
      <c r="AU145" s="245" t="s">
        <v>88</v>
      </c>
      <c r="AV145" s="14" t="s">
        <v>86</v>
      </c>
      <c r="AW145" s="14" t="s">
        <v>37</v>
      </c>
      <c r="AX145" s="14" t="s">
        <v>78</v>
      </c>
      <c r="AY145" s="245" t="s">
        <v>153</v>
      </c>
    </row>
    <row r="146" s="15" customFormat="1">
      <c r="A146" s="15"/>
      <c r="B146" s="246"/>
      <c r="C146" s="247"/>
      <c r="D146" s="226" t="s">
        <v>163</v>
      </c>
      <c r="E146" s="248" t="s">
        <v>19</v>
      </c>
      <c r="F146" s="249" t="s">
        <v>166</v>
      </c>
      <c r="G146" s="247"/>
      <c r="H146" s="250">
        <v>43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163</v>
      </c>
      <c r="AU146" s="256" t="s">
        <v>88</v>
      </c>
      <c r="AV146" s="15" t="s">
        <v>160</v>
      </c>
      <c r="AW146" s="15" t="s">
        <v>37</v>
      </c>
      <c r="AX146" s="15" t="s">
        <v>86</v>
      </c>
      <c r="AY146" s="256" t="s">
        <v>153</v>
      </c>
    </row>
    <row r="147" s="2" customFormat="1" ht="37.8" customHeight="1">
      <c r="A147" s="40"/>
      <c r="B147" s="41"/>
      <c r="C147" s="206" t="s">
        <v>194</v>
      </c>
      <c r="D147" s="206" t="s">
        <v>155</v>
      </c>
      <c r="E147" s="207" t="s">
        <v>197</v>
      </c>
      <c r="F147" s="208" t="s">
        <v>198</v>
      </c>
      <c r="G147" s="209" t="s">
        <v>173</v>
      </c>
      <c r="H147" s="210">
        <v>3508.2199999999998</v>
      </c>
      <c r="I147" s="211"/>
      <c r="J147" s="212">
        <f>ROUND(I147*H147,2)</f>
        <v>0</v>
      </c>
      <c r="K147" s="208" t="s">
        <v>159</v>
      </c>
      <c r="L147" s="46"/>
      <c r="M147" s="213" t="s">
        <v>19</v>
      </c>
      <c r="N147" s="214" t="s">
        <v>49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160</v>
      </c>
      <c r="AT147" s="217" t="s">
        <v>155</v>
      </c>
      <c r="AU147" s="217" t="s">
        <v>88</v>
      </c>
      <c r="AY147" s="19" t="s">
        <v>153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86</v>
      </c>
      <c r="BK147" s="218">
        <f>ROUND(I147*H147,2)</f>
        <v>0</v>
      </c>
      <c r="BL147" s="19" t="s">
        <v>160</v>
      </c>
      <c r="BM147" s="217" t="s">
        <v>224</v>
      </c>
    </row>
    <row r="148" s="2" customFormat="1">
      <c r="A148" s="40"/>
      <c r="B148" s="41"/>
      <c r="C148" s="42"/>
      <c r="D148" s="219" t="s">
        <v>161</v>
      </c>
      <c r="E148" s="42"/>
      <c r="F148" s="220" t="s">
        <v>199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88</v>
      </c>
    </row>
    <row r="149" s="13" customFormat="1">
      <c r="A149" s="13"/>
      <c r="B149" s="224"/>
      <c r="C149" s="225"/>
      <c r="D149" s="226" t="s">
        <v>163</v>
      </c>
      <c r="E149" s="227" t="s">
        <v>19</v>
      </c>
      <c r="F149" s="228" t="s">
        <v>1349</v>
      </c>
      <c r="G149" s="225"/>
      <c r="H149" s="229">
        <v>3192.2399999999998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163</v>
      </c>
      <c r="AU149" s="235" t="s">
        <v>88</v>
      </c>
      <c r="AV149" s="13" t="s">
        <v>88</v>
      </c>
      <c r="AW149" s="13" t="s">
        <v>37</v>
      </c>
      <c r="AX149" s="13" t="s">
        <v>78</v>
      </c>
      <c r="AY149" s="235" t="s">
        <v>153</v>
      </c>
    </row>
    <row r="150" s="13" customFormat="1">
      <c r="A150" s="13"/>
      <c r="B150" s="224"/>
      <c r="C150" s="225"/>
      <c r="D150" s="226" t="s">
        <v>163</v>
      </c>
      <c r="E150" s="227" t="s">
        <v>19</v>
      </c>
      <c r="F150" s="228" t="s">
        <v>1350</v>
      </c>
      <c r="G150" s="225"/>
      <c r="H150" s="229">
        <v>358.98000000000002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163</v>
      </c>
      <c r="AU150" s="235" t="s">
        <v>88</v>
      </c>
      <c r="AV150" s="13" t="s">
        <v>88</v>
      </c>
      <c r="AW150" s="13" t="s">
        <v>37</v>
      </c>
      <c r="AX150" s="13" t="s">
        <v>78</v>
      </c>
      <c r="AY150" s="235" t="s">
        <v>153</v>
      </c>
    </row>
    <row r="151" s="13" customFormat="1">
      <c r="A151" s="13"/>
      <c r="B151" s="224"/>
      <c r="C151" s="225"/>
      <c r="D151" s="226" t="s">
        <v>163</v>
      </c>
      <c r="E151" s="227" t="s">
        <v>19</v>
      </c>
      <c r="F151" s="228" t="s">
        <v>1351</v>
      </c>
      <c r="G151" s="225"/>
      <c r="H151" s="229">
        <v>-43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163</v>
      </c>
      <c r="AU151" s="235" t="s">
        <v>88</v>
      </c>
      <c r="AV151" s="13" t="s">
        <v>88</v>
      </c>
      <c r="AW151" s="13" t="s">
        <v>37</v>
      </c>
      <c r="AX151" s="13" t="s">
        <v>78</v>
      </c>
      <c r="AY151" s="235" t="s">
        <v>153</v>
      </c>
    </row>
    <row r="152" s="15" customFormat="1">
      <c r="A152" s="15"/>
      <c r="B152" s="246"/>
      <c r="C152" s="247"/>
      <c r="D152" s="226" t="s">
        <v>163</v>
      </c>
      <c r="E152" s="248" t="s">
        <v>19</v>
      </c>
      <c r="F152" s="249" t="s">
        <v>166</v>
      </c>
      <c r="G152" s="247"/>
      <c r="H152" s="250">
        <v>3508.2199999999998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163</v>
      </c>
      <c r="AU152" s="256" t="s">
        <v>88</v>
      </c>
      <c r="AV152" s="15" t="s">
        <v>160</v>
      </c>
      <c r="AW152" s="15" t="s">
        <v>37</v>
      </c>
      <c r="AX152" s="15" t="s">
        <v>86</v>
      </c>
      <c r="AY152" s="256" t="s">
        <v>153</v>
      </c>
    </row>
    <row r="153" s="2" customFormat="1" ht="37.8" customHeight="1">
      <c r="A153" s="40"/>
      <c r="B153" s="41"/>
      <c r="C153" s="206" t="s">
        <v>226</v>
      </c>
      <c r="D153" s="206" t="s">
        <v>155</v>
      </c>
      <c r="E153" s="207" t="s">
        <v>204</v>
      </c>
      <c r="F153" s="208" t="s">
        <v>205</v>
      </c>
      <c r="G153" s="209" t="s">
        <v>173</v>
      </c>
      <c r="H153" s="210">
        <v>17541.099999999999</v>
      </c>
      <c r="I153" s="211"/>
      <c r="J153" s="212">
        <f>ROUND(I153*H153,2)</f>
        <v>0</v>
      </c>
      <c r="K153" s="208" t="s">
        <v>159</v>
      </c>
      <c r="L153" s="46"/>
      <c r="M153" s="213" t="s">
        <v>19</v>
      </c>
      <c r="N153" s="214" t="s">
        <v>49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160</v>
      </c>
      <c r="AT153" s="217" t="s">
        <v>155</v>
      </c>
      <c r="AU153" s="217" t="s">
        <v>88</v>
      </c>
      <c r="AY153" s="19" t="s">
        <v>153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86</v>
      </c>
      <c r="BK153" s="218">
        <f>ROUND(I153*H153,2)</f>
        <v>0</v>
      </c>
      <c r="BL153" s="19" t="s">
        <v>160</v>
      </c>
      <c r="BM153" s="217" t="s">
        <v>229</v>
      </c>
    </row>
    <row r="154" s="2" customFormat="1">
      <c r="A154" s="40"/>
      <c r="B154" s="41"/>
      <c r="C154" s="42"/>
      <c r="D154" s="219" t="s">
        <v>161</v>
      </c>
      <c r="E154" s="42"/>
      <c r="F154" s="220" t="s">
        <v>207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88</v>
      </c>
    </row>
    <row r="155" s="13" customFormat="1">
      <c r="A155" s="13"/>
      <c r="B155" s="224"/>
      <c r="C155" s="225"/>
      <c r="D155" s="226" t="s">
        <v>163</v>
      </c>
      <c r="E155" s="227" t="s">
        <v>19</v>
      </c>
      <c r="F155" s="228" t="s">
        <v>1352</v>
      </c>
      <c r="G155" s="225"/>
      <c r="H155" s="229">
        <v>17541.099999999999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163</v>
      </c>
      <c r="AU155" s="235" t="s">
        <v>88</v>
      </c>
      <c r="AV155" s="13" t="s">
        <v>88</v>
      </c>
      <c r="AW155" s="13" t="s">
        <v>37</v>
      </c>
      <c r="AX155" s="13" t="s">
        <v>78</v>
      </c>
      <c r="AY155" s="235" t="s">
        <v>153</v>
      </c>
    </row>
    <row r="156" s="15" customFormat="1">
      <c r="A156" s="15"/>
      <c r="B156" s="246"/>
      <c r="C156" s="247"/>
      <c r="D156" s="226" t="s">
        <v>163</v>
      </c>
      <c r="E156" s="248" t="s">
        <v>19</v>
      </c>
      <c r="F156" s="249" t="s">
        <v>166</v>
      </c>
      <c r="G156" s="247"/>
      <c r="H156" s="250">
        <v>17541.099999999999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163</v>
      </c>
      <c r="AU156" s="256" t="s">
        <v>88</v>
      </c>
      <c r="AV156" s="15" t="s">
        <v>160</v>
      </c>
      <c r="AW156" s="15" t="s">
        <v>37</v>
      </c>
      <c r="AX156" s="15" t="s">
        <v>86</v>
      </c>
      <c r="AY156" s="256" t="s">
        <v>153</v>
      </c>
    </row>
    <row r="157" s="2" customFormat="1" ht="16.5" customHeight="1">
      <c r="A157" s="40"/>
      <c r="B157" s="41"/>
      <c r="C157" s="206" t="s">
        <v>8</v>
      </c>
      <c r="D157" s="206" t="s">
        <v>155</v>
      </c>
      <c r="E157" s="207" t="s">
        <v>209</v>
      </c>
      <c r="F157" s="208" t="s">
        <v>210</v>
      </c>
      <c r="G157" s="209" t="s">
        <v>173</v>
      </c>
      <c r="H157" s="210">
        <v>43</v>
      </c>
      <c r="I157" s="211"/>
      <c r="J157" s="212">
        <f>ROUND(I157*H157,2)</f>
        <v>0</v>
      </c>
      <c r="K157" s="208" t="s">
        <v>159</v>
      </c>
      <c r="L157" s="46"/>
      <c r="M157" s="213" t="s">
        <v>19</v>
      </c>
      <c r="N157" s="214" t="s">
        <v>49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160</v>
      </c>
      <c r="AT157" s="217" t="s">
        <v>155</v>
      </c>
      <c r="AU157" s="217" t="s">
        <v>88</v>
      </c>
      <c r="AY157" s="19" t="s">
        <v>153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86</v>
      </c>
      <c r="BK157" s="218">
        <f>ROUND(I157*H157,2)</f>
        <v>0</v>
      </c>
      <c r="BL157" s="19" t="s">
        <v>160</v>
      </c>
      <c r="BM157" s="217" t="s">
        <v>236</v>
      </c>
    </row>
    <row r="158" s="2" customFormat="1">
      <c r="A158" s="40"/>
      <c r="B158" s="41"/>
      <c r="C158" s="42"/>
      <c r="D158" s="219" t="s">
        <v>161</v>
      </c>
      <c r="E158" s="42"/>
      <c r="F158" s="220" t="s">
        <v>212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161</v>
      </c>
      <c r="AU158" s="19" t="s">
        <v>88</v>
      </c>
    </row>
    <row r="159" s="13" customFormat="1">
      <c r="A159" s="13"/>
      <c r="B159" s="224"/>
      <c r="C159" s="225"/>
      <c r="D159" s="226" t="s">
        <v>163</v>
      </c>
      <c r="E159" s="227" t="s">
        <v>19</v>
      </c>
      <c r="F159" s="228" t="s">
        <v>196</v>
      </c>
      <c r="G159" s="225"/>
      <c r="H159" s="229">
        <v>43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163</v>
      </c>
      <c r="AU159" s="235" t="s">
        <v>88</v>
      </c>
      <c r="AV159" s="13" t="s">
        <v>88</v>
      </c>
      <c r="AW159" s="13" t="s">
        <v>37</v>
      </c>
      <c r="AX159" s="13" t="s">
        <v>78</v>
      </c>
      <c r="AY159" s="235" t="s">
        <v>153</v>
      </c>
    </row>
    <row r="160" s="14" customFormat="1">
      <c r="A160" s="14"/>
      <c r="B160" s="236"/>
      <c r="C160" s="237"/>
      <c r="D160" s="226" t="s">
        <v>163</v>
      </c>
      <c r="E160" s="238" t="s">
        <v>19</v>
      </c>
      <c r="F160" s="239" t="s">
        <v>190</v>
      </c>
      <c r="G160" s="237"/>
      <c r="H160" s="238" t="s">
        <v>19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163</v>
      </c>
      <c r="AU160" s="245" t="s">
        <v>88</v>
      </c>
      <c r="AV160" s="14" t="s">
        <v>86</v>
      </c>
      <c r="AW160" s="14" t="s">
        <v>37</v>
      </c>
      <c r="AX160" s="14" t="s">
        <v>78</v>
      </c>
      <c r="AY160" s="245" t="s">
        <v>153</v>
      </c>
    </row>
    <row r="161" s="15" customFormat="1">
      <c r="A161" s="15"/>
      <c r="B161" s="246"/>
      <c r="C161" s="247"/>
      <c r="D161" s="226" t="s">
        <v>163</v>
      </c>
      <c r="E161" s="248" t="s">
        <v>19</v>
      </c>
      <c r="F161" s="249" t="s">
        <v>166</v>
      </c>
      <c r="G161" s="247"/>
      <c r="H161" s="250">
        <v>43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163</v>
      </c>
      <c r="AU161" s="256" t="s">
        <v>88</v>
      </c>
      <c r="AV161" s="15" t="s">
        <v>160</v>
      </c>
      <c r="AW161" s="15" t="s">
        <v>37</v>
      </c>
      <c r="AX161" s="15" t="s">
        <v>86</v>
      </c>
      <c r="AY161" s="256" t="s">
        <v>153</v>
      </c>
    </row>
    <row r="162" s="2" customFormat="1" ht="24.15" customHeight="1">
      <c r="A162" s="40"/>
      <c r="B162" s="41"/>
      <c r="C162" s="206" t="s">
        <v>240</v>
      </c>
      <c r="D162" s="206" t="s">
        <v>155</v>
      </c>
      <c r="E162" s="207" t="s">
        <v>227</v>
      </c>
      <c r="F162" s="208" t="s">
        <v>1353</v>
      </c>
      <c r="G162" s="209" t="s">
        <v>173</v>
      </c>
      <c r="H162" s="210">
        <v>152.47499999999999</v>
      </c>
      <c r="I162" s="211"/>
      <c r="J162" s="212">
        <f>ROUND(I162*H162,2)</f>
        <v>0</v>
      </c>
      <c r="K162" s="208" t="s">
        <v>159</v>
      </c>
      <c r="L162" s="46"/>
      <c r="M162" s="213" t="s">
        <v>19</v>
      </c>
      <c r="N162" s="214" t="s">
        <v>49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160</v>
      </c>
      <c r="AT162" s="217" t="s">
        <v>155</v>
      </c>
      <c r="AU162" s="217" t="s">
        <v>88</v>
      </c>
      <c r="AY162" s="19" t="s">
        <v>153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86</v>
      </c>
      <c r="BK162" s="218">
        <f>ROUND(I162*H162,2)</f>
        <v>0</v>
      </c>
      <c r="BL162" s="19" t="s">
        <v>160</v>
      </c>
      <c r="BM162" s="217" t="s">
        <v>243</v>
      </c>
    </row>
    <row r="163" s="2" customFormat="1">
      <c r="A163" s="40"/>
      <c r="B163" s="41"/>
      <c r="C163" s="42"/>
      <c r="D163" s="219" t="s">
        <v>161</v>
      </c>
      <c r="E163" s="42"/>
      <c r="F163" s="220" t="s">
        <v>230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161</v>
      </c>
      <c r="AU163" s="19" t="s">
        <v>88</v>
      </c>
    </row>
    <row r="164" s="14" customFormat="1">
      <c r="A164" s="14"/>
      <c r="B164" s="236"/>
      <c r="C164" s="237"/>
      <c r="D164" s="226" t="s">
        <v>163</v>
      </c>
      <c r="E164" s="238" t="s">
        <v>19</v>
      </c>
      <c r="F164" s="239" t="s">
        <v>218</v>
      </c>
      <c r="G164" s="237"/>
      <c r="H164" s="238" t="s">
        <v>19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163</v>
      </c>
      <c r="AU164" s="245" t="s">
        <v>88</v>
      </c>
      <c r="AV164" s="14" t="s">
        <v>86</v>
      </c>
      <c r="AW164" s="14" t="s">
        <v>37</v>
      </c>
      <c r="AX164" s="14" t="s">
        <v>78</v>
      </c>
      <c r="AY164" s="245" t="s">
        <v>153</v>
      </c>
    </row>
    <row r="165" s="13" customFormat="1">
      <c r="A165" s="13"/>
      <c r="B165" s="224"/>
      <c r="C165" s="225"/>
      <c r="D165" s="226" t="s">
        <v>163</v>
      </c>
      <c r="E165" s="227" t="s">
        <v>19</v>
      </c>
      <c r="F165" s="228" t="s">
        <v>1354</v>
      </c>
      <c r="G165" s="225"/>
      <c r="H165" s="229">
        <v>152.47499999999999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163</v>
      </c>
      <c r="AU165" s="235" t="s">
        <v>88</v>
      </c>
      <c r="AV165" s="13" t="s">
        <v>88</v>
      </c>
      <c r="AW165" s="13" t="s">
        <v>37</v>
      </c>
      <c r="AX165" s="13" t="s">
        <v>78</v>
      </c>
      <c r="AY165" s="235" t="s">
        <v>153</v>
      </c>
    </row>
    <row r="166" s="14" customFormat="1">
      <c r="A166" s="14"/>
      <c r="B166" s="236"/>
      <c r="C166" s="237"/>
      <c r="D166" s="226" t="s">
        <v>163</v>
      </c>
      <c r="E166" s="238" t="s">
        <v>19</v>
      </c>
      <c r="F166" s="239" t="s">
        <v>190</v>
      </c>
      <c r="G166" s="237"/>
      <c r="H166" s="238" t="s">
        <v>19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163</v>
      </c>
      <c r="AU166" s="245" t="s">
        <v>88</v>
      </c>
      <c r="AV166" s="14" t="s">
        <v>86</v>
      </c>
      <c r="AW166" s="14" t="s">
        <v>37</v>
      </c>
      <c r="AX166" s="14" t="s">
        <v>78</v>
      </c>
      <c r="AY166" s="245" t="s">
        <v>153</v>
      </c>
    </row>
    <row r="167" s="15" customFormat="1">
      <c r="A167" s="15"/>
      <c r="B167" s="246"/>
      <c r="C167" s="247"/>
      <c r="D167" s="226" t="s">
        <v>163</v>
      </c>
      <c r="E167" s="248" t="s">
        <v>19</v>
      </c>
      <c r="F167" s="249" t="s">
        <v>166</v>
      </c>
      <c r="G167" s="247"/>
      <c r="H167" s="250">
        <v>152.47499999999999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163</v>
      </c>
      <c r="AU167" s="256" t="s">
        <v>88</v>
      </c>
      <c r="AV167" s="15" t="s">
        <v>160</v>
      </c>
      <c r="AW167" s="15" t="s">
        <v>37</v>
      </c>
      <c r="AX167" s="15" t="s">
        <v>86</v>
      </c>
      <c r="AY167" s="256" t="s">
        <v>153</v>
      </c>
    </row>
    <row r="168" s="2" customFormat="1" ht="16.5" customHeight="1">
      <c r="A168" s="40"/>
      <c r="B168" s="41"/>
      <c r="C168" s="257" t="s">
        <v>206</v>
      </c>
      <c r="D168" s="257" t="s">
        <v>220</v>
      </c>
      <c r="E168" s="258" t="s">
        <v>221</v>
      </c>
      <c r="F168" s="259" t="s">
        <v>222</v>
      </c>
      <c r="G168" s="260" t="s">
        <v>223</v>
      </c>
      <c r="H168" s="261">
        <v>304.94999999999999</v>
      </c>
      <c r="I168" s="262"/>
      <c r="J168" s="263">
        <f>ROUND(I168*H168,2)</f>
        <v>0</v>
      </c>
      <c r="K168" s="259" t="s">
        <v>159</v>
      </c>
      <c r="L168" s="264"/>
      <c r="M168" s="265" t="s">
        <v>19</v>
      </c>
      <c r="N168" s="266" t="s">
        <v>49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182</v>
      </c>
      <c r="AT168" s="217" t="s">
        <v>220</v>
      </c>
      <c r="AU168" s="217" t="s">
        <v>88</v>
      </c>
      <c r="AY168" s="19" t="s">
        <v>153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86</v>
      </c>
      <c r="BK168" s="218">
        <f>ROUND(I168*H168,2)</f>
        <v>0</v>
      </c>
      <c r="BL168" s="19" t="s">
        <v>160</v>
      </c>
      <c r="BM168" s="217" t="s">
        <v>248</v>
      </c>
    </row>
    <row r="169" s="13" customFormat="1">
      <c r="A169" s="13"/>
      <c r="B169" s="224"/>
      <c r="C169" s="225"/>
      <c r="D169" s="226" t="s">
        <v>163</v>
      </c>
      <c r="E169" s="227" t="s">
        <v>19</v>
      </c>
      <c r="F169" s="228" t="s">
        <v>1355</v>
      </c>
      <c r="G169" s="225"/>
      <c r="H169" s="229">
        <v>304.94999999999999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163</v>
      </c>
      <c r="AU169" s="235" t="s">
        <v>88</v>
      </c>
      <c r="AV169" s="13" t="s">
        <v>88</v>
      </c>
      <c r="AW169" s="13" t="s">
        <v>37</v>
      </c>
      <c r="AX169" s="13" t="s">
        <v>78</v>
      </c>
      <c r="AY169" s="235" t="s">
        <v>153</v>
      </c>
    </row>
    <row r="170" s="15" customFormat="1">
      <c r="A170" s="15"/>
      <c r="B170" s="246"/>
      <c r="C170" s="247"/>
      <c r="D170" s="226" t="s">
        <v>163</v>
      </c>
      <c r="E170" s="248" t="s">
        <v>19</v>
      </c>
      <c r="F170" s="249" t="s">
        <v>166</v>
      </c>
      <c r="G170" s="247"/>
      <c r="H170" s="250">
        <v>304.94999999999999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163</v>
      </c>
      <c r="AU170" s="256" t="s">
        <v>88</v>
      </c>
      <c r="AV170" s="15" t="s">
        <v>160</v>
      </c>
      <c r="AW170" s="15" t="s">
        <v>37</v>
      </c>
      <c r="AX170" s="15" t="s">
        <v>86</v>
      </c>
      <c r="AY170" s="256" t="s">
        <v>153</v>
      </c>
    </row>
    <row r="171" s="2" customFormat="1" ht="24.15" customHeight="1">
      <c r="A171" s="40"/>
      <c r="B171" s="41"/>
      <c r="C171" s="206" t="s">
        <v>251</v>
      </c>
      <c r="D171" s="206" t="s">
        <v>155</v>
      </c>
      <c r="E171" s="207" t="s">
        <v>234</v>
      </c>
      <c r="F171" s="208" t="s">
        <v>235</v>
      </c>
      <c r="G171" s="209" t="s">
        <v>223</v>
      </c>
      <c r="H171" s="210">
        <v>6314.7960000000003</v>
      </c>
      <c r="I171" s="211"/>
      <c r="J171" s="212">
        <f>ROUND(I171*H171,2)</f>
        <v>0</v>
      </c>
      <c r="K171" s="208" t="s">
        <v>159</v>
      </c>
      <c r="L171" s="46"/>
      <c r="M171" s="213" t="s">
        <v>19</v>
      </c>
      <c r="N171" s="214" t="s">
        <v>49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160</v>
      </c>
      <c r="AT171" s="217" t="s">
        <v>155</v>
      </c>
      <c r="AU171" s="217" t="s">
        <v>88</v>
      </c>
      <c r="AY171" s="19" t="s">
        <v>153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86</v>
      </c>
      <c r="BK171" s="218">
        <f>ROUND(I171*H171,2)</f>
        <v>0</v>
      </c>
      <c r="BL171" s="19" t="s">
        <v>160</v>
      </c>
      <c r="BM171" s="217" t="s">
        <v>254</v>
      </c>
    </row>
    <row r="172" s="2" customFormat="1">
      <c r="A172" s="40"/>
      <c r="B172" s="41"/>
      <c r="C172" s="42"/>
      <c r="D172" s="219" t="s">
        <v>161</v>
      </c>
      <c r="E172" s="42"/>
      <c r="F172" s="220" t="s">
        <v>237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161</v>
      </c>
      <c r="AU172" s="19" t="s">
        <v>88</v>
      </c>
    </row>
    <row r="173" s="13" customFormat="1">
      <c r="A173" s="13"/>
      <c r="B173" s="224"/>
      <c r="C173" s="225"/>
      <c r="D173" s="226" t="s">
        <v>163</v>
      </c>
      <c r="E173" s="227" t="s">
        <v>19</v>
      </c>
      <c r="F173" s="228" t="s">
        <v>1356</v>
      </c>
      <c r="G173" s="225"/>
      <c r="H173" s="229">
        <v>6314.7960000000003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163</v>
      </c>
      <c r="AU173" s="235" t="s">
        <v>88</v>
      </c>
      <c r="AV173" s="13" t="s">
        <v>88</v>
      </c>
      <c r="AW173" s="13" t="s">
        <v>37</v>
      </c>
      <c r="AX173" s="13" t="s">
        <v>78</v>
      </c>
      <c r="AY173" s="235" t="s">
        <v>153</v>
      </c>
    </row>
    <row r="174" s="15" customFormat="1">
      <c r="A174" s="15"/>
      <c r="B174" s="246"/>
      <c r="C174" s="247"/>
      <c r="D174" s="226" t="s">
        <v>163</v>
      </c>
      <c r="E174" s="248" t="s">
        <v>19</v>
      </c>
      <c r="F174" s="249" t="s">
        <v>166</v>
      </c>
      <c r="G174" s="247"/>
      <c r="H174" s="250">
        <v>6314.7960000000003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163</v>
      </c>
      <c r="AU174" s="256" t="s">
        <v>88</v>
      </c>
      <c r="AV174" s="15" t="s">
        <v>160</v>
      </c>
      <c r="AW174" s="15" t="s">
        <v>37</v>
      </c>
      <c r="AX174" s="15" t="s">
        <v>86</v>
      </c>
      <c r="AY174" s="256" t="s">
        <v>153</v>
      </c>
    </row>
    <row r="175" s="2" customFormat="1" ht="24.15" customHeight="1">
      <c r="A175" s="40"/>
      <c r="B175" s="41"/>
      <c r="C175" s="206" t="s">
        <v>211</v>
      </c>
      <c r="D175" s="206" t="s">
        <v>155</v>
      </c>
      <c r="E175" s="207" t="s">
        <v>241</v>
      </c>
      <c r="F175" s="208" t="s">
        <v>242</v>
      </c>
      <c r="G175" s="209" t="s">
        <v>173</v>
      </c>
      <c r="H175" s="210">
        <v>3508.2199999999998</v>
      </c>
      <c r="I175" s="211"/>
      <c r="J175" s="212">
        <f>ROUND(I175*H175,2)</f>
        <v>0</v>
      </c>
      <c r="K175" s="208" t="s">
        <v>159</v>
      </c>
      <c r="L175" s="46"/>
      <c r="M175" s="213" t="s">
        <v>19</v>
      </c>
      <c r="N175" s="214" t="s">
        <v>49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160</v>
      </c>
      <c r="AT175" s="217" t="s">
        <v>155</v>
      </c>
      <c r="AU175" s="217" t="s">
        <v>88</v>
      </c>
      <c r="AY175" s="19" t="s">
        <v>153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86</v>
      </c>
      <c r="BK175" s="218">
        <f>ROUND(I175*H175,2)</f>
        <v>0</v>
      </c>
      <c r="BL175" s="19" t="s">
        <v>160</v>
      </c>
      <c r="BM175" s="217" t="s">
        <v>257</v>
      </c>
    </row>
    <row r="176" s="2" customFormat="1">
      <c r="A176" s="40"/>
      <c r="B176" s="41"/>
      <c r="C176" s="42"/>
      <c r="D176" s="219" t="s">
        <v>161</v>
      </c>
      <c r="E176" s="42"/>
      <c r="F176" s="220" t="s">
        <v>244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161</v>
      </c>
      <c r="AU176" s="19" t="s">
        <v>88</v>
      </c>
    </row>
    <row r="177" s="13" customFormat="1">
      <c r="A177" s="13"/>
      <c r="B177" s="224"/>
      <c r="C177" s="225"/>
      <c r="D177" s="226" t="s">
        <v>163</v>
      </c>
      <c r="E177" s="227" t="s">
        <v>19</v>
      </c>
      <c r="F177" s="228" t="s">
        <v>1357</v>
      </c>
      <c r="G177" s="225"/>
      <c r="H177" s="229">
        <v>3508.2199999999998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163</v>
      </c>
      <c r="AU177" s="235" t="s">
        <v>88</v>
      </c>
      <c r="AV177" s="13" t="s">
        <v>88</v>
      </c>
      <c r="AW177" s="13" t="s">
        <v>37</v>
      </c>
      <c r="AX177" s="13" t="s">
        <v>78</v>
      </c>
      <c r="AY177" s="235" t="s">
        <v>153</v>
      </c>
    </row>
    <row r="178" s="14" customFormat="1">
      <c r="A178" s="14"/>
      <c r="B178" s="236"/>
      <c r="C178" s="237"/>
      <c r="D178" s="226" t="s">
        <v>163</v>
      </c>
      <c r="E178" s="238" t="s">
        <v>19</v>
      </c>
      <c r="F178" s="239" t="s">
        <v>190</v>
      </c>
      <c r="G178" s="237"/>
      <c r="H178" s="238" t="s">
        <v>19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163</v>
      </c>
      <c r="AU178" s="245" t="s">
        <v>88</v>
      </c>
      <c r="AV178" s="14" t="s">
        <v>86</v>
      </c>
      <c r="AW178" s="14" t="s">
        <v>37</v>
      </c>
      <c r="AX178" s="14" t="s">
        <v>78</v>
      </c>
      <c r="AY178" s="245" t="s">
        <v>153</v>
      </c>
    </row>
    <row r="179" s="15" customFormat="1">
      <c r="A179" s="15"/>
      <c r="B179" s="246"/>
      <c r="C179" s="247"/>
      <c r="D179" s="226" t="s">
        <v>163</v>
      </c>
      <c r="E179" s="248" t="s">
        <v>19</v>
      </c>
      <c r="F179" s="249" t="s">
        <v>166</v>
      </c>
      <c r="G179" s="247"/>
      <c r="H179" s="250">
        <v>3508.2199999999998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163</v>
      </c>
      <c r="AU179" s="256" t="s">
        <v>88</v>
      </c>
      <c r="AV179" s="15" t="s">
        <v>160</v>
      </c>
      <c r="AW179" s="15" t="s">
        <v>37</v>
      </c>
      <c r="AX179" s="15" t="s">
        <v>86</v>
      </c>
      <c r="AY179" s="256" t="s">
        <v>153</v>
      </c>
    </row>
    <row r="180" s="2" customFormat="1" ht="24.15" customHeight="1">
      <c r="A180" s="40"/>
      <c r="B180" s="41"/>
      <c r="C180" s="206" t="s">
        <v>259</v>
      </c>
      <c r="D180" s="206" t="s">
        <v>155</v>
      </c>
      <c r="E180" s="207" t="s">
        <v>246</v>
      </c>
      <c r="F180" s="208" t="s">
        <v>247</v>
      </c>
      <c r="G180" s="209" t="s">
        <v>173</v>
      </c>
      <c r="H180" s="210">
        <v>43</v>
      </c>
      <c r="I180" s="211"/>
      <c r="J180" s="212">
        <f>ROUND(I180*H180,2)</f>
        <v>0</v>
      </c>
      <c r="K180" s="208" t="s">
        <v>159</v>
      </c>
      <c r="L180" s="46"/>
      <c r="M180" s="213" t="s">
        <v>19</v>
      </c>
      <c r="N180" s="214" t="s">
        <v>49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160</v>
      </c>
      <c r="AT180" s="217" t="s">
        <v>155</v>
      </c>
      <c r="AU180" s="217" t="s">
        <v>88</v>
      </c>
      <c r="AY180" s="19" t="s">
        <v>153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86</v>
      </c>
      <c r="BK180" s="218">
        <f>ROUND(I180*H180,2)</f>
        <v>0</v>
      </c>
      <c r="BL180" s="19" t="s">
        <v>160</v>
      </c>
      <c r="BM180" s="217" t="s">
        <v>262</v>
      </c>
    </row>
    <row r="181" s="2" customFormat="1">
      <c r="A181" s="40"/>
      <c r="B181" s="41"/>
      <c r="C181" s="42"/>
      <c r="D181" s="219" t="s">
        <v>161</v>
      </c>
      <c r="E181" s="42"/>
      <c r="F181" s="220" t="s">
        <v>249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161</v>
      </c>
      <c r="AU181" s="19" t="s">
        <v>88</v>
      </c>
    </row>
    <row r="182" s="13" customFormat="1">
      <c r="A182" s="13"/>
      <c r="B182" s="224"/>
      <c r="C182" s="225"/>
      <c r="D182" s="226" t="s">
        <v>163</v>
      </c>
      <c r="E182" s="227" t="s">
        <v>19</v>
      </c>
      <c r="F182" s="228" t="s">
        <v>196</v>
      </c>
      <c r="G182" s="225"/>
      <c r="H182" s="229">
        <v>43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163</v>
      </c>
      <c r="AU182" s="235" t="s">
        <v>88</v>
      </c>
      <c r="AV182" s="13" t="s">
        <v>88</v>
      </c>
      <c r="AW182" s="13" t="s">
        <v>37</v>
      </c>
      <c r="AX182" s="13" t="s">
        <v>78</v>
      </c>
      <c r="AY182" s="235" t="s">
        <v>153</v>
      </c>
    </row>
    <row r="183" s="14" customFormat="1">
      <c r="A183" s="14"/>
      <c r="B183" s="236"/>
      <c r="C183" s="237"/>
      <c r="D183" s="226" t="s">
        <v>163</v>
      </c>
      <c r="E183" s="238" t="s">
        <v>19</v>
      </c>
      <c r="F183" s="239" t="s">
        <v>250</v>
      </c>
      <c r="G183" s="237"/>
      <c r="H183" s="238" t="s">
        <v>19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163</v>
      </c>
      <c r="AU183" s="245" t="s">
        <v>88</v>
      </c>
      <c r="AV183" s="14" t="s">
        <v>86</v>
      </c>
      <c r="AW183" s="14" t="s">
        <v>37</v>
      </c>
      <c r="AX183" s="14" t="s">
        <v>78</v>
      </c>
      <c r="AY183" s="245" t="s">
        <v>153</v>
      </c>
    </row>
    <row r="184" s="15" customFormat="1">
      <c r="A184" s="15"/>
      <c r="B184" s="246"/>
      <c r="C184" s="247"/>
      <c r="D184" s="226" t="s">
        <v>163</v>
      </c>
      <c r="E184" s="248" t="s">
        <v>19</v>
      </c>
      <c r="F184" s="249" t="s">
        <v>166</v>
      </c>
      <c r="G184" s="247"/>
      <c r="H184" s="250">
        <v>43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163</v>
      </c>
      <c r="AU184" s="256" t="s">
        <v>88</v>
      </c>
      <c r="AV184" s="15" t="s">
        <v>160</v>
      </c>
      <c r="AW184" s="15" t="s">
        <v>37</v>
      </c>
      <c r="AX184" s="15" t="s">
        <v>86</v>
      </c>
      <c r="AY184" s="256" t="s">
        <v>153</v>
      </c>
    </row>
    <row r="185" s="2" customFormat="1" ht="37.8" customHeight="1">
      <c r="A185" s="40"/>
      <c r="B185" s="41"/>
      <c r="C185" s="206" t="s">
        <v>216</v>
      </c>
      <c r="D185" s="206" t="s">
        <v>155</v>
      </c>
      <c r="E185" s="207" t="s">
        <v>252</v>
      </c>
      <c r="F185" s="208" t="s">
        <v>253</v>
      </c>
      <c r="G185" s="209" t="s">
        <v>173</v>
      </c>
      <c r="H185" s="210">
        <v>23.643000000000001</v>
      </c>
      <c r="I185" s="211"/>
      <c r="J185" s="212">
        <f>ROUND(I185*H185,2)</f>
        <v>0</v>
      </c>
      <c r="K185" s="208" t="s">
        <v>159</v>
      </c>
      <c r="L185" s="46"/>
      <c r="M185" s="213" t="s">
        <v>19</v>
      </c>
      <c r="N185" s="214" t="s">
        <v>49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160</v>
      </c>
      <c r="AT185" s="217" t="s">
        <v>155</v>
      </c>
      <c r="AU185" s="217" t="s">
        <v>88</v>
      </c>
      <c r="AY185" s="19" t="s">
        <v>153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86</v>
      </c>
      <c r="BK185" s="218">
        <f>ROUND(I185*H185,2)</f>
        <v>0</v>
      </c>
      <c r="BL185" s="19" t="s">
        <v>160</v>
      </c>
      <c r="BM185" s="217" t="s">
        <v>268</v>
      </c>
    </row>
    <row r="186" s="2" customFormat="1">
      <c r="A186" s="40"/>
      <c r="B186" s="41"/>
      <c r="C186" s="42"/>
      <c r="D186" s="219" t="s">
        <v>161</v>
      </c>
      <c r="E186" s="42"/>
      <c r="F186" s="220" t="s">
        <v>255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88</v>
      </c>
    </row>
    <row r="187" s="13" customFormat="1">
      <c r="A187" s="13"/>
      <c r="B187" s="224"/>
      <c r="C187" s="225"/>
      <c r="D187" s="226" t="s">
        <v>163</v>
      </c>
      <c r="E187" s="227" t="s">
        <v>19</v>
      </c>
      <c r="F187" s="228" t="s">
        <v>1358</v>
      </c>
      <c r="G187" s="225"/>
      <c r="H187" s="229">
        <v>23.643000000000001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163</v>
      </c>
      <c r="AU187" s="235" t="s">
        <v>88</v>
      </c>
      <c r="AV187" s="13" t="s">
        <v>88</v>
      </c>
      <c r="AW187" s="13" t="s">
        <v>37</v>
      </c>
      <c r="AX187" s="13" t="s">
        <v>78</v>
      </c>
      <c r="AY187" s="235" t="s">
        <v>153</v>
      </c>
    </row>
    <row r="188" s="15" customFormat="1">
      <c r="A188" s="15"/>
      <c r="B188" s="246"/>
      <c r="C188" s="247"/>
      <c r="D188" s="226" t="s">
        <v>163</v>
      </c>
      <c r="E188" s="248" t="s">
        <v>19</v>
      </c>
      <c r="F188" s="249" t="s">
        <v>166</v>
      </c>
      <c r="G188" s="247"/>
      <c r="H188" s="250">
        <v>23.643000000000001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163</v>
      </c>
      <c r="AU188" s="256" t="s">
        <v>88</v>
      </c>
      <c r="AV188" s="15" t="s">
        <v>160</v>
      </c>
      <c r="AW188" s="15" t="s">
        <v>37</v>
      </c>
      <c r="AX188" s="15" t="s">
        <v>86</v>
      </c>
      <c r="AY188" s="256" t="s">
        <v>153</v>
      </c>
    </row>
    <row r="189" s="2" customFormat="1" ht="16.5" customHeight="1">
      <c r="A189" s="40"/>
      <c r="B189" s="41"/>
      <c r="C189" s="257" t="s">
        <v>271</v>
      </c>
      <c r="D189" s="257" t="s">
        <v>220</v>
      </c>
      <c r="E189" s="258" t="s">
        <v>221</v>
      </c>
      <c r="F189" s="259" t="s">
        <v>222</v>
      </c>
      <c r="G189" s="260" t="s">
        <v>223</v>
      </c>
      <c r="H189" s="261">
        <v>47.286000000000001</v>
      </c>
      <c r="I189" s="262"/>
      <c r="J189" s="263">
        <f>ROUND(I189*H189,2)</f>
        <v>0</v>
      </c>
      <c r="K189" s="259" t="s">
        <v>159</v>
      </c>
      <c r="L189" s="264"/>
      <c r="M189" s="265" t="s">
        <v>19</v>
      </c>
      <c r="N189" s="266" t="s">
        <v>49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182</v>
      </c>
      <c r="AT189" s="217" t="s">
        <v>220</v>
      </c>
      <c r="AU189" s="217" t="s">
        <v>88</v>
      </c>
      <c r="AY189" s="19" t="s">
        <v>153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86</v>
      </c>
      <c r="BK189" s="218">
        <f>ROUND(I189*H189,2)</f>
        <v>0</v>
      </c>
      <c r="BL189" s="19" t="s">
        <v>160</v>
      </c>
      <c r="BM189" s="217" t="s">
        <v>275</v>
      </c>
    </row>
    <row r="190" s="13" customFormat="1">
      <c r="A190" s="13"/>
      <c r="B190" s="224"/>
      <c r="C190" s="225"/>
      <c r="D190" s="226" t="s">
        <v>163</v>
      </c>
      <c r="E190" s="227" t="s">
        <v>19</v>
      </c>
      <c r="F190" s="228" t="s">
        <v>1359</v>
      </c>
      <c r="G190" s="225"/>
      <c r="H190" s="229">
        <v>47.286000000000001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163</v>
      </c>
      <c r="AU190" s="235" t="s">
        <v>88</v>
      </c>
      <c r="AV190" s="13" t="s">
        <v>88</v>
      </c>
      <c r="AW190" s="13" t="s">
        <v>37</v>
      </c>
      <c r="AX190" s="13" t="s">
        <v>78</v>
      </c>
      <c r="AY190" s="235" t="s">
        <v>153</v>
      </c>
    </row>
    <row r="191" s="15" customFormat="1">
      <c r="A191" s="15"/>
      <c r="B191" s="246"/>
      <c r="C191" s="247"/>
      <c r="D191" s="226" t="s">
        <v>163</v>
      </c>
      <c r="E191" s="248" t="s">
        <v>19</v>
      </c>
      <c r="F191" s="249" t="s">
        <v>166</v>
      </c>
      <c r="G191" s="247"/>
      <c r="H191" s="250">
        <v>47.286000000000001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163</v>
      </c>
      <c r="AU191" s="256" t="s">
        <v>88</v>
      </c>
      <c r="AV191" s="15" t="s">
        <v>160</v>
      </c>
      <c r="AW191" s="15" t="s">
        <v>37</v>
      </c>
      <c r="AX191" s="15" t="s">
        <v>86</v>
      </c>
      <c r="AY191" s="256" t="s">
        <v>153</v>
      </c>
    </row>
    <row r="192" s="2" customFormat="1" ht="37.8" customHeight="1">
      <c r="A192" s="40"/>
      <c r="B192" s="41"/>
      <c r="C192" s="206" t="s">
        <v>224</v>
      </c>
      <c r="D192" s="206" t="s">
        <v>155</v>
      </c>
      <c r="E192" s="207" t="s">
        <v>693</v>
      </c>
      <c r="F192" s="208" t="s">
        <v>694</v>
      </c>
      <c r="G192" s="209" t="s">
        <v>173</v>
      </c>
      <c r="H192" s="210">
        <v>9</v>
      </c>
      <c r="I192" s="211"/>
      <c r="J192" s="212">
        <f>ROUND(I192*H192,2)</f>
        <v>0</v>
      </c>
      <c r="K192" s="208" t="s">
        <v>159</v>
      </c>
      <c r="L192" s="46"/>
      <c r="M192" s="213" t="s">
        <v>19</v>
      </c>
      <c r="N192" s="214" t="s">
        <v>49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160</v>
      </c>
      <c r="AT192" s="217" t="s">
        <v>155</v>
      </c>
      <c r="AU192" s="217" t="s">
        <v>88</v>
      </c>
      <c r="AY192" s="19" t="s">
        <v>153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86</v>
      </c>
      <c r="BK192" s="218">
        <f>ROUND(I192*H192,2)</f>
        <v>0</v>
      </c>
      <c r="BL192" s="19" t="s">
        <v>160</v>
      </c>
      <c r="BM192" s="217" t="s">
        <v>280</v>
      </c>
    </row>
    <row r="193" s="2" customFormat="1">
      <c r="A193" s="40"/>
      <c r="B193" s="41"/>
      <c r="C193" s="42"/>
      <c r="D193" s="219" t="s">
        <v>161</v>
      </c>
      <c r="E193" s="42"/>
      <c r="F193" s="220" t="s">
        <v>695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88</v>
      </c>
    </row>
    <row r="194" s="13" customFormat="1">
      <c r="A194" s="13"/>
      <c r="B194" s="224"/>
      <c r="C194" s="225"/>
      <c r="D194" s="226" t="s">
        <v>163</v>
      </c>
      <c r="E194" s="227" t="s">
        <v>19</v>
      </c>
      <c r="F194" s="228" t="s">
        <v>213</v>
      </c>
      <c r="G194" s="225"/>
      <c r="H194" s="229">
        <v>9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163</v>
      </c>
      <c r="AU194" s="235" t="s">
        <v>88</v>
      </c>
      <c r="AV194" s="13" t="s">
        <v>88</v>
      </c>
      <c r="AW194" s="13" t="s">
        <v>37</v>
      </c>
      <c r="AX194" s="13" t="s">
        <v>78</v>
      </c>
      <c r="AY194" s="235" t="s">
        <v>153</v>
      </c>
    </row>
    <row r="195" s="14" customFormat="1">
      <c r="A195" s="14"/>
      <c r="B195" s="236"/>
      <c r="C195" s="237"/>
      <c r="D195" s="226" t="s">
        <v>163</v>
      </c>
      <c r="E195" s="238" t="s">
        <v>19</v>
      </c>
      <c r="F195" s="239" t="s">
        <v>1360</v>
      </c>
      <c r="G195" s="237"/>
      <c r="H195" s="238" t="s">
        <v>19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163</v>
      </c>
      <c r="AU195" s="245" t="s">
        <v>88</v>
      </c>
      <c r="AV195" s="14" t="s">
        <v>86</v>
      </c>
      <c r="AW195" s="14" t="s">
        <v>37</v>
      </c>
      <c r="AX195" s="14" t="s">
        <v>78</v>
      </c>
      <c r="AY195" s="245" t="s">
        <v>153</v>
      </c>
    </row>
    <row r="196" s="15" customFormat="1">
      <c r="A196" s="15"/>
      <c r="B196" s="246"/>
      <c r="C196" s="247"/>
      <c r="D196" s="226" t="s">
        <v>163</v>
      </c>
      <c r="E196" s="248" t="s">
        <v>19</v>
      </c>
      <c r="F196" s="249" t="s">
        <v>166</v>
      </c>
      <c r="G196" s="247"/>
      <c r="H196" s="250">
        <v>9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163</v>
      </c>
      <c r="AU196" s="256" t="s">
        <v>88</v>
      </c>
      <c r="AV196" s="15" t="s">
        <v>160</v>
      </c>
      <c r="AW196" s="15" t="s">
        <v>37</v>
      </c>
      <c r="AX196" s="15" t="s">
        <v>86</v>
      </c>
      <c r="AY196" s="256" t="s">
        <v>153</v>
      </c>
    </row>
    <row r="197" s="2" customFormat="1" ht="16.5" customHeight="1">
      <c r="A197" s="40"/>
      <c r="B197" s="41"/>
      <c r="C197" s="257" t="s">
        <v>7</v>
      </c>
      <c r="D197" s="257" t="s">
        <v>220</v>
      </c>
      <c r="E197" s="258" t="s">
        <v>221</v>
      </c>
      <c r="F197" s="259" t="s">
        <v>222</v>
      </c>
      <c r="G197" s="260" t="s">
        <v>223</v>
      </c>
      <c r="H197" s="261">
        <v>18</v>
      </c>
      <c r="I197" s="262"/>
      <c r="J197" s="263">
        <f>ROUND(I197*H197,2)</f>
        <v>0</v>
      </c>
      <c r="K197" s="259" t="s">
        <v>159</v>
      </c>
      <c r="L197" s="264"/>
      <c r="M197" s="265" t="s">
        <v>19</v>
      </c>
      <c r="N197" s="266" t="s">
        <v>49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182</v>
      </c>
      <c r="AT197" s="217" t="s">
        <v>220</v>
      </c>
      <c r="AU197" s="217" t="s">
        <v>88</v>
      </c>
      <c r="AY197" s="19" t="s">
        <v>153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86</v>
      </c>
      <c r="BK197" s="218">
        <f>ROUND(I197*H197,2)</f>
        <v>0</v>
      </c>
      <c r="BL197" s="19" t="s">
        <v>160</v>
      </c>
      <c r="BM197" s="217" t="s">
        <v>285</v>
      </c>
    </row>
    <row r="198" s="13" customFormat="1">
      <c r="A198" s="13"/>
      <c r="B198" s="224"/>
      <c r="C198" s="225"/>
      <c r="D198" s="226" t="s">
        <v>163</v>
      </c>
      <c r="E198" s="227" t="s">
        <v>19</v>
      </c>
      <c r="F198" s="228" t="s">
        <v>1361</v>
      </c>
      <c r="G198" s="225"/>
      <c r="H198" s="229">
        <v>18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163</v>
      </c>
      <c r="AU198" s="235" t="s">
        <v>88</v>
      </c>
      <c r="AV198" s="13" t="s">
        <v>88</v>
      </c>
      <c r="AW198" s="13" t="s">
        <v>37</v>
      </c>
      <c r="AX198" s="13" t="s">
        <v>78</v>
      </c>
      <c r="AY198" s="235" t="s">
        <v>153</v>
      </c>
    </row>
    <row r="199" s="15" customFormat="1">
      <c r="A199" s="15"/>
      <c r="B199" s="246"/>
      <c r="C199" s="247"/>
      <c r="D199" s="226" t="s">
        <v>163</v>
      </c>
      <c r="E199" s="248" t="s">
        <v>19</v>
      </c>
      <c r="F199" s="249" t="s">
        <v>166</v>
      </c>
      <c r="G199" s="247"/>
      <c r="H199" s="250">
        <v>18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163</v>
      </c>
      <c r="AU199" s="256" t="s">
        <v>88</v>
      </c>
      <c r="AV199" s="15" t="s">
        <v>160</v>
      </c>
      <c r="AW199" s="15" t="s">
        <v>37</v>
      </c>
      <c r="AX199" s="15" t="s">
        <v>86</v>
      </c>
      <c r="AY199" s="256" t="s">
        <v>153</v>
      </c>
    </row>
    <row r="200" s="2" customFormat="1" ht="16.5" customHeight="1">
      <c r="A200" s="40"/>
      <c r="B200" s="41"/>
      <c r="C200" s="206" t="s">
        <v>229</v>
      </c>
      <c r="D200" s="206" t="s">
        <v>155</v>
      </c>
      <c r="E200" s="207" t="s">
        <v>260</v>
      </c>
      <c r="F200" s="208" t="s">
        <v>261</v>
      </c>
      <c r="G200" s="209" t="s">
        <v>158</v>
      </c>
      <c r="H200" s="210">
        <v>5154</v>
      </c>
      <c r="I200" s="211"/>
      <c r="J200" s="212">
        <f>ROUND(I200*H200,2)</f>
        <v>0</v>
      </c>
      <c r="K200" s="208" t="s">
        <v>159</v>
      </c>
      <c r="L200" s="46"/>
      <c r="M200" s="213" t="s">
        <v>19</v>
      </c>
      <c r="N200" s="214" t="s">
        <v>49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160</v>
      </c>
      <c r="AT200" s="217" t="s">
        <v>155</v>
      </c>
      <c r="AU200" s="217" t="s">
        <v>88</v>
      </c>
      <c r="AY200" s="19" t="s">
        <v>153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86</v>
      </c>
      <c r="BK200" s="218">
        <f>ROUND(I200*H200,2)</f>
        <v>0</v>
      </c>
      <c r="BL200" s="19" t="s">
        <v>160</v>
      </c>
      <c r="BM200" s="217" t="s">
        <v>291</v>
      </c>
    </row>
    <row r="201" s="2" customFormat="1">
      <c r="A201" s="40"/>
      <c r="B201" s="41"/>
      <c r="C201" s="42"/>
      <c r="D201" s="219" t="s">
        <v>161</v>
      </c>
      <c r="E201" s="42"/>
      <c r="F201" s="220" t="s">
        <v>263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161</v>
      </c>
      <c r="AU201" s="19" t="s">
        <v>88</v>
      </c>
    </row>
    <row r="202" s="13" customFormat="1">
      <c r="A202" s="13"/>
      <c r="B202" s="224"/>
      <c r="C202" s="225"/>
      <c r="D202" s="226" t="s">
        <v>163</v>
      </c>
      <c r="E202" s="227" t="s">
        <v>19</v>
      </c>
      <c r="F202" s="228" t="s">
        <v>1362</v>
      </c>
      <c r="G202" s="225"/>
      <c r="H202" s="229">
        <v>5154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163</v>
      </c>
      <c r="AU202" s="235" t="s">
        <v>88</v>
      </c>
      <c r="AV202" s="13" t="s">
        <v>88</v>
      </c>
      <c r="AW202" s="13" t="s">
        <v>37</v>
      </c>
      <c r="AX202" s="13" t="s">
        <v>78</v>
      </c>
      <c r="AY202" s="235" t="s">
        <v>153</v>
      </c>
    </row>
    <row r="203" s="15" customFormat="1">
      <c r="A203" s="15"/>
      <c r="B203" s="246"/>
      <c r="C203" s="247"/>
      <c r="D203" s="226" t="s">
        <v>163</v>
      </c>
      <c r="E203" s="248" t="s">
        <v>19</v>
      </c>
      <c r="F203" s="249" t="s">
        <v>166</v>
      </c>
      <c r="G203" s="247"/>
      <c r="H203" s="250">
        <v>5154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163</v>
      </c>
      <c r="AU203" s="256" t="s">
        <v>88</v>
      </c>
      <c r="AV203" s="15" t="s">
        <v>160</v>
      </c>
      <c r="AW203" s="15" t="s">
        <v>37</v>
      </c>
      <c r="AX203" s="15" t="s">
        <v>86</v>
      </c>
      <c r="AY203" s="256" t="s">
        <v>153</v>
      </c>
    </row>
    <row r="204" s="12" customFormat="1" ht="22.8" customHeight="1">
      <c r="A204" s="12"/>
      <c r="B204" s="190"/>
      <c r="C204" s="191"/>
      <c r="D204" s="192" t="s">
        <v>77</v>
      </c>
      <c r="E204" s="204" t="s">
        <v>88</v>
      </c>
      <c r="F204" s="204" t="s">
        <v>265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SUM(P205:P230)</f>
        <v>0</v>
      </c>
      <c r="Q204" s="198"/>
      <c r="R204" s="199">
        <f>SUM(R205:R230)</f>
        <v>0</v>
      </c>
      <c r="S204" s="198"/>
      <c r="T204" s="200">
        <f>SUM(T205:T230)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86</v>
      </c>
      <c r="AT204" s="202" t="s">
        <v>77</v>
      </c>
      <c r="AU204" s="202" t="s">
        <v>86</v>
      </c>
      <c r="AY204" s="201" t="s">
        <v>153</v>
      </c>
      <c r="BK204" s="203">
        <f>SUM(BK205:BK230)</f>
        <v>0</v>
      </c>
    </row>
    <row r="205" s="2" customFormat="1" ht="24.15" customHeight="1">
      <c r="A205" s="40"/>
      <c r="B205" s="41"/>
      <c r="C205" s="206" t="s">
        <v>294</v>
      </c>
      <c r="D205" s="206" t="s">
        <v>155</v>
      </c>
      <c r="E205" s="207" t="s">
        <v>266</v>
      </c>
      <c r="F205" s="208" t="s">
        <v>267</v>
      </c>
      <c r="G205" s="209" t="s">
        <v>173</v>
      </c>
      <c r="H205" s="210">
        <v>211.30000000000001</v>
      </c>
      <c r="I205" s="211"/>
      <c r="J205" s="212">
        <f>ROUND(I205*H205,2)</f>
        <v>0</v>
      </c>
      <c r="K205" s="208" t="s">
        <v>159</v>
      </c>
      <c r="L205" s="46"/>
      <c r="M205" s="213" t="s">
        <v>19</v>
      </c>
      <c r="N205" s="214" t="s">
        <v>49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160</v>
      </c>
      <c r="AT205" s="217" t="s">
        <v>155</v>
      </c>
      <c r="AU205" s="217" t="s">
        <v>88</v>
      </c>
      <c r="AY205" s="19" t="s">
        <v>153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86</v>
      </c>
      <c r="BK205" s="218">
        <f>ROUND(I205*H205,2)</f>
        <v>0</v>
      </c>
      <c r="BL205" s="19" t="s">
        <v>160</v>
      </c>
      <c r="BM205" s="217" t="s">
        <v>297</v>
      </c>
    </row>
    <row r="206" s="2" customFormat="1">
      <c r="A206" s="40"/>
      <c r="B206" s="41"/>
      <c r="C206" s="42"/>
      <c r="D206" s="219" t="s">
        <v>161</v>
      </c>
      <c r="E206" s="42"/>
      <c r="F206" s="220" t="s">
        <v>269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88</v>
      </c>
    </row>
    <row r="207" s="13" customFormat="1">
      <c r="A207" s="13"/>
      <c r="B207" s="224"/>
      <c r="C207" s="225"/>
      <c r="D207" s="226" t="s">
        <v>163</v>
      </c>
      <c r="E207" s="227" t="s">
        <v>19</v>
      </c>
      <c r="F207" s="228" t="s">
        <v>1363</v>
      </c>
      <c r="G207" s="225"/>
      <c r="H207" s="229">
        <v>211.30000000000001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163</v>
      </c>
      <c r="AU207" s="235" t="s">
        <v>88</v>
      </c>
      <c r="AV207" s="13" t="s">
        <v>88</v>
      </c>
      <c r="AW207" s="13" t="s">
        <v>37</v>
      </c>
      <c r="AX207" s="13" t="s">
        <v>78</v>
      </c>
      <c r="AY207" s="235" t="s">
        <v>153</v>
      </c>
    </row>
    <row r="208" s="14" customFormat="1">
      <c r="A208" s="14"/>
      <c r="B208" s="236"/>
      <c r="C208" s="237"/>
      <c r="D208" s="226" t="s">
        <v>163</v>
      </c>
      <c r="E208" s="238" t="s">
        <v>19</v>
      </c>
      <c r="F208" s="239" t="s">
        <v>190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163</v>
      </c>
      <c r="AU208" s="245" t="s">
        <v>88</v>
      </c>
      <c r="AV208" s="14" t="s">
        <v>86</v>
      </c>
      <c r="AW208" s="14" t="s">
        <v>37</v>
      </c>
      <c r="AX208" s="14" t="s">
        <v>78</v>
      </c>
      <c r="AY208" s="245" t="s">
        <v>153</v>
      </c>
    </row>
    <row r="209" s="15" customFormat="1">
      <c r="A209" s="15"/>
      <c r="B209" s="246"/>
      <c r="C209" s="247"/>
      <c r="D209" s="226" t="s">
        <v>163</v>
      </c>
      <c r="E209" s="248" t="s">
        <v>19</v>
      </c>
      <c r="F209" s="249" t="s">
        <v>166</v>
      </c>
      <c r="G209" s="247"/>
      <c r="H209" s="250">
        <v>211.30000000000001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163</v>
      </c>
      <c r="AU209" s="256" t="s">
        <v>88</v>
      </c>
      <c r="AV209" s="15" t="s">
        <v>160</v>
      </c>
      <c r="AW209" s="15" t="s">
        <v>37</v>
      </c>
      <c r="AX209" s="15" t="s">
        <v>86</v>
      </c>
      <c r="AY209" s="256" t="s">
        <v>153</v>
      </c>
    </row>
    <row r="210" s="2" customFormat="1" ht="33" customHeight="1">
      <c r="A210" s="40"/>
      <c r="B210" s="41"/>
      <c r="C210" s="206" t="s">
        <v>236</v>
      </c>
      <c r="D210" s="206" t="s">
        <v>155</v>
      </c>
      <c r="E210" s="207" t="s">
        <v>1364</v>
      </c>
      <c r="F210" s="208" t="s">
        <v>1365</v>
      </c>
      <c r="G210" s="209" t="s">
        <v>274</v>
      </c>
      <c r="H210" s="210">
        <v>1016.5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160</v>
      </c>
      <c r="AT210" s="217" t="s">
        <v>155</v>
      </c>
      <c r="AU210" s="217" t="s">
        <v>88</v>
      </c>
      <c r="AY210" s="19" t="s">
        <v>153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86</v>
      </c>
      <c r="BK210" s="218">
        <f>ROUND(I210*H210,2)</f>
        <v>0</v>
      </c>
      <c r="BL210" s="19" t="s">
        <v>160</v>
      </c>
      <c r="BM210" s="217" t="s">
        <v>303</v>
      </c>
    </row>
    <row r="211" s="13" customFormat="1">
      <c r="A211" s="13"/>
      <c r="B211" s="224"/>
      <c r="C211" s="225"/>
      <c r="D211" s="226" t="s">
        <v>163</v>
      </c>
      <c r="E211" s="227" t="s">
        <v>19</v>
      </c>
      <c r="F211" s="228" t="s">
        <v>1366</v>
      </c>
      <c r="G211" s="225"/>
      <c r="H211" s="229">
        <v>1016.5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163</v>
      </c>
      <c r="AU211" s="235" t="s">
        <v>88</v>
      </c>
      <c r="AV211" s="13" t="s">
        <v>88</v>
      </c>
      <c r="AW211" s="13" t="s">
        <v>37</v>
      </c>
      <c r="AX211" s="13" t="s">
        <v>78</v>
      </c>
      <c r="AY211" s="235" t="s">
        <v>153</v>
      </c>
    </row>
    <row r="212" s="14" customFormat="1">
      <c r="A212" s="14"/>
      <c r="B212" s="236"/>
      <c r="C212" s="237"/>
      <c r="D212" s="226" t="s">
        <v>163</v>
      </c>
      <c r="E212" s="238" t="s">
        <v>19</v>
      </c>
      <c r="F212" s="239" t="s">
        <v>190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163</v>
      </c>
      <c r="AU212" s="245" t="s">
        <v>88</v>
      </c>
      <c r="AV212" s="14" t="s">
        <v>86</v>
      </c>
      <c r="AW212" s="14" t="s">
        <v>37</v>
      </c>
      <c r="AX212" s="14" t="s">
        <v>78</v>
      </c>
      <c r="AY212" s="245" t="s">
        <v>153</v>
      </c>
    </row>
    <row r="213" s="15" customFormat="1">
      <c r="A213" s="15"/>
      <c r="B213" s="246"/>
      <c r="C213" s="247"/>
      <c r="D213" s="226" t="s">
        <v>163</v>
      </c>
      <c r="E213" s="248" t="s">
        <v>19</v>
      </c>
      <c r="F213" s="249" t="s">
        <v>166</v>
      </c>
      <c r="G213" s="247"/>
      <c r="H213" s="250">
        <v>1016.5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163</v>
      </c>
      <c r="AU213" s="256" t="s">
        <v>88</v>
      </c>
      <c r="AV213" s="15" t="s">
        <v>160</v>
      </c>
      <c r="AW213" s="15" t="s">
        <v>37</v>
      </c>
      <c r="AX213" s="15" t="s">
        <v>86</v>
      </c>
      <c r="AY213" s="256" t="s">
        <v>153</v>
      </c>
    </row>
    <row r="214" s="2" customFormat="1" ht="33" customHeight="1">
      <c r="A214" s="40"/>
      <c r="B214" s="41"/>
      <c r="C214" s="206" t="s">
        <v>306</v>
      </c>
      <c r="D214" s="206" t="s">
        <v>155</v>
      </c>
      <c r="E214" s="207" t="s">
        <v>1364</v>
      </c>
      <c r="F214" s="208" t="s">
        <v>1365</v>
      </c>
      <c r="G214" s="209" t="s">
        <v>274</v>
      </c>
      <c r="H214" s="210">
        <v>40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160</v>
      </c>
      <c r="AT214" s="217" t="s">
        <v>155</v>
      </c>
      <c r="AU214" s="217" t="s">
        <v>88</v>
      </c>
      <c r="AY214" s="19" t="s">
        <v>153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86</v>
      </c>
      <c r="BK214" s="218">
        <f>ROUND(I214*H214,2)</f>
        <v>0</v>
      </c>
      <c r="BL214" s="19" t="s">
        <v>160</v>
      </c>
      <c r="BM214" s="217" t="s">
        <v>309</v>
      </c>
    </row>
    <row r="215" s="13" customFormat="1">
      <c r="A215" s="13"/>
      <c r="B215" s="224"/>
      <c r="C215" s="225"/>
      <c r="D215" s="226" t="s">
        <v>163</v>
      </c>
      <c r="E215" s="227" t="s">
        <v>19</v>
      </c>
      <c r="F215" s="228" t="s">
        <v>280</v>
      </c>
      <c r="G215" s="225"/>
      <c r="H215" s="229">
        <v>40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163</v>
      </c>
      <c r="AU215" s="235" t="s">
        <v>88</v>
      </c>
      <c r="AV215" s="13" t="s">
        <v>88</v>
      </c>
      <c r="AW215" s="13" t="s">
        <v>37</v>
      </c>
      <c r="AX215" s="13" t="s">
        <v>78</v>
      </c>
      <c r="AY215" s="235" t="s">
        <v>153</v>
      </c>
    </row>
    <row r="216" s="14" customFormat="1">
      <c r="A216" s="14"/>
      <c r="B216" s="236"/>
      <c r="C216" s="237"/>
      <c r="D216" s="226" t="s">
        <v>163</v>
      </c>
      <c r="E216" s="238" t="s">
        <v>19</v>
      </c>
      <c r="F216" s="239" t="s">
        <v>1367</v>
      </c>
      <c r="G216" s="237"/>
      <c r="H216" s="238" t="s">
        <v>19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163</v>
      </c>
      <c r="AU216" s="245" t="s">
        <v>88</v>
      </c>
      <c r="AV216" s="14" t="s">
        <v>86</v>
      </c>
      <c r="AW216" s="14" t="s">
        <v>37</v>
      </c>
      <c r="AX216" s="14" t="s">
        <v>78</v>
      </c>
      <c r="AY216" s="245" t="s">
        <v>153</v>
      </c>
    </row>
    <row r="217" s="15" customFormat="1">
      <c r="A217" s="15"/>
      <c r="B217" s="246"/>
      <c r="C217" s="247"/>
      <c r="D217" s="226" t="s">
        <v>163</v>
      </c>
      <c r="E217" s="248" t="s">
        <v>19</v>
      </c>
      <c r="F217" s="249" t="s">
        <v>166</v>
      </c>
      <c r="G217" s="247"/>
      <c r="H217" s="250">
        <v>40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163</v>
      </c>
      <c r="AU217" s="256" t="s">
        <v>88</v>
      </c>
      <c r="AV217" s="15" t="s">
        <v>160</v>
      </c>
      <c r="AW217" s="15" t="s">
        <v>37</v>
      </c>
      <c r="AX217" s="15" t="s">
        <v>86</v>
      </c>
      <c r="AY217" s="256" t="s">
        <v>153</v>
      </c>
    </row>
    <row r="218" s="2" customFormat="1" ht="16.5" customHeight="1">
      <c r="A218" s="40"/>
      <c r="B218" s="41"/>
      <c r="C218" s="206" t="s">
        <v>243</v>
      </c>
      <c r="D218" s="206" t="s">
        <v>155</v>
      </c>
      <c r="E218" s="207" t="s">
        <v>278</v>
      </c>
      <c r="F218" s="208" t="s">
        <v>279</v>
      </c>
      <c r="G218" s="209" t="s">
        <v>274</v>
      </c>
      <c r="H218" s="210">
        <v>1056.5</v>
      </c>
      <c r="I218" s="211"/>
      <c r="J218" s="212">
        <f>ROUND(I218*H218,2)</f>
        <v>0</v>
      </c>
      <c r="K218" s="208" t="s">
        <v>159</v>
      </c>
      <c r="L218" s="46"/>
      <c r="M218" s="213" t="s">
        <v>19</v>
      </c>
      <c r="N218" s="214" t="s">
        <v>49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160</v>
      </c>
      <c r="AT218" s="217" t="s">
        <v>155</v>
      </c>
      <c r="AU218" s="217" t="s">
        <v>88</v>
      </c>
      <c r="AY218" s="19" t="s">
        <v>153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86</v>
      </c>
      <c r="BK218" s="218">
        <f>ROUND(I218*H218,2)</f>
        <v>0</v>
      </c>
      <c r="BL218" s="19" t="s">
        <v>160</v>
      </c>
      <c r="BM218" s="217" t="s">
        <v>310</v>
      </c>
    </row>
    <row r="219" s="2" customFormat="1">
      <c r="A219" s="40"/>
      <c r="B219" s="41"/>
      <c r="C219" s="42"/>
      <c r="D219" s="219" t="s">
        <v>161</v>
      </c>
      <c r="E219" s="42"/>
      <c r="F219" s="220" t="s">
        <v>281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161</v>
      </c>
      <c r="AU219" s="19" t="s">
        <v>88</v>
      </c>
    </row>
    <row r="220" s="13" customFormat="1">
      <c r="A220" s="13"/>
      <c r="B220" s="224"/>
      <c r="C220" s="225"/>
      <c r="D220" s="226" t="s">
        <v>163</v>
      </c>
      <c r="E220" s="227" t="s">
        <v>19</v>
      </c>
      <c r="F220" s="228" t="s">
        <v>1368</v>
      </c>
      <c r="G220" s="225"/>
      <c r="H220" s="229">
        <v>1056.5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163</v>
      </c>
      <c r="AU220" s="235" t="s">
        <v>88</v>
      </c>
      <c r="AV220" s="13" t="s">
        <v>88</v>
      </c>
      <c r="AW220" s="13" t="s">
        <v>37</v>
      </c>
      <c r="AX220" s="13" t="s">
        <v>78</v>
      </c>
      <c r="AY220" s="235" t="s">
        <v>153</v>
      </c>
    </row>
    <row r="221" s="15" customFormat="1">
      <c r="A221" s="15"/>
      <c r="B221" s="246"/>
      <c r="C221" s="247"/>
      <c r="D221" s="226" t="s">
        <v>163</v>
      </c>
      <c r="E221" s="248" t="s">
        <v>19</v>
      </c>
      <c r="F221" s="249" t="s">
        <v>166</v>
      </c>
      <c r="G221" s="247"/>
      <c r="H221" s="250">
        <v>1056.5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163</v>
      </c>
      <c r="AU221" s="256" t="s">
        <v>88</v>
      </c>
      <c r="AV221" s="15" t="s">
        <v>160</v>
      </c>
      <c r="AW221" s="15" t="s">
        <v>37</v>
      </c>
      <c r="AX221" s="15" t="s">
        <v>86</v>
      </c>
      <c r="AY221" s="256" t="s">
        <v>153</v>
      </c>
    </row>
    <row r="222" s="2" customFormat="1" ht="21.75" customHeight="1">
      <c r="A222" s="40"/>
      <c r="B222" s="41"/>
      <c r="C222" s="206" t="s">
        <v>313</v>
      </c>
      <c r="D222" s="206" t="s">
        <v>155</v>
      </c>
      <c r="E222" s="207" t="s">
        <v>1369</v>
      </c>
      <c r="F222" s="208" t="s">
        <v>1370</v>
      </c>
      <c r="G222" s="209" t="s">
        <v>173</v>
      </c>
      <c r="H222" s="210">
        <v>33.799999999999997</v>
      </c>
      <c r="I222" s="211"/>
      <c r="J222" s="212">
        <f>ROUND(I222*H222,2)</f>
        <v>0</v>
      </c>
      <c r="K222" s="208" t="s">
        <v>159</v>
      </c>
      <c r="L222" s="46"/>
      <c r="M222" s="213" t="s">
        <v>19</v>
      </c>
      <c r="N222" s="214" t="s">
        <v>49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160</v>
      </c>
      <c r="AT222" s="217" t="s">
        <v>155</v>
      </c>
      <c r="AU222" s="217" t="s">
        <v>88</v>
      </c>
      <c r="AY222" s="19" t="s">
        <v>153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86</v>
      </c>
      <c r="BK222" s="218">
        <f>ROUND(I222*H222,2)</f>
        <v>0</v>
      </c>
      <c r="BL222" s="19" t="s">
        <v>160</v>
      </c>
      <c r="BM222" s="217" t="s">
        <v>231</v>
      </c>
    </row>
    <row r="223" s="2" customFormat="1">
      <c r="A223" s="40"/>
      <c r="B223" s="41"/>
      <c r="C223" s="42"/>
      <c r="D223" s="219" t="s">
        <v>161</v>
      </c>
      <c r="E223" s="42"/>
      <c r="F223" s="220" t="s">
        <v>1371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161</v>
      </c>
      <c r="AU223" s="19" t="s">
        <v>88</v>
      </c>
    </row>
    <row r="224" s="13" customFormat="1">
      <c r="A224" s="13"/>
      <c r="B224" s="224"/>
      <c r="C224" s="225"/>
      <c r="D224" s="226" t="s">
        <v>163</v>
      </c>
      <c r="E224" s="227" t="s">
        <v>19</v>
      </c>
      <c r="F224" s="228" t="s">
        <v>1372</v>
      </c>
      <c r="G224" s="225"/>
      <c r="H224" s="229">
        <v>33.799999999999997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163</v>
      </c>
      <c r="AU224" s="235" t="s">
        <v>88</v>
      </c>
      <c r="AV224" s="13" t="s">
        <v>88</v>
      </c>
      <c r="AW224" s="13" t="s">
        <v>37</v>
      </c>
      <c r="AX224" s="13" t="s">
        <v>78</v>
      </c>
      <c r="AY224" s="235" t="s">
        <v>153</v>
      </c>
    </row>
    <row r="225" s="14" customFormat="1">
      <c r="A225" s="14"/>
      <c r="B225" s="236"/>
      <c r="C225" s="237"/>
      <c r="D225" s="226" t="s">
        <v>163</v>
      </c>
      <c r="E225" s="238" t="s">
        <v>19</v>
      </c>
      <c r="F225" s="239" t="s">
        <v>169</v>
      </c>
      <c r="G225" s="237"/>
      <c r="H225" s="238" t="s">
        <v>19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163</v>
      </c>
      <c r="AU225" s="245" t="s">
        <v>88</v>
      </c>
      <c r="AV225" s="14" t="s">
        <v>86</v>
      </c>
      <c r="AW225" s="14" t="s">
        <v>37</v>
      </c>
      <c r="AX225" s="14" t="s">
        <v>78</v>
      </c>
      <c r="AY225" s="245" t="s">
        <v>153</v>
      </c>
    </row>
    <row r="226" s="15" customFormat="1">
      <c r="A226" s="15"/>
      <c r="B226" s="246"/>
      <c r="C226" s="247"/>
      <c r="D226" s="226" t="s">
        <v>163</v>
      </c>
      <c r="E226" s="248" t="s">
        <v>19</v>
      </c>
      <c r="F226" s="249" t="s">
        <v>166</v>
      </c>
      <c r="G226" s="247"/>
      <c r="H226" s="250">
        <v>33.799999999999997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163</v>
      </c>
      <c r="AU226" s="256" t="s">
        <v>88</v>
      </c>
      <c r="AV226" s="15" t="s">
        <v>160</v>
      </c>
      <c r="AW226" s="15" t="s">
        <v>37</v>
      </c>
      <c r="AX226" s="15" t="s">
        <v>86</v>
      </c>
      <c r="AY226" s="256" t="s">
        <v>153</v>
      </c>
    </row>
    <row r="227" s="2" customFormat="1" ht="16.5" customHeight="1">
      <c r="A227" s="40"/>
      <c r="B227" s="41"/>
      <c r="C227" s="206" t="s">
        <v>248</v>
      </c>
      <c r="D227" s="206" t="s">
        <v>155</v>
      </c>
      <c r="E227" s="207" t="s">
        <v>1373</v>
      </c>
      <c r="F227" s="208" t="s">
        <v>1374</v>
      </c>
      <c r="G227" s="209" t="s">
        <v>223</v>
      </c>
      <c r="H227" s="210">
        <v>0.82499999999999996</v>
      </c>
      <c r="I227" s="211"/>
      <c r="J227" s="212">
        <f>ROUND(I227*H227,2)</f>
        <v>0</v>
      </c>
      <c r="K227" s="208" t="s">
        <v>159</v>
      </c>
      <c r="L227" s="46"/>
      <c r="M227" s="213" t="s">
        <v>19</v>
      </c>
      <c r="N227" s="214" t="s">
        <v>49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160</v>
      </c>
      <c r="AT227" s="217" t="s">
        <v>155</v>
      </c>
      <c r="AU227" s="217" t="s">
        <v>88</v>
      </c>
      <c r="AY227" s="19" t="s">
        <v>153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86</v>
      </c>
      <c r="BK227" s="218">
        <f>ROUND(I227*H227,2)</f>
        <v>0</v>
      </c>
      <c r="BL227" s="19" t="s">
        <v>160</v>
      </c>
      <c r="BM227" s="217" t="s">
        <v>320</v>
      </c>
    </row>
    <row r="228" s="2" customFormat="1">
      <c r="A228" s="40"/>
      <c r="B228" s="41"/>
      <c r="C228" s="42"/>
      <c r="D228" s="219" t="s">
        <v>161</v>
      </c>
      <c r="E228" s="42"/>
      <c r="F228" s="220" t="s">
        <v>1375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161</v>
      </c>
      <c r="AU228" s="19" t="s">
        <v>88</v>
      </c>
    </row>
    <row r="229" s="13" customFormat="1">
      <c r="A229" s="13"/>
      <c r="B229" s="224"/>
      <c r="C229" s="225"/>
      <c r="D229" s="226" t="s">
        <v>163</v>
      </c>
      <c r="E229" s="227" t="s">
        <v>19</v>
      </c>
      <c r="F229" s="228" t="s">
        <v>1376</v>
      </c>
      <c r="G229" s="225"/>
      <c r="H229" s="229">
        <v>0.82499999999999996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163</v>
      </c>
      <c r="AU229" s="235" t="s">
        <v>88</v>
      </c>
      <c r="AV229" s="13" t="s">
        <v>88</v>
      </c>
      <c r="AW229" s="13" t="s">
        <v>37</v>
      </c>
      <c r="AX229" s="13" t="s">
        <v>78</v>
      </c>
      <c r="AY229" s="235" t="s">
        <v>153</v>
      </c>
    </row>
    <row r="230" s="15" customFormat="1">
      <c r="A230" s="15"/>
      <c r="B230" s="246"/>
      <c r="C230" s="247"/>
      <c r="D230" s="226" t="s">
        <v>163</v>
      </c>
      <c r="E230" s="248" t="s">
        <v>19</v>
      </c>
      <c r="F230" s="249" t="s">
        <v>166</v>
      </c>
      <c r="G230" s="247"/>
      <c r="H230" s="250">
        <v>0.82499999999999996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163</v>
      </c>
      <c r="AU230" s="256" t="s">
        <v>88</v>
      </c>
      <c r="AV230" s="15" t="s">
        <v>160</v>
      </c>
      <c r="AW230" s="15" t="s">
        <v>37</v>
      </c>
      <c r="AX230" s="15" t="s">
        <v>86</v>
      </c>
      <c r="AY230" s="256" t="s">
        <v>153</v>
      </c>
    </row>
    <row r="231" s="12" customFormat="1" ht="22.8" customHeight="1">
      <c r="A231" s="12"/>
      <c r="B231" s="190"/>
      <c r="C231" s="191"/>
      <c r="D231" s="192" t="s">
        <v>77</v>
      </c>
      <c r="E231" s="204" t="s">
        <v>170</v>
      </c>
      <c r="F231" s="204" t="s">
        <v>735</v>
      </c>
      <c r="G231" s="191"/>
      <c r="H231" s="191"/>
      <c r="I231" s="194"/>
      <c r="J231" s="205">
        <f>BK231</f>
        <v>0</v>
      </c>
      <c r="K231" s="191"/>
      <c r="L231" s="196"/>
      <c r="M231" s="197"/>
      <c r="N231" s="198"/>
      <c r="O231" s="198"/>
      <c r="P231" s="199">
        <f>SUM(P232:P269)</f>
        <v>0</v>
      </c>
      <c r="Q231" s="198"/>
      <c r="R231" s="199">
        <f>SUM(R232:R269)</f>
        <v>0</v>
      </c>
      <c r="S231" s="198"/>
      <c r="T231" s="200">
        <f>SUM(T232:T269)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86</v>
      </c>
      <c r="AT231" s="202" t="s">
        <v>77</v>
      </c>
      <c r="AU231" s="202" t="s">
        <v>86</v>
      </c>
      <c r="AY231" s="201" t="s">
        <v>153</v>
      </c>
      <c r="BK231" s="203">
        <f>SUM(BK232:BK269)</f>
        <v>0</v>
      </c>
    </row>
    <row r="232" s="2" customFormat="1" ht="24.15" customHeight="1">
      <c r="A232" s="40"/>
      <c r="B232" s="41"/>
      <c r="C232" s="206" t="s">
        <v>322</v>
      </c>
      <c r="D232" s="206" t="s">
        <v>155</v>
      </c>
      <c r="E232" s="207" t="s">
        <v>1377</v>
      </c>
      <c r="F232" s="208" t="s">
        <v>1378</v>
      </c>
      <c r="G232" s="209" t="s">
        <v>341</v>
      </c>
      <c r="H232" s="210">
        <v>13</v>
      </c>
      <c r="I232" s="211"/>
      <c r="J232" s="212">
        <f>ROUND(I232*H232,2)</f>
        <v>0</v>
      </c>
      <c r="K232" s="208" t="s">
        <v>159</v>
      </c>
      <c r="L232" s="46"/>
      <c r="M232" s="213" t="s">
        <v>19</v>
      </c>
      <c r="N232" s="214" t="s">
        <v>49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160</v>
      </c>
      <c r="AT232" s="217" t="s">
        <v>155</v>
      </c>
      <c r="AU232" s="217" t="s">
        <v>88</v>
      </c>
      <c r="AY232" s="19" t="s">
        <v>153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86</v>
      </c>
      <c r="BK232" s="218">
        <f>ROUND(I232*H232,2)</f>
        <v>0</v>
      </c>
      <c r="BL232" s="19" t="s">
        <v>160</v>
      </c>
      <c r="BM232" s="217" t="s">
        <v>323</v>
      </c>
    </row>
    <row r="233" s="2" customFormat="1">
      <c r="A233" s="40"/>
      <c r="B233" s="41"/>
      <c r="C233" s="42"/>
      <c r="D233" s="219" t="s">
        <v>161</v>
      </c>
      <c r="E233" s="42"/>
      <c r="F233" s="220" t="s">
        <v>1379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161</v>
      </c>
      <c r="AU233" s="19" t="s">
        <v>88</v>
      </c>
    </row>
    <row r="234" s="2" customFormat="1" ht="16.5" customHeight="1">
      <c r="A234" s="40"/>
      <c r="B234" s="41"/>
      <c r="C234" s="257" t="s">
        <v>254</v>
      </c>
      <c r="D234" s="257" t="s">
        <v>220</v>
      </c>
      <c r="E234" s="258" t="s">
        <v>1380</v>
      </c>
      <c r="F234" s="259" t="s">
        <v>1381</v>
      </c>
      <c r="G234" s="260" t="s">
        <v>341</v>
      </c>
      <c r="H234" s="261">
        <v>13</v>
      </c>
      <c r="I234" s="262"/>
      <c r="J234" s="263">
        <f>ROUND(I234*H234,2)</f>
        <v>0</v>
      </c>
      <c r="K234" s="259" t="s">
        <v>159</v>
      </c>
      <c r="L234" s="264"/>
      <c r="M234" s="265" t="s">
        <v>19</v>
      </c>
      <c r="N234" s="266" t="s">
        <v>49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182</v>
      </c>
      <c r="AT234" s="217" t="s">
        <v>220</v>
      </c>
      <c r="AU234" s="217" t="s">
        <v>88</v>
      </c>
      <c r="AY234" s="19" t="s">
        <v>153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86</v>
      </c>
      <c r="BK234" s="218">
        <f>ROUND(I234*H234,2)</f>
        <v>0</v>
      </c>
      <c r="BL234" s="19" t="s">
        <v>160</v>
      </c>
      <c r="BM234" s="217" t="s">
        <v>327</v>
      </c>
    </row>
    <row r="235" s="2" customFormat="1" ht="16.5" customHeight="1">
      <c r="A235" s="40"/>
      <c r="B235" s="41"/>
      <c r="C235" s="206" t="s">
        <v>311</v>
      </c>
      <c r="D235" s="206" t="s">
        <v>155</v>
      </c>
      <c r="E235" s="207" t="s">
        <v>1382</v>
      </c>
      <c r="F235" s="208" t="s">
        <v>1383</v>
      </c>
      <c r="G235" s="209" t="s">
        <v>341</v>
      </c>
      <c r="H235" s="210">
        <v>1</v>
      </c>
      <c r="I235" s="211"/>
      <c r="J235" s="212">
        <f>ROUND(I235*H235,2)</f>
        <v>0</v>
      </c>
      <c r="K235" s="208" t="s">
        <v>159</v>
      </c>
      <c r="L235" s="46"/>
      <c r="M235" s="213" t="s">
        <v>19</v>
      </c>
      <c r="N235" s="214" t="s">
        <v>49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160</v>
      </c>
      <c r="AT235" s="217" t="s">
        <v>155</v>
      </c>
      <c r="AU235" s="217" t="s">
        <v>88</v>
      </c>
      <c r="AY235" s="19" t="s">
        <v>153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86</v>
      </c>
      <c r="BK235" s="218">
        <f>ROUND(I235*H235,2)</f>
        <v>0</v>
      </c>
      <c r="BL235" s="19" t="s">
        <v>160</v>
      </c>
      <c r="BM235" s="217" t="s">
        <v>330</v>
      </c>
    </row>
    <row r="236" s="2" customFormat="1">
      <c r="A236" s="40"/>
      <c r="B236" s="41"/>
      <c r="C236" s="42"/>
      <c r="D236" s="219" t="s">
        <v>161</v>
      </c>
      <c r="E236" s="42"/>
      <c r="F236" s="220" t="s">
        <v>1384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88</v>
      </c>
    </row>
    <row r="237" s="2" customFormat="1" ht="16.5" customHeight="1">
      <c r="A237" s="40"/>
      <c r="B237" s="41"/>
      <c r="C237" s="257" t="s">
        <v>257</v>
      </c>
      <c r="D237" s="257" t="s">
        <v>220</v>
      </c>
      <c r="E237" s="258" t="s">
        <v>1385</v>
      </c>
      <c r="F237" s="259" t="s">
        <v>1386</v>
      </c>
      <c r="G237" s="260" t="s">
        <v>158</v>
      </c>
      <c r="H237" s="261">
        <v>14</v>
      </c>
      <c r="I237" s="262"/>
      <c r="J237" s="263">
        <f>ROUND(I237*H237,2)</f>
        <v>0</v>
      </c>
      <c r="K237" s="259" t="s">
        <v>159</v>
      </c>
      <c r="L237" s="264"/>
      <c r="M237" s="265" t="s">
        <v>19</v>
      </c>
      <c r="N237" s="266" t="s">
        <v>49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182</v>
      </c>
      <c r="AT237" s="217" t="s">
        <v>220</v>
      </c>
      <c r="AU237" s="217" t="s">
        <v>88</v>
      </c>
      <c r="AY237" s="19" t="s">
        <v>153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86</v>
      </c>
      <c r="BK237" s="218">
        <f>ROUND(I237*H237,2)</f>
        <v>0</v>
      </c>
      <c r="BL237" s="19" t="s">
        <v>160</v>
      </c>
      <c r="BM237" s="217" t="s">
        <v>332</v>
      </c>
    </row>
    <row r="238" s="13" customFormat="1">
      <c r="A238" s="13"/>
      <c r="B238" s="224"/>
      <c r="C238" s="225"/>
      <c r="D238" s="226" t="s">
        <v>163</v>
      </c>
      <c r="E238" s="227" t="s">
        <v>19</v>
      </c>
      <c r="F238" s="228" t="s">
        <v>1387</v>
      </c>
      <c r="G238" s="225"/>
      <c r="H238" s="229">
        <v>14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163</v>
      </c>
      <c r="AU238" s="235" t="s">
        <v>88</v>
      </c>
      <c r="AV238" s="13" t="s">
        <v>88</v>
      </c>
      <c r="AW238" s="13" t="s">
        <v>37</v>
      </c>
      <c r="AX238" s="13" t="s">
        <v>78</v>
      </c>
      <c r="AY238" s="235" t="s">
        <v>153</v>
      </c>
    </row>
    <row r="239" s="15" customFormat="1">
      <c r="A239" s="15"/>
      <c r="B239" s="246"/>
      <c r="C239" s="247"/>
      <c r="D239" s="226" t="s">
        <v>163</v>
      </c>
      <c r="E239" s="248" t="s">
        <v>19</v>
      </c>
      <c r="F239" s="249" t="s">
        <v>166</v>
      </c>
      <c r="G239" s="247"/>
      <c r="H239" s="250">
        <v>14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163</v>
      </c>
      <c r="AU239" s="256" t="s">
        <v>88</v>
      </c>
      <c r="AV239" s="15" t="s">
        <v>160</v>
      </c>
      <c r="AW239" s="15" t="s">
        <v>37</v>
      </c>
      <c r="AX239" s="15" t="s">
        <v>86</v>
      </c>
      <c r="AY239" s="256" t="s">
        <v>153</v>
      </c>
    </row>
    <row r="240" s="2" customFormat="1" ht="16.5" customHeight="1">
      <c r="A240" s="40"/>
      <c r="B240" s="41"/>
      <c r="C240" s="257" t="s">
        <v>334</v>
      </c>
      <c r="D240" s="257" t="s">
        <v>220</v>
      </c>
      <c r="E240" s="258" t="s">
        <v>1388</v>
      </c>
      <c r="F240" s="259" t="s">
        <v>1389</v>
      </c>
      <c r="G240" s="260" t="s">
        <v>1390</v>
      </c>
      <c r="H240" s="261">
        <v>1</v>
      </c>
      <c r="I240" s="262"/>
      <c r="J240" s="263">
        <f>ROUND(I240*H240,2)</f>
        <v>0</v>
      </c>
      <c r="K240" s="259" t="s">
        <v>159</v>
      </c>
      <c r="L240" s="264"/>
      <c r="M240" s="265" t="s">
        <v>19</v>
      </c>
      <c r="N240" s="266" t="s">
        <v>49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182</v>
      </c>
      <c r="AT240" s="217" t="s">
        <v>220</v>
      </c>
      <c r="AU240" s="217" t="s">
        <v>88</v>
      </c>
      <c r="AY240" s="19" t="s">
        <v>153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86</v>
      </c>
      <c r="BK240" s="218">
        <f>ROUND(I240*H240,2)</f>
        <v>0</v>
      </c>
      <c r="BL240" s="19" t="s">
        <v>160</v>
      </c>
      <c r="BM240" s="217" t="s">
        <v>337</v>
      </c>
    </row>
    <row r="241" s="2" customFormat="1" ht="33" customHeight="1">
      <c r="A241" s="40"/>
      <c r="B241" s="41"/>
      <c r="C241" s="206" t="s">
        <v>262</v>
      </c>
      <c r="D241" s="206" t="s">
        <v>155</v>
      </c>
      <c r="E241" s="207" t="s">
        <v>1391</v>
      </c>
      <c r="F241" s="208" t="s">
        <v>1392</v>
      </c>
      <c r="G241" s="209" t="s">
        <v>158</v>
      </c>
      <c r="H241" s="210">
        <v>81</v>
      </c>
      <c r="I241" s="211"/>
      <c r="J241" s="212">
        <f>ROUND(I241*H241,2)</f>
        <v>0</v>
      </c>
      <c r="K241" s="208" t="s">
        <v>159</v>
      </c>
      <c r="L241" s="46"/>
      <c r="M241" s="213" t="s">
        <v>19</v>
      </c>
      <c r="N241" s="214" t="s">
        <v>49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160</v>
      </c>
      <c r="AT241" s="217" t="s">
        <v>155</v>
      </c>
      <c r="AU241" s="217" t="s">
        <v>88</v>
      </c>
      <c r="AY241" s="19" t="s">
        <v>153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86</v>
      </c>
      <c r="BK241" s="218">
        <f>ROUND(I241*H241,2)</f>
        <v>0</v>
      </c>
      <c r="BL241" s="19" t="s">
        <v>160</v>
      </c>
      <c r="BM241" s="217" t="s">
        <v>342</v>
      </c>
    </row>
    <row r="242" s="2" customFormat="1">
      <c r="A242" s="40"/>
      <c r="B242" s="41"/>
      <c r="C242" s="42"/>
      <c r="D242" s="219" t="s">
        <v>161</v>
      </c>
      <c r="E242" s="42"/>
      <c r="F242" s="220" t="s">
        <v>1393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161</v>
      </c>
      <c r="AU242" s="19" t="s">
        <v>88</v>
      </c>
    </row>
    <row r="243" s="13" customFormat="1">
      <c r="A243" s="13"/>
      <c r="B243" s="224"/>
      <c r="C243" s="225"/>
      <c r="D243" s="226" t="s">
        <v>163</v>
      </c>
      <c r="E243" s="227" t="s">
        <v>19</v>
      </c>
      <c r="F243" s="228" t="s">
        <v>1394</v>
      </c>
      <c r="G243" s="225"/>
      <c r="H243" s="229">
        <v>81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163</v>
      </c>
      <c r="AU243" s="235" t="s">
        <v>88</v>
      </c>
      <c r="AV243" s="13" t="s">
        <v>88</v>
      </c>
      <c r="AW243" s="13" t="s">
        <v>37</v>
      </c>
      <c r="AX243" s="13" t="s">
        <v>78</v>
      </c>
      <c r="AY243" s="235" t="s">
        <v>153</v>
      </c>
    </row>
    <row r="244" s="15" customFormat="1">
      <c r="A244" s="15"/>
      <c r="B244" s="246"/>
      <c r="C244" s="247"/>
      <c r="D244" s="226" t="s">
        <v>163</v>
      </c>
      <c r="E244" s="248" t="s">
        <v>19</v>
      </c>
      <c r="F244" s="249" t="s">
        <v>166</v>
      </c>
      <c r="G244" s="247"/>
      <c r="H244" s="250">
        <v>81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163</v>
      </c>
      <c r="AU244" s="256" t="s">
        <v>88</v>
      </c>
      <c r="AV244" s="15" t="s">
        <v>160</v>
      </c>
      <c r="AW244" s="15" t="s">
        <v>37</v>
      </c>
      <c r="AX244" s="15" t="s">
        <v>86</v>
      </c>
      <c r="AY244" s="256" t="s">
        <v>153</v>
      </c>
    </row>
    <row r="245" s="2" customFormat="1" ht="16.5" customHeight="1">
      <c r="A245" s="40"/>
      <c r="B245" s="41"/>
      <c r="C245" s="257" t="s">
        <v>344</v>
      </c>
      <c r="D245" s="257" t="s">
        <v>220</v>
      </c>
      <c r="E245" s="258" t="s">
        <v>1395</v>
      </c>
      <c r="F245" s="259" t="s">
        <v>1396</v>
      </c>
      <c r="G245" s="260" t="s">
        <v>173</v>
      </c>
      <c r="H245" s="261">
        <v>6.3799999999999999</v>
      </c>
      <c r="I245" s="262"/>
      <c r="J245" s="263">
        <f>ROUND(I245*H245,2)</f>
        <v>0</v>
      </c>
      <c r="K245" s="259" t="s">
        <v>1397</v>
      </c>
      <c r="L245" s="264"/>
      <c r="M245" s="265" t="s">
        <v>19</v>
      </c>
      <c r="N245" s="266" t="s">
        <v>49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182</v>
      </c>
      <c r="AT245" s="217" t="s">
        <v>220</v>
      </c>
      <c r="AU245" s="217" t="s">
        <v>88</v>
      </c>
      <c r="AY245" s="19" t="s">
        <v>153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86</v>
      </c>
      <c r="BK245" s="218">
        <f>ROUND(I245*H245,2)</f>
        <v>0</v>
      </c>
      <c r="BL245" s="19" t="s">
        <v>160</v>
      </c>
      <c r="BM245" s="217" t="s">
        <v>347</v>
      </c>
    </row>
    <row r="246" s="13" customFormat="1">
      <c r="A246" s="13"/>
      <c r="B246" s="224"/>
      <c r="C246" s="225"/>
      <c r="D246" s="226" t="s">
        <v>163</v>
      </c>
      <c r="E246" s="227" t="s">
        <v>19</v>
      </c>
      <c r="F246" s="228" t="s">
        <v>1398</v>
      </c>
      <c r="G246" s="225"/>
      <c r="H246" s="229">
        <v>6.3799999999999999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163</v>
      </c>
      <c r="AU246" s="235" t="s">
        <v>88</v>
      </c>
      <c r="AV246" s="13" t="s">
        <v>88</v>
      </c>
      <c r="AW246" s="13" t="s">
        <v>37</v>
      </c>
      <c r="AX246" s="13" t="s">
        <v>78</v>
      </c>
      <c r="AY246" s="235" t="s">
        <v>153</v>
      </c>
    </row>
    <row r="247" s="15" customFormat="1">
      <c r="A247" s="15"/>
      <c r="B247" s="246"/>
      <c r="C247" s="247"/>
      <c r="D247" s="226" t="s">
        <v>163</v>
      </c>
      <c r="E247" s="248" t="s">
        <v>19</v>
      </c>
      <c r="F247" s="249" t="s">
        <v>166</v>
      </c>
      <c r="G247" s="247"/>
      <c r="H247" s="250">
        <v>6.3799999999999999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163</v>
      </c>
      <c r="AU247" s="256" t="s">
        <v>88</v>
      </c>
      <c r="AV247" s="15" t="s">
        <v>160</v>
      </c>
      <c r="AW247" s="15" t="s">
        <v>37</v>
      </c>
      <c r="AX247" s="15" t="s">
        <v>86</v>
      </c>
      <c r="AY247" s="256" t="s">
        <v>153</v>
      </c>
    </row>
    <row r="248" s="2" customFormat="1" ht="16.5" customHeight="1">
      <c r="A248" s="40"/>
      <c r="B248" s="41"/>
      <c r="C248" s="206" t="s">
        <v>268</v>
      </c>
      <c r="D248" s="206" t="s">
        <v>155</v>
      </c>
      <c r="E248" s="207" t="s">
        <v>1399</v>
      </c>
      <c r="F248" s="208" t="s">
        <v>1400</v>
      </c>
      <c r="G248" s="209" t="s">
        <v>223</v>
      </c>
      <c r="H248" s="210">
        <v>0.80000000000000004</v>
      </c>
      <c r="I248" s="211"/>
      <c r="J248" s="212">
        <f>ROUND(I248*H248,2)</f>
        <v>0</v>
      </c>
      <c r="K248" s="208" t="s">
        <v>159</v>
      </c>
      <c r="L248" s="46"/>
      <c r="M248" s="213" t="s">
        <v>19</v>
      </c>
      <c r="N248" s="214" t="s">
        <v>49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160</v>
      </c>
      <c r="AT248" s="217" t="s">
        <v>155</v>
      </c>
      <c r="AU248" s="217" t="s">
        <v>88</v>
      </c>
      <c r="AY248" s="19" t="s">
        <v>153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86</v>
      </c>
      <c r="BK248" s="218">
        <f>ROUND(I248*H248,2)</f>
        <v>0</v>
      </c>
      <c r="BL248" s="19" t="s">
        <v>160</v>
      </c>
      <c r="BM248" s="217" t="s">
        <v>350</v>
      </c>
    </row>
    <row r="249" s="2" customFormat="1">
      <c r="A249" s="40"/>
      <c r="B249" s="41"/>
      <c r="C249" s="42"/>
      <c r="D249" s="219" t="s">
        <v>161</v>
      </c>
      <c r="E249" s="42"/>
      <c r="F249" s="220" t="s">
        <v>1401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161</v>
      </c>
      <c r="AU249" s="19" t="s">
        <v>88</v>
      </c>
    </row>
    <row r="250" s="13" customFormat="1">
      <c r="A250" s="13"/>
      <c r="B250" s="224"/>
      <c r="C250" s="225"/>
      <c r="D250" s="226" t="s">
        <v>163</v>
      </c>
      <c r="E250" s="227" t="s">
        <v>19</v>
      </c>
      <c r="F250" s="228" t="s">
        <v>1402</v>
      </c>
      <c r="G250" s="225"/>
      <c r="H250" s="229">
        <v>0.80000000000000004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163</v>
      </c>
      <c r="AU250" s="235" t="s">
        <v>88</v>
      </c>
      <c r="AV250" s="13" t="s">
        <v>88</v>
      </c>
      <c r="AW250" s="13" t="s">
        <v>37</v>
      </c>
      <c r="AX250" s="13" t="s">
        <v>78</v>
      </c>
      <c r="AY250" s="235" t="s">
        <v>153</v>
      </c>
    </row>
    <row r="251" s="14" customFormat="1">
      <c r="A251" s="14"/>
      <c r="B251" s="236"/>
      <c r="C251" s="237"/>
      <c r="D251" s="226" t="s">
        <v>163</v>
      </c>
      <c r="E251" s="238" t="s">
        <v>19</v>
      </c>
      <c r="F251" s="239" t="s">
        <v>190</v>
      </c>
      <c r="G251" s="237"/>
      <c r="H251" s="238" t="s">
        <v>19</v>
      </c>
      <c r="I251" s="240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163</v>
      </c>
      <c r="AU251" s="245" t="s">
        <v>88</v>
      </c>
      <c r="AV251" s="14" t="s">
        <v>86</v>
      </c>
      <c r="AW251" s="14" t="s">
        <v>37</v>
      </c>
      <c r="AX251" s="14" t="s">
        <v>78</v>
      </c>
      <c r="AY251" s="245" t="s">
        <v>153</v>
      </c>
    </row>
    <row r="252" s="15" customFormat="1">
      <c r="A252" s="15"/>
      <c r="B252" s="246"/>
      <c r="C252" s="247"/>
      <c r="D252" s="226" t="s">
        <v>163</v>
      </c>
      <c r="E252" s="248" t="s">
        <v>19</v>
      </c>
      <c r="F252" s="249" t="s">
        <v>166</v>
      </c>
      <c r="G252" s="247"/>
      <c r="H252" s="250">
        <v>0.80000000000000004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163</v>
      </c>
      <c r="AU252" s="256" t="s">
        <v>88</v>
      </c>
      <c r="AV252" s="15" t="s">
        <v>160</v>
      </c>
      <c r="AW252" s="15" t="s">
        <v>37</v>
      </c>
      <c r="AX252" s="15" t="s">
        <v>86</v>
      </c>
      <c r="AY252" s="256" t="s">
        <v>153</v>
      </c>
    </row>
    <row r="253" s="2" customFormat="1" ht="16.5" customHeight="1">
      <c r="A253" s="40"/>
      <c r="B253" s="41"/>
      <c r="C253" s="206" t="s">
        <v>351</v>
      </c>
      <c r="D253" s="206" t="s">
        <v>155</v>
      </c>
      <c r="E253" s="207" t="s">
        <v>1403</v>
      </c>
      <c r="F253" s="208" t="s">
        <v>1404</v>
      </c>
      <c r="G253" s="209" t="s">
        <v>274</v>
      </c>
      <c r="H253" s="210">
        <v>40</v>
      </c>
      <c r="I253" s="211"/>
      <c r="J253" s="212">
        <f>ROUND(I253*H253,2)</f>
        <v>0</v>
      </c>
      <c r="K253" s="208" t="s">
        <v>159</v>
      </c>
      <c r="L253" s="46"/>
      <c r="M253" s="213" t="s">
        <v>19</v>
      </c>
      <c r="N253" s="214" t="s">
        <v>49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160</v>
      </c>
      <c r="AT253" s="217" t="s">
        <v>155</v>
      </c>
      <c r="AU253" s="217" t="s">
        <v>88</v>
      </c>
      <c r="AY253" s="19" t="s">
        <v>153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86</v>
      </c>
      <c r="BK253" s="218">
        <f>ROUND(I253*H253,2)</f>
        <v>0</v>
      </c>
      <c r="BL253" s="19" t="s">
        <v>160</v>
      </c>
      <c r="BM253" s="217" t="s">
        <v>354</v>
      </c>
    </row>
    <row r="254" s="2" customFormat="1">
      <c r="A254" s="40"/>
      <c r="B254" s="41"/>
      <c r="C254" s="42"/>
      <c r="D254" s="219" t="s">
        <v>161</v>
      </c>
      <c r="E254" s="42"/>
      <c r="F254" s="220" t="s">
        <v>1405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161</v>
      </c>
      <c r="AU254" s="19" t="s">
        <v>88</v>
      </c>
    </row>
    <row r="255" s="2" customFormat="1" ht="16.5" customHeight="1">
      <c r="A255" s="40"/>
      <c r="B255" s="41"/>
      <c r="C255" s="257" t="s">
        <v>275</v>
      </c>
      <c r="D255" s="257" t="s">
        <v>220</v>
      </c>
      <c r="E255" s="258" t="s">
        <v>1406</v>
      </c>
      <c r="F255" s="259" t="s">
        <v>1407</v>
      </c>
      <c r="G255" s="260" t="s">
        <v>274</v>
      </c>
      <c r="H255" s="261">
        <v>42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49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182</v>
      </c>
      <c r="AT255" s="217" t="s">
        <v>220</v>
      </c>
      <c r="AU255" s="217" t="s">
        <v>88</v>
      </c>
      <c r="AY255" s="19" t="s">
        <v>153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86</v>
      </c>
      <c r="BK255" s="218">
        <f>ROUND(I255*H255,2)</f>
        <v>0</v>
      </c>
      <c r="BL255" s="19" t="s">
        <v>160</v>
      </c>
      <c r="BM255" s="217" t="s">
        <v>357</v>
      </c>
    </row>
    <row r="256" s="13" customFormat="1">
      <c r="A256" s="13"/>
      <c r="B256" s="224"/>
      <c r="C256" s="225"/>
      <c r="D256" s="226" t="s">
        <v>163</v>
      </c>
      <c r="E256" s="227" t="s">
        <v>19</v>
      </c>
      <c r="F256" s="228" t="s">
        <v>1408</v>
      </c>
      <c r="G256" s="225"/>
      <c r="H256" s="229">
        <v>42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163</v>
      </c>
      <c r="AU256" s="235" t="s">
        <v>88</v>
      </c>
      <c r="AV256" s="13" t="s">
        <v>88</v>
      </c>
      <c r="AW256" s="13" t="s">
        <v>37</v>
      </c>
      <c r="AX256" s="13" t="s">
        <v>78</v>
      </c>
      <c r="AY256" s="235" t="s">
        <v>153</v>
      </c>
    </row>
    <row r="257" s="15" customFormat="1">
      <c r="A257" s="15"/>
      <c r="B257" s="246"/>
      <c r="C257" s="247"/>
      <c r="D257" s="226" t="s">
        <v>163</v>
      </c>
      <c r="E257" s="248" t="s">
        <v>19</v>
      </c>
      <c r="F257" s="249" t="s">
        <v>166</v>
      </c>
      <c r="G257" s="247"/>
      <c r="H257" s="250">
        <v>42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163</v>
      </c>
      <c r="AU257" s="256" t="s">
        <v>88</v>
      </c>
      <c r="AV257" s="15" t="s">
        <v>160</v>
      </c>
      <c r="AW257" s="15" t="s">
        <v>37</v>
      </c>
      <c r="AX257" s="15" t="s">
        <v>86</v>
      </c>
      <c r="AY257" s="256" t="s">
        <v>153</v>
      </c>
    </row>
    <row r="258" s="2" customFormat="1" ht="16.5" customHeight="1">
      <c r="A258" s="40"/>
      <c r="B258" s="41"/>
      <c r="C258" s="206" t="s">
        <v>359</v>
      </c>
      <c r="D258" s="206" t="s">
        <v>155</v>
      </c>
      <c r="E258" s="207" t="s">
        <v>1409</v>
      </c>
      <c r="F258" s="208" t="s">
        <v>1410</v>
      </c>
      <c r="G258" s="209" t="s">
        <v>274</v>
      </c>
      <c r="H258" s="210">
        <v>80</v>
      </c>
      <c r="I258" s="211"/>
      <c r="J258" s="212">
        <f>ROUND(I258*H258,2)</f>
        <v>0</v>
      </c>
      <c r="K258" s="208" t="s">
        <v>159</v>
      </c>
      <c r="L258" s="46"/>
      <c r="M258" s="213" t="s">
        <v>19</v>
      </c>
      <c r="N258" s="214" t="s">
        <v>49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160</v>
      </c>
      <c r="AT258" s="217" t="s">
        <v>155</v>
      </c>
      <c r="AU258" s="217" t="s">
        <v>88</v>
      </c>
      <c r="AY258" s="19" t="s">
        <v>153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86</v>
      </c>
      <c r="BK258" s="218">
        <f>ROUND(I258*H258,2)</f>
        <v>0</v>
      </c>
      <c r="BL258" s="19" t="s">
        <v>160</v>
      </c>
      <c r="BM258" s="217" t="s">
        <v>362</v>
      </c>
    </row>
    <row r="259" s="2" customFormat="1">
      <c r="A259" s="40"/>
      <c r="B259" s="41"/>
      <c r="C259" s="42"/>
      <c r="D259" s="219" t="s">
        <v>161</v>
      </c>
      <c r="E259" s="42"/>
      <c r="F259" s="220" t="s">
        <v>1411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161</v>
      </c>
      <c r="AU259" s="19" t="s">
        <v>88</v>
      </c>
    </row>
    <row r="260" s="2" customFormat="1" ht="16.5" customHeight="1">
      <c r="A260" s="40"/>
      <c r="B260" s="41"/>
      <c r="C260" s="257" t="s">
        <v>280</v>
      </c>
      <c r="D260" s="257" t="s">
        <v>220</v>
      </c>
      <c r="E260" s="258" t="s">
        <v>1412</v>
      </c>
      <c r="F260" s="259" t="s">
        <v>1413</v>
      </c>
      <c r="G260" s="260" t="s">
        <v>274</v>
      </c>
      <c r="H260" s="261">
        <v>84</v>
      </c>
      <c r="I260" s="262"/>
      <c r="J260" s="263">
        <f>ROUND(I260*H260,2)</f>
        <v>0</v>
      </c>
      <c r="K260" s="259" t="s">
        <v>159</v>
      </c>
      <c r="L260" s="264"/>
      <c r="M260" s="265" t="s">
        <v>19</v>
      </c>
      <c r="N260" s="266" t="s">
        <v>49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182</v>
      </c>
      <c r="AT260" s="217" t="s">
        <v>220</v>
      </c>
      <c r="AU260" s="217" t="s">
        <v>88</v>
      </c>
      <c r="AY260" s="19" t="s">
        <v>153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86</v>
      </c>
      <c r="BK260" s="218">
        <f>ROUND(I260*H260,2)</f>
        <v>0</v>
      </c>
      <c r="BL260" s="19" t="s">
        <v>160</v>
      </c>
      <c r="BM260" s="217" t="s">
        <v>365</v>
      </c>
    </row>
    <row r="261" s="13" customFormat="1">
      <c r="A261" s="13"/>
      <c r="B261" s="224"/>
      <c r="C261" s="225"/>
      <c r="D261" s="226" t="s">
        <v>163</v>
      </c>
      <c r="E261" s="227" t="s">
        <v>19</v>
      </c>
      <c r="F261" s="228" t="s">
        <v>1414</v>
      </c>
      <c r="G261" s="225"/>
      <c r="H261" s="229">
        <v>84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163</v>
      </c>
      <c r="AU261" s="235" t="s">
        <v>88</v>
      </c>
      <c r="AV261" s="13" t="s">
        <v>88</v>
      </c>
      <c r="AW261" s="13" t="s">
        <v>37</v>
      </c>
      <c r="AX261" s="13" t="s">
        <v>78</v>
      </c>
      <c r="AY261" s="235" t="s">
        <v>153</v>
      </c>
    </row>
    <row r="262" s="15" customFormat="1">
      <c r="A262" s="15"/>
      <c r="B262" s="246"/>
      <c r="C262" s="247"/>
      <c r="D262" s="226" t="s">
        <v>163</v>
      </c>
      <c r="E262" s="248" t="s">
        <v>19</v>
      </c>
      <c r="F262" s="249" t="s">
        <v>166</v>
      </c>
      <c r="G262" s="247"/>
      <c r="H262" s="250">
        <v>84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163</v>
      </c>
      <c r="AU262" s="256" t="s">
        <v>88</v>
      </c>
      <c r="AV262" s="15" t="s">
        <v>160</v>
      </c>
      <c r="AW262" s="15" t="s">
        <v>37</v>
      </c>
      <c r="AX262" s="15" t="s">
        <v>86</v>
      </c>
      <c r="AY262" s="256" t="s">
        <v>153</v>
      </c>
    </row>
    <row r="263" s="2" customFormat="1" ht="21.75" customHeight="1">
      <c r="A263" s="40"/>
      <c r="B263" s="41"/>
      <c r="C263" s="206" t="s">
        <v>366</v>
      </c>
      <c r="D263" s="206" t="s">
        <v>155</v>
      </c>
      <c r="E263" s="207" t="s">
        <v>1415</v>
      </c>
      <c r="F263" s="208" t="s">
        <v>1416</v>
      </c>
      <c r="G263" s="209" t="s">
        <v>274</v>
      </c>
      <c r="H263" s="210">
        <v>80</v>
      </c>
      <c r="I263" s="211"/>
      <c r="J263" s="212">
        <f>ROUND(I263*H263,2)</f>
        <v>0</v>
      </c>
      <c r="K263" s="208" t="s">
        <v>159</v>
      </c>
      <c r="L263" s="46"/>
      <c r="M263" s="213" t="s">
        <v>19</v>
      </c>
      <c r="N263" s="214" t="s">
        <v>49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160</v>
      </c>
      <c r="AT263" s="217" t="s">
        <v>155</v>
      </c>
      <c r="AU263" s="217" t="s">
        <v>88</v>
      </c>
      <c r="AY263" s="19" t="s">
        <v>153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86</v>
      </c>
      <c r="BK263" s="218">
        <f>ROUND(I263*H263,2)</f>
        <v>0</v>
      </c>
      <c r="BL263" s="19" t="s">
        <v>160</v>
      </c>
      <c r="BM263" s="217" t="s">
        <v>369</v>
      </c>
    </row>
    <row r="264" s="2" customFormat="1">
      <c r="A264" s="40"/>
      <c r="B264" s="41"/>
      <c r="C264" s="42"/>
      <c r="D264" s="219" t="s">
        <v>161</v>
      </c>
      <c r="E264" s="42"/>
      <c r="F264" s="220" t="s">
        <v>1417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161</v>
      </c>
      <c r="AU264" s="19" t="s">
        <v>88</v>
      </c>
    </row>
    <row r="265" s="2" customFormat="1" ht="16.5" customHeight="1">
      <c r="A265" s="40"/>
      <c r="B265" s="41"/>
      <c r="C265" s="206" t="s">
        <v>285</v>
      </c>
      <c r="D265" s="206" t="s">
        <v>155</v>
      </c>
      <c r="E265" s="207" t="s">
        <v>1418</v>
      </c>
      <c r="F265" s="208" t="s">
        <v>1419</v>
      </c>
      <c r="G265" s="209" t="s">
        <v>274</v>
      </c>
      <c r="H265" s="210">
        <v>36</v>
      </c>
      <c r="I265" s="211"/>
      <c r="J265" s="212">
        <f>ROUND(I265*H265,2)</f>
        <v>0</v>
      </c>
      <c r="K265" s="208" t="s">
        <v>159</v>
      </c>
      <c r="L265" s="46"/>
      <c r="M265" s="213" t="s">
        <v>19</v>
      </c>
      <c r="N265" s="214" t="s">
        <v>49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160</v>
      </c>
      <c r="AT265" s="217" t="s">
        <v>155</v>
      </c>
      <c r="AU265" s="217" t="s">
        <v>88</v>
      </c>
      <c r="AY265" s="19" t="s">
        <v>153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86</v>
      </c>
      <c r="BK265" s="218">
        <f>ROUND(I265*H265,2)</f>
        <v>0</v>
      </c>
      <c r="BL265" s="19" t="s">
        <v>160</v>
      </c>
      <c r="BM265" s="217" t="s">
        <v>372</v>
      </c>
    </row>
    <row r="266" s="2" customFormat="1">
      <c r="A266" s="40"/>
      <c r="B266" s="41"/>
      <c r="C266" s="42"/>
      <c r="D266" s="219" t="s">
        <v>161</v>
      </c>
      <c r="E266" s="42"/>
      <c r="F266" s="220" t="s">
        <v>1420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161</v>
      </c>
      <c r="AU266" s="19" t="s">
        <v>88</v>
      </c>
    </row>
    <row r="267" s="2" customFormat="1" ht="16.5" customHeight="1">
      <c r="A267" s="40"/>
      <c r="B267" s="41"/>
      <c r="C267" s="257" t="s">
        <v>196</v>
      </c>
      <c r="D267" s="257" t="s">
        <v>220</v>
      </c>
      <c r="E267" s="258" t="s">
        <v>1421</v>
      </c>
      <c r="F267" s="259" t="s">
        <v>1422</v>
      </c>
      <c r="G267" s="260" t="s">
        <v>158</v>
      </c>
      <c r="H267" s="261">
        <v>52.200000000000003</v>
      </c>
      <c r="I267" s="262"/>
      <c r="J267" s="263">
        <f>ROUND(I267*H267,2)</f>
        <v>0</v>
      </c>
      <c r="K267" s="259" t="s">
        <v>159</v>
      </c>
      <c r="L267" s="264"/>
      <c r="M267" s="265" t="s">
        <v>19</v>
      </c>
      <c r="N267" s="266" t="s">
        <v>49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182</v>
      </c>
      <c r="AT267" s="217" t="s">
        <v>220</v>
      </c>
      <c r="AU267" s="217" t="s">
        <v>88</v>
      </c>
      <c r="AY267" s="19" t="s">
        <v>153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86</v>
      </c>
      <c r="BK267" s="218">
        <f>ROUND(I267*H267,2)</f>
        <v>0</v>
      </c>
      <c r="BL267" s="19" t="s">
        <v>160</v>
      </c>
      <c r="BM267" s="217" t="s">
        <v>376</v>
      </c>
    </row>
    <row r="268" s="13" customFormat="1">
      <c r="A268" s="13"/>
      <c r="B268" s="224"/>
      <c r="C268" s="225"/>
      <c r="D268" s="226" t="s">
        <v>163</v>
      </c>
      <c r="E268" s="227" t="s">
        <v>19</v>
      </c>
      <c r="F268" s="228" t="s">
        <v>1423</v>
      </c>
      <c r="G268" s="225"/>
      <c r="H268" s="229">
        <v>52.200000000000003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163</v>
      </c>
      <c r="AU268" s="235" t="s">
        <v>88</v>
      </c>
      <c r="AV268" s="13" t="s">
        <v>88</v>
      </c>
      <c r="AW268" s="13" t="s">
        <v>37</v>
      </c>
      <c r="AX268" s="13" t="s">
        <v>78</v>
      </c>
      <c r="AY268" s="235" t="s">
        <v>153</v>
      </c>
    </row>
    <row r="269" s="15" customFormat="1">
      <c r="A269" s="15"/>
      <c r="B269" s="246"/>
      <c r="C269" s="247"/>
      <c r="D269" s="226" t="s">
        <v>163</v>
      </c>
      <c r="E269" s="248" t="s">
        <v>19</v>
      </c>
      <c r="F269" s="249" t="s">
        <v>166</v>
      </c>
      <c r="G269" s="247"/>
      <c r="H269" s="250">
        <v>52.200000000000003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163</v>
      </c>
      <c r="AU269" s="256" t="s">
        <v>88</v>
      </c>
      <c r="AV269" s="15" t="s">
        <v>160</v>
      </c>
      <c r="AW269" s="15" t="s">
        <v>37</v>
      </c>
      <c r="AX269" s="15" t="s">
        <v>86</v>
      </c>
      <c r="AY269" s="256" t="s">
        <v>153</v>
      </c>
    </row>
    <row r="270" s="12" customFormat="1" ht="22.8" customHeight="1">
      <c r="A270" s="12"/>
      <c r="B270" s="190"/>
      <c r="C270" s="191"/>
      <c r="D270" s="192" t="s">
        <v>77</v>
      </c>
      <c r="E270" s="204" t="s">
        <v>160</v>
      </c>
      <c r="F270" s="204" t="s">
        <v>282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SUM(P271:P274)</f>
        <v>0</v>
      </c>
      <c r="Q270" s="198"/>
      <c r="R270" s="199">
        <f>SUM(R271:R274)</f>
        <v>0</v>
      </c>
      <c r="S270" s="198"/>
      <c r="T270" s="200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86</v>
      </c>
      <c r="AT270" s="202" t="s">
        <v>77</v>
      </c>
      <c r="AU270" s="202" t="s">
        <v>86</v>
      </c>
      <c r="AY270" s="201" t="s">
        <v>153</v>
      </c>
      <c r="BK270" s="203">
        <f>SUM(BK271:BK274)</f>
        <v>0</v>
      </c>
    </row>
    <row r="271" s="2" customFormat="1" ht="16.5" customHeight="1">
      <c r="A271" s="40"/>
      <c r="B271" s="41"/>
      <c r="C271" s="206" t="s">
        <v>291</v>
      </c>
      <c r="D271" s="206" t="s">
        <v>155</v>
      </c>
      <c r="E271" s="207" t="s">
        <v>283</v>
      </c>
      <c r="F271" s="208" t="s">
        <v>284</v>
      </c>
      <c r="G271" s="209" t="s">
        <v>173</v>
      </c>
      <c r="H271" s="210">
        <v>6.7549999999999999</v>
      </c>
      <c r="I271" s="211"/>
      <c r="J271" s="212">
        <f>ROUND(I271*H271,2)</f>
        <v>0</v>
      </c>
      <c r="K271" s="208" t="s">
        <v>159</v>
      </c>
      <c r="L271" s="46"/>
      <c r="M271" s="213" t="s">
        <v>19</v>
      </c>
      <c r="N271" s="214" t="s">
        <v>49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160</v>
      </c>
      <c r="AT271" s="217" t="s">
        <v>155</v>
      </c>
      <c r="AU271" s="217" t="s">
        <v>88</v>
      </c>
      <c r="AY271" s="19" t="s">
        <v>153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86</v>
      </c>
      <c r="BK271" s="218">
        <f>ROUND(I271*H271,2)</f>
        <v>0</v>
      </c>
      <c r="BL271" s="19" t="s">
        <v>160</v>
      </c>
      <c r="BM271" s="217" t="s">
        <v>379</v>
      </c>
    </row>
    <row r="272" s="2" customFormat="1">
      <c r="A272" s="40"/>
      <c r="B272" s="41"/>
      <c r="C272" s="42"/>
      <c r="D272" s="219" t="s">
        <v>161</v>
      </c>
      <c r="E272" s="42"/>
      <c r="F272" s="220" t="s">
        <v>286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161</v>
      </c>
      <c r="AU272" s="19" t="s">
        <v>88</v>
      </c>
    </row>
    <row r="273" s="13" customFormat="1">
      <c r="A273" s="13"/>
      <c r="B273" s="224"/>
      <c r="C273" s="225"/>
      <c r="D273" s="226" t="s">
        <v>163</v>
      </c>
      <c r="E273" s="227" t="s">
        <v>19</v>
      </c>
      <c r="F273" s="228" t="s">
        <v>1424</v>
      </c>
      <c r="G273" s="225"/>
      <c r="H273" s="229">
        <v>6.7549999999999999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163</v>
      </c>
      <c r="AU273" s="235" t="s">
        <v>88</v>
      </c>
      <c r="AV273" s="13" t="s">
        <v>88</v>
      </c>
      <c r="AW273" s="13" t="s">
        <v>37</v>
      </c>
      <c r="AX273" s="13" t="s">
        <v>78</v>
      </c>
      <c r="AY273" s="235" t="s">
        <v>153</v>
      </c>
    </row>
    <row r="274" s="15" customFormat="1">
      <c r="A274" s="15"/>
      <c r="B274" s="246"/>
      <c r="C274" s="247"/>
      <c r="D274" s="226" t="s">
        <v>163</v>
      </c>
      <c r="E274" s="248" t="s">
        <v>19</v>
      </c>
      <c r="F274" s="249" t="s">
        <v>166</v>
      </c>
      <c r="G274" s="247"/>
      <c r="H274" s="250">
        <v>6.7549999999999999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163</v>
      </c>
      <c r="AU274" s="256" t="s">
        <v>88</v>
      </c>
      <c r="AV274" s="15" t="s">
        <v>160</v>
      </c>
      <c r="AW274" s="15" t="s">
        <v>37</v>
      </c>
      <c r="AX274" s="15" t="s">
        <v>86</v>
      </c>
      <c r="AY274" s="256" t="s">
        <v>153</v>
      </c>
    </row>
    <row r="275" s="12" customFormat="1" ht="22.8" customHeight="1">
      <c r="A275" s="12"/>
      <c r="B275" s="190"/>
      <c r="C275" s="191"/>
      <c r="D275" s="192" t="s">
        <v>77</v>
      </c>
      <c r="E275" s="204" t="s">
        <v>191</v>
      </c>
      <c r="F275" s="204" t="s">
        <v>288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SUM(P276:P347)</f>
        <v>0</v>
      </c>
      <c r="Q275" s="198"/>
      <c r="R275" s="199">
        <f>SUM(R276:R347)</f>
        <v>0</v>
      </c>
      <c r="S275" s="198"/>
      <c r="T275" s="200">
        <f>SUM(T276:T347)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86</v>
      </c>
      <c r="AT275" s="202" t="s">
        <v>77</v>
      </c>
      <c r="AU275" s="202" t="s">
        <v>86</v>
      </c>
      <c r="AY275" s="201" t="s">
        <v>153</v>
      </c>
      <c r="BK275" s="203">
        <f>SUM(BK276:BK347)</f>
        <v>0</v>
      </c>
    </row>
    <row r="276" s="2" customFormat="1" ht="24.15" customHeight="1">
      <c r="A276" s="40"/>
      <c r="B276" s="41"/>
      <c r="C276" s="206" t="s">
        <v>381</v>
      </c>
      <c r="D276" s="206" t="s">
        <v>155</v>
      </c>
      <c r="E276" s="207" t="s">
        <v>289</v>
      </c>
      <c r="F276" s="208" t="s">
        <v>290</v>
      </c>
      <c r="G276" s="209" t="s">
        <v>158</v>
      </c>
      <c r="H276" s="210">
        <v>5154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160</v>
      </c>
      <c r="AT276" s="217" t="s">
        <v>155</v>
      </c>
      <c r="AU276" s="217" t="s">
        <v>88</v>
      </c>
      <c r="AY276" s="19" t="s">
        <v>153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86</v>
      </c>
      <c r="BK276" s="218">
        <f>ROUND(I276*H276,2)</f>
        <v>0</v>
      </c>
      <c r="BL276" s="19" t="s">
        <v>160</v>
      </c>
      <c r="BM276" s="217" t="s">
        <v>384</v>
      </c>
    </row>
    <row r="277" s="13" customFormat="1">
      <c r="A277" s="13"/>
      <c r="B277" s="224"/>
      <c r="C277" s="225"/>
      <c r="D277" s="226" t="s">
        <v>163</v>
      </c>
      <c r="E277" s="227" t="s">
        <v>19</v>
      </c>
      <c r="F277" s="228" t="s">
        <v>1362</v>
      </c>
      <c r="G277" s="225"/>
      <c r="H277" s="229">
        <v>5154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163</v>
      </c>
      <c r="AU277" s="235" t="s">
        <v>88</v>
      </c>
      <c r="AV277" s="13" t="s">
        <v>88</v>
      </c>
      <c r="AW277" s="13" t="s">
        <v>37</v>
      </c>
      <c r="AX277" s="13" t="s">
        <v>78</v>
      </c>
      <c r="AY277" s="235" t="s">
        <v>153</v>
      </c>
    </row>
    <row r="278" s="14" customFormat="1">
      <c r="A278" s="14"/>
      <c r="B278" s="236"/>
      <c r="C278" s="237"/>
      <c r="D278" s="226" t="s">
        <v>163</v>
      </c>
      <c r="E278" s="238" t="s">
        <v>19</v>
      </c>
      <c r="F278" s="239" t="s">
        <v>293</v>
      </c>
      <c r="G278" s="237"/>
      <c r="H278" s="238" t="s">
        <v>19</v>
      </c>
      <c r="I278" s="240"/>
      <c r="J278" s="237"/>
      <c r="K278" s="237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163</v>
      </c>
      <c r="AU278" s="245" t="s">
        <v>88</v>
      </c>
      <c r="AV278" s="14" t="s">
        <v>86</v>
      </c>
      <c r="AW278" s="14" t="s">
        <v>37</v>
      </c>
      <c r="AX278" s="14" t="s">
        <v>78</v>
      </c>
      <c r="AY278" s="245" t="s">
        <v>153</v>
      </c>
    </row>
    <row r="279" s="15" customFormat="1">
      <c r="A279" s="15"/>
      <c r="B279" s="246"/>
      <c r="C279" s="247"/>
      <c r="D279" s="226" t="s">
        <v>163</v>
      </c>
      <c r="E279" s="248" t="s">
        <v>19</v>
      </c>
      <c r="F279" s="249" t="s">
        <v>166</v>
      </c>
      <c r="G279" s="247"/>
      <c r="H279" s="250">
        <v>5154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163</v>
      </c>
      <c r="AU279" s="256" t="s">
        <v>88</v>
      </c>
      <c r="AV279" s="15" t="s">
        <v>160</v>
      </c>
      <c r="AW279" s="15" t="s">
        <v>37</v>
      </c>
      <c r="AX279" s="15" t="s">
        <v>86</v>
      </c>
      <c r="AY279" s="256" t="s">
        <v>153</v>
      </c>
    </row>
    <row r="280" s="2" customFormat="1" ht="21.75" customHeight="1">
      <c r="A280" s="40"/>
      <c r="B280" s="41"/>
      <c r="C280" s="206" t="s">
        <v>297</v>
      </c>
      <c r="D280" s="206" t="s">
        <v>155</v>
      </c>
      <c r="E280" s="207" t="s">
        <v>1425</v>
      </c>
      <c r="F280" s="208" t="s">
        <v>1426</v>
      </c>
      <c r="G280" s="209" t="s">
        <v>158</v>
      </c>
      <c r="H280" s="210">
        <v>4198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49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160</v>
      </c>
      <c r="AT280" s="217" t="s">
        <v>155</v>
      </c>
      <c r="AU280" s="217" t="s">
        <v>88</v>
      </c>
      <c r="AY280" s="19" t="s">
        <v>153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86</v>
      </c>
      <c r="BK280" s="218">
        <f>ROUND(I280*H280,2)</f>
        <v>0</v>
      </c>
      <c r="BL280" s="19" t="s">
        <v>160</v>
      </c>
      <c r="BM280" s="217" t="s">
        <v>387</v>
      </c>
    </row>
    <row r="281" s="13" customFormat="1">
      <c r="A281" s="13"/>
      <c r="B281" s="224"/>
      <c r="C281" s="225"/>
      <c r="D281" s="226" t="s">
        <v>163</v>
      </c>
      <c r="E281" s="227" t="s">
        <v>19</v>
      </c>
      <c r="F281" s="228" t="s">
        <v>1427</v>
      </c>
      <c r="G281" s="225"/>
      <c r="H281" s="229">
        <v>4198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163</v>
      </c>
      <c r="AU281" s="235" t="s">
        <v>88</v>
      </c>
      <c r="AV281" s="13" t="s">
        <v>88</v>
      </c>
      <c r="AW281" s="13" t="s">
        <v>37</v>
      </c>
      <c r="AX281" s="13" t="s">
        <v>78</v>
      </c>
      <c r="AY281" s="235" t="s">
        <v>153</v>
      </c>
    </row>
    <row r="282" s="14" customFormat="1">
      <c r="A282" s="14"/>
      <c r="B282" s="236"/>
      <c r="C282" s="237"/>
      <c r="D282" s="226" t="s">
        <v>163</v>
      </c>
      <c r="E282" s="238" t="s">
        <v>19</v>
      </c>
      <c r="F282" s="239" t="s">
        <v>300</v>
      </c>
      <c r="G282" s="237"/>
      <c r="H282" s="238" t="s">
        <v>19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163</v>
      </c>
      <c r="AU282" s="245" t="s">
        <v>88</v>
      </c>
      <c r="AV282" s="14" t="s">
        <v>86</v>
      </c>
      <c r="AW282" s="14" t="s">
        <v>37</v>
      </c>
      <c r="AX282" s="14" t="s">
        <v>78</v>
      </c>
      <c r="AY282" s="245" t="s">
        <v>153</v>
      </c>
    </row>
    <row r="283" s="15" customFormat="1">
      <c r="A283" s="15"/>
      <c r="B283" s="246"/>
      <c r="C283" s="247"/>
      <c r="D283" s="226" t="s">
        <v>163</v>
      </c>
      <c r="E283" s="248" t="s">
        <v>19</v>
      </c>
      <c r="F283" s="249" t="s">
        <v>166</v>
      </c>
      <c r="G283" s="247"/>
      <c r="H283" s="250">
        <v>4198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163</v>
      </c>
      <c r="AU283" s="256" t="s">
        <v>88</v>
      </c>
      <c r="AV283" s="15" t="s">
        <v>160</v>
      </c>
      <c r="AW283" s="15" t="s">
        <v>37</v>
      </c>
      <c r="AX283" s="15" t="s">
        <v>86</v>
      </c>
      <c r="AY283" s="256" t="s">
        <v>153</v>
      </c>
    </row>
    <row r="284" s="2" customFormat="1" ht="21.75" customHeight="1">
      <c r="A284" s="40"/>
      <c r="B284" s="41"/>
      <c r="C284" s="206" t="s">
        <v>389</v>
      </c>
      <c r="D284" s="206" t="s">
        <v>155</v>
      </c>
      <c r="E284" s="207" t="s">
        <v>1425</v>
      </c>
      <c r="F284" s="208" t="s">
        <v>1426</v>
      </c>
      <c r="G284" s="209" t="s">
        <v>158</v>
      </c>
      <c r="H284" s="210">
        <v>169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49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160</v>
      </c>
      <c r="AT284" s="217" t="s">
        <v>155</v>
      </c>
      <c r="AU284" s="217" t="s">
        <v>88</v>
      </c>
      <c r="AY284" s="19" t="s">
        <v>153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86</v>
      </c>
      <c r="BK284" s="218">
        <f>ROUND(I284*H284,2)</f>
        <v>0</v>
      </c>
      <c r="BL284" s="19" t="s">
        <v>160</v>
      </c>
      <c r="BM284" s="217" t="s">
        <v>392</v>
      </c>
    </row>
    <row r="285" s="13" customFormat="1">
      <c r="A285" s="13"/>
      <c r="B285" s="224"/>
      <c r="C285" s="225"/>
      <c r="D285" s="226" t="s">
        <v>163</v>
      </c>
      <c r="E285" s="227" t="s">
        <v>19</v>
      </c>
      <c r="F285" s="228" t="s">
        <v>1428</v>
      </c>
      <c r="G285" s="225"/>
      <c r="H285" s="229">
        <v>169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163</v>
      </c>
      <c r="AU285" s="235" t="s">
        <v>88</v>
      </c>
      <c r="AV285" s="13" t="s">
        <v>88</v>
      </c>
      <c r="AW285" s="13" t="s">
        <v>37</v>
      </c>
      <c r="AX285" s="13" t="s">
        <v>78</v>
      </c>
      <c r="AY285" s="235" t="s">
        <v>153</v>
      </c>
    </row>
    <row r="286" s="14" customFormat="1">
      <c r="A286" s="14"/>
      <c r="B286" s="236"/>
      <c r="C286" s="237"/>
      <c r="D286" s="226" t="s">
        <v>163</v>
      </c>
      <c r="E286" s="238" t="s">
        <v>19</v>
      </c>
      <c r="F286" s="239" t="s">
        <v>1429</v>
      </c>
      <c r="G286" s="237"/>
      <c r="H286" s="238" t="s">
        <v>19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163</v>
      </c>
      <c r="AU286" s="245" t="s">
        <v>88</v>
      </c>
      <c r="AV286" s="14" t="s">
        <v>86</v>
      </c>
      <c r="AW286" s="14" t="s">
        <v>37</v>
      </c>
      <c r="AX286" s="14" t="s">
        <v>78</v>
      </c>
      <c r="AY286" s="245" t="s">
        <v>153</v>
      </c>
    </row>
    <row r="287" s="15" customFormat="1">
      <c r="A287" s="15"/>
      <c r="B287" s="246"/>
      <c r="C287" s="247"/>
      <c r="D287" s="226" t="s">
        <v>163</v>
      </c>
      <c r="E287" s="248" t="s">
        <v>19</v>
      </c>
      <c r="F287" s="249" t="s">
        <v>166</v>
      </c>
      <c r="G287" s="247"/>
      <c r="H287" s="250">
        <v>169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163</v>
      </c>
      <c r="AU287" s="256" t="s">
        <v>88</v>
      </c>
      <c r="AV287" s="15" t="s">
        <v>160</v>
      </c>
      <c r="AW287" s="15" t="s">
        <v>37</v>
      </c>
      <c r="AX287" s="15" t="s">
        <v>86</v>
      </c>
      <c r="AY287" s="256" t="s">
        <v>153</v>
      </c>
    </row>
    <row r="288" s="2" customFormat="1" ht="24.15" customHeight="1">
      <c r="A288" s="40"/>
      <c r="B288" s="41"/>
      <c r="C288" s="206" t="s">
        <v>303</v>
      </c>
      <c r="D288" s="206" t="s">
        <v>155</v>
      </c>
      <c r="E288" s="207" t="s">
        <v>301</v>
      </c>
      <c r="F288" s="208" t="s">
        <v>302</v>
      </c>
      <c r="G288" s="209" t="s">
        <v>158</v>
      </c>
      <c r="H288" s="210">
        <v>4198</v>
      </c>
      <c r="I288" s="211"/>
      <c r="J288" s="212">
        <f>ROUND(I288*H288,2)</f>
        <v>0</v>
      </c>
      <c r="K288" s="208" t="s">
        <v>159</v>
      </c>
      <c r="L288" s="46"/>
      <c r="M288" s="213" t="s">
        <v>19</v>
      </c>
      <c r="N288" s="214" t="s">
        <v>49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160</v>
      </c>
      <c r="AT288" s="217" t="s">
        <v>155</v>
      </c>
      <c r="AU288" s="217" t="s">
        <v>88</v>
      </c>
      <c r="AY288" s="19" t="s">
        <v>153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86</v>
      </c>
      <c r="BK288" s="218">
        <f>ROUND(I288*H288,2)</f>
        <v>0</v>
      </c>
      <c r="BL288" s="19" t="s">
        <v>160</v>
      </c>
      <c r="BM288" s="217" t="s">
        <v>395</v>
      </c>
    </row>
    <row r="289" s="2" customFormat="1">
      <c r="A289" s="40"/>
      <c r="B289" s="41"/>
      <c r="C289" s="42"/>
      <c r="D289" s="219" t="s">
        <v>161</v>
      </c>
      <c r="E289" s="42"/>
      <c r="F289" s="220" t="s">
        <v>304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161</v>
      </c>
      <c r="AU289" s="19" t="s">
        <v>88</v>
      </c>
    </row>
    <row r="290" s="13" customFormat="1">
      <c r="A290" s="13"/>
      <c r="B290" s="224"/>
      <c r="C290" s="225"/>
      <c r="D290" s="226" t="s">
        <v>163</v>
      </c>
      <c r="E290" s="227" t="s">
        <v>19</v>
      </c>
      <c r="F290" s="228" t="s">
        <v>1427</v>
      </c>
      <c r="G290" s="225"/>
      <c r="H290" s="229">
        <v>4198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163</v>
      </c>
      <c r="AU290" s="235" t="s">
        <v>88</v>
      </c>
      <c r="AV290" s="13" t="s">
        <v>88</v>
      </c>
      <c r="AW290" s="13" t="s">
        <v>37</v>
      </c>
      <c r="AX290" s="13" t="s">
        <v>78</v>
      </c>
      <c r="AY290" s="235" t="s">
        <v>153</v>
      </c>
    </row>
    <row r="291" s="14" customFormat="1">
      <c r="A291" s="14"/>
      <c r="B291" s="236"/>
      <c r="C291" s="237"/>
      <c r="D291" s="226" t="s">
        <v>163</v>
      </c>
      <c r="E291" s="238" t="s">
        <v>19</v>
      </c>
      <c r="F291" s="239" t="s">
        <v>305</v>
      </c>
      <c r="G291" s="237"/>
      <c r="H291" s="238" t="s">
        <v>19</v>
      </c>
      <c r="I291" s="240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163</v>
      </c>
      <c r="AU291" s="245" t="s">
        <v>88</v>
      </c>
      <c r="AV291" s="14" t="s">
        <v>86</v>
      </c>
      <c r="AW291" s="14" t="s">
        <v>37</v>
      </c>
      <c r="AX291" s="14" t="s">
        <v>78</v>
      </c>
      <c r="AY291" s="245" t="s">
        <v>153</v>
      </c>
    </row>
    <row r="292" s="15" customFormat="1">
      <c r="A292" s="15"/>
      <c r="B292" s="246"/>
      <c r="C292" s="247"/>
      <c r="D292" s="226" t="s">
        <v>163</v>
      </c>
      <c r="E292" s="248" t="s">
        <v>19</v>
      </c>
      <c r="F292" s="249" t="s">
        <v>166</v>
      </c>
      <c r="G292" s="247"/>
      <c r="H292" s="250">
        <v>4198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163</v>
      </c>
      <c r="AU292" s="256" t="s">
        <v>88</v>
      </c>
      <c r="AV292" s="15" t="s">
        <v>160</v>
      </c>
      <c r="AW292" s="15" t="s">
        <v>37</v>
      </c>
      <c r="AX292" s="15" t="s">
        <v>86</v>
      </c>
      <c r="AY292" s="256" t="s">
        <v>153</v>
      </c>
    </row>
    <row r="293" s="2" customFormat="1" ht="33" customHeight="1">
      <c r="A293" s="40"/>
      <c r="B293" s="41"/>
      <c r="C293" s="206" t="s">
        <v>397</v>
      </c>
      <c r="D293" s="206" t="s">
        <v>155</v>
      </c>
      <c r="E293" s="207" t="s">
        <v>1430</v>
      </c>
      <c r="F293" s="208" t="s">
        <v>308</v>
      </c>
      <c r="G293" s="209" t="s">
        <v>158</v>
      </c>
      <c r="H293" s="210">
        <v>4198</v>
      </c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49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160</v>
      </c>
      <c r="AT293" s="217" t="s">
        <v>155</v>
      </c>
      <c r="AU293" s="217" t="s">
        <v>88</v>
      </c>
      <c r="AY293" s="19" t="s">
        <v>153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86</v>
      </c>
      <c r="BK293" s="218">
        <f>ROUND(I293*H293,2)</f>
        <v>0</v>
      </c>
      <c r="BL293" s="19" t="s">
        <v>160</v>
      </c>
      <c r="BM293" s="217" t="s">
        <v>400</v>
      </c>
    </row>
    <row r="294" s="13" customFormat="1">
      <c r="A294" s="13"/>
      <c r="B294" s="224"/>
      <c r="C294" s="225"/>
      <c r="D294" s="226" t="s">
        <v>163</v>
      </c>
      <c r="E294" s="227" t="s">
        <v>19</v>
      </c>
      <c r="F294" s="228" t="s">
        <v>1427</v>
      </c>
      <c r="G294" s="225"/>
      <c r="H294" s="229">
        <v>4198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163</v>
      </c>
      <c r="AU294" s="235" t="s">
        <v>88</v>
      </c>
      <c r="AV294" s="13" t="s">
        <v>88</v>
      </c>
      <c r="AW294" s="13" t="s">
        <v>37</v>
      </c>
      <c r="AX294" s="13" t="s">
        <v>78</v>
      </c>
      <c r="AY294" s="235" t="s">
        <v>153</v>
      </c>
    </row>
    <row r="295" s="14" customFormat="1">
      <c r="A295" s="14"/>
      <c r="B295" s="236"/>
      <c r="C295" s="237"/>
      <c r="D295" s="226" t="s">
        <v>163</v>
      </c>
      <c r="E295" s="238" t="s">
        <v>19</v>
      </c>
      <c r="F295" s="239" t="s">
        <v>305</v>
      </c>
      <c r="G295" s="237"/>
      <c r="H295" s="238" t="s">
        <v>19</v>
      </c>
      <c r="I295" s="240"/>
      <c r="J295" s="237"/>
      <c r="K295" s="237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163</v>
      </c>
      <c r="AU295" s="245" t="s">
        <v>88</v>
      </c>
      <c r="AV295" s="14" t="s">
        <v>86</v>
      </c>
      <c r="AW295" s="14" t="s">
        <v>37</v>
      </c>
      <c r="AX295" s="14" t="s">
        <v>78</v>
      </c>
      <c r="AY295" s="245" t="s">
        <v>153</v>
      </c>
    </row>
    <row r="296" s="15" customFormat="1">
      <c r="A296" s="15"/>
      <c r="B296" s="246"/>
      <c r="C296" s="247"/>
      <c r="D296" s="226" t="s">
        <v>163</v>
      </c>
      <c r="E296" s="248" t="s">
        <v>19</v>
      </c>
      <c r="F296" s="249" t="s">
        <v>166</v>
      </c>
      <c r="G296" s="247"/>
      <c r="H296" s="250">
        <v>4198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163</v>
      </c>
      <c r="AU296" s="256" t="s">
        <v>88</v>
      </c>
      <c r="AV296" s="15" t="s">
        <v>160</v>
      </c>
      <c r="AW296" s="15" t="s">
        <v>37</v>
      </c>
      <c r="AX296" s="15" t="s">
        <v>86</v>
      </c>
      <c r="AY296" s="256" t="s">
        <v>153</v>
      </c>
    </row>
    <row r="297" s="2" customFormat="1" ht="33" customHeight="1">
      <c r="A297" s="40"/>
      <c r="B297" s="41"/>
      <c r="C297" s="206" t="s">
        <v>309</v>
      </c>
      <c r="D297" s="206" t="s">
        <v>155</v>
      </c>
      <c r="E297" s="207" t="s">
        <v>1430</v>
      </c>
      <c r="F297" s="208" t="s">
        <v>308</v>
      </c>
      <c r="G297" s="209" t="s">
        <v>158</v>
      </c>
      <c r="H297" s="210">
        <v>63.5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49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160</v>
      </c>
      <c r="AT297" s="217" t="s">
        <v>155</v>
      </c>
      <c r="AU297" s="217" t="s">
        <v>88</v>
      </c>
      <c r="AY297" s="19" t="s">
        <v>153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86</v>
      </c>
      <c r="BK297" s="218">
        <f>ROUND(I297*H297,2)</f>
        <v>0</v>
      </c>
      <c r="BL297" s="19" t="s">
        <v>160</v>
      </c>
      <c r="BM297" s="217" t="s">
        <v>774</v>
      </c>
    </row>
    <row r="298" s="13" customFormat="1">
      <c r="A298" s="13"/>
      <c r="B298" s="224"/>
      <c r="C298" s="225"/>
      <c r="D298" s="226" t="s">
        <v>163</v>
      </c>
      <c r="E298" s="227" t="s">
        <v>19</v>
      </c>
      <c r="F298" s="228" t="s">
        <v>1431</v>
      </c>
      <c r="G298" s="225"/>
      <c r="H298" s="229">
        <v>63.5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163</v>
      </c>
      <c r="AU298" s="235" t="s">
        <v>88</v>
      </c>
      <c r="AV298" s="13" t="s">
        <v>88</v>
      </c>
      <c r="AW298" s="13" t="s">
        <v>37</v>
      </c>
      <c r="AX298" s="13" t="s">
        <v>78</v>
      </c>
      <c r="AY298" s="235" t="s">
        <v>153</v>
      </c>
    </row>
    <row r="299" s="14" customFormat="1">
      <c r="A299" s="14"/>
      <c r="B299" s="236"/>
      <c r="C299" s="237"/>
      <c r="D299" s="226" t="s">
        <v>163</v>
      </c>
      <c r="E299" s="238" t="s">
        <v>19</v>
      </c>
      <c r="F299" s="239" t="s">
        <v>312</v>
      </c>
      <c r="G299" s="237"/>
      <c r="H299" s="238" t="s">
        <v>19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163</v>
      </c>
      <c r="AU299" s="245" t="s">
        <v>88</v>
      </c>
      <c r="AV299" s="14" t="s">
        <v>86</v>
      </c>
      <c r="AW299" s="14" t="s">
        <v>37</v>
      </c>
      <c r="AX299" s="14" t="s">
        <v>78</v>
      </c>
      <c r="AY299" s="245" t="s">
        <v>153</v>
      </c>
    </row>
    <row r="300" s="15" customFormat="1">
      <c r="A300" s="15"/>
      <c r="B300" s="246"/>
      <c r="C300" s="247"/>
      <c r="D300" s="226" t="s">
        <v>163</v>
      </c>
      <c r="E300" s="248" t="s">
        <v>19</v>
      </c>
      <c r="F300" s="249" t="s">
        <v>166</v>
      </c>
      <c r="G300" s="247"/>
      <c r="H300" s="250">
        <v>63.5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163</v>
      </c>
      <c r="AU300" s="256" t="s">
        <v>88</v>
      </c>
      <c r="AV300" s="15" t="s">
        <v>160</v>
      </c>
      <c r="AW300" s="15" t="s">
        <v>37</v>
      </c>
      <c r="AX300" s="15" t="s">
        <v>86</v>
      </c>
      <c r="AY300" s="256" t="s">
        <v>153</v>
      </c>
    </row>
    <row r="301" s="2" customFormat="1" ht="33" customHeight="1">
      <c r="A301" s="40"/>
      <c r="B301" s="41"/>
      <c r="C301" s="206" t="s">
        <v>405</v>
      </c>
      <c r="D301" s="206" t="s">
        <v>155</v>
      </c>
      <c r="E301" s="207" t="s">
        <v>1430</v>
      </c>
      <c r="F301" s="208" t="s">
        <v>308</v>
      </c>
      <c r="G301" s="209" t="s">
        <v>158</v>
      </c>
      <c r="H301" s="210">
        <v>169</v>
      </c>
      <c r="I301" s="211"/>
      <c r="J301" s="212">
        <f>ROUND(I301*H301,2)</f>
        <v>0</v>
      </c>
      <c r="K301" s="208" t="s">
        <v>19</v>
      </c>
      <c r="L301" s="46"/>
      <c r="M301" s="213" t="s">
        <v>19</v>
      </c>
      <c r="N301" s="214" t="s">
        <v>49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160</v>
      </c>
      <c r="AT301" s="217" t="s">
        <v>155</v>
      </c>
      <c r="AU301" s="217" t="s">
        <v>88</v>
      </c>
      <c r="AY301" s="19" t="s">
        <v>153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86</v>
      </c>
      <c r="BK301" s="218">
        <f>ROUND(I301*H301,2)</f>
        <v>0</v>
      </c>
      <c r="BL301" s="19" t="s">
        <v>160</v>
      </c>
      <c r="BM301" s="217" t="s">
        <v>408</v>
      </c>
    </row>
    <row r="302" s="13" customFormat="1">
      <c r="A302" s="13"/>
      <c r="B302" s="224"/>
      <c r="C302" s="225"/>
      <c r="D302" s="226" t="s">
        <v>163</v>
      </c>
      <c r="E302" s="227" t="s">
        <v>19</v>
      </c>
      <c r="F302" s="228" t="s">
        <v>1428</v>
      </c>
      <c r="G302" s="225"/>
      <c r="H302" s="229">
        <v>169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163</v>
      </c>
      <c r="AU302" s="235" t="s">
        <v>88</v>
      </c>
      <c r="AV302" s="13" t="s">
        <v>88</v>
      </c>
      <c r="AW302" s="13" t="s">
        <v>37</v>
      </c>
      <c r="AX302" s="13" t="s">
        <v>78</v>
      </c>
      <c r="AY302" s="235" t="s">
        <v>153</v>
      </c>
    </row>
    <row r="303" s="14" customFormat="1">
      <c r="A303" s="14"/>
      <c r="B303" s="236"/>
      <c r="C303" s="237"/>
      <c r="D303" s="226" t="s">
        <v>163</v>
      </c>
      <c r="E303" s="238" t="s">
        <v>19</v>
      </c>
      <c r="F303" s="239" t="s">
        <v>1432</v>
      </c>
      <c r="G303" s="237"/>
      <c r="H303" s="238" t="s">
        <v>19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163</v>
      </c>
      <c r="AU303" s="245" t="s">
        <v>88</v>
      </c>
      <c r="AV303" s="14" t="s">
        <v>86</v>
      </c>
      <c r="AW303" s="14" t="s">
        <v>37</v>
      </c>
      <c r="AX303" s="14" t="s">
        <v>78</v>
      </c>
      <c r="AY303" s="245" t="s">
        <v>153</v>
      </c>
    </row>
    <row r="304" s="15" customFormat="1">
      <c r="A304" s="15"/>
      <c r="B304" s="246"/>
      <c r="C304" s="247"/>
      <c r="D304" s="226" t="s">
        <v>163</v>
      </c>
      <c r="E304" s="248" t="s">
        <v>19</v>
      </c>
      <c r="F304" s="249" t="s">
        <v>166</v>
      </c>
      <c r="G304" s="247"/>
      <c r="H304" s="250">
        <v>169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163</v>
      </c>
      <c r="AU304" s="256" t="s">
        <v>88</v>
      </c>
      <c r="AV304" s="15" t="s">
        <v>160</v>
      </c>
      <c r="AW304" s="15" t="s">
        <v>37</v>
      </c>
      <c r="AX304" s="15" t="s">
        <v>86</v>
      </c>
      <c r="AY304" s="256" t="s">
        <v>153</v>
      </c>
    </row>
    <row r="305" s="2" customFormat="1" ht="24.15" customHeight="1">
      <c r="A305" s="40"/>
      <c r="B305" s="41"/>
      <c r="C305" s="206" t="s">
        <v>310</v>
      </c>
      <c r="D305" s="206" t="s">
        <v>155</v>
      </c>
      <c r="E305" s="207" t="s">
        <v>1433</v>
      </c>
      <c r="F305" s="208" t="s">
        <v>1434</v>
      </c>
      <c r="G305" s="209" t="s">
        <v>158</v>
      </c>
      <c r="H305" s="210">
        <v>57</v>
      </c>
      <c r="I305" s="211"/>
      <c r="J305" s="212">
        <f>ROUND(I305*H305,2)</f>
        <v>0</v>
      </c>
      <c r="K305" s="208" t="s">
        <v>159</v>
      </c>
      <c r="L305" s="46"/>
      <c r="M305" s="213" t="s">
        <v>19</v>
      </c>
      <c r="N305" s="214" t="s">
        <v>49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160</v>
      </c>
      <c r="AT305" s="217" t="s">
        <v>155</v>
      </c>
      <c r="AU305" s="217" t="s">
        <v>88</v>
      </c>
      <c r="AY305" s="19" t="s">
        <v>153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86</v>
      </c>
      <c r="BK305" s="218">
        <f>ROUND(I305*H305,2)</f>
        <v>0</v>
      </c>
      <c r="BL305" s="19" t="s">
        <v>160</v>
      </c>
      <c r="BM305" s="217" t="s">
        <v>412</v>
      </c>
    </row>
    <row r="306" s="2" customFormat="1">
      <c r="A306" s="40"/>
      <c r="B306" s="41"/>
      <c r="C306" s="42"/>
      <c r="D306" s="219" t="s">
        <v>161</v>
      </c>
      <c r="E306" s="42"/>
      <c r="F306" s="220" t="s">
        <v>1435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161</v>
      </c>
      <c r="AU306" s="19" t="s">
        <v>88</v>
      </c>
    </row>
    <row r="307" s="13" customFormat="1">
      <c r="A307" s="13"/>
      <c r="B307" s="224"/>
      <c r="C307" s="225"/>
      <c r="D307" s="226" t="s">
        <v>163</v>
      </c>
      <c r="E307" s="227" t="s">
        <v>19</v>
      </c>
      <c r="F307" s="228" t="s">
        <v>429</v>
      </c>
      <c r="G307" s="225"/>
      <c r="H307" s="229">
        <v>57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163</v>
      </c>
      <c r="AU307" s="235" t="s">
        <v>88</v>
      </c>
      <c r="AV307" s="13" t="s">
        <v>88</v>
      </c>
      <c r="AW307" s="13" t="s">
        <v>37</v>
      </c>
      <c r="AX307" s="13" t="s">
        <v>78</v>
      </c>
      <c r="AY307" s="235" t="s">
        <v>153</v>
      </c>
    </row>
    <row r="308" s="14" customFormat="1">
      <c r="A308" s="14"/>
      <c r="B308" s="236"/>
      <c r="C308" s="237"/>
      <c r="D308" s="226" t="s">
        <v>163</v>
      </c>
      <c r="E308" s="238" t="s">
        <v>19</v>
      </c>
      <c r="F308" s="239" t="s">
        <v>190</v>
      </c>
      <c r="G308" s="237"/>
      <c r="H308" s="238" t="s">
        <v>19</v>
      </c>
      <c r="I308" s="240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163</v>
      </c>
      <c r="AU308" s="245" t="s">
        <v>88</v>
      </c>
      <c r="AV308" s="14" t="s">
        <v>86</v>
      </c>
      <c r="AW308" s="14" t="s">
        <v>37</v>
      </c>
      <c r="AX308" s="14" t="s">
        <v>78</v>
      </c>
      <c r="AY308" s="245" t="s">
        <v>153</v>
      </c>
    </row>
    <row r="309" s="15" customFormat="1">
      <c r="A309" s="15"/>
      <c r="B309" s="246"/>
      <c r="C309" s="247"/>
      <c r="D309" s="226" t="s">
        <v>163</v>
      </c>
      <c r="E309" s="248" t="s">
        <v>19</v>
      </c>
      <c r="F309" s="249" t="s">
        <v>166</v>
      </c>
      <c r="G309" s="247"/>
      <c r="H309" s="250">
        <v>57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163</v>
      </c>
      <c r="AU309" s="256" t="s">
        <v>88</v>
      </c>
      <c r="AV309" s="15" t="s">
        <v>160</v>
      </c>
      <c r="AW309" s="15" t="s">
        <v>37</v>
      </c>
      <c r="AX309" s="15" t="s">
        <v>86</v>
      </c>
      <c r="AY309" s="256" t="s">
        <v>153</v>
      </c>
    </row>
    <row r="310" s="2" customFormat="1" ht="16.5" customHeight="1">
      <c r="A310" s="40"/>
      <c r="B310" s="41"/>
      <c r="C310" s="206" t="s">
        <v>415</v>
      </c>
      <c r="D310" s="206" t="s">
        <v>155</v>
      </c>
      <c r="E310" s="207" t="s">
        <v>314</v>
      </c>
      <c r="F310" s="208" t="s">
        <v>315</v>
      </c>
      <c r="G310" s="209" t="s">
        <v>158</v>
      </c>
      <c r="H310" s="210">
        <v>4198</v>
      </c>
      <c r="I310" s="211"/>
      <c r="J310" s="212">
        <f>ROUND(I310*H310,2)</f>
        <v>0</v>
      </c>
      <c r="K310" s="208" t="s">
        <v>159</v>
      </c>
      <c r="L310" s="46"/>
      <c r="M310" s="213" t="s">
        <v>19</v>
      </c>
      <c r="N310" s="214" t="s">
        <v>49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160</v>
      </c>
      <c r="AT310" s="217" t="s">
        <v>155</v>
      </c>
      <c r="AU310" s="217" t="s">
        <v>88</v>
      </c>
      <c r="AY310" s="19" t="s">
        <v>153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86</v>
      </c>
      <c r="BK310" s="218">
        <f>ROUND(I310*H310,2)</f>
        <v>0</v>
      </c>
      <c r="BL310" s="19" t="s">
        <v>160</v>
      </c>
      <c r="BM310" s="217" t="s">
        <v>418</v>
      </c>
    </row>
    <row r="311" s="2" customFormat="1">
      <c r="A311" s="40"/>
      <c r="B311" s="41"/>
      <c r="C311" s="42"/>
      <c r="D311" s="219" t="s">
        <v>161</v>
      </c>
      <c r="E311" s="42"/>
      <c r="F311" s="220" t="s">
        <v>316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161</v>
      </c>
      <c r="AU311" s="19" t="s">
        <v>88</v>
      </c>
    </row>
    <row r="312" s="13" customFormat="1">
      <c r="A312" s="13"/>
      <c r="B312" s="224"/>
      <c r="C312" s="225"/>
      <c r="D312" s="226" t="s">
        <v>163</v>
      </c>
      <c r="E312" s="227" t="s">
        <v>19</v>
      </c>
      <c r="F312" s="228" t="s">
        <v>1427</v>
      </c>
      <c r="G312" s="225"/>
      <c r="H312" s="229">
        <v>4198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163</v>
      </c>
      <c r="AU312" s="235" t="s">
        <v>88</v>
      </c>
      <c r="AV312" s="13" t="s">
        <v>88</v>
      </c>
      <c r="AW312" s="13" t="s">
        <v>37</v>
      </c>
      <c r="AX312" s="13" t="s">
        <v>78</v>
      </c>
      <c r="AY312" s="235" t="s">
        <v>153</v>
      </c>
    </row>
    <row r="313" s="14" customFormat="1">
      <c r="A313" s="14"/>
      <c r="B313" s="236"/>
      <c r="C313" s="237"/>
      <c r="D313" s="226" t="s">
        <v>163</v>
      </c>
      <c r="E313" s="238" t="s">
        <v>19</v>
      </c>
      <c r="F313" s="239" t="s">
        <v>317</v>
      </c>
      <c r="G313" s="237"/>
      <c r="H313" s="238" t="s">
        <v>19</v>
      </c>
      <c r="I313" s="240"/>
      <c r="J313" s="237"/>
      <c r="K313" s="237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163</v>
      </c>
      <c r="AU313" s="245" t="s">
        <v>88</v>
      </c>
      <c r="AV313" s="14" t="s">
        <v>86</v>
      </c>
      <c r="AW313" s="14" t="s">
        <v>37</v>
      </c>
      <c r="AX313" s="14" t="s">
        <v>78</v>
      </c>
      <c r="AY313" s="245" t="s">
        <v>153</v>
      </c>
    </row>
    <row r="314" s="15" customFormat="1">
      <c r="A314" s="15"/>
      <c r="B314" s="246"/>
      <c r="C314" s="247"/>
      <c r="D314" s="226" t="s">
        <v>163</v>
      </c>
      <c r="E314" s="248" t="s">
        <v>19</v>
      </c>
      <c r="F314" s="249" t="s">
        <v>166</v>
      </c>
      <c r="G314" s="247"/>
      <c r="H314" s="250">
        <v>4198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163</v>
      </c>
      <c r="AU314" s="256" t="s">
        <v>88</v>
      </c>
      <c r="AV314" s="15" t="s">
        <v>160</v>
      </c>
      <c r="AW314" s="15" t="s">
        <v>37</v>
      </c>
      <c r="AX314" s="15" t="s">
        <v>86</v>
      </c>
      <c r="AY314" s="256" t="s">
        <v>153</v>
      </c>
    </row>
    <row r="315" s="2" customFormat="1" ht="16.5" customHeight="1">
      <c r="A315" s="40"/>
      <c r="B315" s="41"/>
      <c r="C315" s="206" t="s">
        <v>231</v>
      </c>
      <c r="D315" s="206" t="s">
        <v>155</v>
      </c>
      <c r="E315" s="207" t="s">
        <v>314</v>
      </c>
      <c r="F315" s="208" t="s">
        <v>315</v>
      </c>
      <c r="G315" s="209" t="s">
        <v>158</v>
      </c>
      <c r="H315" s="210">
        <v>169</v>
      </c>
      <c r="I315" s="211"/>
      <c r="J315" s="212">
        <f>ROUND(I315*H315,2)</f>
        <v>0</v>
      </c>
      <c r="K315" s="208" t="s">
        <v>159</v>
      </c>
      <c r="L315" s="46"/>
      <c r="M315" s="213" t="s">
        <v>19</v>
      </c>
      <c r="N315" s="214" t="s">
        <v>49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160</v>
      </c>
      <c r="AT315" s="217" t="s">
        <v>155</v>
      </c>
      <c r="AU315" s="217" t="s">
        <v>88</v>
      </c>
      <c r="AY315" s="19" t="s">
        <v>153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86</v>
      </c>
      <c r="BK315" s="218">
        <f>ROUND(I315*H315,2)</f>
        <v>0</v>
      </c>
      <c r="BL315" s="19" t="s">
        <v>160</v>
      </c>
      <c r="BM315" s="217" t="s">
        <v>421</v>
      </c>
    </row>
    <row r="316" s="2" customFormat="1">
      <c r="A316" s="40"/>
      <c r="B316" s="41"/>
      <c r="C316" s="42"/>
      <c r="D316" s="219" t="s">
        <v>161</v>
      </c>
      <c r="E316" s="42"/>
      <c r="F316" s="220" t="s">
        <v>316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161</v>
      </c>
      <c r="AU316" s="19" t="s">
        <v>88</v>
      </c>
    </row>
    <row r="317" s="13" customFormat="1">
      <c r="A317" s="13"/>
      <c r="B317" s="224"/>
      <c r="C317" s="225"/>
      <c r="D317" s="226" t="s">
        <v>163</v>
      </c>
      <c r="E317" s="227" t="s">
        <v>19</v>
      </c>
      <c r="F317" s="228" t="s">
        <v>1428</v>
      </c>
      <c r="G317" s="225"/>
      <c r="H317" s="229">
        <v>169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163</v>
      </c>
      <c r="AU317" s="235" t="s">
        <v>88</v>
      </c>
      <c r="AV317" s="13" t="s">
        <v>88</v>
      </c>
      <c r="AW317" s="13" t="s">
        <v>37</v>
      </c>
      <c r="AX317" s="13" t="s">
        <v>78</v>
      </c>
      <c r="AY317" s="235" t="s">
        <v>153</v>
      </c>
    </row>
    <row r="318" s="14" customFormat="1">
      <c r="A318" s="14"/>
      <c r="B318" s="236"/>
      <c r="C318" s="237"/>
      <c r="D318" s="226" t="s">
        <v>163</v>
      </c>
      <c r="E318" s="238" t="s">
        <v>19</v>
      </c>
      <c r="F318" s="239" t="s">
        <v>1436</v>
      </c>
      <c r="G318" s="237"/>
      <c r="H318" s="238" t="s">
        <v>19</v>
      </c>
      <c r="I318" s="240"/>
      <c r="J318" s="237"/>
      <c r="K318" s="237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163</v>
      </c>
      <c r="AU318" s="245" t="s">
        <v>88</v>
      </c>
      <c r="AV318" s="14" t="s">
        <v>86</v>
      </c>
      <c r="AW318" s="14" t="s">
        <v>37</v>
      </c>
      <c r="AX318" s="14" t="s">
        <v>78</v>
      </c>
      <c r="AY318" s="245" t="s">
        <v>153</v>
      </c>
    </row>
    <row r="319" s="15" customFormat="1">
      <c r="A319" s="15"/>
      <c r="B319" s="246"/>
      <c r="C319" s="247"/>
      <c r="D319" s="226" t="s">
        <v>163</v>
      </c>
      <c r="E319" s="248" t="s">
        <v>19</v>
      </c>
      <c r="F319" s="249" t="s">
        <v>166</v>
      </c>
      <c r="G319" s="247"/>
      <c r="H319" s="250">
        <v>169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163</v>
      </c>
      <c r="AU319" s="256" t="s">
        <v>88</v>
      </c>
      <c r="AV319" s="15" t="s">
        <v>160</v>
      </c>
      <c r="AW319" s="15" t="s">
        <v>37</v>
      </c>
      <c r="AX319" s="15" t="s">
        <v>86</v>
      </c>
      <c r="AY319" s="256" t="s">
        <v>153</v>
      </c>
    </row>
    <row r="320" s="2" customFormat="1" ht="16.5" customHeight="1">
      <c r="A320" s="40"/>
      <c r="B320" s="41"/>
      <c r="C320" s="206" t="s">
        <v>422</v>
      </c>
      <c r="D320" s="206" t="s">
        <v>155</v>
      </c>
      <c r="E320" s="207" t="s">
        <v>318</v>
      </c>
      <c r="F320" s="208" t="s">
        <v>319</v>
      </c>
      <c r="G320" s="209" t="s">
        <v>158</v>
      </c>
      <c r="H320" s="210">
        <v>4198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49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160</v>
      </c>
      <c r="AT320" s="217" t="s">
        <v>155</v>
      </c>
      <c r="AU320" s="217" t="s">
        <v>88</v>
      </c>
      <c r="AY320" s="19" t="s">
        <v>153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86</v>
      </c>
      <c r="BK320" s="218">
        <f>ROUND(I320*H320,2)</f>
        <v>0</v>
      </c>
      <c r="BL320" s="19" t="s">
        <v>160</v>
      </c>
      <c r="BM320" s="217" t="s">
        <v>425</v>
      </c>
    </row>
    <row r="321" s="13" customFormat="1">
      <c r="A321" s="13"/>
      <c r="B321" s="224"/>
      <c r="C321" s="225"/>
      <c r="D321" s="226" t="s">
        <v>163</v>
      </c>
      <c r="E321" s="227" t="s">
        <v>19</v>
      </c>
      <c r="F321" s="228" t="s">
        <v>1427</v>
      </c>
      <c r="G321" s="225"/>
      <c r="H321" s="229">
        <v>4198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163</v>
      </c>
      <c r="AU321" s="235" t="s">
        <v>88</v>
      </c>
      <c r="AV321" s="13" t="s">
        <v>88</v>
      </c>
      <c r="AW321" s="13" t="s">
        <v>37</v>
      </c>
      <c r="AX321" s="13" t="s">
        <v>78</v>
      </c>
      <c r="AY321" s="235" t="s">
        <v>153</v>
      </c>
    </row>
    <row r="322" s="14" customFormat="1">
      <c r="A322" s="14"/>
      <c r="B322" s="236"/>
      <c r="C322" s="237"/>
      <c r="D322" s="226" t="s">
        <v>163</v>
      </c>
      <c r="E322" s="238" t="s">
        <v>19</v>
      </c>
      <c r="F322" s="239" t="s">
        <v>321</v>
      </c>
      <c r="G322" s="237"/>
      <c r="H322" s="238" t="s">
        <v>19</v>
      </c>
      <c r="I322" s="240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163</v>
      </c>
      <c r="AU322" s="245" t="s">
        <v>88</v>
      </c>
      <c r="AV322" s="14" t="s">
        <v>86</v>
      </c>
      <c r="AW322" s="14" t="s">
        <v>37</v>
      </c>
      <c r="AX322" s="14" t="s">
        <v>78</v>
      </c>
      <c r="AY322" s="245" t="s">
        <v>153</v>
      </c>
    </row>
    <row r="323" s="15" customFormat="1">
      <c r="A323" s="15"/>
      <c r="B323" s="246"/>
      <c r="C323" s="247"/>
      <c r="D323" s="226" t="s">
        <v>163</v>
      </c>
      <c r="E323" s="248" t="s">
        <v>19</v>
      </c>
      <c r="F323" s="249" t="s">
        <v>166</v>
      </c>
      <c r="G323" s="247"/>
      <c r="H323" s="250">
        <v>4198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163</v>
      </c>
      <c r="AU323" s="256" t="s">
        <v>88</v>
      </c>
      <c r="AV323" s="15" t="s">
        <v>160</v>
      </c>
      <c r="AW323" s="15" t="s">
        <v>37</v>
      </c>
      <c r="AX323" s="15" t="s">
        <v>86</v>
      </c>
      <c r="AY323" s="256" t="s">
        <v>153</v>
      </c>
    </row>
    <row r="324" s="2" customFormat="1" ht="16.5" customHeight="1">
      <c r="A324" s="40"/>
      <c r="B324" s="41"/>
      <c r="C324" s="206" t="s">
        <v>320</v>
      </c>
      <c r="D324" s="206" t="s">
        <v>155</v>
      </c>
      <c r="E324" s="207" t="s">
        <v>318</v>
      </c>
      <c r="F324" s="208" t="s">
        <v>319</v>
      </c>
      <c r="G324" s="209" t="s">
        <v>158</v>
      </c>
      <c r="H324" s="210">
        <v>63.5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49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160</v>
      </c>
      <c r="AT324" s="217" t="s">
        <v>155</v>
      </c>
      <c r="AU324" s="217" t="s">
        <v>88</v>
      </c>
      <c r="AY324" s="19" t="s">
        <v>153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86</v>
      </c>
      <c r="BK324" s="218">
        <f>ROUND(I324*H324,2)</f>
        <v>0</v>
      </c>
      <c r="BL324" s="19" t="s">
        <v>160</v>
      </c>
      <c r="BM324" s="217" t="s">
        <v>428</v>
      </c>
    </row>
    <row r="325" s="13" customFormat="1">
      <c r="A325" s="13"/>
      <c r="B325" s="224"/>
      <c r="C325" s="225"/>
      <c r="D325" s="226" t="s">
        <v>163</v>
      </c>
      <c r="E325" s="227" t="s">
        <v>19</v>
      </c>
      <c r="F325" s="228" t="s">
        <v>1431</v>
      </c>
      <c r="G325" s="225"/>
      <c r="H325" s="229">
        <v>63.5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163</v>
      </c>
      <c r="AU325" s="235" t="s">
        <v>88</v>
      </c>
      <c r="AV325" s="13" t="s">
        <v>88</v>
      </c>
      <c r="AW325" s="13" t="s">
        <v>37</v>
      </c>
      <c r="AX325" s="13" t="s">
        <v>78</v>
      </c>
      <c r="AY325" s="235" t="s">
        <v>153</v>
      </c>
    </row>
    <row r="326" s="14" customFormat="1">
      <c r="A326" s="14"/>
      <c r="B326" s="236"/>
      <c r="C326" s="237"/>
      <c r="D326" s="226" t="s">
        <v>163</v>
      </c>
      <c r="E326" s="238" t="s">
        <v>19</v>
      </c>
      <c r="F326" s="239" t="s">
        <v>324</v>
      </c>
      <c r="G326" s="237"/>
      <c r="H326" s="238" t="s">
        <v>19</v>
      </c>
      <c r="I326" s="240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163</v>
      </c>
      <c r="AU326" s="245" t="s">
        <v>88</v>
      </c>
      <c r="AV326" s="14" t="s">
        <v>86</v>
      </c>
      <c r="AW326" s="14" t="s">
        <v>37</v>
      </c>
      <c r="AX326" s="14" t="s">
        <v>78</v>
      </c>
      <c r="AY326" s="245" t="s">
        <v>153</v>
      </c>
    </row>
    <row r="327" s="15" customFormat="1">
      <c r="A327" s="15"/>
      <c r="B327" s="246"/>
      <c r="C327" s="247"/>
      <c r="D327" s="226" t="s">
        <v>163</v>
      </c>
      <c r="E327" s="248" t="s">
        <v>19</v>
      </c>
      <c r="F327" s="249" t="s">
        <v>166</v>
      </c>
      <c r="G327" s="247"/>
      <c r="H327" s="250">
        <v>63.5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163</v>
      </c>
      <c r="AU327" s="256" t="s">
        <v>88</v>
      </c>
      <c r="AV327" s="15" t="s">
        <v>160</v>
      </c>
      <c r="AW327" s="15" t="s">
        <v>37</v>
      </c>
      <c r="AX327" s="15" t="s">
        <v>86</v>
      </c>
      <c r="AY327" s="256" t="s">
        <v>153</v>
      </c>
    </row>
    <row r="328" s="2" customFormat="1" ht="16.5" customHeight="1">
      <c r="A328" s="40"/>
      <c r="B328" s="41"/>
      <c r="C328" s="206" t="s">
        <v>429</v>
      </c>
      <c r="D328" s="206" t="s">
        <v>155</v>
      </c>
      <c r="E328" s="207" t="s">
        <v>318</v>
      </c>
      <c r="F328" s="208" t="s">
        <v>319</v>
      </c>
      <c r="G328" s="209" t="s">
        <v>158</v>
      </c>
      <c r="H328" s="210">
        <v>169</v>
      </c>
      <c r="I328" s="211"/>
      <c r="J328" s="212">
        <f>ROUND(I328*H328,2)</f>
        <v>0</v>
      </c>
      <c r="K328" s="208" t="s">
        <v>19</v>
      </c>
      <c r="L328" s="46"/>
      <c r="M328" s="213" t="s">
        <v>19</v>
      </c>
      <c r="N328" s="214" t="s">
        <v>49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160</v>
      </c>
      <c r="AT328" s="217" t="s">
        <v>155</v>
      </c>
      <c r="AU328" s="217" t="s">
        <v>88</v>
      </c>
      <c r="AY328" s="19" t="s">
        <v>153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86</v>
      </c>
      <c r="BK328" s="218">
        <f>ROUND(I328*H328,2)</f>
        <v>0</v>
      </c>
      <c r="BL328" s="19" t="s">
        <v>160</v>
      </c>
      <c r="BM328" s="217" t="s">
        <v>432</v>
      </c>
    </row>
    <row r="329" s="13" customFormat="1">
      <c r="A329" s="13"/>
      <c r="B329" s="224"/>
      <c r="C329" s="225"/>
      <c r="D329" s="226" t="s">
        <v>163</v>
      </c>
      <c r="E329" s="227" t="s">
        <v>19</v>
      </c>
      <c r="F329" s="228" t="s">
        <v>1428</v>
      </c>
      <c r="G329" s="225"/>
      <c r="H329" s="229">
        <v>169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163</v>
      </c>
      <c r="AU329" s="235" t="s">
        <v>88</v>
      </c>
      <c r="AV329" s="13" t="s">
        <v>88</v>
      </c>
      <c r="AW329" s="13" t="s">
        <v>37</v>
      </c>
      <c r="AX329" s="13" t="s">
        <v>78</v>
      </c>
      <c r="AY329" s="235" t="s">
        <v>153</v>
      </c>
    </row>
    <row r="330" s="14" customFormat="1">
      <c r="A330" s="14"/>
      <c r="B330" s="236"/>
      <c r="C330" s="237"/>
      <c r="D330" s="226" t="s">
        <v>163</v>
      </c>
      <c r="E330" s="238" t="s">
        <v>19</v>
      </c>
      <c r="F330" s="239" t="s">
        <v>1437</v>
      </c>
      <c r="G330" s="237"/>
      <c r="H330" s="238" t="s">
        <v>19</v>
      </c>
      <c r="I330" s="240"/>
      <c r="J330" s="237"/>
      <c r="K330" s="237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163</v>
      </c>
      <c r="AU330" s="245" t="s">
        <v>88</v>
      </c>
      <c r="AV330" s="14" t="s">
        <v>86</v>
      </c>
      <c r="AW330" s="14" t="s">
        <v>37</v>
      </c>
      <c r="AX330" s="14" t="s">
        <v>78</v>
      </c>
      <c r="AY330" s="245" t="s">
        <v>153</v>
      </c>
    </row>
    <row r="331" s="15" customFormat="1">
      <c r="A331" s="15"/>
      <c r="B331" s="246"/>
      <c r="C331" s="247"/>
      <c r="D331" s="226" t="s">
        <v>163</v>
      </c>
      <c r="E331" s="248" t="s">
        <v>19</v>
      </c>
      <c r="F331" s="249" t="s">
        <v>166</v>
      </c>
      <c r="G331" s="247"/>
      <c r="H331" s="250">
        <v>169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163</v>
      </c>
      <c r="AU331" s="256" t="s">
        <v>88</v>
      </c>
      <c r="AV331" s="15" t="s">
        <v>160</v>
      </c>
      <c r="AW331" s="15" t="s">
        <v>37</v>
      </c>
      <c r="AX331" s="15" t="s">
        <v>86</v>
      </c>
      <c r="AY331" s="256" t="s">
        <v>153</v>
      </c>
    </row>
    <row r="332" s="2" customFormat="1" ht="16.5" customHeight="1">
      <c r="A332" s="40"/>
      <c r="B332" s="41"/>
      <c r="C332" s="206" t="s">
        <v>323</v>
      </c>
      <c r="D332" s="206" t="s">
        <v>155</v>
      </c>
      <c r="E332" s="207" t="s">
        <v>325</v>
      </c>
      <c r="F332" s="208" t="s">
        <v>326</v>
      </c>
      <c r="G332" s="209" t="s">
        <v>158</v>
      </c>
      <c r="H332" s="210">
        <v>63.5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49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160</v>
      </c>
      <c r="AT332" s="217" t="s">
        <v>155</v>
      </c>
      <c r="AU332" s="217" t="s">
        <v>88</v>
      </c>
      <c r="AY332" s="19" t="s">
        <v>153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86</v>
      </c>
      <c r="BK332" s="218">
        <f>ROUND(I332*H332,2)</f>
        <v>0</v>
      </c>
      <c r="BL332" s="19" t="s">
        <v>160</v>
      </c>
      <c r="BM332" s="217" t="s">
        <v>435</v>
      </c>
    </row>
    <row r="333" s="13" customFormat="1">
      <c r="A333" s="13"/>
      <c r="B333" s="224"/>
      <c r="C333" s="225"/>
      <c r="D333" s="226" t="s">
        <v>163</v>
      </c>
      <c r="E333" s="227" t="s">
        <v>19</v>
      </c>
      <c r="F333" s="228" t="s">
        <v>1431</v>
      </c>
      <c r="G333" s="225"/>
      <c r="H333" s="229">
        <v>63.5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163</v>
      </c>
      <c r="AU333" s="235" t="s">
        <v>88</v>
      </c>
      <c r="AV333" s="13" t="s">
        <v>88</v>
      </c>
      <c r="AW333" s="13" t="s">
        <v>37</v>
      </c>
      <c r="AX333" s="13" t="s">
        <v>78</v>
      </c>
      <c r="AY333" s="235" t="s">
        <v>153</v>
      </c>
    </row>
    <row r="334" s="14" customFormat="1">
      <c r="A334" s="14"/>
      <c r="B334" s="236"/>
      <c r="C334" s="237"/>
      <c r="D334" s="226" t="s">
        <v>163</v>
      </c>
      <c r="E334" s="238" t="s">
        <v>19</v>
      </c>
      <c r="F334" s="239" t="s">
        <v>324</v>
      </c>
      <c r="G334" s="237"/>
      <c r="H334" s="238" t="s">
        <v>19</v>
      </c>
      <c r="I334" s="240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163</v>
      </c>
      <c r="AU334" s="245" t="s">
        <v>88</v>
      </c>
      <c r="AV334" s="14" t="s">
        <v>86</v>
      </c>
      <c r="AW334" s="14" t="s">
        <v>37</v>
      </c>
      <c r="AX334" s="14" t="s">
        <v>78</v>
      </c>
      <c r="AY334" s="245" t="s">
        <v>153</v>
      </c>
    </row>
    <row r="335" s="15" customFormat="1">
      <c r="A335" s="15"/>
      <c r="B335" s="246"/>
      <c r="C335" s="247"/>
      <c r="D335" s="226" t="s">
        <v>163</v>
      </c>
      <c r="E335" s="248" t="s">
        <v>19</v>
      </c>
      <c r="F335" s="249" t="s">
        <v>166</v>
      </c>
      <c r="G335" s="247"/>
      <c r="H335" s="250">
        <v>63.5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163</v>
      </c>
      <c r="AU335" s="256" t="s">
        <v>88</v>
      </c>
      <c r="AV335" s="15" t="s">
        <v>160</v>
      </c>
      <c r="AW335" s="15" t="s">
        <v>37</v>
      </c>
      <c r="AX335" s="15" t="s">
        <v>86</v>
      </c>
      <c r="AY335" s="256" t="s">
        <v>153</v>
      </c>
    </row>
    <row r="336" s="2" customFormat="1" ht="24.15" customHeight="1">
      <c r="A336" s="40"/>
      <c r="B336" s="41"/>
      <c r="C336" s="206" t="s">
        <v>436</v>
      </c>
      <c r="D336" s="206" t="s">
        <v>155</v>
      </c>
      <c r="E336" s="207" t="s">
        <v>328</v>
      </c>
      <c r="F336" s="208" t="s">
        <v>329</v>
      </c>
      <c r="G336" s="209" t="s">
        <v>158</v>
      </c>
      <c r="H336" s="210">
        <v>4198</v>
      </c>
      <c r="I336" s="211"/>
      <c r="J336" s="212">
        <f>ROUND(I336*H336,2)</f>
        <v>0</v>
      </c>
      <c r="K336" s="208" t="s">
        <v>19</v>
      </c>
      <c r="L336" s="46"/>
      <c r="M336" s="213" t="s">
        <v>19</v>
      </c>
      <c r="N336" s="214" t="s">
        <v>49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160</v>
      </c>
      <c r="AT336" s="217" t="s">
        <v>155</v>
      </c>
      <c r="AU336" s="217" t="s">
        <v>88</v>
      </c>
      <c r="AY336" s="19" t="s">
        <v>153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86</v>
      </c>
      <c r="BK336" s="218">
        <f>ROUND(I336*H336,2)</f>
        <v>0</v>
      </c>
      <c r="BL336" s="19" t="s">
        <v>160</v>
      </c>
      <c r="BM336" s="217" t="s">
        <v>437</v>
      </c>
    </row>
    <row r="337" s="13" customFormat="1">
      <c r="A337" s="13"/>
      <c r="B337" s="224"/>
      <c r="C337" s="225"/>
      <c r="D337" s="226" t="s">
        <v>163</v>
      </c>
      <c r="E337" s="227" t="s">
        <v>19</v>
      </c>
      <c r="F337" s="228" t="s">
        <v>1427</v>
      </c>
      <c r="G337" s="225"/>
      <c r="H337" s="229">
        <v>4198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163</v>
      </c>
      <c r="AU337" s="235" t="s">
        <v>88</v>
      </c>
      <c r="AV337" s="13" t="s">
        <v>88</v>
      </c>
      <c r="AW337" s="13" t="s">
        <v>37</v>
      </c>
      <c r="AX337" s="13" t="s">
        <v>78</v>
      </c>
      <c r="AY337" s="235" t="s">
        <v>153</v>
      </c>
    </row>
    <row r="338" s="14" customFormat="1">
      <c r="A338" s="14"/>
      <c r="B338" s="236"/>
      <c r="C338" s="237"/>
      <c r="D338" s="226" t="s">
        <v>163</v>
      </c>
      <c r="E338" s="238" t="s">
        <v>19</v>
      </c>
      <c r="F338" s="239" t="s">
        <v>331</v>
      </c>
      <c r="G338" s="237"/>
      <c r="H338" s="238" t="s">
        <v>19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163</v>
      </c>
      <c r="AU338" s="245" t="s">
        <v>88</v>
      </c>
      <c r="AV338" s="14" t="s">
        <v>86</v>
      </c>
      <c r="AW338" s="14" t="s">
        <v>37</v>
      </c>
      <c r="AX338" s="14" t="s">
        <v>78</v>
      </c>
      <c r="AY338" s="245" t="s">
        <v>153</v>
      </c>
    </row>
    <row r="339" s="15" customFormat="1">
      <c r="A339" s="15"/>
      <c r="B339" s="246"/>
      <c r="C339" s="247"/>
      <c r="D339" s="226" t="s">
        <v>163</v>
      </c>
      <c r="E339" s="248" t="s">
        <v>19</v>
      </c>
      <c r="F339" s="249" t="s">
        <v>166</v>
      </c>
      <c r="G339" s="247"/>
      <c r="H339" s="250">
        <v>4198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163</v>
      </c>
      <c r="AU339" s="256" t="s">
        <v>88</v>
      </c>
      <c r="AV339" s="15" t="s">
        <v>160</v>
      </c>
      <c r="AW339" s="15" t="s">
        <v>37</v>
      </c>
      <c r="AX339" s="15" t="s">
        <v>86</v>
      </c>
      <c r="AY339" s="256" t="s">
        <v>153</v>
      </c>
    </row>
    <row r="340" s="2" customFormat="1" ht="24.15" customHeight="1">
      <c r="A340" s="40"/>
      <c r="B340" s="41"/>
      <c r="C340" s="206" t="s">
        <v>327</v>
      </c>
      <c r="D340" s="206" t="s">
        <v>155</v>
      </c>
      <c r="E340" s="207" t="s">
        <v>328</v>
      </c>
      <c r="F340" s="208" t="s">
        <v>329</v>
      </c>
      <c r="G340" s="209" t="s">
        <v>158</v>
      </c>
      <c r="H340" s="210">
        <v>63.5</v>
      </c>
      <c r="I340" s="211"/>
      <c r="J340" s="212">
        <f>ROUND(I340*H340,2)</f>
        <v>0</v>
      </c>
      <c r="K340" s="208" t="s">
        <v>19</v>
      </c>
      <c r="L340" s="46"/>
      <c r="M340" s="213" t="s">
        <v>19</v>
      </c>
      <c r="N340" s="214" t="s">
        <v>49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160</v>
      </c>
      <c r="AT340" s="217" t="s">
        <v>155</v>
      </c>
      <c r="AU340" s="217" t="s">
        <v>88</v>
      </c>
      <c r="AY340" s="19" t="s">
        <v>153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86</v>
      </c>
      <c r="BK340" s="218">
        <f>ROUND(I340*H340,2)</f>
        <v>0</v>
      </c>
      <c r="BL340" s="19" t="s">
        <v>160</v>
      </c>
      <c r="BM340" s="217" t="s">
        <v>441</v>
      </c>
    </row>
    <row r="341" s="13" customFormat="1">
      <c r="A341" s="13"/>
      <c r="B341" s="224"/>
      <c r="C341" s="225"/>
      <c r="D341" s="226" t="s">
        <v>163</v>
      </c>
      <c r="E341" s="227" t="s">
        <v>19</v>
      </c>
      <c r="F341" s="228" t="s">
        <v>1431</v>
      </c>
      <c r="G341" s="225"/>
      <c r="H341" s="229">
        <v>63.5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163</v>
      </c>
      <c r="AU341" s="235" t="s">
        <v>88</v>
      </c>
      <c r="AV341" s="13" t="s">
        <v>88</v>
      </c>
      <c r="AW341" s="13" t="s">
        <v>37</v>
      </c>
      <c r="AX341" s="13" t="s">
        <v>78</v>
      </c>
      <c r="AY341" s="235" t="s">
        <v>153</v>
      </c>
    </row>
    <row r="342" s="14" customFormat="1">
      <c r="A342" s="14"/>
      <c r="B342" s="236"/>
      <c r="C342" s="237"/>
      <c r="D342" s="226" t="s">
        <v>163</v>
      </c>
      <c r="E342" s="238" t="s">
        <v>19</v>
      </c>
      <c r="F342" s="239" t="s">
        <v>312</v>
      </c>
      <c r="G342" s="237"/>
      <c r="H342" s="238" t="s">
        <v>19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163</v>
      </c>
      <c r="AU342" s="245" t="s">
        <v>88</v>
      </c>
      <c r="AV342" s="14" t="s">
        <v>86</v>
      </c>
      <c r="AW342" s="14" t="s">
        <v>37</v>
      </c>
      <c r="AX342" s="14" t="s">
        <v>78</v>
      </c>
      <c r="AY342" s="245" t="s">
        <v>153</v>
      </c>
    </row>
    <row r="343" s="15" customFormat="1">
      <c r="A343" s="15"/>
      <c r="B343" s="246"/>
      <c r="C343" s="247"/>
      <c r="D343" s="226" t="s">
        <v>163</v>
      </c>
      <c r="E343" s="248" t="s">
        <v>19</v>
      </c>
      <c r="F343" s="249" t="s">
        <v>166</v>
      </c>
      <c r="G343" s="247"/>
      <c r="H343" s="250">
        <v>63.5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163</v>
      </c>
      <c r="AU343" s="256" t="s">
        <v>88</v>
      </c>
      <c r="AV343" s="15" t="s">
        <v>160</v>
      </c>
      <c r="AW343" s="15" t="s">
        <v>37</v>
      </c>
      <c r="AX343" s="15" t="s">
        <v>86</v>
      </c>
      <c r="AY343" s="256" t="s">
        <v>153</v>
      </c>
    </row>
    <row r="344" s="2" customFormat="1" ht="24.15" customHeight="1">
      <c r="A344" s="40"/>
      <c r="B344" s="41"/>
      <c r="C344" s="206" t="s">
        <v>442</v>
      </c>
      <c r="D344" s="206" t="s">
        <v>155</v>
      </c>
      <c r="E344" s="207" t="s">
        <v>328</v>
      </c>
      <c r="F344" s="208" t="s">
        <v>329</v>
      </c>
      <c r="G344" s="209" t="s">
        <v>158</v>
      </c>
      <c r="H344" s="210">
        <v>169</v>
      </c>
      <c r="I344" s="211"/>
      <c r="J344" s="212">
        <f>ROUND(I344*H344,2)</f>
        <v>0</v>
      </c>
      <c r="K344" s="208" t="s">
        <v>19</v>
      </c>
      <c r="L344" s="46"/>
      <c r="M344" s="213" t="s">
        <v>19</v>
      </c>
      <c r="N344" s="214" t="s">
        <v>49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160</v>
      </c>
      <c r="AT344" s="217" t="s">
        <v>155</v>
      </c>
      <c r="AU344" s="217" t="s">
        <v>88</v>
      </c>
      <c r="AY344" s="19" t="s">
        <v>153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86</v>
      </c>
      <c r="BK344" s="218">
        <f>ROUND(I344*H344,2)</f>
        <v>0</v>
      </c>
      <c r="BL344" s="19" t="s">
        <v>160</v>
      </c>
      <c r="BM344" s="217" t="s">
        <v>445</v>
      </c>
    </row>
    <row r="345" s="13" customFormat="1">
      <c r="A345" s="13"/>
      <c r="B345" s="224"/>
      <c r="C345" s="225"/>
      <c r="D345" s="226" t="s">
        <v>163</v>
      </c>
      <c r="E345" s="227" t="s">
        <v>19</v>
      </c>
      <c r="F345" s="228" t="s">
        <v>1428</v>
      </c>
      <c r="G345" s="225"/>
      <c r="H345" s="229">
        <v>169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163</v>
      </c>
      <c r="AU345" s="235" t="s">
        <v>88</v>
      </c>
      <c r="AV345" s="13" t="s">
        <v>88</v>
      </c>
      <c r="AW345" s="13" t="s">
        <v>37</v>
      </c>
      <c r="AX345" s="13" t="s">
        <v>78</v>
      </c>
      <c r="AY345" s="235" t="s">
        <v>153</v>
      </c>
    </row>
    <row r="346" s="14" customFormat="1">
      <c r="A346" s="14"/>
      <c r="B346" s="236"/>
      <c r="C346" s="237"/>
      <c r="D346" s="226" t="s">
        <v>163</v>
      </c>
      <c r="E346" s="238" t="s">
        <v>19</v>
      </c>
      <c r="F346" s="239" t="s">
        <v>1436</v>
      </c>
      <c r="G346" s="237"/>
      <c r="H346" s="238" t="s">
        <v>19</v>
      </c>
      <c r="I346" s="240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163</v>
      </c>
      <c r="AU346" s="245" t="s">
        <v>88</v>
      </c>
      <c r="AV346" s="14" t="s">
        <v>86</v>
      </c>
      <c r="AW346" s="14" t="s">
        <v>37</v>
      </c>
      <c r="AX346" s="14" t="s">
        <v>78</v>
      </c>
      <c r="AY346" s="245" t="s">
        <v>153</v>
      </c>
    </row>
    <row r="347" s="15" customFormat="1">
      <c r="A347" s="15"/>
      <c r="B347" s="246"/>
      <c r="C347" s="247"/>
      <c r="D347" s="226" t="s">
        <v>163</v>
      </c>
      <c r="E347" s="248" t="s">
        <v>19</v>
      </c>
      <c r="F347" s="249" t="s">
        <v>166</v>
      </c>
      <c r="G347" s="247"/>
      <c r="H347" s="250">
        <v>169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163</v>
      </c>
      <c r="AU347" s="256" t="s">
        <v>88</v>
      </c>
      <c r="AV347" s="15" t="s">
        <v>160</v>
      </c>
      <c r="AW347" s="15" t="s">
        <v>37</v>
      </c>
      <c r="AX347" s="15" t="s">
        <v>86</v>
      </c>
      <c r="AY347" s="256" t="s">
        <v>153</v>
      </c>
    </row>
    <row r="348" s="12" customFormat="1" ht="22.8" customHeight="1">
      <c r="A348" s="12"/>
      <c r="B348" s="190"/>
      <c r="C348" s="191"/>
      <c r="D348" s="192" t="s">
        <v>77</v>
      </c>
      <c r="E348" s="204" t="s">
        <v>182</v>
      </c>
      <c r="F348" s="204" t="s">
        <v>333</v>
      </c>
      <c r="G348" s="191"/>
      <c r="H348" s="191"/>
      <c r="I348" s="194"/>
      <c r="J348" s="205">
        <f>BK348</f>
        <v>0</v>
      </c>
      <c r="K348" s="191"/>
      <c r="L348" s="196"/>
      <c r="M348" s="197"/>
      <c r="N348" s="198"/>
      <c r="O348" s="198"/>
      <c r="P348" s="199">
        <f>SUM(P349:P401)</f>
        <v>0</v>
      </c>
      <c r="Q348" s="198"/>
      <c r="R348" s="199">
        <f>SUM(R349:R401)</f>
        <v>0.053999999999999999</v>
      </c>
      <c r="S348" s="198"/>
      <c r="T348" s="200">
        <f>SUM(T349:T401)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1" t="s">
        <v>86</v>
      </c>
      <c r="AT348" s="202" t="s">
        <v>77</v>
      </c>
      <c r="AU348" s="202" t="s">
        <v>86</v>
      </c>
      <c r="AY348" s="201" t="s">
        <v>153</v>
      </c>
      <c r="BK348" s="203">
        <f>SUM(BK349:BK401)</f>
        <v>0</v>
      </c>
    </row>
    <row r="349" s="2" customFormat="1" ht="24.15" customHeight="1">
      <c r="A349" s="40"/>
      <c r="B349" s="41"/>
      <c r="C349" s="206" t="s">
        <v>330</v>
      </c>
      <c r="D349" s="206" t="s">
        <v>155</v>
      </c>
      <c r="E349" s="207" t="s">
        <v>335</v>
      </c>
      <c r="F349" s="208" t="s">
        <v>336</v>
      </c>
      <c r="G349" s="209" t="s">
        <v>274</v>
      </c>
      <c r="H349" s="210">
        <v>96.5</v>
      </c>
      <c r="I349" s="211"/>
      <c r="J349" s="212">
        <f>ROUND(I349*H349,2)</f>
        <v>0</v>
      </c>
      <c r="K349" s="208" t="s">
        <v>159</v>
      </c>
      <c r="L349" s="46"/>
      <c r="M349" s="213" t="s">
        <v>19</v>
      </c>
      <c r="N349" s="214" t="s">
        <v>49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160</v>
      </c>
      <c r="AT349" s="217" t="s">
        <v>155</v>
      </c>
      <c r="AU349" s="217" t="s">
        <v>88</v>
      </c>
      <c r="AY349" s="19" t="s">
        <v>153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86</v>
      </c>
      <c r="BK349" s="218">
        <f>ROUND(I349*H349,2)</f>
        <v>0</v>
      </c>
      <c r="BL349" s="19" t="s">
        <v>160</v>
      </c>
      <c r="BM349" s="217" t="s">
        <v>448</v>
      </c>
    </row>
    <row r="350" s="2" customFormat="1">
      <c r="A350" s="40"/>
      <c r="B350" s="41"/>
      <c r="C350" s="42"/>
      <c r="D350" s="219" t="s">
        <v>161</v>
      </c>
      <c r="E350" s="42"/>
      <c r="F350" s="220" t="s">
        <v>338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161</v>
      </c>
      <c r="AU350" s="19" t="s">
        <v>88</v>
      </c>
    </row>
    <row r="351" s="13" customFormat="1">
      <c r="A351" s="13"/>
      <c r="B351" s="224"/>
      <c r="C351" s="225"/>
      <c r="D351" s="226" t="s">
        <v>163</v>
      </c>
      <c r="E351" s="227" t="s">
        <v>19</v>
      </c>
      <c r="F351" s="228" t="s">
        <v>1438</v>
      </c>
      <c r="G351" s="225"/>
      <c r="H351" s="229">
        <v>96.5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163</v>
      </c>
      <c r="AU351" s="235" t="s">
        <v>88</v>
      </c>
      <c r="AV351" s="13" t="s">
        <v>88</v>
      </c>
      <c r="AW351" s="13" t="s">
        <v>37</v>
      </c>
      <c r="AX351" s="13" t="s">
        <v>78</v>
      </c>
      <c r="AY351" s="235" t="s">
        <v>153</v>
      </c>
    </row>
    <row r="352" s="14" customFormat="1">
      <c r="A352" s="14"/>
      <c r="B352" s="236"/>
      <c r="C352" s="237"/>
      <c r="D352" s="226" t="s">
        <v>163</v>
      </c>
      <c r="E352" s="238" t="s">
        <v>19</v>
      </c>
      <c r="F352" s="239" t="s">
        <v>190</v>
      </c>
      <c r="G352" s="237"/>
      <c r="H352" s="238" t="s">
        <v>19</v>
      </c>
      <c r="I352" s="240"/>
      <c r="J352" s="237"/>
      <c r="K352" s="237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163</v>
      </c>
      <c r="AU352" s="245" t="s">
        <v>88</v>
      </c>
      <c r="AV352" s="14" t="s">
        <v>86</v>
      </c>
      <c r="AW352" s="14" t="s">
        <v>37</v>
      </c>
      <c r="AX352" s="14" t="s">
        <v>78</v>
      </c>
      <c r="AY352" s="245" t="s">
        <v>153</v>
      </c>
    </row>
    <row r="353" s="15" customFormat="1">
      <c r="A353" s="15"/>
      <c r="B353" s="246"/>
      <c r="C353" s="247"/>
      <c r="D353" s="226" t="s">
        <v>163</v>
      </c>
      <c r="E353" s="248" t="s">
        <v>19</v>
      </c>
      <c r="F353" s="249" t="s">
        <v>166</v>
      </c>
      <c r="G353" s="247"/>
      <c r="H353" s="250">
        <v>96.5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163</v>
      </c>
      <c r="AU353" s="256" t="s">
        <v>88</v>
      </c>
      <c r="AV353" s="15" t="s">
        <v>160</v>
      </c>
      <c r="AW353" s="15" t="s">
        <v>37</v>
      </c>
      <c r="AX353" s="15" t="s">
        <v>86</v>
      </c>
      <c r="AY353" s="256" t="s">
        <v>153</v>
      </c>
    </row>
    <row r="354" s="2" customFormat="1" ht="16.5" customHeight="1">
      <c r="A354" s="40"/>
      <c r="B354" s="41"/>
      <c r="C354" s="206" t="s">
        <v>449</v>
      </c>
      <c r="D354" s="206" t="s">
        <v>155</v>
      </c>
      <c r="E354" s="207" t="s">
        <v>339</v>
      </c>
      <c r="F354" s="208" t="s">
        <v>340</v>
      </c>
      <c r="G354" s="209" t="s">
        <v>341</v>
      </c>
      <c r="H354" s="210">
        <v>21</v>
      </c>
      <c r="I354" s="211"/>
      <c r="J354" s="212">
        <f>ROUND(I354*H354,2)</f>
        <v>0</v>
      </c>
      <c r="K354" s="208" t="s">
        <v>159</v>
      </c>
      <c r="L354" s="46"/>
      <c r="M354" s="213" t="s">
        <v>19</v>
      </c>
      <c r="N354" s="214" t="s">
        <v>49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160</v>
      </c>
      <c r="AT354" s="217" t="s">
        <v>155</v>
      </c>
      <c r="AU354" s="217" t="s">
        <v>88</v>
      </c>
      <c r="AY354" s="19" t="s">
        <v>153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86</v>
      </c>
      <c r="BK354" s="218">
        <f>ROUND(I354*H354,2)</f>
        <v>0</v>
      </c>
      <c r="BL354" s="19" t="s">
        <v>160</v>
      </c>
      <c r="BM354" s="217" t="s">
        <v>452</v>
      </c>
    </row>
    <row r="355" s="2" customFormat="1">
      <c r="A355" s="40"/>
      <c r="B355" s="41"/>
      <c r="C355" s="42"/>
      <c r="D355" s="219" t="s">
        <v>161</v>
      </c>
      <c r="E355" s="42"/>
      <c r="F355" s="220" t="s">
        <v>343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161</v>
      </c>
      <c r="AU355" s="19" t="s">
        <v>88</v>
      </c>
    </row>
    <row r="356" s="13" customFormat="1">
      <c r="A356" s="13"/>
      <c r="B356" s="224"/>
      <c r="C356" s="225"/>
      <c r="D356" s="226" t="s">
        <v>163</v>
      </c>
      <c r="E356" s="227" t="s">
        <v>19</v>
      </c>
      <c r="F356" s="228" t="s">
        <v>1439</v>
      </c>
      <c r="G356" s="225"/>
      <c r="H356" s="229">
        <v>21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163</v>
      </c>
      <c r="AU356" s="235" t="s">
        <v>88</v>
      </c>
      <c r="AV356" s="13" t="s">
        <v>88</v>
      </c>
      <c r="AW356" s="13" t="s">
        <v>37</v>
      </c>
      <c r="AX356" s="13" t="s">
        <v>78</v>
      </c>
      <c r="AY356" s="235" t="s">
        <v>153</v>
      </c>
    </row>
    <row r="357" s="15" customFormat="1">
      <c r="A357" s="15"/>
      <c r="B357" s="246"/>
      <c r="C357" s="247"/>
      <c r="D357" s="226" t="s">
        <v>163</v>
      </c>
      <c r="E357" s="248" t="s">
        <v>19</v>
      </c>
      <c r="F357" s="249" t="s">
        <v>166</v>
      </c>
      <c r="G357" s="247"/>
      <c r="H357" s="250">
        <v>21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163</v>
      </c>
      <c r="AU357" s="256" t="s">
        <v>88</v>
      </c>
      <c r="AV357" s="15" t="s">
        <v>160</v>
      </c>
      <c r="AW357" s="15" t="s">
        <v>37</v>
      </c>
      <c r="AX357" s="15" t="s">
        <v>86</v>
      </c>
      <c r="AY357" s="256" t="s">
        <v>153</v>
      </c>
    </row>
    <row r="358" s="2" customFormat="1" ht="16.5" customHeight="1">
      <c r="A358" s="40"/>
      <c r="B358" s="41"/>
      <c r="C358" s="257" t="s">
        <v>332</v>
      </c>
      <c r="D358" s="257" t="s">
        <v>220</v>
      </c>
      <c r="E358" s="258" t="s">
        <v>345</v>
      </c>
      <c r="F358" s="259" t="s">
        <v>346</v>
      </c>
      <c r="G358" s="260" t="s">
        <v>341</v>
      </c>
      <c r="H358" s="261">
        <v>21</v>
      </c>
      <c r="I358" s="262"/>
      <c r="J358" s="263">
        <f>ROUND(I358*H358,2)</f>
        <v>0</v>
      </c>
      <c r="K358" s="259" t="s">
        <v>19</v>
      </c>
      <c r="L358" s="264"/>
      <c r="M358" s="265" t="s">
        <v>19</v>
      </c>
      <c r="N358" s="266" t="s">
        <v>49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182</v>
      </c>
      <c r="AT358" s="217" t="s">
        <v>220</v>
      </c>
      <c r="AU358" s="217" t="s">
        <v>88</v>
      </c>
      <c r="AY358" s="19" t="s">
        <v>153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86</v>
      </c>
      <c r="BK358" s="218">
        <f>ROUND(I358*H358,2)</f>
        <v>0</v>
      </c>
      <c r="BL358" s="19" t="s">
        <v>160</v>
      </c>
      <c r="BM358" s="217" t="s">
        <v>455</v>
      </c>
    </row>
    <row r="359" s="2" customFormat="1" ht="16.5" customHeight="1">
      <c r="A359" s="40"/>
      <c r="B359" s="41"/>
      <c r="C359" s="206" t="s">
        <v>456</v>
      </c>
      <c r="D359" s="206" t="s">
        <v>155</v>
      </c>
      <c r="E359" s="207" t="s">
        <v>1213</v>
      </c>
      <c r="F359" s="208" t="s">
        <v>1440</v>
      </c>
      <c r="G359" s="209" t="s">
        <v>341</v>
      </c>
      <c r="H359" s="210">
        <v>2</v>
      </c>
      <c r="I359" s="211"/>
      <c r="J359" s="212">
        <f>ROUND(I359*H359,2)</f>
        <v>0</v>
      </c>
      <c r="K359" s="208" t="s">
        <v>19</v>
      </c>
      <c r="L359" s="46"/>
      <c r="M359" s="213" t="s">
        <v>19</v>
      </c>
      <c r="N359" s="214" t="s">
        <v>49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160</v>
      </c>
      <c r="AT359" s="217" t="s">
        <v>155</v>
      </c>
      <c r="AU359" s="217" t="s">
        <v>88</v>
      </c>
      <c r="AY359" s="19" t="s">
        <v>153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86</v>
      </c>
      <c r="BK359" s="218">
        <f>ROUND(I359*H359,2)</f>
        <v>0</v>
      </c>
      <c r="BL359" s="19" t="s">
        <v>160</v>
      </c>
      <c r="BM359" s="217" t="s">
        <v>459</v>
      </c>
    </row>
    <row r="360" s="13" customFormat="1">
      <c r="A360" s="13"/>
      <c r="B360" s="224"/>
      <c r="C360" s="225"/>
      <c r="D360" s="226" t="s">
        <v>163</v>
      </c>
      <c r="E360" s="227" t="s">
        <v>19</v>
      </c>
      <c r="F360" s="228" t="s">
        <v>88</v>
      </c>
      <c r="G360" s="225"/>
      <c r="H360" s="229">
        <v>2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163</v>
      </c>
      <c r="AU360" s="235" t="s">
        <v>88</v>
      </c>
      <c r="AV360" s="13" t="s">
        <v>88</v>
      </c>
      <c r="AW360" s="13" t="s">
        <v>37</v>
      </c>
      <c r="AX360" s="13" t="s">
        <v>78</v>
      </c>
      <c r="AY360" s="235" t="s">
        <v>153</v>
      </c>
    </row>
    <row r="361" s="14" customFormat="1">
      <c r="A361" s="14"/>
      <c r="B361" s="236"/>
      <c r="C361" s="237"/>
      <c r="D361" s="226" t="s">
        <v>163</v>
      </c>
      <c r="E361" s="238" t="s">
        <v>19</v>
      </c>
      <c r="F361" s="239" t="s">
        <v>190</v>
      </c>
      <c r="G361" s="237"/>
      <c r="H361" s="238" t="s">
        <v>19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163</v>
      </c>
      <c r="AU361" s="245" t="s">
        <v>88</v>
      </c>
      <c r="AV361" s="14" t="s">
        <v>86</v>
      </c>
      <c r="AW361" s="14" t="s">
        <v>37</v>
      </c>
      <c r="AX361" s="14" t="s">
        <v>78</v>
      </c>
      <c r="AY361" s="245" t="s">
        <v>153</v>
      </c>
    </row>
    <row r="362" s="15" customFormat="1">
      <c r="A362" s="15"/>
      <c r="B362" s="246"/>
      <c r="C362" s="247"/>
      <c r="D362" s="226" t="s">
        <v>163</v>
      </c>
      <c r="E362" s="248" t="s">
        <v>19</v>
      </c>
      <c r="F362" s="249" t="s">
        <v>166</v>
      </c>
      <c r="G362" s="247"/>
      <c r="H362" s="250">
        <v>2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163</v>
      </c>
      <c r="AU362" s="256" t="s">
        <v>88</v>
      </c>
      <c r="AV362" s="15" t="s">
        <v>160</v>
      </c>
      <c r="AW362" s="15" t="s">
        <v>37</v>
      </c>
      <c r="AX362" s="15" t="s">
        <v>86</v>
      </c>
      <c r="AY362" s="256" t="s">
        <v>153</v>
      </c>
    </row>
    <row r="363" s="2" customFormat="1" ht="16.5" customHeight="1">
      <c r="A363" s="40"/>
      <c r="B363" s="41"/>
      <c r="C363" s="206" t="s">
        <v>337</v>
      </c>
      <c r="D363" s="206" t="s">
        <v>155</v>
      </c>
      <c r="E363" s="207" t="s">
        <v>348</v>
      </c>
      <c r="F363" s="208" t="s">
        <v>349</v>
      </c>
      <c r="G363" s="209" t="s">
        <v>341</v>
      </c>
      <c r="H363" s="210">
        <v>3</v>
      </c>
      <c r="I363" s="211"/>
      <c r="J363" s="212">
        <f>ROUND(I363*H363,2)</f>
        <v>0</v>
      </c>
      <c r="K363" s="208" t="s">
        <v>19</v>
      </c>
      <c r="L363" s="46"/>
      <c r="M363" s="213" t="s">
        <v>19</v>
      </c>
      <c r="N363" s="214" t="s">
        <v>49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160</v>
      </c>
      <c r="AT363" s="217" t="s">
        <v>155</v>
      </c>
      <c r="AU363" s="217" t="s">
        <v>88</v>
      </c>
      <c r="AY363" s="19" t="s">
        <v>153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86</v>
      </c>
      <c r="BK363" s="218">
        <f>ROUND(I363*H363,2)</f>
        <v>0</v>
      </c>
      <c r="BL363" s="19" t="s">
        <v>160</v>
      </c>
      <c r="BM363" s="217" t="s">
        <v>463</v>
      </c>
    </row>
    <row r="364" s="13" customFormat="1">
      <c r="A364" s="13"/>
      <c r="B364" s="224"/>
      <c r="C364" s="225"/>
      <c r="D364" s="226" t="s">
        <v>163</v>
      </c>
      <c r="E364" s="227" t="s">
        <v>19</v>
      </c>
      <c r="F364" s="228" t="s">
        <v>170</v>
      </c>
      <c r="G364" s="225"/>
      <c r="H364" s="229">
        <v>3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163</v>
      </c>
      <c r="AU364" s="235" t="s">
        <v>88</v>
      </c>
      <c r="AV364" s="13" t="s">
        <v>88</v>
      </c>
      <c r="AW364" s="13" t="s">
        <v>37</v>
      </c>
      <c r="AX364" s="13" t="s">
        <v>78</v>
      </c>
      <c r="AY364" s="235" t="s">
        <v>153</v>
      </c>
    </row>
    <row r="365" s="14" customFormat="1">
      <c r="A365" s="14"/>
      <c r="B365" s="236"/>
      <c r="C365" s="237"/>
      <c r="D365" s="226" t="s">
        <v>163</v>
      </c>
      <c r="E365" s="238" t="s">
        <v>19</v>
      </c>
      <c r="F365" s="239" t="s">
        <v>190</v>
      </c>
      <c r="G365" s="237"/>
      <c r="H365" s="238" t="s">
        <v>19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163</v>
      </c>
      <c r="AU365" s="245" t="s">
        <v>88</v>
      </c>
      <c r="AV365" s="14" t="s">
        <v>86</v>
      </c>
      <c r="AW365" s="14" t="s">
        <v>37</v>
      </c>
      <c r="AX365" s="14" t="s">
        <v>78</v>
      </c>
      <c r="AY365" s="245" t="s">
        <v>153</v>
      </c>
    </row>
    <row r="366" s="15" customFormat="1">
      <c r="A366" s="15"/>
      <c r="B366" s="246"/>
      <c r="C366" s="247"/>
      <c r="D366" s="226" t="s">
        <v>163</v>
      </c>
      <c r="E366" s="248" t="s">
        <v>19</v>
      </c>
      <c r="F366" s="249" t="s">
        <v>166</v>
      </c>
      <c r="G366" s="247"/>
      <c r="H366" s="250">
        <v>3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163</v>
      </c>
      <c r="AU366" s="256" t="s">
        <v>88</v>
      </c>
      <c r="AV366" s="15" t="s">
        <v>160</v>
      </c>
      <c r="AW366" s="15" t="s">
        <v>37</v>
      </c>
      <c r="AX366" s="15" t="s">
        <v>86</v>
      </c>
      <c r="AY366" s="256" t="s">
        <v>153</v>
      </c>
    </row>
    <row r="367" s="2" customFormat="1" ht="16.5" customHeight="1">
      <c r="A367" s="40"/>
      <c r="B367" s="41"/>
      <c r="C367" s="257" t="s">
        <v>464</v>
      </c>
      <c r="D367" s="257" t="s">
        <v>220</v>
      </c>
      <c r="E367" s="258" t="s">
        <v>352</v>
      </c>
      <c r="F367" s="259" t="s">
        <v>353</v>
      </c>
      <c r="G367" s="260" t="s">
        <v>341</v>
      </c>
      <c r="H367" s="261">
        <v>3</v>
      </c>
      <c r="I367" s="262"/>
      <c r="J367" s="263">
        <f>ROUND(I367*H367,2)</f>
        <v>0</v>
      </c>
      <c r="K367" s="259" t="s">
        <v>19</v>
      </c>
      <c r="L367" s="264"/>
      <c r="M367" s="265" t="s">
        <v>19</v>
      </c>
      <c r="N367" s="266" t="s">
        <v>49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182</v>
      </c>
      <c r="AT367" s="217" t="s">
        <v>220</v>
      </c>
      <c r="AU367" s="217" t="s">
        <v>88</v>
      </c>
      <c r="AY367" s="19" t="s">
        <v>153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86</v>
      </c>
      <c r="BK367" s="218">
        <f>ROUND(I367*H367,2)</f>
        <v>0</v>
      </c>
      <c r="BL367" s="19" t="s">
        <v>160</v>
      </c>
      <c r="BM367" s="217" t="s">
        <v>467</v>
      </c>
    </row>
    <row r="368" s="2" customFormat="1" ht="16.5" customHeight="1">
      <c r="A368" s="40"/>
      <c r="B368" s="41"/>
      <c r="C368" s="206" t="s">
        <v>342</v>
      </c>
      <c r="D368" s="206" t="s">
        <v>155</v>
      </c>
      <c r="E368" s="207" t="s">
        <v>355</v>
      </c>
      <c r="F368" s="208" t="s">
        <v>356</v>
      </c>
      <c r="G368" s="209" t="s">
        <v>341</v>
      </c>
      <c r="H368" s="210">
        <v>18</v>
      </c>
      <c r="I368" s="211"/>
      <c r="J368" s="212">
        <f>ROUND(I368*H368,2)</f>
        <v>0</v>
      </c>
      <c r="K368" s="208" t="s">
        <v>159</v>
      </c>
      <c r="L368" s="46"/>
      <c r="M368" s="213" t="s">
        <v>19</v>
      </c>
      <c r="N368" s="214" t="s">
        <v>49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160</v>
      </c>
      <c r="AT368" s="217" t="s">
        <v>155</v>
      </c>
      <c r="AU368" s="217" t="s">
        <v>88</v>
      </c>
      <c r="AY368" s="19" t="s">
        <v>153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86</v>
      </c>
      <c r="BK368" s="218">
        <f>ROUND(I368*H368,2)</f>
        <v>0</v>
      </c>
      <c r="BL368" s="19" t="s">
        <v>160</v>
      </c>
      <c r="BM368" s="217" t="s">
        <v>470</v>
      </c>
    </row>
    <row r="369" s="2" customFormat="1">
      <c r="A369" s="40"/>
      <c r="B369" s="41"/>
      <c r="C369" s="42"/>
      <c r="D369" s="219" t="s">
        <v>161</v>
      </c>
      <c r="E369" s="42"/>
      <c r="F369" s="220" t="s">
        <v>358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161</v>
      </c>
      <c r="AU369" s="19" t="s">
        <v>88</v>
      </c>
    </row>
    <row r="370" s="13" customFormat="1">
      <c r="A370" s="13"/>
      <c r="B370" s="224"/>
      <c r="C370" s="225"/>
      <c r="D370" s="226" t="s">
        <v>163</v>
      </c>
      <c r="E370" s="227" t="s">
        <v>19</v>
      </c>
      <c r="F370" s="228" t="s">
        <v>216</v>
      </c>
      <c r="G370" s="225"/>
      <c r="H370" s="229">
        <v>18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163</v>
      </c>
      <c r="AU370" s="235" t="s">
        <v>88</v>
      </c>
      <c r="AV370" s="13" t="s">
        <v>88</v>
      </c>
      <c r="AW370" s="13" t="s">
        <v>37</v>
      </c>
      <c r="AX370" s="13" t="s">
        <v>78</v>
      </c>
      <c r="AY370" s="235" t="s">
        <v>153</v>
      </c>
    </row>
    <row r="371" s="14" customFormat="1">
      <c r="A371" s="14"/>
      <c r="B371" s="236"/>
      <c r="C371" s="237"/>
      <c r="D371" s="226" t="s">
        <v>163</v>
      </c>
      <c r="E371" s="238" t="s">
        <v>19</v>
      </c>
      <c r="F371" s="239" t="s">
        <v>190</v>
      </c>
      <c r="G371" s="237"/>
      <c r="H371" s="238" t="s">
        <v>19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163</v>
      </c>
      <c r="AU371" s="245" t="s">
        <v>88</v>
      </c>
      <c r="AV371" s="14" t="s">
        <v>86</v>
      </c>
      <c r="AW371" s="14" t="s">
        <v>37</v>
      </c>
      <c r="AX371" s="14" t="s">
        <v>78</v>
      </c>
      <c r="AY371" s="245" t="s">
        <v>153</v>
      </c>
    </row>
    <row r="372" s="15" customFormat="1">
      <c r="A372" s="15"/>
      <c r="B372" s="246"/>
      <c r="C372" s="247"/>
      <c r="D372" s="226" t="s">
        <v>163</v>
      </c>
      <c r="E372" s="248" t="s">
        <v>19</v>
      </c>
      <c r="F372" s="249" t="s">
        <v>166</v>
      </c>
      <c r="G372" s="247"/>
      <c r="H372" s="250">
        <v>18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163</v>
      </c>
      <c r="AU372" s="256" t="s">
        <v>88</v>
      </c>
      <c r="AV372" s="15" t="s">
        <v>160</v>
      </c>
      <c r="AW372" s="15" t="s">
        <v>37</v>
      </c>
      <c r="AX372" s="15" t="s">
        <v>86</v>
      </c>
      <c r="AY372" s="256" t="s">
        <v>153</v>
      </c>
    </row>
    <row r="373" s="2" customFormat="1" ht="16.5" customHeight="1">
      <c r="A373" s="40"/>
      <c r="B373" s="41"/>
      <c r="C373" s="257" t="s">
        <v>471</v>
      </c>
      <c r="D373" s="257" t="s">
        <v>220</v>
      </c>
      <c r="E373" s="258" t="s">
        <v>360</v>
      </c>
      <c r="F373" s="259" t="s">
        <v>1441</v>
      </c>
      <c r="G373" s="260" t="s">
        <v>341</v>
      </c>
      <c r="H373" s="261">
        <v>18</v>
      </c>
      <c r="I373" s="262"/>
      <c r="J373" s="263">
        <f>ROUND(I373*H373,2)</f>
        <v>0</v>
      </c>
      <c r="K373" s="259" t="s">
        <v>159</v>
      </c>
      <c r="L373" s="264"/>
      <c r="M373" s="265" t="s">
        <v>19</v>
      </c>
      <c r="N373" s="266" t="s">
        <v>49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182</v>
      </c>
      <c r="AT373" s="217" t="s">
        <v>220</v>
      </c>
      <c r="AU373" s="217" t="s">
        <v>88</v>
      </c>
      <c r="AY373" s="19" t="s">
        <v>153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86</v>
      </c>
      <c r="BK373" s="218">
        <f>ROUND(I373*H373,2)</f>
        <v>0</v>
      </c>
      <c r="BL373" s="19" t="s">
        <v>160</v>
      </c>
      <c r="BM373" s="217" t="s">
        <v>474</v>
      </c>
    </row>
    <row r="374" s="2" customFormat="1" ht="16.5" customHeight="1">
      <c r="A374" s="40"/>
      <c r="B374" s="41"/>
      <c r="C374" s="257" t="s">
        <v>347</v>
      </c>
      <c r="D374" s="257" t="s">
        <v>220</v>
      </c>
      <c r="E374" s="258" t="s">
        <v>363</v>
      </c>
      <c r="F374" s="259" t="s">
        <v>364</v>
      </c>
      <c r="G374" s="260" t="s">
        <v>341</v>
      </c>
      <c r="H374" s="261">
        <v>18</v>
      </c>
      <c r="I374" s="262"/>
      <c r="J374" s="263">
        <f>ROUND(I374*H374,2)</f>
        <v>0</v>
      </c>
      <c r="K374" s="259" t="s">
        <v>159</v>
      </c>
      <c r="L374" s="264"/>
      <c r="M374" s="265" t="s">
        <v>19</v>
      </c>
      <c r="N374" s="266" t="s">
        <v>49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182</v>
      </c>
      <c r="AT374" s="217" t="s">
        <v>220</v>
      </c>
      <c r="AU374" s="217" t="s">
        <v>88</v>
      </c>
      <c r="AY374" s="19" t="s">
        <v>153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86</v>
      </c>
      <c r="BK374" s="218">
        <f>ROUND(I374*H374,2)</f>
        <v>0</v>
      </c>
      <c r="BL374" s="19" t="s">
        <v>160</v>
      </c>
      <c r="BM374" s="217" t="s">
        <v>477</v>
      </c>
    </row>
    <row r="375" s="2" customFormat="1" ht="16.5" customHeight="1">
      <c r="A375" s="40"/>
      <c r="B375" s="41"/>
      <c r="C375" s="257" t="s">
        <v>481</v>
      </c>
      <c r="D375" s="257" t="s">
        <v>220</v>
      </c>
      <c r="E375" s="258" t="s">
        <v>367</v>
      </c>
      <c r="F375" s="259" t="s">
        <v>368</v>
      </c>
      <c r="G375" s="260" t="s">
        <v>341</v>
      </c>
      <c r="H375" s="261">
        <v>18</v>
      </c>
      <c r="I375" s="262"/>
      <c r="J375" s="263">
        <f>ROUND(I375*H375,2)</f>
        <v>0</v>
      </c>
      <c r="K375" s="259" t="s">
        <v>159</v>
      </c>
      <c r="L375" s="264"/>
      <c r="M375" s="265" t="s">
        <v>19</v>
      </c>
      <c r="N375" s="266" t="s">
        <v>49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182</v>
      </c>
      <c r="AT375" s="217" t="s">
        <v>220</v>
      </c>
      <c r="AU375" s="217" t="s">
        <v>88</v>
      </c>
      <c r="AY375" s="19" t="s">
        <v>153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86</v>
      </c>
      <c r="BK375" s="218">
        <f>ROUND(I375*H375,2)</f>
        <v>0</v>
      </c>
      <c r="BL375" s="19" t="s">
        <v>160</v>
      </c>
      <c r="BM375" s="217" t="s">
        <v>484</v>
      </c>
    </row>
    <row r="376" s="2" customFormat="1" ht="16.5" customHeight="1">
      <c r="A376" s="40"/>
      <c r="B376" s="41"/>
      <c r="C376" s="206" t="s">
        <v>350</v>
      </c>
      <c r="D376" s="206" t="s">
        <v>155</v>
      </c>
      <c r="E376" s="207" t="s">
        <v>370</v>
      </c>
      <c r="F376" s="208" t="s">
        <v>371</v>
      </c>
      <c r="G376" s="209" t="s">
        <v>341</v>
      </c>
      <c r="H376" s="210">
        <v>18</v>
      </c>
      <c r="I376" s="211"/>
      <c r="J376" s="212">
        <f>ROUND(I376*H376,2)</f>
        <v>0</v>
      </c>
      <c r="K376" s="208" t="s">
        <v>159</v>
      </c>
      <c r="L376" s="46"/>
      <c r="M376" s="213" t="s">
        <v>19</v>
      </c>
      <c r="N376" s="214" t="s">
        <v>49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160</v>
      </c>
      <c r="AT376" s="217" t="s">
        <v>155</v>
      </c>
      <c r="AU376" s="217" t="s">
        <v>88</v>
      </c>
      <c r="AY376" s="19" t="s">
        <v>153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86</v>
      </c>
      <c r="BK376" s="218">
        <f>ROUND(I376*H376,2)</f>
        <v>0</v>
      </c>
      <c r="BL376" s="19" t="s">
        <v>160</v>
      </c>
      <c r="BM376" s="217" t="s">
        <v>490</v>
      </c>
    </row>
    <row r="377" s="2" customFormat="1">
      <c r="A377" s="40"/>
      <c r="B377" s="41"/>
      <c r="C377" s="42"/>
      <c r="D377" s="219" t="s">
        <v>161</v>
      </c>
      <c r="E377" s="42"/>
      <c r="F377" s="220" t="s">
        <v>373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161</v>
      </c>
      <c r="AU377" s="19" t="s">
        <v>88</v>
      </c>
    </row>
    <row r="378" s="13" customFormat="1">
      <c r="A378" s="13"/>
      <c r="B378" s="224"/>
      <c r="C378" s="225"/>
      <c r="D378" s="226" t="s">
        <v>163</v>
      </c>
      <c r="E378" s="227" t="s">
        <v>19</v>
      </c>
      <c r="F378" s="228" t="s">
        <v>216</v>
      </c>
      <c r="G378" s="225"/>
      <c r="H378" s="229">
        <v>18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163</v>
      </c>
      <c r="AU378" s="235" t="s">
        <v>88</v>
      </c>
      <c r="AV378" s="13" t="s">
        <v>88</v>
      </c>
      <c r="AW378" s="13" t="s">
        <v>37</v>
      </c>
      <c r="AX378" s="13" t="s">
        <v>78</v>
      </c>
      <c r="AY378" s="235" t="s">
        <v>153</v>
      </c>
    </row>
    <row r="379" s="15" customFormat="1">
      <c r="A379" s="15"/>
      <c r="B379" s="246"/>
      <c r="C379" s="247"/>
      <c r="D379" s="226" t="s">
        <v>163</v>
      </c>
      <c r="E379" s="248" t="s">
        <v>19</v>
      </c>
      <c r="F379" s="249" t="s">
        <v>166</v>
      </c>
      <c r="G379" s="247"/>
      <c r="H379" s="250">
        <v>18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163</v>
      </c>
      <c r="AU379" s="256" t="s">
        <v>88</v>
      </c>
      <c r="AV379" s="15" t="s">
        <v>160</v>
      </c>
      <c r="AW379" s="15" t="s">
        <v>37</v>
      </c>
      <c r="AX379" s="15" t="s">
        <v>86</v>
      </c>
      <c r="AY379" s="256" t="s">
        <v>153</v>
      </c>
    </row>
    <row r="380" s="2" customFormat="1" ht="16.5" customHeight="1">
      <c r="A380" s="40"/>
      <c r="B380" s="41"/>
      <c r="C380" s="257" t="s">
        <v>493</v>
      </c>
      <c r="D380" s="257" t="s">
        <v>220</v>
      </c>
      <c r="E380" s="258" t="s">
        <v>374</v>
      </c>
      <c r="F380" s="259" t="s">
        <v>375</v>
      </c>
      <c r="G380" s="260" t="s">
        <v>341</v>
      </c>
      <c r="H380" s="261">
        <v>18</v>
      </c>
      <c r="I380" s="262"/>
      <c r="J380" s="263">
        <f>ROUND(I380*H380,2)</f>
        <v>0</v>
      </c>
      <c r="K380" s="259" t="s">
        <v>159</v>
      </c>
      <c r="L380" s="264"/>
      <c r="M380" s="265" t="s">
        <v>19</v>
      </c>
      <c r="N380" s="266" t="s">
        <v>49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182</v>
      </c>
      <c r="AT380" s="217" t="s">
        <v>220</v>
      </c>
      <c r="AU380" s="217" t="s">
        <v>88</v>
      </c>
      <c r="AY380" s="19" t="s">
        <v>153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86</v>
      </c>
      <c r="BK380" s="218">
        <f>ROUND(I380*H380,2)</f>
        <v>0</v>
      </c>
      <c r="BL380" s="19" t="s">
        <v>160</v>
      </c>
      <c r="BM380" s="217" t="s">
        <v>496</v>
      </c>
    </row>
    <row r="381" s="2" customFormat="1" ht="16.5" customHeight="1">
      <c r="A381" s="40"/>
      <c r="B381" s="41"/>
      <c r="C381" s="206" t="s">
        <v>354</v>
      </c>
      <c r="D381" s="206" t="s">
        <v>155</v>
      </c>
      <c r="E381" s="207" t="s">
        <v>377</v>
      </c>
      <c r="F381" s="208" t="s">
        <v>378</v>
      </c>
      <c r="G381" s="209" t="s">
        <v>341</v>
      </c>
      <c r="H381" s="210">
        <v>18</v>
      </c>
      <c r="I381" s="211"/>
      <c r="J381" s="212">
        <f>ROUND(I381*H381,2)</f>
        <v>0</v>
      </c>
      <c r="K381" s="208" t="s">
        <v>159</v>
      </c>
      <c r="L381" s="46"/>
      <c r="M381" s="213" t="s">
        <v>19</v>
      </c>
      <c r="N381" s="214" t="s">
        <v>49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160</v>
      </c>
      <c r="AT381" s="217" t="s">
        <v>155</v>
      </c>
      <c r="AU381" s="217" t="s">
        <v>88</v>
      </c>
      <c r="AY381" s="19" t="s">
        <v>153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86</v>
      </c>
      <c r="BK381" s="218">
        <f>ROUND(I381*H381,2)</f>
        <v>0</v>
      </c>
      <c r="BL381" s="19" t="s">
        <v>160</v>
      </c>
      <c r="BM381" s="217" t="s">
        <v>501</v>
      </c>
    </row>
    <row r="382" s="2" customFormat="1">
      <c r="A382" s="40"/>
      <c r="B382" s="41"/>
      <c r="C382" s="42"/>
      <c r="D382" s="219" t="s">
        <v>161</v>
      </c>
      <c r="E382" s="42"/>
      <c r="F382" s="220" t="s">
        <v>380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161</v>
      </c>
      <c r="AU382" s="19" t="s">
        <v>88</v>
      </c>
    </row>
    <row r="383" s="13" customFormat="1">
      <c r="A383" s="13"/>
      <c r="B383" s="224"/>
      <c r="C383" s="225"/>
      <c r="D383" s="226" t="s">
        <v>163</v>
      </c>
      <c r="E383" s="227" t="s">
        <v>19</v>
      </c>
      <c r="F383" s="228" t="s">
        <v>216</v>
      </c>
      <c r="G383" s="225"/>
      <c r="H383" s="229">
        <v>18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163</v>
      </c>
      <c r="AU383" s="235" t="s">
        <v>88</v>
      </c>
      <c r="AV383" s="13" t="s">
        <v>88</v>
      </c>
      <c r="AW383" s="13" t="s">
        <v>37</v>
      </c>
      <c r="AX383" s="13" t="s">
        <v>78</v>
      </c>
      <c r="AY383" s="235" t="s">
        <v>153</v>
      </c>
    </row>
    <row r="384" s="15" customFormat="1">
      <c r="A384" s="15"/>
      <c r="B384" s="246"/>
      <c r="C384" s="247"/>
      <c r="D384" s="226" t="s">
        <v>163</v>
      </c>
      <c r="E384" s="248" t="s">
        <v>19</v>
      </c>
      <c r="F384" s="249" t="s">
        <v>166</v>
      </c>
      <c r="G384" s="247"/>
      <c r="H384" s="250">
        <v>18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163</v>
      </c>
      <c r="AU384" s="256" t="s">
        <v>88</v>
      </c>
      <c r="AV384" s="15" t="s">
        <v>160</v>
      </c>
      <c r="AW384" s="15" t="s">
        <v>37</v>
      </c>
      <c r="AX384" s="15" t="s">
        <v>86</v>
      </c>
      <c r="AY384" s="256" t="s">
        <v>153</v>
      </c>
    </row>
    <row r="385" s="2" customFormat="1" ht="16.5" customHeight="1">
      <c r="A385" s="40"/>
      <c r="B385" s="41"/>
      <c r="C385" s="257" t="s">
        <v>503</v>
      </c>
      <c r="D385" s="257" t="s">
        <v>220</v>
      </c>
      <c r="E385" s="258" t="s">
        <v>382</v>
      </c>
      <c r="F385" s="259" t="s">
        <v>383</v>
      </c>
      <c r="G385" s="260" t="s">
        <v>341</v>
      </c>
      <c r="H385" s="261">
        <v>18</v>
      </c>
      <c r="I385" s="262"/>
      <c r="J385" s="263">
        <f>ROUND(I385*H385,2)</f>
        <v>0</v>
      </c>
      <c r="K385" s="259" t="s">
        <v>159</v>
      </c>
      <c r="L385" s="264"/>
      <c r="M385" s="265" t="s">
        <v>19</v>
      </c>
      <c r="N385" s="266" t="s">
        <v>49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182</v>
      </c>
      <c r="AT385" s="217" t="s">
        <v>220</v>
      </c>
      <c r="AU385" s="217" t="s">
        <v>88</v>
      </c>
      <c r="AY385" s="19" t="s">
        <v>153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86</v>
      </c>
      <c r="BK385" s="218">
        <f>ROUND(I385*H385,2)</f>
        <v>0</v>
      </c>
      <c r="BL385" s="19" t="s">
        <v>160</v>
      </c>
      <c r="BM385" s="217" t="s">
        <v>506</v>
      </c>
    </row>
    <row r="386" s="2" customFormat="1" ht="16.5" customHeight="1">
      <c r="A386" s="40"/>
      <c r="B386" s="41"/>
      <c r="C386" s="206" t="s">
        <v>357</v>
      </c>
      <c r="D386" s="206" t="s">
        <v>155</v>
      </c>
      <c r="E386" s="207" t="s">
        <v>385</v>
      </c>
      <c r="F386" s="208" t="s">
        <v>386</v>
      </c>
      <c r="G386" s="209" t="s">
        <v>341</v>
      </c>
      <c r="H386" s="210">
        <v>18</v>
      </c>
      <c r="I386" s="211"/>
      <c r="J386" s="212">
        <f>ROUND(I386*H386,2)</f>
        <v>0</v>
      </c>
      <c r="K386" s="208" t="s">
        <v>159</v>
      </c>
      <c r="L386" s="46"/>
      <c r="M386" s="213" t="s">
        <v>19</v>
      </c>
      <c r="N386" s="214" t="s">
        <v>49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160</v>
      </c>
      <c r="AT386" s="217" t="s">
        <v>155</v>
      </c>
      <c r="AU386" s="217" t="s">
        <v>88</v>
      </c>
      <c r="AY386" s="19" t="s">
        <v>153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86</v>
      </c>
      <c r="BK386" s="218">
        <f>ROUND(I386*H386,2)</f>
        <v>0</v>
      </c>
      <c r="BL386" s="19" t="s">
        <v>160</v>
      </c>
      <c r="BM386" s="217" t="s">
        <v>510</v>
      </c>
    </row>
    <row r="387" s="2" customFormat="1">
      <c r="A387" s="40"/>
      <c r="B387" s="41"/>
      <c r="C387" s="42"/>
      <c r="D387" s="219" t="s">
        <v>161</v>
      </c>
      <c r="E387" s="42"/>
      <c r="F387" s="220" t="s">
        <v>388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161</v>
      </c>
      <c r="AU387" s="19" t="s">
        <v>88</v>
      </c>
    </row>
    <row r="388" s="13" customFormat="1">
      <c r="A388" s="13"/>
      <c r="B388" s="224"/>
      <c r="C388" s="225"/>
      <c r="D388" s="226" t="s">
        <v>163</v>
      </c>
      <c r="E388" s="227" t="s">
        <v>19</v>
      </c>
      <c r="F388" s="228" t="s">
        <v>216</v>
      </c>
      <c r="G388" s="225"/>
      <c r="H388" s="229">
        <v>18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163</v>
      </c>
      <c r="AU388" s="235" t="s">
        <v>88</v>
      </c>
      <c r="AV388" s="13" t="s">
        <v>88</v>
      </c>
      <c r="AW388" s="13" t="s">
        <v>37</v>
      </c>
      <c r="AX388" s="13" t="s">
        <v>78</v>
      </c>
      <c r="AY388" s="235" t="s">
        <v>153</v>
      </c>
    </row>
    <row r="389" s="15" customFormat="1">
      <c r="A389" s="15"/>
      <c r="B389" s="246"/>
      <c r="C389" s="247"/>
      <c r="D389" s="226" t="s">
        <v>163</v>
      </c>
      <c r="E389" s="248" t="s">
        <v>19</v>
      </c>
      <c r="F389" s="249" t="s">
        <v>166</v>
      </c>
      <c r="G389" s="247"/>
      <c r="H389" s="250">
        <v>18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163</v>
      </c>
      <c r="AU389" s="256" t="s">
        <v>88</v>
      </c>
      <c r="AV389" s="15" t="s">
        <v>160</v>
      </c>
      <c r="AW389" s="15" t="s">
        <v>37</v>
      </c>
      <c r="AX389" s="15" t="s">
        <v>86</v>
      </c>
      <c r="AY389" s="256" t="s">
        <v>153</v>
      </c>
    </row>
    <row r="390" s="2" customFormat="1" ht="21.75" customHeight="1">
      <c r="A390" s="40"/>
      <c r="B390" s="41"/>
      <c r="C390" s="257" t="s">
        <v>511</v>
      </c>
      <c r="D390" s="257" t="s">
        <v>220</v>
      </c>
      <c r="E390" s="258" t="s">
        <v>390</v>
      </c>
      <c r="F390" s="259" t="s">
        <v>1442</v>
      </c>
      <c r="G390" s="260" t="s">
        <v>341</v>
      </c>
      <c r="H390" s="261">
        <v>18</v>
      </c>
      <c r="I390" s="262"/>
      <c r="J390" s="263">
        <f>ROUND(I390*H390,2)</f>
        <v>0</v>
      </c>
      <c r="K390" s="259" t="s">
        <v>159</v>
      </c>
      <c r="L390" s="264"/>
      <c r="M390" s="265" t="s">
        <v>19</v>
      </c>
      <c r="N390" s="266" t="s">
        <v>49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182</v>
      </c>
      <c r="AT390" s="217" t="s">
        <v>220</v>
      </c>
      <c r="AU390" s="217" t="s">
        <v>88</v>
      </c>
      <c r="AY390" s="19" t="s">
        <v>153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86</v>
      </c>
      <c r="BK390" s="218">
        <f>ROUND(I390*H390,2)</f>
        <v>0</v>
      </c>
      <c r="BL390" s="19" t="s">
        <v>160</v>
      </c>
      <c r="BM390" s="217" t="s">
        <v>514</v>
      </c>
    </row>
    <row r="391" s="2" customFormat="1" ht="16.5" customHeight="1">
      <c r="A391" s="40"/>
      <c r="B391" s="41"/>
      <c r="C391" s="206" t="s">
        <v>362</v>
      </c>
      <c r="D391" s="206" t="s">
        <v>155</v>
      </c>
      <c r="E391" s="207" t="s">
        <v>406</v>
      </c>
      <c r="F391" s="208" t="s">
        <v>407</v>
      </c>
      <c r="G391" s="209" t="s">
        <v>341</v>
      </c>
      <c r="H391" s="210">
        <v>1</v>
      </c>
      <c r="I391" s="211"/>
      <c r="J391" s="212">
        <f>ROUND(I391*H391,2)</f>
        <v>0</v>
      </c>
      <c r="K391" s="208" t="s">
        <v>19</v>
      </c>
      <c r="L391" s="46"/>
      <c r="M391" s="213" t="s">
        <v>19</v>
      </c>
      <c r="N391" s="214" t="s">
        <v>49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160</v>
      </c>
      <c r="AT391" s="217" t="s">
        <v>155</v>
      </c>
      <c r="AU391" s="217" t="s">
        <v>88</v>
      </c>
      <c r="AY391" s="19" t="s">
        <v>153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86</v>
      </c>
      <c r="BK391" s="218">
        <f>ROUND(I391*H391,2)</f>
        <v>0</v>
      </c>
      <c r="BL391" s="19" t="s">
        <v>160</v>
      </c>
      <c r="BM391" s="217" t="s">
        <v>519</v>
      </c>
    </row>
    <row r="392" s="13" customFormat="1">
      <c r="A392" s="13"/>
      <c r="B392" s="224"/>
      <c r="C392" s="225"/>
      <c r="D392" s="226" t="s">
        <v>163</v>
      </c>
      <c r="E392" s="227" t="s">
        <v>19</v>
      </c>
      <c r="F392" s="228" t="s">
        <v>86</v>
      </c>
      <c r="G392" s="225"/>
      <c r="H392" s="229">
        <v>1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163</v>
      </c>
      <c r="AU392" s="235" t="s">
        <v>88</v>
      </c>
      <c r="AV392" s="13" t="s">
        <v>88</v>
      </c>
      <c r="AW392" s="13" t="s">
        <v>37</v>
      </c>
      <c r="AX392" s="13" t="s">
        <v>78</v>
      </c>
      <c r="AY392" s="235" t="s">
        <v>153</v>
      </c>
    </row>
    <row r="393" s="14" customFormat="1">
      <c r="A393" s="14"/>
      <c r="B393" s="236"/>
      <c r="C393" s="237"/>
      <c r="D393" s="226" t="s">
        <v>163</v>
      </c>
      <c r="E393" s="238" t="s">
        <v>19</v>
      </c>
      <c r="F393" s="239" t="s">
        <v>190</v>
      </c>
      <c r="G393" s="237"/>
      <c r="H393" s="238" t="s">
        <v>19</v>
      </c>
      <c r="I393" s="240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163</v>
      </c>
      <c r="AU393" s="245" t="s">
        <v>88</v>
      </c>
      <c r="AV393" s="14" t="s">
        <v>86</v>
      </c>
      <c r="AW393" s="14" t="s">
        <v>37</v>
      </c>
      <c r="AX393" s="14" t="s">
        <v>78</v>
      </c>
      <c r="AY393" s="245" t="s">
        <v>153</v>
      </c>
    </row>
    <row r="394" s="15" customFormat="1">
      <c r="A394" s="15"/>
      <c r="B394" s="246"/>
      <c r="C394" s="247"/>
      <c r="D394" s="226" t="s">
        <v>163</v>
      </c>
      <c r="E394" s="248" t="s">
        <v>19</v>
      </c>
      <c r="F394" s="249" t="s">
        <v>166</v>
      </c>
      <c r="G394" s="247"/>
      <c r="H394" s="250">
        <v>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163</v>
      </c>
      <c r="AU394" s="256" t="s">
        <v>88</v>
      </c>
      <c r="AV394" s="15" t="s">
        <v>160</v>
      </c>
      <c r="AW394" s="15" t="s">
        <v>37</v>
      </c>
      <c r="AX394" s="15" t="s">
        <v>86</v>
      </c>
      <c r="AY394" s="256" t="s">
        <v>153</v>
      </c>
    </row>
    <row r="395" s="2" customFormat="1" ht="16.5" customHeight="1">
      <c r="A395" s="40"/>
      <c r="B395" s="41"/>
      <c r="C395" s="206" t="s">
        <v>522</v>
      </c>
      <c r="D395" s="206" t="s">
        <v>155</v>
      </c>
      <c r="E395" s="207" t="s">
        <v>393</v>
      </c>
      <c r="F395" s="208" t="s">
        <v>394</v>
      </c>
      <c r="G395" s="209" t="s">
        <v>341</v>
      </c>
      <c r="H395" s="210">
        <v>18</v>
      </c>
      <c r="I395" s="211"/>
      <c r="J395" s="212">
        <f>ROUND(I395*H395,2)</f>
        <v>0</v>
      </c>
      <c r="K395" s="208" t="s">
        <v>159</v>
      </c>
      <c r="L395" s="46"/>
      <c r="M395" s="213" t="s">
        <v>19</v>
      </c>
      <c r="N395" s="214" t="s">
        <v>49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160</v>
      </c>
      <c r="AT395" s="217" t="s">
        <v>155</v>
      </c>
      <c r="AU395" s="217" t="s">
        <v>88</v>
      </c>
      <c r="AY395" s="19" t="s">
        <v>153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86</v>
      </c>
      <c r="BK395" s="218">
        <f>ROUND(I395*H395,2)</f>
        <v>0</v>
      </c>
      <c r="BL395" s="19" t="s">
        <v>160</v>
      </c>
      <c r="BM395" s="217" t="s">
        <v>525</v>
      </c>
    </row>
    <row r="396" s="2" customFormat="1">
      <c r="A396" s="40"/>
      <c r="B396" s="41"/>
      <c r="C396" s="42"/>
      <c r="D396" s="219" t="s">
        <v>161</v>
      </c>
      <c r="E396" s="42"/>
      <c r="F396" s="220" t="s">
        <v>396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161</v>
      </c>
      <c r="AU396" s="19" t="s">
        <v>88</v>
      </c>
    </row>
    <row r="397" s="13" customFormat="1">
      <c r="A397" s="13"/>
      <c r="B397" s="224"/>
      <c r="C397" s="225"/>
      <c r="D397" s="226" t="s">
        <v>163</v>
      </c>
      <c r="E397" s="227" t="s">
        <v>19</v>
      </c>
      <c r="F397" s="228" t="s">
        <v>216</v>
      </c>
      <c r="G397" s="225"/>
      <c r="H397" s="229">
        <v>18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163</v>
      </c>
      <c r="AU397" s="235" t="s">
        <v>88</v>
      </c>
      <c r="AV397" s="13" t="s">
        <v>88</v>
      </c>
      <c r="AW397" s="13" t="s">
        <v>37</v>
      </c>
      <c r="AX397" s="13" t="s">
        <v>78</v>
      </c>
      <c r="AY397" s="235" t="s">
        <v>153</v>
      </c>
    </row>
    <row r="398" s="14" customFormat="1">
      <c r="A398" s="14"/>
      <c r="B398" s="236"/>
      <c r="C398" s="237"/>
      <c r="D398" s="226" t="s">
        <v>163</v>
      </c>
      <c r="E398" s="238" t="s">
        <v>19</v>
      </c>
      <c r="F398" s="239" t="s">
        <v>190</v>
      </c>
      <c r="G398" s="237"/>
      <c r="H398" s="238" t="s">
        <v>19</v>
      </c>
      <c r="I398" s="240"/>
      <c r="J398" s="237"/>
      <c r="K398" s="237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163</v>
      </c>
      <c r="AU398" s="245" t="s">
        <v>88</v>
      </c>
      <c r="AV398" s="14" t="s">
        <v>86</v>
      </c>
      <c r="AW398" s="14" t="s">
        <v>37</v>
      </c>
      <c r="AX398" s="14" t="s">
        <v>78</v>
      </c>
      <c r="AY398" s="245" t="s">
        <v>153</v>
      </c>
    </row>
    <row r="399" s="15" customFormat="1">
      <c r="A399" s="15"/>
      <c r="B399" s="246"/>
      <c r="C399" s="247"/>
      <c r="D399" s="226" t="s">
        <v>163</v>
      </c>
      <c r="E399" s="248" t="s">
        <v>19</v>
      </c>
      <c r="F399" s="249" t="s">
        <v>166</v>
      </c>
      <c r="G399" s="247"/>
      <c r="H399" s="250">
        <v>18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163</v>
      </c>
      <c r="AU399" s="256" t="s">
        <v>88</v>
      </c>
      <c r="AV399" s="15" t="s">
        <v>160</v>
      </c>
      <c r="AW399" s="15" t="s">
        <v>37</v>
      </c>
      <c r="AX399" s="15" t="s">
        <v>86</v>
      </c>
      <c r="AY399" s="256" t="s">
        <v>153</v>
      </c>
    </row>
    <row r="400" s="2" customFormat="1" ht="16.5" customHeight="1">
      <c r="A400" s="40"/>
      <c r="B400" s="41"/>
      <c r="C400" s="257" t="s">
        <v>506</v>
      </c>
      <c r="D400" s="257" t="s">
        <v>220</v>
      </c>
      <c r="E400" s="258" t="s">
        <v>1443</v>
      </c>
      <c r="F400" s="259" t="s">
        <v>1444</v>
      </c>
      <c r="G400" s="260" t="s">
        <v>341</v>
      </c>
      <c r="H400" s="261">
        <v>18</v>
      </c>
      <c r="I400" s="262"/>
      <c r="J400" s="263">
        <f>ROUND(I400*H400,2)</f>
        <v>0</v>
      </c>
      <c r="K400" s="259" t="s">
        <v>403</v>
      </c>
      <c r="L400" s="264"/>
      <c r="M400" s="265" t="s">
        <v>19</v>
      </c>
      <c r="N400" s="266" t="s">
        <v>49</v>
      </c>
      <c r="O400" s="86"/>
      <c r="P400" s="215">
        <f>O400*H400</f>
        <v>0</v>
      </c>
      <c r="Q400" s="215">
        <v>0.0030000000000000001</v>
      </c>
      <c r="R400" s="215">
        <f>Q400*H400</f>
        <v>0.053999999999999999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182</v>
      </c>
      <c r="AT400" s="217" t="s">
        <v>220</v>
      </c>
      <c r="AU400" s="217" t="s">
        <v>88</v>
      </c>
      <c r="AY400" s="19" t="s">
        <v>153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86</v>
      </c>
      <c r="BK400" s="218">
        <f>ROUND(I400*H400,2)</f>
        <v>0</v>
      </c>
      <c r="BL400" s="19" t="s">
        <v>160</v>
      </c>
      <c r="BM400" s="217" t="s">
        <v>1445</v>
      </c>
    </row>
    <row r="401" s="2" customFormat="1" ht="16.5" customHeight="1">
      <c r="A401" s="40"/>
      <c r="B401" s="41"/>
      <c r="C401" s="257" t="s">
        <v>365</v>
      </c>
      <c r="D401" s="257" t="s">
        <v>220</v>
      </c>
      <c r="E401" s="258" t="s">
        <v>398</v>
      </c>
      <c r="F401" s="259" t="s">
        <v>399</v>
      </c>
      <c r="G401" s="260" t="s">
        <v>341</v>
      </c>
      <c r="H401" s="261">
        <v>18</v>
      </c>
      <c r="I401" s="262"/>
      <c r="J401" s="263">
        <f>ROUND(I401*H401,2)</f>
        <v>0</v>
      </c>
      <c r="K401" s="259" t="s">
        <v>159</v>
      </c>
      <c r="L401" s="264"/>
      <c r="M401" s="265" t="s">
        <v>19</v>
      </c>
      <c r="N401" s="266" t="s">
        <v>49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182</v>
      </c>
      <c r="AT401" s="217" t="s">
        <v>220</v>
      </c>
      <c r="AU401" s="217" t="s">
        <v>88</v>
      </c>
      <c r="AY401" s="19" t="s">
        <v>153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86</v>
      </c>
      <c r="BK401" s="218">
        <f>ROUND(I401*H401,2)</f>
        <v>0</v>
      </c>
      <c r="BL401" s="19" t="s">
        <v>160</v>
      </c>
      <c r="BM401" s="217" t="s">
        <v>529</v>
      </c>
    </row>
    <row r="402" s="12" customFormat="1" ht="22.8" customHeight="1">
      <c r="A402" s="12"/>
      <c r="B402" s="190"/>
      <c r="C402" s="191"/>
      <c r="D402" s="192" t="s">
        <v>77</v>
      </c>
      <c r="E402" s="204" t="s">
        <v>213</v>
      </c>
      <c r="F402" s="204" t="s">
        <v>409</v>
      </c>
      <c r="G402" s="191"/>
      <c r="H402" s="191"/>
      <c r="I402" s="194"/>
      <c r="J402" s="205">
        <f>BK402</f>
        <v>0</v>
      </c>
      <c r="K402" s="191"/>
      <c r="L402" s="196"/>
      <c r="M402" s="197"/>
      <c r="N402" s="198"/>
      <c r="O402" s="198"/>
      <c r="P402" s="199">
        <f>SUM(P403:P560)</f>
        <v>0</v>
      </c>
      <c r="Q402" s="198"/>
      <c r="R402" s="199">
        <f>SUM(R403:R560)</f>
        <v>0</v>
      </c>
      <c r="S402" s="198"/>
      <c r="T402" s="200">
        <f>SUM(T403:T560)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1" t="s">
        <v>86</v>
      </c>
      <c r="AT402" s="202" t="s">
        <v>77</v>
      </c>
      <c r="AU402" s="202" t="s">
        <v>86</v>
      </c>
      <c r="AY402" s="201" t="s">
        <v>153</v>
      </c>
      <c r="BK402" s="203">
        <f>SUM(BK403:BK560)</f>
        <v>0</v>
      </c>
    </row>
    <row r="403" s="2" customFormat="1" ht="16.5" customHeight="1">
      <c r="A403" s="40"/>
      <c r="B403" s="41"/>
      <c r="C403" s="206" t="s">
        <v>369</v>
      </c>
      <c r="D403" s="206" t="s">
        <v>155</v>
      </c>
      <c r="E403" s="207" t="s">
        <v>410</v>
      </c>
      <c r="F403" s="208" t="s">
        <v>411</v>
      </c>
      <c r="G403" s="209" t="s">
        <v>341</v>
      </c>
      <c r="H403" s="210">
        <v>16</v>
      </c>
      <c r="I403" s="211"/>
      <c r="J403" s="212">
        <f>ROUND(I403*H403,2)</f>
        <v>0</v>
      </c>
      <c r="K403" s="208" t="s">
        <v>159</v>
      </c>
      <c r="L403" s="46"/>
      <c r="M403" s="213" t="s">
        <v>19</v>
      </c>
      <c r="N403" s="214" t="s">
        <v>49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160</v>
      </c>
      <c r="AT403" s="217" t="s">
        <v>155</v>
      </c>
      <c r="AU403" s="217" t="s">
        <v>88</v>
      </c>
      <c r="AY403" s="19" t="s">
        <v>153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86</v>
      </c>
      <c r="BK403" s="218">
        <f>ROUND(I403*H403,2)</f>
        <v>0</v>
      </c>
      <c r="BL403" s="19" t="s">
        <v>160</v>
      </c>
      <c r="BM403" s="217" t="s">
        <v>539</v>
      </c>
    </row>
    <row r="404" s="2" customFormat="1">
      <c r="A404" s="40"/>
      <c r="B404" s="41"/>
      <c r="C404" s="42"/>
      <c r="D404" s="219" t="s">
        <v>161</v>
      </c>
      <c r="E404" s="42"/>
      <c r="F404" s="220" t="s">
        <v>413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161</v>
      </c>
      <c r="AU404" s="19" t="s">
        <v>88</v>
      </c>
    </row>
    <row r="405" s="13" customFormat="1">
      <c r="A405" s="13"/>
      <c r="B405" s="224"/>
      <c r="C405" s="225"/>
      <c r="D405" s="226" t="s">
        <v>163</v>
      </c>
      <c r="E405" s="227" t="s">
        <v>19</v>
      </c>
      <c r="F405" s="228" t="s">
        <v>1446</v>
      </c>
      <c r="G405" s="225"/>
      <c r="H405" s="229">
        <v>16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163</v>
      </c>
      <c r="AU405" s="235" t="s">
        <v>88</v>
      </c>
      <c r="AV405" s="13" t="s">
        <v>88</v>
      </c>
      <c r="AW405" s="13" t="s">
        <v>37</v>
      </c>
      <c r="AX405" s="13" t="s">
        <v>78</v>
      </c>
      <c r="AY405" s="235" t="s">
        <v>153</v>
      </c>
    </row>
    <row r="406" s="15" customFormat="1">
      <c r="A406" s="15"/>
      <c r="B406" s="246"/>
      <c r="C406" s="247"/>
      <c r="D406" s="226" t="s">
        <v>163</v>
      </c>
      <c r="E406" s="248" t="s">
        <v>19</v>
      </c>
      <c r="F406" s="249" t="s">
        <v>166</v>
      </c>
      <c r="G406" s="247"/>
      <c r="H406" s="250">
        <v>16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163</v>
      </c>
      <c r="AU406" s="256" t="s">
        <v>88</v>
      </c>
      <c r="AV406" s="15" t="s">
        <v>160</v>
      </c>
      <c r="AW406" s="15" t="s">
        <v>37</v>
      </c>
      <c r="AX406" s="15" t="s">
        <v>86</v>
      </c>
      <c r="AY406" s="256" t="s">
        <v>153</v>
      </c>
    </row>
    <row r="407" s="2" customFormat="1" ht="16.5" customHeight="1">
      <c r="A407" s="40"/>
      <c r="B407" s="41"/>
      <c r="C407" s="257" t="s">
        <v>541</v>
      </c>
      <c r="D407" s="257" t="s">
        <v>220</v>
      </c>
      <c r="E407" s="258" t="s">
        <v>423</v>
      </c>
      <c r="F407" s="259" t="s">
        <v>424</v>
      </c>
      <c r="G407" s="260" t="s">
        <v>341</v>
      </c>
      <c r="H407" s="261">
        <v>5</v>
      </c>
      <c r="I407" s="262"/>
      <c r="J407" s="263">
        <f>ROUND(I407*H407,2)</f>
        <v>0</v>
      </c>
      <c r="K407" s="259" t="s">
        <v>159</v>
      </c>
      <c r="L407" s="264"/>
      <c r="M407" s="265" t="s">
        <v>19</v>
      </c>
      <c r="N407" s="266" t="s">
        <v>49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182</v>
      </c>
      <c r="AT407" s="217" t="s">
        <v>220</v>
      </c>
      <c r="AU407" s="217" t="s">
        <v>88</v>
      </c>
      <c r="AY407" s="19" t="s">
        <v>153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86</v>
      </c>
      <c r="BK407" s="218">
        <f>ROUND(I407*H407,2)</f>
        <v>0</v>
      </c>
      <c r="BL407" s="19" t="s">
        <v>160</v>
      </c>
      <c r="BM407" s="217" t="s">
        <v>544</v>
      </c>
    </row>
    <row r="408" s="2" customFormat="1" ht="16.5" customHeight="1">
      <c r="A408" s="40"/>
      <c r="B408" s="41"/>
      <c r="C408" s="257" t="s">
        <v>372</v>
      </c>
      <c r="D408" s="257" t="s">
        <v>220</v>
      </c>
      <c r="E408" s="258" t="s">
        <v>426</v>
      </c>
      <c r="F408" s="259" t="s">
        <v>427</v>
      </c>
      <c r="G408" s="260" t="s">
        <v>341</v>
      </c>
      <c r="H408" s="261">
        <v>7</v>
      </c>
      <c r="I408" s="262"/>
      <c r="J408" s="263">
        <f>ROUND(I408*H408,2)</f>
        <v>0</v>
      </c>
      <c r="K408" s="259" t="s">
        <v>159</v>
      </c>
      <c r="L408" s="264"/>
      <c r="M408" s="265" t="s">
        <v>19</v>
      </c>
      <c r="N408" s="266" t="s">
        <v>49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182</v>
      </c>
      <c r="AT408" s="217" t="s">
        <v>220</v>
      </c>
      <c r="AU408" s="217" t="s">
        <v>88</v>
      </c>
      <c r="AY408" s="19" t="s">
        <v>153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86</v>
      </c>
      <c r="BK408" s="218">
        <f>ROUND(I408*H408,2)</f>
        <v>0</v>
      </c>
      <c r="BL408" s="19" t="s">
        <v>160</v>
      </c>
      <c r="BM408" s="217" t="s">
        <v>551</v>
      </c>
    </row>
    <row r="409" s="2" customFormat="1" ht="16.5" customHeight="1">
      <c r="A409" s="40"/>
      <c r="B409" s="41"/>
      <c r="C409" s="257" t="s">
        <v>548</v>
      </c>
      <c r="D409" s="257" t="s">
        <v>220</v>
      </c>
      <c r="E409" s="258" t="s">
        <v>430</v>
      </c>
      <c r="F409" s="259" t="s">
        <v>431</v>
      </c>
      <c r="G409" s="260" t="s">
        <v>341</v>
      </c>
      <c r="H409" s="261">
        <v>2</v>
      </c>
      <c r="I409" s="262"/>
      <c r="J409" s="263">
        <f>ROUND(I409*H409,2)</f>
        <v>0</v>
      </c>
      <c r="K409" s="259" t="s">
        <v>19</v>
      </c>
      <c r="L409" s="264"/>
      <c r="M409" s="265" t="s">
        <v>19</v>
      </c>
      <c r="N409" s="266" t="s">
        <v>49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182</v>
      </c>
      <c r="AT409" s="217" t="s">
        <v>220</v>
      </c>
      <c r="AU409" s="217" t="s">
        <v>88</v>
      </c>
      <c r="AY409" s="19" t="s">
        <v>153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86</v>
      </c>
      <c r="BK409" s="218">
        <f>ROUND(I409*H409,2)</f>
        <v>0</v>
      </c>
      <c r="BL409" s="19" t="s">
        <v>160</v>
      </c>
      <c r="BM409" s="217" t="s">
        <v>555</v>
      </c>
    </row>
    <row r="410" s="2" customFormat="1" ht="16.5" customHeight="1">
      <c r="A410" s="40"/>
      <c r="B410" s="41"/>
      <c r="C410" s="257" t="s">
        <v>376</v>
      </c>
      <c r="D410" s="257" t="s">
        <v>220</v>
      </c>
      <c r="E410" s="258" t="s">
        <v>433</v>
      </c>
      <c r="F410" s="259" t="s">
        <v>434</v>
      </c>
      <c r="G410" s="260" t="s">
        <v>341</v>
      </c>
      <c r="H410" s="261">
        <v>2</v>
      </c>
      <c r="I410" s="262"/>
      <c r="J410" s="263">
        <f>ROUND(I410*H410,2)</f>
        <v>0</v>
      </c>
      <c r="K410" s="259" t="s">
        <v>19</v>
      </c>
      <c r="L410" s="264"/>
      <c r="M410" s="265" t="s">
        <v>19</v>
      </c>
      <c r="N410" s="266" t="s">
        <v>49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182</v>
      </c>
      <c r="AT410" s="217" t="s">
        <v>220</v>
      </c>
      <c r="AU410" s="217" t="s">
        <v>88</v>
      </c>
      <c r="AY410" s="19" t="s">
        <v>153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86</v>
      </c>
      <c r="BK410" s="218">
        <f>ROUND(I410*H410,2)</f>
        <v>0</v>
      </c>
      <c r="BL410" s="19" t="s">
        <v>160</v>
      </c>
      <c r="BM410" s="217" t="s">
        <v>561</v>
      </c>
    </row>
    <row r="411" s="2" customFormat="1" ht="16.5" customHeight="1">
      <c r="A411" s="40"/>
      <c r="B411" s="41"/>
      <c r="C411" s="206" t="s">
        <v>558</v>
      </c>
      <c r="D411" s="206" t="s">
        <v>155</v>
      </c>
      <c r="E411" s="207" t="s">
        <v>410</v>
      </c>
      <c r="F411" s="208" t="s">
        <v>411</v>
      </c>
      <c r="G411" s="209" t="s">
        <v>341</v>
      </c>
      <c r="H411" s="210">
        <v>14</v>
      </c>
      <c r="I411" s="211"/>
      <c r="J411" s="212">
        <f>ROUND(I411*H411,2)</f>
        <v>0</v>
      </c>
      <c r="K411" s="208" t="s">
        <v>159</v>
      </c>
      <c r="L411" s="46"/>
      <c r="M411" s="213" t="s">
        <v>19</v>
      </c>
      <c r="N411" s="214" t="s">
        <v>49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160</v>
      </c>
      <c r="AT411" s="217" t="s">
        <v>155</v>
      </c>
      <c r="AU411" s="217" t="s">
        <v>88</v>
      </c>
      <c r="AY411" s="19" t="s">
        <v>153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86</v>
      </c>
      <c r="BK411" s="218">
        <f>ROUND(I411*H411,2)</f>
        <v>0</v>
      </c>
      <c r="BL411" s="19" t="s">
        <v>160</v>
      </c>
      <c r="BM411" s="217" t="s">
        <v>565</v>
      </c>
    </row>
    <row r="412" s="2" customFormat="1">
      <c r="A412" s="40"/>
      <c r="B412" s="41"/>
      <c r="C412" s="42"/>
      <c r="D412" s="219" t="s">
        <v>161</v>
      </c>
      <c r="E412" s="42"/>
      <c r="F412" s="220" t="s">
        <v>413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161</v>
      </c>
      <c r="AU412" s="19" t="s">
        <v>88</v>
      </c>
    </row>
    <row r="413" s="13" customFormat="1">
      <c r="A413" s="13"/>
      <c r="B413" s="224"/>
      <c r="C413" s="225"/>
      <c r="D413" s="226" t="s">
        <v>163</v>
      </c>
      <c r="E413" s="227" t="s">
        <v>19</v>
      </c>
      <c r="F413" s="228" t="s">
        <v>1447</v>
      </c>
      <c r="G413" s="225"/>
      <c r="H413" s="229">
        <v>14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163</v>
      </c>
      <c r="AU413" s="235" t="s">
        <v>88</v>
      </c>
      <c r="AV413" s="13" t="s">
        <v>88</v>
      </c>
      <c r="AW413" s="13" t="s">
        <v>37</v>
      </c>
      <c r="AX413" s="13" t="s">
        <v>78</v>
      </c>
      <c r="AY413" s="235" t="s">
        <v>153</v>
      </c>
    </row>
    <row r="414" s="14" customFormat="1">
      <c r="A414" s="14"/>
      <c r="B414" s="236"/>
      <c r="C414" s="237"/>
      <c r="D414" s="226" t="s">
        <v>163</v>
      </c>
      <c r="E414" s="238" t="s">
        <v>19</v>
      </c>
      <c r="F414" s="239" t="s">
        <v>190</v>
      </c>
      <c r="G414" s="237"/>
      <c r="H414" s="238" t="s">
        <v>19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163</v>
      </c>
      <c r="AU414" s="245" t="s">
        <v>88</v>
      </c>
      <c r="AV414" s="14" t="s">
        <v>86</v>
      </c>
      <c r="AW414" s="14" t="s">
        <v>37</v>
      </c>
      <c r="AX414" s="14" t="s">
        <v>78</v>
      </c>
      <c r="AY414" s="245" t="s">
        <v>153</v>
      </c>
    </row>
    <row r="415" s="15" customFormat="1">
      <c r="A415" s="15"/>
      <c r="B415" s="246"/>
      <c r="C415" s="247"/>
      <c r="D415" s="226" t="s">
        <v>163</v>
      </c>
      <c r="E415" s="248" t="s">
        <v>19</v>
      </c>
      <c r="F415" s="249" t="s">
        <v>166</v>
      </c>
      <c r="G415" s="247"/>
      <c r="H415" s="250">
        <v>14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163</v>
      </c>
      <c r="AU415" s="256" t="s">
        <v>88</v>
      </c>
      <c r="AV415" s="15" t="s">
        <v>160</v>
      </c>
      <c r="AW415" s="15" t="s">
        <v>37</v>
      </c>
      <c r="AX415" s="15" t="s">
        <v>86</v>
      </c>
      <c r="AY415" s="256" t="s">
        <v>153</v>
      </c>
    </row>
    <row r="416" s="2" customFormat="1" ht="16.5" customHeight="1">
      <c r="A416" s="40"/>
      <c r="B416" s="41"/>
      <c r="C416" s="257" t="s">
        <v>379</v>
      </c>
      <c r="D416" s="257" t="s">
        <v>220</v>
      </c>
      <c r="E416" s="258" t="s">
        <v>1448</v>
      </c>
      <c r="F416" s="259" t="s">
        <v>1449</v>
      </c>
      <c r="G416" s="260" t="s">
        <v>341</v>
      </c>
      <c r="H416" s="261">
        <v>2</v>
      </c>
      <c r="I416" s="262"/>
      <c r="J416" s="263">
        <f>ROUND(I416*H416,2)</f>
        <v>0</v>
      </c>
      <c r="K416" s="259" t="s">
        <v>19</v>
      </c>
      <c r="L416" s="264"/>
      <c r="M416" s="265" t="s">
        <v>19</v>
      </c>
      <c r="N416" s="266" t="s">
        <v>49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182</v>
      </c>
      <c r="AT416" s="217" t="s">
        <v>220</v>
      </c>
      <c r="AU416" s="217" t="s">
        <v>88</v>
      </c>
      <c r="AY416" s="19" t="s">
        <v>153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86</v>
      </c>
      <c r="BK416" s="218">
        <f>ROUND(I416*H416,2)</f>
        <v>0</v>
      </c>
      <c r="BL416" s="19" t="s">
        <v>160</v>
      </c>
      <c r="BM416" s="217" t="s">
        <v>574</v>
      </c>
    </row>
    <row r="417" s="2" customFormat="1" ht="16.5" customHeight="1">
      <c r="A417" s="40"/>
      <c r="B417" s="41"/>
      <c r="C417" s="257" t="s">
        <v>233</v>
      </c>
      <c r="D417" s="257" t="s">
        <v>220</v>
      </c>
      <c r="E417" s="258" t="s">
        <v>1450</v>
      </c>
      <c r="F417" s="259" t="s">
        <v>1451</v>
      </c>
      <c r="G417" s="260" t="s">
        <v>341</v>
      </c>
      <c r="H417" s="261">
        <v>1</v>
      </c>
      <c r="I417" s="262"/>
      <c r="J417" s="263">
        <f>ROUND(I417*H417,2)</f>
        <v>0</v>
      </c>
      <c r="K417" s="259" t="s">
        <v>19</v>
      </c>
      <c r="L417" s="264"/>
      <c r="M417" s="265" t="s">
        <v>19</v>
      </c>
      <c r="N417" s="266" t="s">
        <v>49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182</v>
      </c>
      <c r="AT417" s="217" t="s">
        <v>220</v>
      </c>
      <c r="AU417" s="217" t="s">
        <v>88</v>
      </c>
      <c r="AY417" s="19" t="s">
        <v>153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86</v>
      </c>
      <c r="BK417" s="218">
        <f>ROUND(I417*H417,2)</f>
        <v>0</v>
      </c>
      <c r="BL417" s="19" t="s">
        <v>160</v>
      </c>
      <c r="BM417" s="217" t="s">
        <v>902</v>
      </c>
    </row>
    <row r="418" s="2" customFormat="1" ht="16.5" customHeight="1">
      <c r="A418" s="40"/>
      <c r="B418" s="41"/>
      <c r="C418" s="257" t="s">
        <v>384</v>
      </c>
      <c r="D418" s="257" t="s">
        <v>220</v>
      </c>
      <c r="E418" s="258" t="s">
        <v>1452</v>
      </c>
      <c r="F418" s="259" t="s">
        <v>1453</v>
      </c>
      <c r="G418" s="260" t="s">
        <v>341</v>
      </c>
      <c r="H418" s="261">
        <v>2</v>
      </c>
      <c r="I418" s="262"/>
      <c r="J418" s="263">
        <f>ROUND(I418*H418,2)</f>
        <v>0</v>
      </c>
      <c r="K418" s="259" t="s">
        <v>159</v>
      </c>
      <c r="L418" s="264"/>
      <c r="M418" s="265" t="s">
        <v>19</v>
      </c>
      <c r="N418" s="266" t="s">
        <v>49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182</v>
      </c>
      <c r="AT418" s="217" t="s">
        <v>220</v>
      </c>
      <c r="AU418" s="217" t="s">
        <v>88</v>
      </c>
      <c r="AY418" s="19" t="s">
        <v>153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86</v>
      </c>
      <c r="BK418" s="218">
        <f>ROUND(I418*H418,2)</f>
        <v>0</v>
      </c>
      <c r="BL418" s="19" t="s">
        <v>160</v>
      </c>
      <c r="BM418" s="217" t="s">
        <v>905</v>
      </c>
    </row>
    <row r="419" s="2" customFormat="1" ht="16.5" customHeight="1">
      <c r="A419" s="40"/>
      <c r="B419" s="41"/>
      <c r="C419" s="257" t="s">
        <v>906</v>
      </c>
      <c r="D419" s="257" t="s">
        <v>220</v>
      </c>
      <c r="E419" s="258" t="s">
        <v>1454</v>
      </c>
      <c r="F419" s="259" t="s">
        <v>1455</v>
      </c>
      <c r="G419" s="260" t="s">
        <v>341</v>
      </c>
      <c r="H419" s="261">
        <v>2</v>
      </c>
      <c r="I419" s="262"/>
      <c r="J419" s="263">
        <f>ROUND(I419*H419,2)</f>
        <v>0</v>
      </c>
      <c r="K419" s="259" t="s">
        <v>19</v>
      </c>
      <c r="L419" s="264"/>
      <c r="M419" s="265" t="s">
        <v>19</v>
      </c>
      <c r="N419" s="266" t="s">
        <v>49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182</v>
      </c>
      <c r="AT419" s="217" t="s">
        <v>220</v>
      </c>
      <c r="AU419" s="217" t="s">
        <v>88</v>
      </c>
      <c r="AY419" s="19" t="s">
        <v>153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86</v>
      </c>
      <c r="BK419" s="218">
        <f>ROUND(I419*H419,2)</f>
        <v>0</v>
      </c>
      <c r="BL419" s="19" t="s">
        <v>160</v>
      </c>
      <c r="BM419" s="217" t="s">
        <v>909</v>
      </c>
    </row>
    <row r="420" s="2" customFormat="1" ht="16.5" customHeight="1">
      <c r="A420" s="40"/>
      <c r="B420" s="41"/>
      <c r="C420" s="257" t="s">
        <v>387</v>
      </c>
      <c r="D420" s="257" t="s">
        <v>220</v>
      </c>
      <c r="E420" s="258" t="s">
        <v>1456</v>
      </c>
      <c r="F420" s="259" t="s">
        <v>1457</v>
      </c>
      <c r="G420" s="260" t="s">
        <v>341</v>
      </c>
      <c r="H420" s="261">
        <v>2</v>
      </c>
      <c r="I420" s="262"/>
      <c r="J420" s="263">
        <f>ROUND(I420*H420,2)</f>
        <v>0</v>
      </c>
      <c r="K420" s="259" t="s">
        <v>19</v>
      </c>
      <c r="L420" s="264"/>
      <c r="M420" s="265" t="s">
        <v>19</v>
      </c>
      <c r="N420" s="266" t="s">
        <v>49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182</v>
      </c>
      <c r="AT420" s="217" t="s">
        <v>220</v>
      </c>
      <c r="AU420" s="217" t="s">
        <v>88</v>
      </c>
      <c r="AY420" s="19" t="s">
        <v>153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86</v>
      </c>
      <c r="BK420" s="218">
        <f>ROUND(I420*H420,2)</f>
        <v>0</v>
      </c>
      <c r="BL420" s="19" t="s">
        <v>160</v>
      </c>
      <c r="BM420" s="217" t="s">
        <v>912</v>
      </c>
    </row>
    <row r="421" s="2" customFormat="1" ht="16.5" customHeight="1">
      <c r="A421" s="40"/>
      <c r="B421" s="41"/>
      <c r="C421" s="257" t="s">
        <v>913</v>
      </c>
      <c r="D421" s="257" t="s">
        <v>220</v>
      </c>
      <c r="E421" s="258" t="s">
        <v>1458</v>
      </c>
      <c r="F421" s="259" t="s">
        <v>1459</v>
      </c>
      <c r="G421" s="260" t="s">
        <v>341</v>
      </c>
      <c r="H421" s="261">
        <v>2</v>
      </c>
      <c r="I421" s="262"/>
      <c r="J421" s="263">
        <f>ROUND(I421*H421,2)</f>
        <v>0</v>
      </c>
      <c r="K421" s="259" t="s">
        <v>19</v>
      </c>
      <c r="L421" s="264"/>
      <c r="M421" s="265" t="s">
        <v>19</v>
      </c>
      <c r="N421" s="266" t="s">
        <v>49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182</v>
      </c>
      <c r="AT421" s="217" t="s">
        <v>220</v>
      </c>
      <c r="AU421" s="217" t="s">
        <v>88</v>
      </c>
      <c r="AY421" s="19" t="s">
        <v>153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86</v>
      </c>
      <c r="BK421" s="218">
        <f>ROUND(I421*H421,2)</f>
        <v>0</v>
      </c>
      <c r="BL421" s="19" t="s">
        <v>160</v>
      </c>
      <c r="BM421" s="217" t="s">
        <v>916</v>
      </c>
    </row>
    <row r="422" s="2" customFormat="1" ht="16.5" customHeight="1">
      <c r="A422" s="40"/>
      <c r="B422" s="41"/>
      <c r="C422" s="257" t="s">
        <v>392</v>
      </c>
      <c r="D422" s="257" t="s">
        <v>220</v>
      </c>
      <c r="E422" s="258" t="s">
        <v>1460</v>
      </c>
      <c r="F422" s="259" t="s">
        <v>1461</v>
      </c>
      <c r="G422" s="260" t="s">
        <v>341</v>
      </c>
      <c r="H422" s="261">
        <v>3</v>
      </c>
      <c r="I422" s="262"/>
      <c r="J422" s="263">
        <f>ROUND(I422*H422,2)</f>
        <v>0</v>
      </c>
      <c r="K422" s="259" t="s">
        <v>19</v>
      </c>
      <c r="L422" s="264"/>
      <c r="M422" s="265" t="s">
        <v>19</v>
      </c>
      <c r="N422" s="266" t="s">
        <v>49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182</v>
      </c>
      <c r="AT422" s="217" t="s">
        <v>220</v>
      </c>
      <c r="AU422" s="217" t="s">
        <v>88</v>
      </c>
      <c r="AY422" s="19" t="s">
        <v>153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86</v>
      </c>
      <c r="BK422" s="218">
        <f>ROUND(I422*H422,2)</f>
        <v>0</v>
      </c>
      <c r="BL422" s="19" t="s">
        <v>160</v>
      </c>
      <c r="BM422" s="217" t="s">
        <v>919</v>
      </c>
    </row>
    <row r="423" s="2" customFormat="1" ht="16.5" customHeight="1">
      <c r="A423" s="40"/>
      <c r="B423" s="41"/>
      <c r="C423" s="206" t="s">
        <v>920</v>
      </c>
      <c r="D423" s="206" t="s">
        <v>155</v>
      </c>
      <c r="E423" s="207" t="s">
        <v>410</v>
      </c>
      <c r="F423" s="208" t="s">
        <v>411</v>
      </c>
      <c r="G423" s="209" t="s">
        <v>341</v>
      </c>
      <c r="H423" s="210">
        <v>12</v>
      </c>
      <c r="I423" s="211"/>
      <c r="J423" s="212">
        <f>ROUND(I423*H423,2)</f>
        <v>0</v>
      </c>
      <c r="K423" s="208" t="s">
        <v>159</v>
      </c>
      <c r="L423" s="46"/>
      <c r="M423" s="213" t="s">
        <v>19</v>
      </c>
      <c r="N423" s="214" t="s">
        <v>49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160</v>
      </c>
      <c r="AT423" s="217" t="s">
        <v>155</v>
      </c>
      <c r="AU423" s="217" t="s">
        <v>88</v>
      </c>
      <c r="AY423" s="19" t="s">
        <v>153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86</v>
      </c>
      <c r="BK423" s="218">
        <f>ROUND(I423*H423,2)</f>
        <v>0</v>
      </c>
      <c r="BL423" s="19" t="s">
        <v>160</v>
      </c>
      <c r="BM423" s="217" t="s">
        <v>923</v>
      </c>
    </row>
    <row r="424" s="2" customFormat="1">
      <c r="A424" s="40"/>
      <c r="B424" s="41"/>
      <c r="C424" s="42"/>
      <c r="D424" s="219" t="s">
        <v>161</v>
      </c>
      <c r="E424" s="42"/>
      <c r="F424" s="220" t="s">
        <v>413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161</v>
      </c>
      <c r="AU424" s="19" t="s">
        <v>88</v>
      </c>
    </row>
    <row r="425" s="13" customFormat="1">
      <c r="A425" s="13"/>
      <c r="B425" s="224"/>
      <c r="C425" s="225"/>
      <c r="D425" s="226" t="s">
        <v>163</v>
      </c>
      <c r="E425" s="227" t="s">
        <v>19</v>
      </c>
      <c r="F425" s="228" t="s">
        <v>1462</v>
      </c>
      <c r="G425" s="225"/>
      <c r="H425" s="229">
        <v>12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163</v>
      </c>
      <c r="AU425" s="235" t="s">
        <v>88</v>
      </c>
      <c r="AV425" s="13" t="s">
        <v>88</v>
      </c>
      <c r="AW425" s="13" t="s">
        <v>37</v>
      </c>
      <c r="AX425" s="13" t="s">
        <v>78</v>
      </c>
      <c r="AY425" s="235" t="s">
        <v>153</v>
      </c>
    </row>
    <row r="426" s="15" customFormat="1">
      <c r="A426" s="15"/>
      <c r="B426" s="246"/>
      <c r="C426" s="247"/>
      <c r="D426" s="226" t="s">
        <v>163</v>
      </c>
      <c r="E426" s="248" t="s">
        <v>19</v>
      </c>
      <c r="F426" s="249" t="s">
        <v>166</v>
      </c>
      <c r="G426" s="247"/>
      <c r="H426" s="250">
        <v>12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163</v>
      </c>
      <c r="AU426" s="256" t="s">
        <v>88</v>
      </c>
      <c r="AV426" s="15" t="s">
        <v>160</v>
      </c>
      <c r="AW426" s="15" t="s">
        <v>37</v>
      </c>
      <c r="AX426" s="15" t="s">
        <v>86</v>
      </c>
      <c r="AY426" s="256" t="s">
        <v>153</v>
      </c>
    </row>
    <row r="427" s="2" customFormat="1" ht="16.5" customHeight="1">
      <c r="A427" s="40"/>
      <c r="B427" s="41"/>
      <c r="C427" s="257" t="s">
        <v>395</v>
      </c>
      <c r="D427" s="257" t="s">
        <v>220</v>
      </c>
      <c r="E427" s="258" t="s">
        <v>1463</v>
      </c>
      <c r="F427" s="259" t="s">
        <v>1464</v>
      </c>
      <c r="G427" s="260" t="s">
        <v>341</v>
      </c>
      <c r="H427" s="261">
        <v>3</v>
      </c>
      <c r="I427" s="262"/>
      <c r="J427" s="263">
        <f>ROUND(I427*H427,2)</f>
        <v>0</v>
      </c>
      <c r="K427" s="259" t="s">
        <v>19</v>
      </c>
      <c r="L427" s="264"/>
      <c r="M427" s="265" t="s">
        <v>19</v>
      </c>
      <c r="N427" s="266" t="s">
        <v>49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182</v>
      </c>
      <c r="AT427" s="217" t="s">
        <v>220</v>
      </c>
      <c r="AU427" s="217" t="s">
        <v>88</v>
      </c>
      <c r="AY427" s="19" t="s">
        <v>153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86</v>
      </c>
      <c r="BK427" s="218">
        <f>ROUND(I427*H427,2)</f>
        <v>0</v>
      </c>
      <c r="BL427" s="19" t="s">
        <v>160</v>
      </c>
      <c r="BM427" s="217" t="s">
        <v>926</v>
      </c>
    </row>
    <row r="428" s="2" customFormat="1" ht="16.5" customHeight="1">
      <c r="A428" s="40"/>
      <c r="B428" s="41"/>
      <c r="C428" s="257" t="s">
        <v>931</v>
      </c>
      <c r="D428" s="257" t="s">
        <v>220</v>
      </c>
      <c r="E428" s="258" t="s">
        <v>1465</v>
      </c>
      <c r="F428" s="259" t="s">
        <v>1466</v>
      </c>
      <c r="G428" s="260" t="s">
        <v>341</v>
      </c>
      <c r="H428" s="261">
        <v>2</v>
      </c>
      <c r="I428" s="262"/>
      <c r="J428" s="263">
        <f>ROUND(I428*H428,2)</f>
        <v>0</v>
      </c>
      <c r="K428" s="259" t="s">
        <v>19</v>
      </c>
      <c r="L428" s="264"/>
      <c r="M428" s="265" t="s">
        <v>19</v>
      </c>
      <c r="N428" s="266" t="s">
        <v>49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182</v>
      </c>
      <c r="AT428" s="217" t="s">
        <v>220</v>
      </c>
      <c r="AU428" s="217" t="s">
        <v>88</v>
      </c>
      <c r="AY428" s="19" t="s">
        <v>153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86</v>
      </c>
      <c r="BK428" s="218">
        <f>ROUND(I428*H428,2)</f>
        <v>0</v>
      </c>
      <c r="BL428" s="19" t="s">
        <v>160</v>
      </c>
      <c r="BM428" s="217" t="s">
        <v>934</v>
      </c>
    </row>
    <row r="429" s="2" customFormat="1" ht="16.5" customHeight="1">
      <c r="A429" s="40"/>
      <c r="B429" s="41"/>
      <c r="C429" s="257" t="s">
        <v>400</v>
      </c>
      <c r="D429" s="257" t="s">
        <v>220</v>
      </c>
      <c r="E429" s="258" t="s">
        <v>1467</v>
      </c>
      <c r="F429" s="259" t="s">
        <v>1468</v>
      </c>
      <c r="G429" s="260" t="s">
        <v>341</v>
      </c>
      <c r="H429" s="261">
        <v>2</v>
      </c>
      <c r="I429" s="262"/>
      <c r="J429" s="263">
        <f>ROUND(I429*H429,2)</f>
        <v>0</v>
      </c>
      <c r="K429" s="259" t="s">
        <v>19</v>
      </c>
      <c r="L429" s="264"/>
      <c r="M429" s="265" t="s">
        <v>19</v>
      </c>
      <c r="N429" s="266" t="s">
        <v>49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182</v>
      </c>
      <c r="AT429" s="217" t="s">
        <v>220</v>
      </c>
      <c r="AU429" s="217" t="s">
        <v>88</v>
      </c>
      <c r="AY429" s="19" t="s">
        <v>153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86</v>
      </c>
      <c r="BK429" s="218">
        <f>ROUND(I429*H429,2)</f>
        <v>0</v>
      </c>
      <c r="BL429" s="19" t="s">
        <v>160</v>
      </c>
      <c r="BM429" s="217" t="s">
        <v>940</v>
      </c>
    </row>
    <row r="430" s="2" customFormat="1" ht="16.5" customHeight="1">
      <c r="A430" s="40"/>
      <c r="B430" s="41"/>
      <c r="C430" s="257" t="s">
        <v>942</v>
      </c>
      <c r="D430" s="257" t="s">
        <v>220</v>
      </c>
      <c r="E430" s="258" t="s">
        <v>1469</v>
      </c>
      <c r="F430" s="259" t="s">
        <v>1470</v>
      </c>
      <c r="G430" s="260" t="s">
        <v>341</v>
      </c>
      <c r="H430" s="261">
        <v>1</v>
      </c>
      <c r="I430" s="262"/>
      <c r="J430" s="263">
        <f>ROUND(I430*H430,2)</f>
        <v>0</v>
      </c>
      <c r="K430" s="259" t="s">
        <v>159</v>
      </c>
      <c r="L430" s="264"/>
      <c r="M430" s="265" t="s">
        <v>19</v>
      </c>
      <c r="N430" s="266" t="s">
        <v>49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182</v>
      </c>
      <c r="AT430" s="217" t="s">
        <v>220</v>
      </c>
      <c r="AU430" s="217" t="s">
        <v>88</v>
      </c>
      <c r="AY430" s="19" t="s">
        <v>153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86</v>
      </c>
      <c r="BK430" s="218">
        <f>ROUND(I430*H430,2)</f>
        <v>0</v>
      </c>
      <c r="BL430" s="19" t="s">
        <v>160</v>
      </c>
      <c r="BM430" s="217" t="s">
        <v>945</v>
      </c>
    </row>
    <row r="431" s="2" customFormat="1" ht="16.5" customHeight="1">
      <c r="A431" s="40"/>
      <c r="B431" s="41"/>
      <c r="C431" s="257" t="s">
        <v>774</v>
      </c>
      <c r="D431" s="257" t="s">
        <v>220</v>
      </c>
      <c r="E431" s="258" t="s">
        <v>453</v>
      </c>
      <c r="F431" s="259" t="s">
        <v>454</v>
      </c>
      <c r="G431" s="260" t="s">
        <v>341</v>
      </c>
      <c r="H431" s="261">
        <v>4</v>
      </c>
      <c r="I431" s="262"/>
      <c r="J431" s="263">
        <f>ROUND(I431*H431,2)</f>
        <v>0</v>
      </c>
      <c r="K431" s="259" t="s">
        <v>159</v>
      </c>
      <c r="L431" s="264"/>
      <c r="M431" s="265" t="s">
        <v>19</v>
      </c>
      <c r="N431" s="266" t="s">
        <v>49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182</v>
      </c>
      <c r="AT431" s="217" t="s">
        <v>220</v>
      </c>
      <c r="AU431" s="217" t="s">
        <v>88</v>
      </c>
      <c r="AY431" s="19" t="s">
        <v>153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86</v>
      </c>
      <c r="BK431" s="218">
        <f>ROUND(I431*H431,2)</f>
        <v>0</v>
      </c>
      <c r="BL431" s="19" t="s">
        <v>160</v>
      </c>
      <c r="BM431" s="217" t="s">
        <v>948</v>
      </c>
    </row>
    <row r="432" s="2" customFormat="1" ht="16.5" customHeight="1">
      <c r="A432" s="40"/>
      <c r="B432" s="41"/>
      <c r="C432" s="206" t="s">
        <v>949</v>
      </c>
      <c r="D432" s="206" t="s">
        <v>155</v>
      </c>
      <c r="E432" s="207" t="s">
        <v>1471</v>
      </c>
      <c r="F432" s="208" t="s">
        <v>1472</v>
      </c>
      <c r="G432" s="209" t="s">
        <v>341</v>
      </c>
      <c r="H432" s="210">
        <v>4</v>
      </c>
      <c r="I432" s="211"/>
      <c r="J432" s="212">
        <f>ROUND(I432*H432,2)</f>
        <v>0</v>
      </c>
      <c r="K432" s="208" t="s">
        <v>159</v>
      </c>
      <c r="L432" s="46"/>
      <c r="M432" s="213" t="s">
        <v>19</v>
      </c>
      <c r="N432" s="214" t="s">
        <v>49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160</v>
      </c>
      <c r="AT432" s="217" t="s">
        <v>155</v>
      </c>
      <c r="AU432" s="217" t="s">
        <v>88</v>
      </c>
      <c r="AY432" s="19" t="s">
        <v>153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86</v>
      </c>
      <c r="BK432" s="218">
        <f>ROUND(I432*H432,2)</f>
        <v>0</v>
      </c>
      <c r="BL432" s="19" t="s">
        <v>160</v>
      </c>
      <c r="BM432" s="217" t="s">
        <v>952</v>
      </c>
    </row>
    <row r="433" s="2" customFormat="1">
      <c r="A433" s="40"/>
      <c r="B433" s="41"/>
      <c r="C433" s="42"/>
      <c r="D433" s="219" t="s">
        <v>161</v>
      </c>
      <c r="E433" s="42"/>
      <c r="F433" s="220" t="s">
        <v>1473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161</v>
      </c>
      <c r="AU433" s="19" t="s">
        <v>88</v>
      </c>
    </row>
    <row r="434" s="13" customFormat="1">
      <c r="A434" s="13"/>
      <c r="B434" s="224"/>
      <c r="C434" s="225"/>
      <c r="D434" s="226" t="s">
        <v>163</v>
      </c>
      <c r="E434" s="227" t="s">
        <v>19</v>
      </c>
      <c r="F434" s="228" t="s">
        <v>1474</v>
      </c>
      <c r="G434" s="225"/>
      <c r="H434" s="229">
        <v>4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163</v>
      </c>
      <c r="AU434" s="235" t="s">
        <v>88</v>
      </c>
      <c r="AV434" s="13" t="s">
        <v>88</v>
      </c>
      <c r="AW434" s="13" t="s">
        <v>37</v>
      </c>
      <c r="AX434" s="13" t="s">
        <v>78</v>
      </c>
      <c r="AY434" s="235" t="s">
        <v>153</v>
      </c>
    </row>
    <row r="435" s="14" customFormat="1">
      <c r="A435" s="14"/>
      <c r="B435" s="236"/>
      <c r="C435" s="237"/>
      <c r="D435" s="226" t="s">
        <v>163</v>
      </c>
      <c r="E435" s="238" t="s">
        <v>19</v>
      </c>
      <c r="F435" s="239" t="s">
        <v>190</v>
      </c>
      <c r="G435" s="237"/>
      <c r="H435" s="238" t="s">
        <v>19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163</v>
      </c>
      <c r="AU435" s="245" t="s">
        <v>88</v>
      </c>
      <c r="AV435" s="14" t="s">
        <v>86</v>
      </c>
      <c r="AW435" s="14" t="s">
        <v>37</v>
      </c>
      <c r="AX435" s="14" t="s">
        <v>78</v>
      </c>
      <c r="AY435" s="245" t="s">
        <v>153</v>
      </c>
    </row>
    <row r="436" s="15" customFormat="1">
      <c r="A436" s="15"/>
      <c r="B436" s="246"/>
      <c r="C436" s="247"/>
      <c r="D436" s="226" t="s">
        <v>163</v>
      </c>
      <c r="E436" s="248" t="s">
        <v>19</v>
      </c>
      <c r="F436" s="249" t="s">
        <v>166</v>
      </c>
      <c r="G436" s="247"/>
      <c r="H436" s="250">
        <v>4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163</v>
      </c>
      <c r="AU436" s="256" t="s">
        <v>88</v>
      </c>
      <c r="AV436" s="15" t="s">
        <v>160</v>
      </c>
      <c r="AW436" s="15" t="s">
        <v>37</v>
      </c>
      <c r="AX436" s="15" t="s">
        <v>86</v>
      </c>
      <c r="AY436" s="256" t="s">
        <v>153</v>
      </c>
    </row>
    <row r="437" s="2" customFormat="1" ht="16.5" customHeight="1">
      <c r="A437" s="40"/>
      <c r="B437" s="41"/>
      <c r="C437" s="257" t="s">
        <v>408</v>
      </c>
      <c r="D437" s="257" t="s">
        <v>220</v>
      </c>
      <c r="E437" s="258" t="s">
        <v>1475</v>
      </c>
      <c r="F437" s="259" t="s">
        <v>1476</v>
      </c>
      <c r="G437" s="260" t="s">
        <v>341</v>
      </c>
      <c r="H437" s="261">
        <v>1</v>
      </c>
      <c r="I437" s="262"/>
      <c r="J437" s="263">
        <f>ROUND(I437*H437,2)</f>
        <v>0</v>
      </c>
      <c r="K437" s="259" t="s">
        <v>19</v>
      </c>
      <c r="L437" s="264"/>
      <c r="M437" s="265" t="s">
        <v>19</v>
      </c>
      <c r="N437" s="266" t="s">
        <v>49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182</v>
      </c>
      <c r="AT437" s="217" t="s">
        <v>220</v>
      </c>
      <c r="AU437" s="217" t="s">
        <v>88</v>
      </c>
      <c r="AY437" s="19" t="s">
        <v>153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86</v>
      </c>
      <c r="BK437" s="218">
        <f>ROUND(I437*H437,2)</f>
        <v>0</v>
      </c>
      <c r="BL437" s="19" t="s">
        <v>160</v>
      </c>
      <c r="BM437" s="217" t="s">
        <v>955</v>
      </c>
    </row>
    <row r="438" s="2" customFormat="1" ht="16.5" customHeight="1">
      <c r="A438" s="40"/>
      <c r="B438" s="41"/>
      <c r="C438" s="257" t="s">
        <v>958</v>
      </c>
      <c r="D438" s="257" t="s">
        <v>220</v>
      </c>
      <c r="E438" s="258" t="s">
        <v>1477</v>
      </c>
      <c r="F438" s="259" t="s">
        <v>1478</v>
      </c>
      <c r="G438" s="260" t="s">
        <v>341</v>
      </c>
      <c r="H438" s="261">
        <v>1</v>
      </c>
      <c r="I438" s="262"/>
      <c r="J438" s="263">
        <f>ROUND(I438*H438,2)</f>
        <v>0</v>
      </c>
      <c r="K438" s="259" t="s">
        <v>19</v>
      </c>
      <c r="L438" s="264"/>
      <c r="M438" s="265" t="s">
        <v>19</v>
      </c>
      <c r="N438" s="266" t="s">
        <v>49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182</v>
      </c>
      <c r="AT438" s="217" t="s">
        <v>220</v>
      </c>
      <c r="AU438" s="217" t="s">
        <v>88</v>
      </c>
      <c r="AY438" s="19" t="s">
        <v>153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86</v>
      </c>
      <c r="BK438" s="218">
        <f>ROUND(I438*H438,2)</f>
        <v>0</v>
      </c>
      <c r="BL438" s="19" t="s">
        <v>160</v>
      </c>
      <c r="BM438" s="217" t="s">
        <v>959</v>
      </c>
    </row>
    <row r="439" s="2" customFormat="1" ht="16.5" customHeight="1">
      <c r="A439" s="40"/>
      <c r="B439" s="41"/>
      <c r="C439" s="257" t="s">
        <v>412</v>
      </c>
      <c r="D439" s="257" t="s">
        <v>220</v>
      </c>
      <c r="E439" s="258" t="s">
        <v>1479</v>
      </c>
      <c r="F439" s="259" t="s">
        <v>1480</v>
      </c>
      <c r="G439" s="260" t="s">
        <v>341</v>
      </c>
      <c r="H439" s="261">
        <v>2</v>
      </c>
      <c r="I439" s="262"/>
      <c r="J439" s="263">
        <f>ROUND(I439*H439,2)</f>
        <v>0</v>
      </c>
      <c r="K439" s="259" t="s">
        <v>19</v>
      </c>
      <c r="L439" s="264"/>
      <c r="M439" s="265" t="s">
        <v>19</v>
      </c>
      <c r="N439" s="266" t="s">
        <v>49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182</v>
      </c>
      <c r="AT439" s="217" t="s">
        <v>220</v>
      </c>
      <c r="AU439" s="217" t="s">
        <v>88</v>
      </c>
      <c r="AY439" s="19" t="s">
        <v>153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86</v>
      </c>
      <c r="BK439" s="218">
        <f>ROUND(I439*H439,2)</f>
        <v>0</v>
      </c>
      <c r="BL439" s="19" t="s">
        <v>160</v>
      </c>
      <c r="BM439" s="217" t="s">
        <v>963</v>
      </c>
    </row>
    <row r="440" s="2" customFormat="1" ht="16.5" customHeight="1">
      <c r="A440" s="40"/>
      <c r="B440" s="41"/>
      <c r="C440" s="206" t="s">
        <v>965</v>
      </c>
      <c r="D440" s="206" t="s">
        <v>155</v>
      </c>
      <c r="E440" s="207" t="s">
        <v>457</v>
      </c>
      <c r="F440" s="208" t="s">
        <v>458</v>
      </c>
      <c r="G440" s="209" t="s">
        <v>341</v>
      </c>
      <c r="H440" s="210">
        <v>11</v>
      </c>
      <c r="I440" s="211"/>
      <c r="J440" s="212">
        <f>ROUND(I440*H440,2)</f>
        <v>0</v>
      </c>
      <c r="K440" s="208" t="s">
        <v>159</v>
      </c>
      <c r="L440" s="46"/>
      <c r="M440" s="213" t="s">
        <v>19</v>
      </c>
      <c r="N440" s="214" t="s">
        <v>49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160</v>
      </c>
      <c r="AT440" s="217" t="s">
        <v>155</v>
      </c>
      <c r="AU440" s="217" t="s">
        <v>88</v>
      </c>
      <c r="AY440" s="19" t="s">
        <v>153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86</v>
      </c>
      <c r="BK440" s="218">
        <f>ROUND(I440*H440,2)</f>
        <v>0</v>
      </c>
      <c r="BL440" s="19" t="s">
        <v>160</v>
      </c>
      <c r="BM440" s="217" t="s">
        <v>968</v>
      </c>
    </row>
    <row r="441" s="2" customFormat="1">
      <c r="A441" s="40"/>
      <c r="B441" s="41"/>
      <c r="C441" s="42"/>
      <c r="D441" s="219" t="s">
        <v>161</v>
      </c>
      <c r="E441" s="42"/>
      <c r="F441" s="220" t="s">
        <v>460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161</v>
      </c>
      <c r="AU441" s="19" t="s">
        <v>88</v>
      </c>
    </row>
    <row r="442" s="13" customFormat="1">
      <c r="A442" s="13"/>
      <c r="B442" s="224"/>
      <c r="C442" s="225"/>
      <c r="D442" s="226" t="s">
        <v>163</v>
      </c>
      <c r="E442" s="227" t="s">
        <v>19</v>
      </c>
      <c r="F442" s="228" t="s">
        <v>226</v>
      </c>
      <c r="G442" s="225"/>
      <c r="H442" s="229">
        <v>11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163</v>
      </c>
      <c r="AU442" s="235" t="s">
        <v>88</v>
      </c>
      <c r="AV442" s="13" t="s">
        <v>88</v>
      </c>
      <c r="AW442" s="13" t="s">
        <v>37</v>
      </c>
      <c r="AX442" s="13" t="s">
        <v>78</v>
      </c>
      <c r="AY442" s="235" t="s">
        <v>153</v>
      </c>
    </row>
    <row r="443" s="14" customFormat="1">
      <c r="A443" s="14"/>
      <c r="B443" s="236"/>
      <c r="C443" s="237"/>
      <c r="D443" s="226" t="s">
        <v>163</v>
      </c>
      <c r="E443" s="238" t="s">
        <v>19</v>
      </c>
      <c r="F443" s="239" t="s">
        <v>190</v>
      </c>
      <c r="G443" s="237"/>
      <c r="H443" s="238" t="s">
        <v>19</v>
      </c>
      <c r="I443" s="240"/>
      <c r="J443" s="237"/>
      <c r="K443" s="237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163</v>
      </c>
      <c r="AU443" s="245" t="s">
        <v>88</v>
      </c>
      <c r="AV443" s="14" t="s">
        <v>86</v>
      </c>
      <c r="AW443" s="14" t="s">
        <v>37</v>
      </c>
      <c r="AX443" s="14" t="s">
        <v>78</v>
      </c>
      <c r="AY443" s="245" t="s">
        <v>153</v>
      </c>
    </row>
    <row r="444" s="15" customFormat="1">
      <c r="A444" s="15"/>
      <c r="B444" s="246"/>
      <c r="C444" s="247"/>
      <c r="D444" s="226" t="s">
        <v>163</v>
      </c>
      <c r="E444" s="248" t="s">
        <v>19</v>
      </c>
      <c r="F444" s="249" t="s">
        <v>166</v>
      </c>
      <c r="G444" s="247"/>
      <c r="H444" s="250">
        <v>11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163</v>
      </c>
      <c r="AU444" s="256" t="s">
        <v>88</v>
      </c>
      <c r="AV444" s="15" t="s">
        <v>160</v>
      </c>
      <c r="AW444" s="15" t="s">
        <v>37</v>
      </c>
      <c r="AX444" s="15" t="s">
        <v>86</v>
      </c>
      <c r="AY444" s="256" t="s">
        <v>153</v>
      </c>
    </row>
    <row r="445" s="2" customFormat="1" ht="16.5" customHeight="1">
      <c r="A445" s="40"/>
      <c r="B445" s="41"/>
      <c r="C445" s="257" t="s">
        <v>418</v>
      </c>
      <c r="D445" s="257" t="s">
        <v>220</v>
      </c>
      <c r="E445" s="258" t="s">
        <v>461</v>
      </c>
      <c r="F445" s="259" t="s">
        <v>462</v>
      </c>
      <c r="G445" s="260" t="s">
        <v>341</v>
      </c>
      <c r="H445" s="261">
        <v>11</v>
      </c>
      <c r="I445" s="262"/>
      <c r="J445" s="263">
        <f>ROUND(I445*H445,2)</f>
        <v>0</v>
      </c>
      <c r="K445" s="259" t="s">
        <v>159</v>
      </c>
      <c r="L445" s="264"/>
      <c r="M445" s="265" t="s">
        <v>19</v>
      </c>
      <c r="N445" s="266" t="s">
        <v>49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182</v>
      </c>
      <c r="AT445" s="217" t="s">
        <v>220</v>
      </c>
      <c r="AU445" s="217" t="s">
        <v>88</v>
      </c>
      <c r="AY445" s="19" t="s">
        <v>153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86</v>
      </c>
      <c r="BK445" s="218">
        <f>ROUND(I445*H445,2)</f>
        <v>0</v>
      </c>
      <c r="BL445" s="19" t="s">
        <v>160</v>
      </c>
      <c r="BM445" s="217" t="s">
        <v>973</v>
      </c>
    </row>
    <row r="446" s="2" customFormat="1" ht="16.5" customHeight="1">
      <c r="A446" s="40"/>
      <c r="B446" s="41"/>
      <c r="C446" s="257" t="s">
        <v>975</v>
      </c>
      <c r="D446" s="257" t="s">
        <v>220</v>
      </c>
      <c r="E446" s="258" t="s">
        <v>465</v>
      </c>
      <c r="F446" s="259" t="s">
        <v>466</v>
      </c>
      <c r="G446" s="260" t="s">
        <v>341</v>
      </c>
      <c r="H446" s="261">
        <v>11</v>
      </c>
      <c r="I446" s="262"/>
      <c r="J446" s="263">
        <f>ROUND(I446*H446,2)</f>
        <v>0</v>
      </c>
      <c r="K446" s="259" t="s">
        <v>159</v>
      </c>
      <c r="L446" s="264"/>
      <c r="M446" s="265" t="s">
        <v>19</v>
      </c>
      <c r="N446" s="266" t="s">
        <v>49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182</v>
      </c>
      <c r="AT446" s="217" t="s">
        <v>220</v>
      </c>
      <c r="AU446" s="217" t="s">
        <v>88</v>
      </c>
      <c r="AY446" s="19" t="s">
        <v>153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86</v>
      </c>
      <c r="BK446" s="218">
        <f>ROUND(I446*H446,2)</f>
        <v>0</v>
      </c>
      <c r="BL446" s="19" t="s">
        <v>160</v>
      </c>
      <c r="BM446" s="217" t="s">
        <v>978</v>
      </c>
    </row>
    <row r="447" s="2" customFormat="1" ht="16.5" customHeight="1">
      <c r="A447" s="40"/>
      <c r="B447" s="41"/>
      <c r="C447" s="257" t="s">
        <v>421</v>
      </c>
      <c r="D447" s="257" t="s">
        <v>220</v>
      </c>
      <c r="E447" s="258" t="s">
        <v>468</v>
      </c>
      <c r="F447" s="259" t="s">
        <v>469</v>
      </c>
      <c r="G447" s="260" t="s">
        <v>341</v>
      </c>
      <c r="H447" s="261">
        <v>11</v>
      </c>
      <c r="I447" s="262"/>
      <c r="J447" s="263">
        <f>ROUND(I447*H447,2)</f>
        <v>0</v>
      </c>
      <c r="K447" s="259" t="s">
        <v>159</v>
      </c>
      <c r="L447" s="264"/>
      <c r="M447" s="265" t="s">
        <v>19</v>
      </c>
      <c r="N447" s="266" t="s">
        <v>49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182</v>
      </c>
      <c r="AT447" s="217" t="s">
        <v>220</v>
      </c>
      <c r="AU447" s="217" t="s">
        <v>88</v>
      </c>
      <c r="AY447" s="19" t="s">
        <v>153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86</v>
      </c>
      <c r="BK447" s="218">
        <f>ROUND(I447*H447,2)</f>
        <v>0</v>
      </c>
      <c r="BL447" s="19" t="s">
        <v>160</v>
      </c>
      <c r="BM447" s="217" t="s">
        <v>994</v>
      </c>
    </row>
    <row r="448" s="2" customFormat="1" ht="16.5" customHeight="1">
      <c r="A448" s="40"/>
      <c r="B448" s="41"/>
      <c r="C448" s="257" t="s">
        <v>995</v>
      </c>
      <c r="D448" s="257" t="s">
        <v>220</v>
      </c>
      <c r="E448" s="258" t="s">
        <v>472</v>
      </c>
      <c r="F448" s="259" t="s">
        <v>473</v>
      </c>
      <c r="G448" s="260" t="s">
        <v>341</v>
      </c>
      <c r="H448" s="261">
        <v>11</v>
      </c>
      <c r="I448" s="262"/>
      <c r="J448" s="263">
        <f>ROUND(I448*H448,2)</f>
        <v>0</v>
      </c>
      <c r="K448" s="259" t="s">
        <v>159</v>
      </c>
      <c r="L448" s="264"/>
      <c r="M448" s="265" t="s">
        <v>19</v>
      </c>
      <c r="N448" s="266" t="s">
        <v>49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182</v>
      </c>
      <c r="AT448" s="217" t="s">
        <v>220</v>
      </c>
      <c r="AU448" s="217" t="s">
        <v>88</v>
      </c>
      <c r="AY448" s="19" t="s">
        <v>153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86</v>
      </c>
      <c r="BK448" s="218">
        <f>ROUND(I448*H448,2)</f>
        <v>0</v>
      </c>
      <c r="BL448" s="19" t="s">
        <v>160</v>
      </c>
      <c r="BM448" s="217" t="s">
        <v>996</v>
      </c>
    </row>
    <row r="449" s="2" customFormat="1" ht="16.5" customHeight="1">
      <c r="A449" s="40"/>
      <c r="B449" s="41"/>
      <c r="C449" s="206" t="s">
        <v>425</v>
      </c>
      <c r="D449" s="206" t="s">
        <v>155</v>
      </c>
      <c r="E449" s="207" t="s">
        <v>475</v>
      </c>
      <c r="F449" s="208" t="s">
        <v>476</v>
      </c>
      <c r="G449" s="209" t="s">
        <v>274</v>
      </c>
      <c r="H449" s="210">
        <v>1124.5</v>
      </c>
      <c r="I449" s="211"/>
      <c r="J449" s="212">
        <f>ROUND(I449*H449,2)</f>
        <v>0</v>
      </c>
      <c r="K449" s="208" t="s">
        <v>159</v>
      </c>
      <c r="L449" s="46"/>
      <c r="M449" s="213" t="s">
        <v>19</v>
      </c>
      <c r="N449" s="214" t="s">
        <v>49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160</v>
      </c>
      <c r="AT449" s="217" t="s">
        <v>155</v>
      </c>
      <c r="AU449" s="217" t="s">
        <v>88</v>
      </c>
      <c r="AY449" s="19" t="s">
        <v>153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86</v>
      </c>
      <c r="BK449" s="218">
        <f>ROUND(I449*H449,2)</f>
        <v>0</v>
      </c>
      <c r="BL449" s="19" t="s">
        <v>160</v>
      </c>
      <c r="BM449" s="217" t="s">
        <v>998</v>
      </c>
    </row>
    <row r="450" s="2" customFormat="1">
      <c r="A450" s="40"/>
      <c r="B450" s="41"/>
      <c r="C450" s="42"/>
      <c r="D450" s="219" t="s">
        <v>161</v>
      </c>
      <c r="E450" s="42"/>
      <c r="F450" s="220" t="s">
        <v>478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161</v>
      </c>
      <c r="AU450" s="19" t="s">
        <v>88</v>
      </c>
    </row>
    <row r="451" s="13" customFormat="1">
      <c r="A451" s="13"/>
      <c r="B451" s="224"/>
      <c r="C451" s="225"/>
      <c r="D451" s="226" t="s">
        <v>163</v>
      </c>
      <c r="E451" s="227" t="s">
        <v>19</v>
      </c>
      <c r="F451" s="228" t="s">
        <v>1481</v>
      </c>
      <c r="G451" s="225"/>
      <c r="H451" s="229">
        <v>1124.5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163</v>
      </c>
      <c r="AU451" s="235" t="s">
        <v>88</v>
      </c>
      <c r="AV451" s="13" t="s">
        <v>88</v>
      </c>
      <c r="AW451" s="13" t="s">
        <v>37</v>
      </c>
      <c r="AX451" s="13" t="s">
        <v>78</v>
      </c>
      <c r="AY451" s="235" t="s">
        <v>153</v>
      </c>
    </row>
    <row r="452" s="14" customFormat="1">
      <c r="A452" s="14"/>
      <c r="B452" s="236"/>
      <c r="C452" s="237"/>
      <c r="D452" s="226" t="s">
        <v>163</v>
      </c>
      <c r="E452" s="238" t="s">
        <v>19</v>
      </c>
      <c r="F452" s="239" t="s">
        <v>480</v>
      </c>
      <c r="G452" s="237"/>
      <c r="H452" s="238" t="s">
        <v>19</v>
      </c>
      <c r="I452" s="240"/>
      <c r="J452" s="237"/>
      <c r="K452" s="237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163</v>
      </c>
      <c r="AU452" s="245" t="s">
        <v>88</v>
      </c>
      <c r="AV452" s="14" t="s">
        <v>86</v>
      </c>
      <c r="AW452" s="14" t="s">
        <v>37</v>
      </c>
      <c r="AX452" s="14" t="s">
        <v>78</v>
      </c>
      <c r="AY452" s="245" t="s">
        <v>153</v>
      </c>
    </row>
    <row r="453" s="15" customFormat="1">
      <c r="A453" s="15"/>
      <c r="B453" s="246"/>
      <c r="C453" s="247"/>
      <c r="D453" s="226" t="s">
        <v>163</v>
      </c>
      <c r="E453" s="248" t="s">
        <v>19</v>
      </c>
      <c r="F453" s="249" t="s">
        <v>166</v>
      </c>
      <c r="G453" s="247"/>
      <c r="H453" s="250">
        <v>1124.5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163</v>
      </c>
      <c r="AU453" s="256" t="s">
        <v>88</v>
      </c>
      <c r="AV453" s="15" t="s">
        <v>160</v>
      </c>
      <c r="AW453" s="15" t="s">
        <v>37</v>
      </c>
      <c r="AX453" s="15" t="s">
        <v>86</v>
      </c>
      <c r="AY453" s="256" t="s">
        <v>153</v>
      </c>
    </row>
    <row r="454" s="2" customFormat="1" ht="21.75" customHeight="1">
      <c r="A454" s="40"/>
      <c r="B454" s="41"/>
      <c r="C454" s="206" t="s">
        <v>999</v>
      </c>
      <c r="D454" s="206" t="s">
        <v>155</v>
      </c>
      <c r="E454" s="207" t="s">
        <v>1482</v>
      </c>
      <c r="F454" s="208" t="s">
        <v>1483</v>
      </c>
      <c r="G454" s="209" t="s">
        <v>274</v>
      </c>
      <c r="H454" s="210">
        <v>34</v>
      </c>
      <c r="I454" s="211"/>
      <c r="J454" s="212">
        <f>ROUND(I454*H454,2)</f>
        <v>0</v>
      </c>
      <c r="K454" s="208" t="s">
        <v>159</v>
      </c>
      <c r="L454" s="46"/>
      <c r="M454" s="213" t="s">
        <v>19</v>
      </c>
      <c r="N454" s="214" t="s">
        <v>49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160</v>
      </c>
      <c r="AT454" s="217" t="s">
        <v>155</v>
      </c>
      <c r="AU454" s="217" t="s">
        <v>88</v>
      </c>
      <c r="AY454" s="19" t="s">
        <v>153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86</v>
      </c>
      <c r="BK454" s="218">
        <f>ROUND(I454*H454,2)</f>
        <v>0</v>
      </c>
      <c r="BL454" s="19" t="s">
        <v>160</v>
      </c>
      <c r="BM454" s="217" t="s">
        <v>1002</v>
      </c>
    </row>
    <row r="455" s="2" customFormat="1">
      <c r="A455" s="40"/>
      <c r="B455" s="41"/>
      <c r="C455" s="42"/>
      <c r="D455" s="219" t="s">
        <v>161</v>
      </c>
      <c r="E455" s="42"/>
      <c r="F455" s="220" t="s">
        <v>1484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161</v>
      </c>
      <c r="AU455" s="19" t="s">
        <v>88</v>
      </c>
    </row>
    <row r="456" s="13" customFormat="1">
      <c r="A456" s="13"/>
      <c r="B456" s="224"/>
      <c r="C456" s="225"/>
      <c r="D456" s="226" t="s">
        <v>163</v>
      </c>
      <c r="E456" s="227" t="s">
        <v>19</v>
      </c>
      <c r="F456" s="228" t="s">
        <v>262</v>
      </c>
      <c r="G456" s="225"/>
      <c r="H456" s="229">
        <v>34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163</v>
      </c>
      <c r="AU456" s="235" t="s">
        <v>88</v>
      </c>
      <c r="AV456" s="13" t="s">
        <v>88</v>
      </c>
      <c r="AW456" s="13" t="s">
        <v>37</v>
      </c>
      <c r="AX456" s="13" t="s">
        <v>78</v>
      </c>
      <c r="AY456" s="235" t="s">
        <v>153</v>
      </c>
    </row>
    <row r="457" s="14" customFormat="1">
      <c r="A457" s="14"/>
      <c r="B457" s="236"/>
      <c r="C457" s="237"/>
      <c r="D457" s="226" t="s">
        <v>163</v>
      </c>
      <c r="E457" s="238" t="s">
        <v>19</v>
      </c>
      <c r="F457" s="239" t="s">
        <v>1485</v>
      </c>
      <c r="G457" s="237"/>
      <c r="H457" s="238" t="s">
        <v>19</v>
      </c>
      <c r="I457" s="240"/>
      <c r="J457" s="237"/>
      <c r="K457" s="237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163</v>
      </c>
      <c r="AU457" s="245" t="s">
        <v>88</v>
      </c>
      <c r="AV457" s="14" t="s">
        <v>86</v>
      </c>
      <c r="AW457" s="14" t="s">
        <v>37</v>
      </c>
      <c r="AX457" s="14" t="s">
        <v>78</v>
      </c>
      <c r="AY457" s="245" t="s">
        <v>153</v>
      </c>
    </row>
    <row r="458" s="15" customFormat="1">
      <c r="A458" s="15"/>
      <c r="B458" s="246"/>
      <c r="C458" s="247"/>
      <c r="D458" s="226" t="s">
        <v>163</v>
      </c>
      <c r="E458" s="248" t="s">
        <v>19</v>
      </c>
      <c r="F458" s="249" t="s">
        <v>166</v>
      </c>
      <c r="G458" s="247"/>
      <c r="H458" s="250">
        <v>34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163</v>
      </c>
      <c r="AU458" s="256" t="s">
        <v>88</v>
      </c>
      <c r="AV458" s="15" t="s">
        <v>160</v>
      </c>
      <c r="AW458" s="15" t="s">
        <v>37</v>
      </c>
      <c r="AX458" s="15" t="s">
        <v>86</v>
      </c>
      <c r="AY458" s="256" t="s">
        <v>153</v>
      </c>
    </row>
    <row r="459" s="2" customFormat="1" ht="16.5" customHeight="1">
      <c r="A459" s="40"/>
      <c r="B459" s="41"/>
      <c r="C459" s="206" t="s">
        <v>428</v>
      </c>
      <c r="D459" s="206" t="s">
        <v>155</v>
      </c>
      <c r="E459" s="207" t="s">
        <v>482</v>
      </c>
      <c r="F459" s="208" t="s">
        <v>483</v>
      </c>
      <c r="G459" s="209" t="s">
        <v>274</v>
      </c>
      <c r="H459" s="210">
        <v>26</v>
      </c>
      <c r="I459" s="211"/>
      <c r="J459" s="212">
        <f>ROUND(I459*H459,2)</f>
        <v>0</v>
      </c>
      <c r="K459" s="208" t="s">
        <v>159</v>
      </c>
      <c r="L459" s="46"/>
      <c r="M459" s="213" t="s">
        <v>19</v>
      </c>
      <c r="N459" s="214" t="s">
        <v>49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160</v>
      </c>
      <c r="AT459" s="217" t="s">
        <v>155</v>
      </c>
      <c r="AU459" s="217" t="s">
        <v>88</v>
      </c>
      <c r="AY459" s="19" t="s">
        <v>153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86</v>
      </c>
      <c r="BK459" s="218">
        <f>ROUND(I459*H459,2)</f>
        <v>0</v>
      </c>
      <c r="BL459" s="19" t="s">
        <v>160</v>
      </c>
      <c r="BM459" s="217" t="s">
        <v>1006</v>
      </c>
    </row>
    <row r="460" s="2" customFormat="1">
      <c r="A460" s="40"/>
      <c r="B460" s="41"/>
      <c r="C460" s="42"/>
      <c r="D460" s="219" t="s">
        <v>161</v>
      </c>
      <c r="E460" s="42"/>
      <c r="F460" s="220" t="s">
        <v>485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161</v>
      </c>
      <c r="AU460" s="19" t="s">
        <v>88</v>
      </c>
    </row>
    <row r="461" s="13" customFormat="1">
      <c r="A461" s="13"/>
      <c r="B461" s="224"/>
      <c r="C461" s="225"/>
      <c r="D461" s="226" t="s">
        <v>163</v>
      </c>
      <c r="E461" s="227" t="s">
        <v>19</v>
      </c>
      <c r="F461" s="228" t="s">
        <v>243</v>
      </c>
      <c r="G461" s="225"/>
      <c r="H461" s="229">
        <v>26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163</v>
      </c>
      <c r="AU461" s="235" t="s">
        <v>88</v>
      </c>
      <c r="AV461" s="13" t="s">
        <v>88</v>
      </c>
      <c r="AW461" s="13" t="s">
        <v>37</v>
      </c>
      <c r="AX461" s="13" t="s">
        <v>78</v>
      </c>
      <c r="AY461" s="235" t="s">
        <v>153</v>
      </c>
    </row>
    <row r="462" s="14" customFormat="1">
      <c r="A462" s="14"/>
      <c r="B462" s="236"/>
      <c r="C462" s="237"/>
      <c r="D462" s="226" t="s">
        <v>163</v>
      </c>
      <c r="E462" s="238" t="s">
        <v>19</v>
      </c>
      <c r="F462" s="239" t="s">
        <v>480</v>
      </c>
      <c r="G462" s="237"/>
      <c r="H462" s="238" t="s">
        <v>19</v>
      </c>
      <c r="I462" s="240"/>
      <c r="J462" s="237"/>
      <c r="K462" s="237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163</v>
      </c>
      <c r="AU462" s="245" t="s">
        <v>88</v>
      </c>
      <c r="AV462" s="14" t="s">
        <v>86</v>
      </c>
      <c r="AW462" s="14" t="s">
        <v>37</v>
      </c>
      <c r="AX462" s="14" t="s">
        <v>78</v>
      </c>
      <c r="AY462" s="245" t="s">
        <v>153</v>
      </c>
    </row>
    <row r="463" s="15" customFormat="1">
      <c r="A463" s="15"/>
      <c r="B463" s="246"/>
      <c r="C463" s="247"/>
      <c r="D463" s="226" t="s">
        <v>163</v>
      </c>
      <c r="E463" s="248" t="s">
        <v>19</v>
      </c>
      <c r="F463" s="249" t="s">
        <v>166</v>
      </c>
      <c r="G463" s="247"/>
      <c r="H463" s="250">
        <v>26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163</v>
      </c>
      <c r="AU463" s="256" t="s">
        <v>88</v>
      </c>
      <c r="AV463" s="15" t="s">
        <v>160</v>
      </c>
      <c r="AW463" s="15" t="s">
        <v>37</v>
      </c>
      <c r="AX463" s="15" t="s">
        <v>86</v>
      </c>
      <c r="AY463" s="256" t="s">
        <v>153</v>
      </c>
    </row>
    <row r="464" s="2" customFormat="1" ht="21.75" customHeight="1">
      <c r="A464" s="40"/>
      <c r="B464" s="41"/>
      <c r="C464" s="206" t="s">
        <v>1009</v>
      </c>
      <c r="D464" s="206" t="s">
        <v>155</v>
      </c>
      <c r="E464" s="207" t="s">
        <v>488</v>
      </c>
      <c r="F464" s="208" t="s">
        <v>489</v>
      </c>
      <c r="G464" s="209" t="s">
        <v>274</v>
      </c>
      <c r="H464" s="210">
        <v>167</v>
      </c>
      <c r="I464" s="211"/>
      <c r="J464" s="212">
        <f>ROUND(I464*H464,2)</f>
        <v>0</v>
      </c>
      <c r="K464" s="208" t="s">
        <v>159</v>
      </c>
      <c r="L464" s="46"/>
      <c r="M464" s="213" t="s">
        <v>19</v>
      </c>
      <c r="N464" s="214" t="s">
        <v>49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160</v>
      </c>
      <c r="AT464" s="217" t="s">
        <v>155</v>
      </c>
      <c r="AU464" s="217" t="s">
        <v>88</v>
      </c>
      <c r="AY464" s="19" t="s">
        <v>153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86</v>
      </c>
      <c r="BK464" s="218">
        <f>ROUND(I464*H464,2)</f>
        <v>0</v>
      </c>
      <c r="BL464" s="19" t="s">
        <v>160</v>
      </c>
      <c r="BM464" s="217" t="s">
        <v>1012</v>
      </c>
    </row>
    <row r="465" s="2" customFormat="1">
      <c r="A465" s="40"/>
      <c r="B465" s="41"/>
      <c r="C465" s="42"/>
      <c r="D465" s="219" t="s">
        <v>161</v>
      </c>
      <c r="E465" s="42"/>
      <c r="F465" s="220" t="s">
        <v>491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161</v>
      </c>
      <c r="AU465" s="19" t="s">
        <v>88</v>
      </c>
    </row>
    <row r="466" s="13" customFormat="1">
      <c r="A466" s="13"/>
      <c r="B466" s="224"/>
      <c r="C466" s="225"/>
      <c r="D466" s="226" t="s">
        <v>163</v>
      </c>
      <c r="E466" s="227" t="s">
        <v>19</v>
      </c>
      <c r="F466" s="228" t="s">
        <v>1486</v>
      </c>
      <c r="G466" s="225"/>
      <c r="H466" s="229">
        <v>167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163</v>
      </c>
      <c r="AU466" s="235" t="s">
        <v>88</v>
      </c>
      <c r="AV466" s="13" t="s">
        <v>88</v>
      </c>
      <c r="AW466" s="13" t="s">
        <v>37</v>
      </c>
      <c r="AX466" s="13" t="s">
        <v>78</v>
      </c>
      <c r="AY466" s="235" t="s">
        <v>153</v>
      </c>
    </row>
    <row r="467" s="14" customFormat="1">
      <c r="A467" s="14"/>
      <c r="B467" s="236"/>
      <c r="C467" s="237"/>
      <c r="D467" s="226" t="s">
        <v>163</v>
      </c>
      <c r="E467" s="238" t="s">
        <v>19</v>
      </c>
      <c r="F467" s="239" t="s">
        <v>1487</v>
      </c>
      <c r="G467" s="237"/>
      <c r="H467" s="238" t="s">
        <v>19</v>
      </c>
      <c r="I467" s="240"/>
      <c r="J467" s="237"/>
      <c r="K467" s="237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163</v>
      </c>
      <c r="AU467" s="245" t="s">
        <v>88</v>
      </c>
      <c r="AV467" s="14" t="s">
        <v>86</v>
      </c>
      <c r="AW467" s="14" t="s">
        <v>37</v>
      </c>
      <c r="AX467" s="14" t="s">
        <v>78</v>
      </c>
      <c r="AY467" s="245" t="s">
        <v>153</v>
      </c>
    </row>
    <row r="468" s="15" customFormat="1">
      <c r="A468" s="15"/>
      <c r="B468" s="246"/>
      <c r="C468" s="247"/>
      <c r="D468" s="226" t="s">
        <v>163</v>
      </c>
      <c r="E468" s="248" t="s">
        <v>19</v>
      </c>
      <c r="F468" s="249" t="s">
        <v>166</v>
      </c>
      <c r="G468" s="247"/>
      <c r="H468" s="250">
        <v>167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163</v>
      </c>
      <c r="AU468" s="256" t="s">
        <v>88</v>
      </c>
      <c r="AV468" s="15" t="s">
        <v>160</v>
      </c>
      <c r="AW468" s="15" t="s">
        <v>37</v>
      </c>
      <c r="AX468" s="15" t="s">
        <v>86</v>
      </c>
      <c r="AY468" s="256" t="s">
        <v>153</v>
      </c>
    </row>
    <row r="469" s="2" customFormat="1" ht="21.75" customHeight="1">
      <c r="A469" s="40"/>
      <c r="B469" s="41"/>
      <c r="C469" s="206" t="s">
        <v>432</v>
      </c>
      <c r="D469" s="206" t="s">
        <v>155</v>
      </c>
      <c r="E469" s="207" t="s">
        <v>1488</v>
      </c>
      <c r="F469" s="208" t="s">
        <v>1489</v>
      </c>
      <c r="G469" s="209" t="s">
        <v>158</v>
      </c>
      <c r="H469" s="210">
        <v>18</v>
      </c>
      <c r="I469" s="211"/>
      <c r="J469" s="212">
        <f>ROUND(I469*H469,2)</f>
        <v>0</v>
      </c>
      <c r="K469" s="208" t="s">
        <v>159</v>
      </c>
      <c r="L469" s="46"/>
      <c r="M469" s="213" t="s">
        <v>19</v>
      </c>
      <c r="N469" s="214" t="s">
        <v>49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160</v>
      </c>
      <c r="AT469" s="217" t="s">
        <v>155</v>
      </c>
      <c r="AU469" s="217" t="s">
        <v>88</v>
      </c>
      <c r="AY469" s="19" t="s">
        <v>153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86</v>
      </c>
      <c r="BK469" s="218">
        <f>ROUND(I469*H469,2)</f>
        <v>0</v>
      </c>
      <c r="BL469" s="19" t="s">
        <v>160</v>
      </c>
      <c r="BM469" s="217" t="s">
        <v>1016</v>
      </c>
    </row>
    <row r="470" s="2" customFormat="1">
      <c r="A470" s="40"/>
      <c r="B470" s="41"/>
      <c r="C470" s="42"/>
      <c r="D470" s="219" t="s">
        <v>161</v>
      </c>
      <c r="E470" s="42"/>
      <c r="F470" s="220" t="s">
        <v>1490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161</v>
      </c>
      <c r="AU470" s="19" t="s">
        <v>88</v>
      </c>
    </row>
    <row r="471" s="13" customFormat="1">
      <c r="A471" s="13"/>
      <c r="B471" s="224"/>
      <c r="C471" s="225"/>
      <c r="D471" s="226" t="s">
        <v>163</v>
      </c>
      <c r="E471" s="227" t="s">
        <v>19</v>
      </c>
      <c r="F471" s="228" t="s">
        <v>1491</v>
      </c>
      <c r="G471" s="225"/>
      <c r="H471" s="229">
        <v>18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163</v>
      </c>
      <c r="AU471" s="235" t="s">
        <v>88</v>
      </c>
      <c r="AV471" s="13" t="s">
        <v>88</v>
      </c>
      <c r="AW471" s="13" t="s">
        <v>37</v>
      </c>
      <c r="AX471" s="13" t="s">
        <v>78</v>
      </c>
      <c r="AY471" s="235" t="s">
        <v>153</v>
      </c>
    </row>
    <row r="472" s="14" customFormat="1">
      <c r="A472" s="14"/>
      <c r="B472" s="236"/>
      <c r="C472" s="237"/>
      <c r="D472" s="226" t="s">
        <v>163</v>
      </c>
      <c r="E472" s="238" t="s">
        <v>19</v>
      </c>
      <c r="F472" s="239" t="s">
        <v>1492</v>
      </c>
      <c r="G472" s="237"/>
      <c r="H472" s="238" t="s">
        <v>19</v>
      </c>
      <c r="I472" s="240"/>
      <c r="J472" s="237"/>
      <c r="K472" s="237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163</v>
      </c>
      <c r="AU472" s="245" t="s">
        <v>88</v>
      </c>
      <c r="AV472" s="14" t="s">
        <v>86</v>
      </c>
      <c r="AW472" s="14" t="s">
        <v>37</v>
      </c>
      <c r="AX472" s="14" t="s">
        <v>78</v>
      </c>
      <c r="AY472" s="245" t="s">
        <v>153</v>
      </c>
    </row>
    <row r="473" s="15" customFormat="1">
      <c r="A473" s="15"/>
      <c r="B473" s="246"/>
      <c r="C473" s="247"/>
      <c r="D473" s="226" t="s">
        <v>163</v>
      </c>
      <c r="E473" s="248" t="s">
        <v>19</v>
      </c>
      <c r="F473" s="249" t="s">
        <v>166</v>
      </c>
      <c r="G473" s="247"/>
      <c r="H473" s="250">
        <v>18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163</v>
      </c>
      <c r="AU473" s="256" t="s">
        <v>88</v>
      </c>
      <c r="AV473" s="15" t="s">
        <v>160</v>
      </c>
      <c r="AW473" s="15" t="s">
        <v>37</v>
      </c>
      <c r="AX473" s="15" t="s">
        <v>86</v>
      </c>
      <c r="AY473" s="256" t="s">
        <v>153</v>
      </c>
    </row>
    <row r="474" s="2" customFormat="1" ht="37.8" customHeight="1">
      <c r="A474" s="40"/>
      <c r="B474" s="41"/>
      <c r="C474" s="206" t="s">
        <v>1022</v>
      </c>
      <c r="D474" s="206" t="s">
        <v>155</v>
      </c>
      <c r="E474" s="207" t="s">
        <v>1493</v>
      </c>
      <c r="F474" s="208" t="s">
        <v>1494</v>
      </c>
      <c r="G474" s="209" t="s">
        <v>274</v>
      </c>
      <c r="H474" s="210">
        <v>429</v>
      </c>
      <c r="I474" s="211"/>
      <c r="J474" s="212">
        <f>ROUND(I474*H474,2)</f>
        <v>0</v>
      </c>
      <c r="K474" s="208" t="s">
        <v>159</v>
      </c>
      <c r="L474" s="46"/>
      <c r="M474" s="213" t="s">
        <v>19</v>
      </c>
      <c r="N474" s="214" t="s">
        <v>49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160</v>
      </c>
      <c r="AT474" s="217" t="s">
        <v>155</v>
      </c>
      <c r="AU474" s="217" t="s">
        <v>88</v>
      </c>
      <c r="AY474" s="19" t="s">
        <v>153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86</v>
      </c>
      <c r="BK474" s="218">
        <f>ROUND(I474*H474,2)</f>
        <v>0</v>
      </c>
      <c r="BL474" s="19" t="s">
        <v>160</v>
      </c>
      <c r="BM474" s="217" t="s">
        <v>1025</v>
      </c>
    </row>
    <row r="475" s="2" customFormat="1">
      <c r="A475" s="40"/>
      <c r="B475" s="41"/>
      <c r="C475" s="42"/>
      <c r="D475" s="219" t="s">
        <v>161</v>
      </c>
      <c r="E475" s="42"/>
      <c r="F475" s="220" t="s">
        <v>1495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161</v>
      </c>
      <c r="AU475" s="19" t="s">
        <v>88</v>
      </c>
    </row>
    <row r="476" s="13" customFormat="1">
      <c r="A476" s="13"/>
      <c r="B476" s="224"/>
      <c r="C476" s="225"/>
      <c r="D476" s="226" t="s">
        <v>163</v>
      </c>
      <c r="E476" s="227" t="s">
        <v>19</v>
      </c>
      <c r="F476" s="228" t="s">
        <v>1496</v>
      </c>
      <c r="G476" s="225"/>
      <c r="H476" s="229">
        <v>429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163</v>
      </c>
      <c r="AU476" s="235" t="s">
        <v>88</v>
      </c>
      <c r="AV476" s="13" t="s">
        <v>88</v>
      </c>
      <c r="AW476" s="13" t="s">
        <v>37</v>
      </c>
      <c r="AX476" s="13" t="s">
        <v>78</v>
      </c>
      <c r="AY476" s="235" t="s">
        <v>153</v>
      </c>
    </row>
    <row r="477" s="14" customFormat="1">
      <c r="A477" s="14"/>
      <c r="B477" s="236"/>
      <c r="C477" s="237"/>
      <c r="D477" s="226" t="s">
        <v>163</v>
      </c>
      <c r="E477" s="238" t="s">
        <v>19</v>
      </c>
      <c r="F477" s="239" t="s">
        <v>190</v>
      </c>
      <c r="G477" s="237"/>
      <c r="H477" s="238" t="s">
        <v>19</v>
      </c>
      <c r="I477" s="240"/>
      <c r="J477" s="237"/>
      <c r="K477" s="237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163</v>
      </c>
      <c r="AU477" s="245" t="s">
        <v>88</v>
      </c>
      <c r="AV477" s="14" t="s">
        <v>86</v>
      </c>
      <c r="AW477" s="14" t="s">
        <v>37</v>
      </c>
      <c r="AX477" s="14" t="s">
        <v>78</v>
      </c>
      <c r="AY477" s="245" t="s">
        <v>153</v>
      </c>
    </row>
    <row r="478" s="15" customFormat="1">
      <c r="A478" s="15"/>
      <c r="B478" s="246"/>
      <c r="C478" s="247"/>
      <c r="D478" s="226" t="s">
        <v>163</v>
      </c>
      <c r="E478" s="248" t="s">
        <v>19</v>
      </c>
      <c r="F478" s="249" t="s">
        <v>166</v>
      </c>
      <c r="G478" s="247"/>
      <c r="H478" s="250">
        <v>429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163</v>
      </c>
      <c r="AU478" s="256" t="s">
        <v>88</v>
      </c>
      <c r="AV478" s="15" t="s">
        <v>160</v>
      </c>
      <c r="AW478" s="15" t="s">
        <v>37</v>
      </c>
      <c r="AX478" s="15" t="s">
        <v>86</v>
      </c>
      <c r="AY478" s="256" t="s">
        <v>153</v>
      </c>
    </row>
    <row r="479" s="2" customFormat="1" ht="16.5" customHeight="1">
      <c r="A479" s="40"/>
      <c r="B479" s="41"/>
      <c r="C479" s="257" t="s">
        <v>1031</v>
      </c>
      <c r="D479" s="257" t="s">
        <v>220</v>
      </c>
      <c r="E479" s="258" t="s">
        <v>1497</v>
      </c>
      <c r="F479" s="259" t="s">
        <v>1498</v>
      </c>
      <c r="G479" s="260" t="s">
        <v>158</v>
      </c>
      <c r="H479" s="261">
        <v>42.899999999999999</v>
      </c>
      <c r="I479" s="262"/>
      <c r="J479" s="263">
        <f>ROUND(I479*H479,2)</f>
        <v>0</v>
      </c>
      <c r="K479" s="259" t="s">
        <v>159</v>
      </c>
      <c r="L479" s="264"/>
      <c r="M479" s="265" t="s">
        <v>19</v>
      </c>
      <c r="N479" s="266" t="s">
        <v>49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182</v>
      </c>
      <c r="AT479" s="217" t="s">
        <v>220</v>
      </c>
      <c r="AU479" s="217" t="s">
        <v>88</v>
      </c>
      <c r="AY479" s="19" t="s">
        <v>153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86</v>
      </c>
      <c r="BK479" s="218">
        <f>ROUND(I479*H479,2)</f>
        <v>0</v>
      </c>
      <c r="BL479" s="19" t="s">
        <v>160</v>
      </c>
      <c r="BM479" s="217" t="s">
        <v>1034</v>
      </c>
    </row>
    <row r="480" s="13" customFormat="1">
      <c r="A480" s="13"/>
      <c r="B480" s="224"/>
      <c r="C480" s="225"/>
      <c r="D480" s="226" t="s">
        <v>163</v>
      </c>
      <c r="E480" s="227" t="s">
        <v>19</v>
      </c>
      <c r="F480" s="228" t="s">
        <v>1499</v>
      </c>
      <c r="G480" s="225"/>
      <c r="H480" s="229">
        <v>42.899999999999999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163</v>
      </c>
      <c r="AU480" s="235" t="s">
        <v>88</v>
      </c>
      <c r="AV480" s="13" t="s">
        <v>88</v>
      </c>
      <c r="AW480" s="13" t="s">
        <v>37</v>
      </c>
      <c r="AX480" s="13" t="s">
        <v>78</v>
      </c>
      <c r="AY480" s="235" t="s">
        <v>153</v>
      </c>
    </row>
    <row r="481" s="15" customFormat="1">
      <c r="A481" s="15"/>
      <c r="B481" s="246"/>
      <c r="C481" s="247"/>
      <c r="D481" s="226" t="s">
        <v>163</v>
      </c>
      <c r="E481" s="248" t="s">
        <v>19</v>
      </c>
      <c r="F481" s="249" t="s">
        <v>166</v>
      </c>
      <c r="G481" s="247"/>
      <c r="H481" s="250">
        <v>42.899999999999999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163</v>
      </c>
      <c r="AU481" s="256" t="s">
        <v>88</v>
      </c>
      <c r="AV481" s="15" t="s">
        <v>160</v>
      </c>
      <c r="AW481" s="15" t="s">
        <v>37</v>
      </c>
      <c r="AX481" s="15" t="s">
        <v>86</v>
      </c>
      <c r="AY481" s="256" t="s">
        <v>153</v>
      </c>
    </row>
    <row r="482" s="2" customFormat="1" ht="24.15" customHeight="1">
      <c r="A482" s="40"/>
      <c r="B482" s="41"/>
      <c r="C482" s="206" t="s">
        <v>437</v>
      </c>
      <c r="D482" s="206" t="s">
        <v>155</v>
      </c>
      <c r="E482" s="207" t="s">
        <v>494</v>
      </c>
      <c r="F482" s="208" t="s">
        <v>495</v>
      </c>
      <c r="G482" s="209" t="s">
        <v>274</v>
      </c>
      <c r="H482" s="210">
        <v>408</v>
      </c>
      <c r="I482" s="211"/>
      <c r="J482" s="212">
        <f>ROUND(I482*H482,2)</f>
        <v>0</v>
      </c>
      <c r="K482" s="208" t="s">
        <v>159</v>
      </c>
      <c r="L482" s="46"/>
      <c r="M482" s="213" t="s">
        <v>19</v>
      </c>
      <c r="N482" s="214" t="s">
        <v>49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160</v>
      </c>
      <c r="AT482" s="217" t="s">
        <v>155</v>
      </c>
      <c r="AU482" s="217" t="s">
        <v>88</v>
      </c>
      <c r="AY482" s="19" t="s">
        <v>153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86</v>
      </c>
      <c r="BK482" s="218">
        <f>ROUND(I482*H482,2)</f>
        <v>0</v>
      </c>
      <c r="BL482" s="19" t="s">
        <v>160</v>
      </c>
      <c r="BM482" s="217" t="s">
        <v>1043</v>
      </c>
    </row>
    <row r="483" s="2" customFormat="1">
      <c r="A483" s="40"/>
      <c r="B483" s="41"/>
      <c r="C483" s="42"/>
      <c r="D483" s="219" t="s">
        <v>161</v>
      </c>
      <c r="E483" s="42"/>
      <c r="F483" s="220" t="s">
        <v>497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161</v>
      </c>
      <c r="AU483" s="19" t="s">
        <v>88</v>
      </c>
    </row>
    <row r="484" s="13" customFormat="1">
      <c r="A484" s="13"/>
      <c r="B484" s="224"/>
      <c r="C484" s="225"/>
      <c r="D484" s="226" t="s">
        <v>163</v>
      </c>
      <c r="E484" s="227" t="s">
        <v>19</v>
      </c>
      <c r="F484" s="228" t="s">
        <v>1500</v>
      </c>
      <c r="G484" s="225"/>
      <c r="H484" s="229">
        <v>408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163</v>
      </c>
      <c r="AU484" s="235" t="s">
        <v>88</v>
      </c>
      <c r="AV484" s="13" t="s">
        <v>88</v>
      </c>
      <c r="AW484" s="13" t="s">
        <v>37</v>
      </c>
      <c r="AX484" s="13" t="s">
        <v>78</v>
      </c>
      <c r="AY484" s="235" t="s">
        <v>153</v>
      </c>
    </row>
    <row r="485" s="14" customFormat="1">
      <c r="A485" s="14"/>
      <c r="B485" s="236"/>
      <c r="C485" s="237"/>
      <c r="D485" s="226" t="s">
        <v>163</v>
      </c>
      <c r="E485" s="238" t="s">
        <v>19</v>
      </c>
      <c r="F485" s="239" t="s">
        <v>190</v>
      </c>
      <c r="G485" s="237"/>
      <c r="H485" s="238" t="s">
        <v>19</v>
      </c>
      <c r="I485" s="240"/>
      <c r="J485" s="237"/>
      <c r="K485" s="237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163</v>
      </c>
      <c r="AU485" s="245" t="s">
        <v>88</v>
      </c>
      <c r="AV485" s="14" t="s">
        <v>86</v>
      </c>
      <c r="AW485" s="14" t="s">
        <v>37</v>
      </c>
      <c r="AX485" s="14" t="s">
        <v>78</v>
      </c>
      <c r="AY485" s="245" t="s">
        <v>153</v>
      </c>
    </row>
    <row r="486" s="15" customFormat="1">
      <c r="A486" s="15"/>
      <c r="B486" s="246"/>
      <c r="C486" s="247"/>
      <c r="D486" s="226" t="s">
        <v>163</v>
      </c>
      <c r="E486" s="248" t="s">
        <v>19</v>
      </c>
      <c r="F486" s="249" t="s">
        <v>166</v>
      </c>
      <c r="G486" s="247"/>
      <c r="H486" s="250">
        <v>408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163</v>
      </c>
      <c r="AU486" s="256" t="s">
        <v>88</v>
      </c>
      <c r="AV486" s="15" t="s">
        <v>160</v>
      </c>
      <c r="AW486" s="15" t="s">
        <v>37</v>
      </c>
      <c r="AX486" s="15" t="s">
        <v>86</v>
      </c>
      <c r="AY486" s="256" t="s">
        <v>153</v>
      </c>
    </row>
    <row r="487" s="2" customFormat="1" ht="16.5" customHeight="1">
      <c r="A487" s="40"/>
      <c r="B487" s="41"/>
      <c r="C487" s="257" t="s">
        <v>1044</v>
      </c>
      <c r="D487" s="257" t="s">
        <v>220</v>
      </c>
      <c r="E487" s="258" t="s">
        <v>499</v>
      </c>
      <c r="F487" s="259" t="s">
        <v>500</v>
      </c>
      <c r="G487" s="260" t="s">
        <v>274</v>
      </c>
      <c r="H487" s="261">
        <v>416.16000000000002</v>
      </c>
      <c r="I487" s="262"/>
      <c r="J487" s="263">
        <f>ROUND(I487*H487,2)</f>
        <v>0</v>
      </c>
      <c r="K487" s="259" t="s">
        <v>159</v>
      </c>
      <c r="L487" s="264"/>
      <c r="M487" s="265" t="s">
        <v>19</v>
      </c>
      <c r="N487" s="266" t="s">
        <v>49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182</v>
      </c>
      <c r="AT487" s="217" t="s">
        <v>220</v>
      </c>
      <c r="AU487" s="217" t="s">
        <v>88</v>
      </c>
      <c r="AY487" s="19" t="s">
        <v>153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86</v>
      </c>
      <c r="BK487" s="218">
        <f>ROUND(I487*H487,2)</f>
        <v>0</v>
      </c>
      <c r="BL487" s="19" t="s">
        <v>160</v>
      </c>
      <c r="BM487" s="217" t="s">
        <v>1047</v>
      </c>
    </row>
    <row r="488" s="13" customFormat="1">
      <c r="A488" s="13"/>
      <c r="B488" s="224"/>
      <c r="C488" s="225"/>
      <c r="D488" s="226" t="s">
        <v>163</v>
      </c>
      <c r="E488" s="227" t="s">
        <v>19</v>
      </c>
      <c r="F488" s="228" t="s">
        <v>1501</v>
      </c>
      <c r="G488" s="225"/>
      <c r="H488" s="229">
        <v>416.16000000000002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163</v>
      </c>
      <c r="AU488" s="235" t="s">
        <v>88</v>
      </c>
      <c r="AV488" s="13" t="s">
        <v>88</v>
      </c>
      <c r="AW488" s="13" t="s">
        <v>37</v>
      </c>
      <c r="AX488" s="13" t="s">
        <v>78</v>
      </c>
      <c r="AY488" s="235" t="s">
        <v>153</v>
      </c>
    </row>
    <row r="489" s="15" customFormat="1">
      <c r="A489" s="15"/>
      <c r="B489" s="246"/>
      <c r="C489" s="247"/>
      <c r="D489" s="226" t="s">
        <v>163</v>
      </c>
      <c r="E489" s="248" t="s">
        <v>19</v>
      </c>
      <c r="F489" s="249" t="s">
        <v>166</v>
      </c>
      <c r="G489" s="247"/>
      <c r="H489" s="250">
        <v>416.16000000000002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163</v>
      </c>
      <c r="AU489" s="256" t="s">
        <v>88</v>
      </c>
      <c r="AV489" s="15" t="s">
        <v>160</v>
      </c>
      <c r="AW489" s="15" t="s">
        <v>37</v>
      </c>
      <c r="AX489" s="15" t="s">
        <v>86</v>
      </c>
      <c r="AY489" s="256" t="s">
        <v>153</v>
      </c>
    </row>
    <row r="490" s="2" customFormat="1" ht="33" customHeight="1">
      <c r="A490" s="40"/>
      <c r="B490" s="41"/>
      <c r="C490" s="206" t="s">
        <v>441</v>
      </c>
      <c r="D490" s="206" t="s">
        <v>155</v>
      </c>
      <c r="E490" s="207" t="s">
        <v>504</v>
      </c>
      <c r="F490" s="208" t="s">
        <v>505</v>
      </c>
      <c r="G490" s="209" t="s">
        <v>274</v>
      </c>
      <c r="H490" s="210">
        <v>408</v>
      </c>
      <c r="I490" s="211"/>
      <c r="J490" s="212">
        <f>ROUND(I490*H490,2)</f>
        <v>0</v>
      </c>
      <c r="K490" s="208" t="s">
        <v>159</v>
      </c>
      <c r="L490" s="46"/>
      <c r="M490" s="213" t="s">
        <v>19</v>
      </c>
      <c r="N490" s="214" t="s">
        <v>49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160</v>
      </c>
      <c r="AT490" s="217" t="s">
        <v>155</v>
      </c>
      <c r="AU490" s="217" t="s">
        <v>88</v>
      </c>
      <c r="AY490" s="19" t="s">
        <v>153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86</v>
      </c>
      <c r="BK490" s="218">
        <f>ROUND(I490*H490,2)</f>
        <v>0</v>
      </c>
      <c r="BL490" s="19" t="s">
        <v>160</v>
      </c>
      <c r="BM490" s="217" t="s">
        <v>1502</v>
      </c>
    </row>
    <row r="491" s="2" customFormat="1">
      <c r="A491" s="40"/>
      <c r="B491" s="41"/>
      <c r="C491" s="42"/>
      <c r="D491" s="219" t="s">
        <v>161</v>
      </c>
      <c r="E491" s="42"/>
      <c r="F491" s="220" t="s">
        <v>507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161</v>
      </c>
      <c r="AU491" s="19" t="s">
        <v>88</v>
      </c>
    </row>
    <row r="492" s="13" customFormat="1">
      <c r="A492" s="13"/>
      <c r="B492" s="224"/>
      <c r="C492" s="225"/>
      <c r="D492" s="226" t="s">
        <v>163</v>
      </c>
      <c r="E492" s="227" t="s">
        <v>19</v>
      </c>
      <c r="F492" s="228" t="s">
        <v>1500</v>
      </c>
      <c r="G492" s="225"/>
      <c r="H492" s="229">
        <v>408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163</v>
      </c>
      <c r="AU492" s="235" t="s">
        <v>88</v>
      </c>
      <c r="AV492" s="13" t="s">
        <v>88</v>
      </c>
      <c r="AW492" s="13" t="s">
        <v>37</v>
      </c>
      <c r="AX492" s="13" t="s">
        <v>78</v>
      </c>
      <c r="AY492" s="235" t="s">
        <v>153</v>
      </c>
    </row>
    <row r="493" s="14" customFormat="1">
      <c r="A493" s="14"/>
      <c r="B493" s="236"/>
      <c r="C493" s="237"/>
      <c r="D493" s="226" t="s">
        <v>163</v>
      </c>
      <c r="E493" s="238" t="s">
        <v>19</v>
      </c>
      <c r="F493" s="239" t="s">
        <v>190</v>
      </c>
      <c r="G493" s="237"/>
      <c r="H493" s="238" t="s">
        <v>19</v>
      </c>
      <c r="I493" s="240"/>
      <c r="J493" s="237"/>
      <c r="K493" s="237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163</v>
      </c>
      <c r="AU493" s="245" t="s">
        <v>88</v>
      </c>
      <c r="AV493" s="14" t="s">
        <v>86</v>
      </c>
      <c r="AW493" s="14" t="s">
        <v>37</v>
      </c>
      <c r="AX493" s="14" t="s">
        <v>78</v>
      </c>
      <c r="AY493" s="245" t="s">
        <v>153</v>
      </c>
    </row>
    <row r="494" s="15" customFormat="1">
      <c r="A494" s="15"/>
      <c r="B494" s="246"/>
      <c r="C494" s="247"/>
      <c r="D494" s="226" t="s">
        <v>163</v>
      </c>
      <c r="E494" s="248" t="s">
        <v>19</v>
      </c>
      <c r="F494" s="249" t="s">
        <v>166</v>
      </c>
      <c r="G494" s="247"/>
      <c r="H494" s="250">
        <v>408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163</v>
      </c>
      <c r="AU494" s="256" t="s">
        <v>88</v>
      </c>
      <c r="AV494" s="15" t="s">
        <v>160</v>
      </c>
      <c r="AW494" s="15" t="s">
        <v>37</v>
      </c>
      <c r="AX494" s="15" t="s">
        <v>86</v>
      </c>
      <c r="AY494" s="256" t="s">
        <v>153</v>
      </c>
    </row>
    <row r="495" s="2" customFormat="1" ht="16.5" customHeight="1">
      <c r="A495" s="40"/>
      <c r="B495" s="41"/>
      <c r="C495" s="257" t="s">
        <v>882</v>
      </c>
      <c r="D495" s="257" t="s">
        <v>220</v>
      </c>
      <c r="E495" s="258" t="s">
        <v>508</v>
      </c>
      <c r="F495" s="259" t="s">
        <v>509</v>
      </c>
      <c r="G495" s="260" t="s">
        <v>274</v>
      </c>
      <c r="H495" s="261">
        <v>416.16000000000002</v>
      </c>
      <c r="I495" s="262"/>
      <c r="J495" s="263">
        <f>ROUND(I495*H495,2)</f>
        <v>0</v>
      </c>
      <c r="K495" s="259" t="s">
        <v>159</v>
      </c>
      <c r="L495" s="264"/>
      <c r="M495" s="265" t="s">
        <v>19</v>
      </c>
      <c r="N495" s="266" t="s">
        <v>49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182</v>
      </c>
      <c r="AT495" s="217" t="s">
        <v>220</v>
      </c>
      <c r="AU495" s="217" t="s">
        <v>88</v>
      </c>
      <c r="AY495" s="19" t="s">
        <v>153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86</v>
      </c>
      <c r="BK495" s="218">
        <f>ROUND(I495*H495,2)</f>
        <v>0</v>
      </c>
      <c r="BL495" s="19" t="s">
        <v>160</v>
      </c>
      <c r="BM495" s="217" t="s">
        <v>1503</v>
      </c>
    </row>
    <row r="496" s="13" customFormat="1">
      <c r="A496" s="13"/>
      <c r="B496" s="224"/>
      <c r="C496" s="225"/>
      <c r="D496" s="226" t="s">
        <v>163</v>
      </c>
      <c r="E496" s="227" t="s">
        <v>19</v>
      </c>
      <c r="F496" s="228" t="s">
        <v>1501</v>
      </c>
      <c r="G496" s="225"/>
      <c r="H496" s="229">
        <v>416.16000000000002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163</v>
      </c>
      <c r="AU496" s="235" t="s">
        <v>88</v>
      </c>
      <c r="AV496" s="13" t="s">
        <v>88</v>
      </c>
      <c r="AW496" s="13" t="s">
        <v>37</v>
      </c>
      <c r="AX496" s="13" t="s">
        <v>78</v>
      </c>
      <c r="AY496" s="235" t="s">
        <v>153</v>
      </c>
    </row>
    <row r="497" s="15" customFormat="1">
      <c r="A497" s="15"/>
      <c r="B497" s="246"/>
      <c r="C497" s="247"/>
      <c r="D497" s="226" t="s">
        <v>163</v>
      </c>
      <c r="E497" s="248" t="s">
        <v>19</v>
      </c>
      <c r="F497" s="249" t="s">
        <v>166</v>
      </c>
      <c r="G497" s="247"/>
      <c r="H497" s="250">
        <v>416.16000000000002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163</v>
      </c>
      <c r="AU497" s="256" t="s">
        <v>88</v>
      </c>
      <c r="AV497" s="15" t="s">
        <v>160</v>
      </c>
      <c r="AW497" s="15" t="s">
        <v>37</v>
      </c>
      <c r="AX497" s="15" t="s">
        <v>86</v>
      </c>
      <c r="AY497" s="256" t="s">
        <v>153</v>
      </c>
    </row>
    <row r="498" s="2" customFormat="1" ht="24.15" customHeight="1">
      <c r="A498" s="40"/>
      <c r="B498" s="41"/>
      <c r="C498" s="206" t="s">
        <v>445</v>
      </c>
      <c r="D498" s="206" t="s">
        <v>155</v>
      </c>
      <c r="E498" s="207" t="s">
        <v>1504</v>
      </c>
      <c r="F498" s="208" t="s">
        <v>1505</v>
      </c>
      <c r="G498" s="209" t="s">
        <v>274</v>
      </c>
      <c r="H498" s="210">
        <v>366</v>
      </c>
      <c r="I498" s="211"/>
      <c r="J498" s="212">
        <f>ROUND(I498*H498,2)</f>
        <v>0</v>
      </c>
      <c r="K498" s="208" t="s">
        <v>159</v>
      </c>
      <c r="L498" s="46"/>
      <c r="M498" s="213" t="s">
        <v>19</v>
      </c>
      <c r="N498" s="214" t="s">
        <v>49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160</v>
      </c>
      <c r="AT498" s="217" t="s">
        <v>155</v>
      </c>
      <c r="AU498" s="217" t="s">
        <v>88</v>
      </c>
      <c r="AY498" s="19" t="s">
        <v>153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86</v>
      </c>
      <c r="BK498" s="218">
        <f>ROUND(I498*H498,2)</f>
        <v>0</v>
      </c>
      <c r="BL498" s="19" t="s">
        <v>160</v>
      </c>
      <c r="BM498" s="217" t="s">
        <v>1506</v>
      </c>
    </row>
    <row r="499" s="2" customFormat="1">
      <c r="A499" s="40"/>
      <c r="B499" s="41"/>
      <c r="C499" s="42"/>
      <c r="D499" s="219" t="s">
        <v>161</v>
      </c>
      <c r="E499" s="42"/>
      <c r="F499" s="220" t="s">
        <v>1507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161</v>
      </c>
      <c r="AU499" s="19" t="s">
        <v>88</v>
      </c>
    </row>
    <row r="500" s="13" customFormat="1">
      <c r="A500" s="13"/>
      <c r="B500" s="224"/>
      <c r="C500" s="225"/>
      <c r="D500" s="226" t="s">
        <v>163</v>
      </c>
      <c r="E500" s="227" t="s">
        <v>19</v>
      </c>
      <c r="F500" s="228" t="s">
        <v>1508</v>
      </c>
      <c r="G500" s="225"/>
      <c r="H500" s="229">
        <v>366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163</v>
      </c>
      <c r="AU500" s="235" t="s">
        <v>88</v>
      </c>
      <c r="AV500" s="13" t="s">
        <v>88</v>
      </c>
      <c r="AW500" s="13" t="s">
        <v>37</v>
      </c>
      <c r="AX500" s="13" t="s">
        <v>78</v>
      </c>
      <c r="AY500" s="235" t="s">
        <v>153</v>
      </c>
    </row>
    <row r="501" s="14" customFormat="1">
      <c r="A501" s="14"/>
      <c r="B501" s="236"/>
      <c r="C501" s="237"/>
      <c r="D501" s="226" t="s">
        <v>163</v>
      </c>
      <c r="E501" s="238" t="s">
        <v>19</v>
      </c>
      <c r="F501" s="239" t="s">
        <v>190</v>
      </c>
      <c r="G501" s="237"/>
      <c r="H501" s="238" t="s">
        <v>19</v>
      </c>
      <c r="I501" s="240"/>
      <c r="J501" s="237"/>
      <c r="K501" s="237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163</v>
      </c>
      <c r="AU501" s="245" t="s">
        <v>88</v>
      </c>
      <c r="AV501" s="14" t="s">
        <v>86</v>
      </c>
      <c r="AW501" s="14" t="s">
        <v>37</v>
      </c>
      <c r="AX501" s="14" t="s">
        <v>78</v>
      </c>
      <c r="AY501" s="245" t="s">
        <v>153</v>
      </c>
    </row>
    <row r="502" s="15" customFormat="1">
      <c r="A502" s="15"/>
      <c r="B502" s="246"/>
      <c r="C502" s="247"/>
      <c r="D502" s="226" t="s">
        <v>163</v>
      </c>
      <c r="E502" s="248" t="s">
        <v>19</v>
      </c>
      <c r="F502" s="249" t="s">
        <v>166</v>
      </c>
      <c r="G502" s="247"/>
      <c r="H502" s="250">
        <v>366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163</v>
      </c>
      <c r="AU502" s="256" t="s">
        <v>88</v>
      </c>
      <c r="AV502" s="15" t="s">
        <v>160</v>
      </c>
      <c r="AW502" s="15" t="s">
        <v>37</v>
      </c>
      <c r="AX502" s="15" t="s">
        <v>86</v>
      </c>
      <c r="AY502" s="256" t="s">
        <v>153</v>
      </c>
    </row>
    <row r="503" s="2" customFormat="1" ht="16.5" customHeight="1">
      <c r="A503" s="40"/>
      <c r="B503" s="41"/>
      <c r="C503" s="257" t="s">
        <v>982</v>
      </c>
      <c r="D503" s="257" t="s">
        <v>220</v>
      </c>
      <c r="E503" s="258" t="s">
        <v>1509</v>
      </c>
      <c r="F503" s="259" t="s">
        <v>1510</v>
      </c>
      <c r="G503" s="260" t="s">
        <v>274</v>
      </c>
      <c r="H503" s="261">
        <v>373.31999999999999</v>
      </c>
      <c r="I503" s="262"/>
      <c r="J503" s="263">
        <f>ROUND(I503*H503,2)</f>
        <v>0</v>
      </c>
      <c r="K503" s="259" t="s">
        <v>159</v>
      </c>
      <c r="L503" s="264"/>
      <c r="M503" s="265" t="s">
        <v>19</v>
      </c>
      <c r="N503" s="266" t="s">
        <v>49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182</v>
      </c>
      <c r="AT503" s="217" t="s">
        <v>220</v>
      </c>
      <c r="AU503" s="217" t="s">
        <v>88</v>
      </c>
      <c r="AY503" s="19" t="s">
        <v>153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86</v>
      </c>
      <c r="BK503" s="218">
        <f>ROUND(I503*H503,2)</f>
        <v>0</v>
      </c>
      <c r="BL503" s="19" t="s">
        <v>160</v>
      </c>
      <c r="BM503" s="217" t="s">
        <v>1511</v>
      </c>
    </row>
    <row r="504" s="13" customFormat="1">
      <c r="A504" s="13"/>
      <c r="B504" s="224"/>
      <c r="C504" s="225"/>
      <c r="D504" s="226" t="s">
        <v>163</v>
      </c>
      <c r="E504" s="227" t="s">
        <v>19</v>
      </c>
      <c r="F504" s="228" t="s">
        <v>1512</v>
      </c>
      <c r="G504" s="225"/>
      <c r="H504" s="229">
        <v>373.31999999999999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163</v>
      </c>
      <c r="AU504" s="235" t="s">
        <v>88</v>
      </c>
      <c r="AV504" s="13" t="s">
        <v>88</v>
      </c>
      <c r="AW504" s="13" t="s">
        <v>37</v>
      </c>
      <c r="AX504" s="13" t="s">
        <v>78</v>
      </c>
      <c r="AY504" s="235" t="s">
        <v>153</v>
      </c>
    </row>
    <row r="505" s="15" customFormat="1">
      <c r="A505" s="15"/>
      <c r="B505" s="246"/>
      <c r="C505" s="247"/>
      <c r="D505" s="226" t="s">
        <v>163</v>
      </c>
      <c r="E505" s="248" t="s">
        <v>19</v>
      </c>
      <c r="F505" s="249" t="s">
        <v>166</v>
      </c>
      <c r="G505" s="247"/>
      <c r="H505" s="250">
        <v>373.31999999999999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163</v>
      </c>
      <c r="AU505" s="256" t="s">
        <v>88</v>
      </c>
      <c r="AV505" s="15" t="s">
        <v>160</v>
      </c>
      <c r="AW505" s="15" t="s">
        <v>37</v>
      </c>
      <c r="AX505" s="15" t="s">
        <v>86</v>
      </c>
      <c r="AY505" s="256" t="s">
        <v>153</v>
      </c>
    </row>
    <row r="506" s="2" customFormat="1" ht="24.15" customHeight="1">
      <c r="A506" s="40"/>
      <c r="B506" s="41"/>
      <c r="C506" s="206" t="s">
        <v>448</v>
      </c>
      <c r="D506" s="206" t="s">
        <v>155</v>
      </c>
      <c r="E506" s="207" t="s">
        <v>1513</v>
      </c>
      <c r="F506" s="208" t="s">
        <v>1514</v>
      </c>
      <c r="G506" s="209" t="s">
        <v>274</v>
      </c>
      <c r="H506" s="210">
        <v>30.5</v>
      </c>
      <c r="I506" s="211"/>
      <c r="J506" s="212">
        <f>ROUND(I506*H506,2)</f>
        <v>0</v>
      </c>
      <c r="K506" s="208" t="s">
        <v>159</v>
      </c>
      <c r="L506" s="46"/>
      <c r="M506" s="213" t="s">
        <v>19</v>
      </c>
      <c r="N506" s="214" t="s">
        <v>49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160</v>
      </c>
      <c r="AT506" s="217" t="s">
        <v>155</v>
      </c>
      <c r="AU506" s="217" t="s">
        <v>88</v>
      </c>
      <c r="AY506" s="19" t="s">
        <v>153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86</v>
      </c>
      <c r="BK506" s="218">
        <f>ROUND(I506*H506,2)</f>
        <v>0</v>
      </c>
      <c r="BL506" s="19" t="s">
        <v>160</v>
      </c>
      <c r="BM506" s="217" t="s">
        <v>1515</v>
      </c>
    </row>
    <row r="507" s="2" customFormat="1">
      <c r="A507" s="40"/>
      <c r="B507" s="41"/>
      <c r="C507" s="42"/>
      <c r="D507" s="219" t="s">
        <v>161</v>
      </c>
      <c r="E507" s="42"/>
      <c r="F507" s="220" t="s">
        <v>1516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161</v>
      </c>
      <c r="AU507" s="19" t="s">
        <v>88</v>
      </c>
    </row>
    <row r="508" s="13" customFormat="1">
      <c r="A508" s="13"/>
      <c r="B508" s="224"/>
      <c r="C508" s="225"/>
      <c r="D508" s="226" t="s">
        <v>163</v>
      </c>
      <c r="E508" s="227" t="s">
        <v>19</v>
      </c>
      <c r="F508" s="228" t="s">
        <v>1517</v>
      </c>
      <c r="G508" s="225"/>
      <c r="H508" s="229">
        <v>30.5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163</v>
      </c>
      <c r="AU508" s="235" t="s">
        <v>88</v>
      </c>
      <c r="AV508" s="13" t="s">
        <v>88</v>
      </c>
      <c r="AW508" s="13" t="s">
        <v>37</v>
      </c>
      <c r="AX508" s="13" t="s">
        <v>78</v>
      </c>
      <c r="AY508" s="235" t="s">
        <v>153</v>
      </c>
    </row>
    <row r="509" s="14" customFormat="1">
      <c r="A509" s="14"/>
      <c r="B509" s="236"/>
      <c r="C509" s="237"/>
      <c r="D509" s="226" t="s">
        <v>163</v>
      </c>
      <c r="E509" s="238" t="s">
        <v>19</v>
      </c>
      <c r="F509" s="239" t="s">
        <v>190</v>
      </c>
      <c r="G509" s="237"/>
      <c r="H509" s="238" t="s">
        <v>19</v>
      </c>
      <c r="I509" s="240"/>
      <c r="J509" s="237"/>
      <c r="K509" s="237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163</v>
      </c>
      <c r="AU509" s="245" t="s">
        <v>88</v>
      </c>
      <c r="AV509" s="14" t="s">
        <v>86</v>
      </c>
      <c r="AW509" s="14" t="s">
        <v>37</v>
      </c>
      <c r="AX509" s="14" t="s">
        <v>78</v>
      </c>
      <c r="AY509" s="245" t="s">
        <v>153</v>
      </c>
    </row>
    <row r="510" s="15" customFormat="1">
      <c r="A510" s="15"/>
      <c r="B510" s="246"/>
      <c r="C510" s="247"/>
      <c r="D510" s="226" t="s">
        <v>163</v>
      </c>
      <c r="E510" s="248" t="s">
        <v>19</v>
      </c>
      <c r="F510" s="249" t="s">
        <v>166</v>
      </c>
      <c r="G510" s="247"/>
      <c r="H510" s="250">
        <v>30.5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163</v>
      </c>
      <c r="AU510" s="256" t="s">
        <v>88</v>
      </c>
      <c r="AV510" s="15" t="s">
        <v>160</v>
      </c>
      <c r="AW510" s="15" t="s">
        <v>37</v>
      </c>
      <c r="AX510" s="15" t="s">
        <v>86</v>
      </c>
      <c r="AY510" s="256" t="s">
        <v>153</v>
      </c>
    </row>
    <row r="511" s="2" customFormat="1" ht="16.5" customHeight="1">
      <c r="A511" s="40"/>
      <c r="B511" s="41"/>
      <c r="C511" s="257" t="s">
        <v>1518</v>
      </c>
      <c r="D511" s="257" t="s">
        <v>220</v>
      </c>
      <c r="E511" s="258" t="s">
        <v>1519</v>
      </c>
      <c r="F511" s="259" t="s">
        <v>1520</v>
      </c>
      <c r="G511" s="260" t="s">
        <v>274</v>
      </c>
      <c r="H511" s="261">
        <v>31.109999999999999</v>
      </c>
      <c r="I511" s="262"/>
      <c r="J511" s="263">
        <f>ROUND(I511*H511,2)</f>
        <v>0</v>
      </c>
      <c r="K511" s="259" t="s">
        <v>19</v>
      </c>
      <c r="L511" s="264"/>
      <c r="M511" s="265" t="s">
        <v>19</v>
      </c>
      <c r="N511" s="266" t="s">
        <v>49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182</v>
      </c>
      <c r="AT511" s="217" t="s">
        <v>220</v>
      </c>
      <c r="AU511" s="217" t="s">
        <v>88</v>
      </c>
      <c r="AY511" s="19" t="s">
        <v>153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86</v>
      </c>
      <c r="BK511" s="218">
        <f>ROUND(I511*H511,2)</f>
        <v>0</v>
      </c>
      <c r="BL511" s="19" t="s">
        <v>160</v>
      </c>
      <c r="BM511" s="217" t="s">
        <v>1521</v>
      </c>
    </row>
    <row r="512" s="13" customFormat="1">
      <c r="A512" s="13"/>
      <c r="B512" s="224"/>
      <c r="C512" s="225"/>
      <c r="D512" s="226" t="s">
        <v>163</v>
      </c>
      <c r="E512" s="227" t="s">
        <v>19</v>
      </c>
      <c r="F512" s="228" t="s">
        <v>1522</v>
      </c>
      <c r="G512" s="225"/>
      <c r="H512" s="229">
        <v>31.109999999999999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163</v>
      </c>
      <c r="AU512" s="235" t="s">
        <v>88</v>
      </c>
      <c r="AV512" s="13" t="s">
        <v>88</v>
      </c>
      <c r="AW512" s="13" t="s">
        <v>37</v>
      </c>
      <c r="AX512" s="13" t="s">
        <v>78</v>
      </c>
      <c r="AY512" s="235" t="s">
        <v>153</v>
      </c>
    </row>
    <row r="513" s="15" customFormat="1">
      <c r="A513" s="15"/>
      <c r="B513" s="246"/>
      <c r="C513" s="247"/>
      <c r="D513" s="226" t="s">
        <v>163</v>
      </c>
      <c r="E513" s="248" t="s">
        <v>19</v>
      </c>
      <c r="F513" s="249" t="s">
        <v>166</v>
      </c>
      <c r="G513" s="247"/>
      <c r="H513" s="250">
        <v>31.109999999999999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163</v>
      </c>
      <c r="AU513" s="256" t="s">
        <v>88</v>
      </c>
      <c r="AV513" s="15" t="s">
        <v>160</v>
      </c>
      <c r="AW513" s="15" t="s">
        <v>37</v>
      </c>
      <c r="AX513" s="15" t="s">
        <v>86</v>
      </c>
      <c r="AY513" s="256" t="s">
        <v>153</v>
      </c>
    </row>
    <row r="514" s="2" customFormat="1" ht="16.5" customHeight="1">
      <c r="A514" s="40"/>
      <c r="B514" s="41"/>
      <c r="C514" s="206" t="s">
        <v>452</v>
      </c>
      <c r="D514" s="206" t="s">
        <v>155</v>
      </c>
      <c r="E514" s="207" t="s">
        <v>512</v>
      </c>
      <c r="F514" s="208" t="s">
        <v>513</v>
      </c>
      <c r="G514" s="209" t="s">
        <v>173</v>
      </c>
      <c r="H514" s="210">
        <v>24.135000000000002</v>
      </c>
      <c r="I514" s="211"/>
      <c r="J514" s="212">
        <f>ROUND(I514*H514,2)</f>
        <v>0</v>
      </c>
      <c r="K514" s="208" t="s">
        <v>159</v>
      </c>
      <c r="L514" s="46"/>
      <c r="M514" s="213" t="s">
        <v>19</v>
      </c>
      <c r="N514" s="214" t="s">
        <v>49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160</v>
      </c>
      <c r="AT514" s="217" t="s">
        <v>155</v>
      </c>
      <c r="AU514" s="217" t="s">
        <v>88</v>
      </c>
      <c r="AY514" s="19" t="s">
        <v>153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86</v>
      </c>
      <c r="BK514" s="218">
        <f>ROUND(I514*H514,2)</f>
        <v>0</v>
      </c>
      <c r="BL514" s="19" t="s">
        <v>160</v>
      </c>
      <c r="BM514" s="217" t="s">
        <v>1523</v>
      </c>
    </row>
    <row r="515" s="2" customFormat="1">
      <c r="A515" s="40"/>
      <c r="B515" s="41"/>
      <c r="C515" s="42"/>
      <c r="D515" s="219" t="s">
        <v>161</v>
      </c>
      <c r="E515" s="42"/>
      <c r="F515" s="220" t="s">
        <v>515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161</v>
      </c>
      <c r="AU515" s="19" t="s">
        <v>88</v>
      </c>
    </row>
    <row r="516" s="13" customFormat="1">
      <c r="A516" s="13"/>
      <c r="B516" s="224"/>
      <c r="C516" s="225"/>
      <c r="D516" s="226" t="s">
        <v>163</v>
      </c>
      <c r="E516" s="227" t="s">
        <v>19</v>
      </c>
      <c r="F516" s="228" t="s">
        <v>1524</v>
      </c>
      <c r="G516" s="225"/>
      <c r="H516" s="229">
        <v>24.135000000000002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163</v>
      </c>
      <c r="AU516" s="235" t="s">
        <v>88</v>
      </c>
      <c r="AV516" s="13" t="s">
        <v>88</v>
      </c>
      <c r="AW516" s="13" t="s">
        <v>37</v>
      </c>
      <c r="AX516" s="13" t="s">
        <v>78</v>
      </c>
      <c r="AY516" s="235" t="s">
        <v>153</v>
      </c>
    </row>
    <row r="517" s="15" customFormat="1">
      <c r="A517" s="15"/>
      <c r="B517" s="246"/>
      <c r="C517" s="247"/>
      <c r="D517" s="226" t="s">
        <v>163</v>
      </c>
      <c r="E517" s="248" t="s">
        <v>19</v>
      </c>
      <c r="F517" s="249" t="s">
        <v>166</v>
      </c>
      <c r="G517" s="247"/>
      <c r="H517" s="250">
        <v>24.135000000000002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163</v>
      </c>
      <c r="AU517" s="256" t="s">
        <v>88</v>
      </c>
      <c r="AV517" s="15" t="s">
        <v>160</v>
      </c>
      <c r="AW517" s="15" t="s">
        <v>37</v>
      </c>
      <c r="AX517" s="15" t="s">
        <v>86</v>
      </c>
      <c r="AY517" s="256" t="s">
        <v>153</v>
      </c>
    </row>
    <row r="518" s="2" customFormat="1" ht="16.5" customHeight="1">
      <c r="A518" s="40"/>
      <c r="B518" s="41"/>
      <c r="C518" s="206" t="s">
        <v>1525</v>
      </c>
      <c r="D518" s="206" t="s">
        <v>155</v>
      </c>
      <c r="E518" s="207" t="s">
        <v>517</v>
      </c>
      <c r="F518" s="208" t="s">
        <v>518</v>
      </c>
      <c r="G518" s="209" t="s">
        <v>158</v>
      </c>
      <c r="H518" s="210">
        <v>6184.8000000000002</v>
      </c>
      <c r="I518" s="211"/>
      <c r="J518" s="212">
        <f>ROUND(I518*H518,2)</f>
        <v>0</v>
      </c>
      <c r="K518" s="208" t="s">
        <v>159</v>
      </c>
      <c r="L518" s="46"/>
      <c r="M518" s="213" t="s">
        <v>19</v>
      </c>
      <c r="N518" s="214" t="s">
        <v>49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160</v>
      </c>
      <c r="AT518" s="217" t="s">
        <v>155</v>
      </c>
      <c r="AU518" s="217" t="s">
        <v>88</v>
      </c>
      <c r="AY518" s="19" t="s">
        <v>153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86</v>
      </c>
      <c r="BK518" s="218">
        <f>ROUND(I518*H518,2)</f>
        <v>0</v>
      </c>
      <c r="BL518" s="19" t="s">
        <v>160</v>
      </c>
      <c r="BM518" s="217" t="s">
        <v>1526</v>
      </c>
    </row>
    <row r="519" s="2" customFormat="1">
      <c r="A519" s="40"/>
      <c r="B519" s="41"/>
      <c r="C519" s="42"/>
      <c r="D519" s="219" t="s">
        <v>161</v>
      </c>
      <c r="E519" s="42"/>
      <c r="F519" s="220" t="s">
        <v>520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161</v>
      </c>
      <c r="AU519" s="19" t="s">
        <v>88</v>
      </c>
    </row>
    <row r="520" s="13" customFormat="1">
      <c r="A520" s="13"/>
      <c r="B520" s="224"/>
      <c r="C520" s="225"/>
      <c r="D520" s="226" t="s">
        <v>163</v>
      </c>
      <c r="E520" s="227" t="s">
        <v>19</v>
      </c>
      <c r="F520" s="228" t="s">
        <v>1527</v>
      </c>
      <c r="G520" s="225"/>
      <c r="H520" s="229">
        <v>6184.8000000000002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163</v>
      </c>
      <c r="AU520" s="235" t="s">
        <v>88</v>
      </c>
      <c r="AV520" s="13" t="s">
        <v>88</v>
      </c>
      <c r="AW520" s="13" t="s">
        <v>37</v>
      </c>
      <c r="AX520" s="13" t="s">
        <v>78</v>
      </c>
      <c r="AY520" s="235" t="s">
        <v>153</v>
      </c>
    </row>
    <row r="521" s="14" customFormat="1">
      <c r="A521" s="14"/>
      <c r="B521" s="236"/>
      <c r="C521" s="237"/>
      <c r="D521" s="226" t="s">
        <v>163</v>
      </c>
      <c r="E521" s="238" t="s">
        <v>19</v>
      </c>
      <c r="F521" s="239" t="s">
        <v>190</v>
      </c>
      <c r="G521" s="237"/>
      <c r="H521" s="238" t="s">
        <v>19</v>
      </c>
      <c r="I521" s="240"/>
      <c r="J521" s="237"/>
      <c r="K521" s="237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163</v>
      </c>
      <c r="AU521" s="245" t="s">
        <v>88</v>
      </c>
      <c r="AV521" s="14" t="s">
        <v>86</v>
      </c>
      <c r="AW521" s="14" t="s">
        <v>37</v>
      </c>
      <c r="AX521" s="14" t="s">
        <v>78</v>
      </c>
      <c r="AY521" s="245" t="s">
        <v>153</v>
      </c>
    </row>
    <row r="522" s="15" customFormat="1">
      <c r="A522" s="15"/>
      <c r="B522" s="246"/>
      <c r="C522" s="247"/>
      <c r="D522" s="226" t="s">
        <v>163</v>
      </c>
      <c r="E522" s="248" t="s">
        <v>19</v>
      </c>
      <c r="F522" s="249" t="s">
        <v>166</v>
      </c>
      <c r="G522" s="247"/>
      <c r="H522" s="250">
        <v>6184.8000000000002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163</v>
      </c>
      <c r="AU522" s="256" t="s">
        <v>88</v>
      </c>
      <c r="AV522" s="15" t="s">
        <v>160</v>
      </c>
      <c r="AW522" s="15" t="s">
        <v>37</v>
      </c>
      <c r="AX522" s="15" t="s">
        <v>86</v>
      </c>
      <c r="AY522" s="256" t="s">
        <v>153</v>
      </c>
    </row>
    <row r="523" s="2" customFormat="1" ht="33" customHeight="1">
      <c r="A523" s="40"/>
      <c r="B523" s="41"/>
      <c r="C523" s="206" t="s">
        <v>455</v>
      </c>
      <c r="D523" s="206" t="s">
        <v>155</v>
      </c>
      <c r="E523" s="207" t="s">
        <v>523</v>
      </c>
      <c r="F523" s="208" t="s">
        <v>524</v>
      </c>
      <c r="G523" s="209" t="s">
        <v>274</v>
      </c>
      <c r="H523" s="210">
        <v>677</v>
      </c>
      <c r="I523" s="211"/>
      <c r="J523" s="212">
        <f>ROUND(I523*H523,2)</f>
        <v>0</v>
      </c>
      <c r="K523" s="208" t="s">
        <v>159</v>
      </c>
      <c r="L523" s="46"/>
      <c r="M523" s="213" t="s">
        <v>19</v>
      </c>
      <c r="N523" s="214" t="s">
        <v>49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160</v>
      </c>
      <c r="AT523" s="217" t="s">
        <v>155</v>
      </c>
      <c r="AU523" s="217" t="s">
        <v>88</v>
      </c>
      <c r="AY523" s="19" t="s">
        <v>153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86</v>
      </c>
      <c r="BK523" s="218">
        <f>ROUND(I523*H523,2)</f>
        <v>0</v>
      </c>
      <c r="BL523" s="19" t="s">
        <v>160</v>
      </c>
      <c r="BM523" s="217" t="s">
        <v>1528</v>
      </c>
    </row>
    <row r="524" s="2" customFormat="1">
      <c r="A524" s="40"/>
      <c r="B524" s="41"/>
      <c r="C524" s="42"/>
      <c r="D524" s="219" t="s">
        <v>161</v>
      </c>
      <c r="E524" s="42"/>
      <c r="F524" s="220" t="s">
        <v>526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161</v>
      </c>
      <c r="AU524" s="19" t="s">
        <v>88</v>
      </c>
    </row>
    <row r="525" s="13" customFormat="1">
      <c r="A525" s="13"/>
      <c r="B525" s="224"/>
      <c r="C525" s="225"/>
      <c r="D525" s="226" t="s">
        <v>163</v>
      </c>
      <c r="E525" s="227" t="s">
        <v>19</v>
      </c>
      <c r="F525" s="228" t="s">
        <v>1529</v>
      </c>
      <c r="G525" s="225"/>
      <c r="H525" s="229">
        <v>677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163</v>
      </c>
      <c r="AU525" s="235" t="s">
        <v>88</v>
      </c>
      <c r="AV525" s="13" t="s">
        <v>88</v>
      </c>
      <c r="AW525" s="13" t="s">
        <v>37</v>
      </c>
      <c r="AX525" s="13" t="s">
        <v>78</v>
      </c>
      <c r="AY525" s="235" t="s">
        <v>153</v>
      </c>
    </row>
    <row r="526" s="15" customFormat="1">
      <c r="A526" s="15"/>
      <c r="B526" s="246"/>
      <c r="C526" s="247"/>
      <c r="D526" s="226" t="s">
        <v>163</v>
      </c>
      <c r="E526" s="248" t="s">
        <v>19</v>
      </c>
      <c r="F526" s="249" t="s">
        <v>166</v>
      </c>
      <c r="G526" s="247"/>
      <c r="H526" s="250">
        <v>677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163</v>
      </c>
      <c r="AU526" s="256" t="s">
        <v>88</v>
      </c>
      <c r="AV526" s="15" t="s">
        <v>160</v>
      </c>
      <c r="AW526" s="15" t="s">
        <v>37</v>
      </c>
      <c r="AX526" s="15" t="s">
        <v>86</v>
      </c>
      <c r="AY526" s="256" t="s">
        <v>153</v>
      </c>
    </row>
    <row r="527" s="2" customFormat="1" ht="16.5" customHeight="1">
      <c r="A527" s="40"/>
      <c r="B527" s="41"/>
      <c r="C527" s="206" t="s">
        <v>1530</v>
      </c>
      <c r="D527" s="206" t="s">
        <v>155</v>
      </c>
      <c r="E527" s="207" t="s">
        <v>527</v>
      </c>
      <c r="F527" s="208" t="s">
        <v>528</v>
      </c>
      <c r="G527" s="209" t="s">
        <v>274</v>
      </c>
      <c r="H527" s="210">
        <v>677</v>
      </c>
      <c r="I527" s="211"/>
      <c r="J527" s="212">
        <f>ROUND(I527*H527,2)</f>
        <v>0</v>
      </c>
      <c r="K527" s="208" t="s">
        <v>159</v>
      </c>
      <c r="L527" s="46"/>
      <c r="M527" s="213" t="s">
        <v>19</v>
      </c>
      <c r="N527" s="214" t="s">
        <v>49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160</v>
      </c>
      <c r="AT527" s="217" t="s">
        <v>155</v>
      </c>
      <c r="AU527" s="217" t="s">
        <v>88</v>
      </c>
      <c r="AY527" s="19" t="s">
        <v>153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86</v>
      </c>
      <c r="BK527" s="218">
        <f>ROUND(I527*H527,2)</f>
        <v>0</v>
      </c>
      <c r="BL527" s="19" t="s">
        <v>160</v>
      </c>
      <c r="BM527" s="217" t="s">
        <v>1531</v>
      </c>
    </row>
    <row r="528" s="2" customFormat="1">
      <c r="A528" s="40"/>
      <c r="B528" s="41"/>
      <c r="C528" s="42"/>
      <c r="D528" s="219" t="s">
        <v>161</v>
      </c>
      <c r="E528" s="42"/>
      <c r="F528" s="220" t="s">
        <v>530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161</v>
      </c>
      <c r="AU528" s="19" t="s">
        <v>88</v>
      </c>
    </row>
    <row r="529" s="13" customFormat="1">
      <c r="A529" s="13"/>
      <c r="B529" s="224"/>
      <c r="C529" s="225"/>
      <c r="D529" s="226" t="s">
        <v>163</v>
      </c>
      <c r="E529" s="227" t="s">
        <v>19</v>
      </c>
      <c r="F529" s="228" t="s">
        <v>1529</v>
      </c>
      <c r="G529" s="225"/>
      <c r="H529" s="229">
        <v>677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163</v>
      </c>
      <c r="AU529" s="235" t="s">
        <v>88</v>
      </c>
      <c r="AV529" s="13" t="s">
        <v>88</v>
      </c>
      <c r="AW529" s="13" t="s">
        <v>37</v>
      </c>
      <c r="AX529" s="13" t="s">
        <v>78</v>
      </c>
      <c r="AY529" s="235" t="s">
        <v>153</v>
      </c>
    </row>
    <row r="530" s="14" customFormat="1">
      <c r="A530" s="14"/>
      <c r="B530" s="236"/>
      <c r="C530" s="237"/>
      <c r="D530" s="226" t="s">
        <v>163</v>
      </c>
      <c r="E530" s="238" t="s">
        <v>19</v>
      </c>
      <c r="F530" s="239" t="s">
        <v>190</v>
      </c>
      <c r="G530" s="237"/>
      <c r="H530" s="238" t="s">
        <v>19</v>
      </c>
      <c r="I530" s="240"/>
      <c r="J530" s="237"/>
      <c r="K530" s="237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163</v>
      </c>
      <c r="AU530" s="245" t="s">
        <v>88</v>
      </c>
      <c r="AV530" s="14" t="s">
        <v>86</v>
      </c>
      <c r="AW530" s="14" t="s">
        <v>37</v>
      </c>
      <c r="AX530" s="14" t="s">
        <v>78</v>
      </c>
      <c r="AY530" s="245" t="s">
        <v>153</v>
      </c>
    </row>
    <row r="531" s="15" customFormat="1">
      <c r="A531" s="15"/>
      <c r="B531" s="246"/>
      <c r="C531" s="247"/>
      <c r="D531" s="226" t="s">
        <v>163</v>
      </c>
      <c r="E531" s="248" t="s">
        <v>19</v>
      </c>
      <c r="F531" s="249" t="s">
        <v>166</v>
      </c>
      <c r="G531" s="247"/>
      <c r="H531" s="250">
        <v>677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163</v>
      </c>
      <c r="AU531" s="256" t="s">
        <v>88</v>
      </c>
      <c r="AV531" s="15" t="s">
        <v>160</v>
      </c>
      <c r="AW531" s="15" t="s">
        <v>37</v>
      </c>
      <c r="AX531" s="15" t="s">
        <v>86</v>
      </c>
      <c r="AY531" s="256" t="s">
        <v>153</v>
      </c>
    </row>
    <row r="532" s="2" customFormat="1" ht="33" customHeight="1">
      <c r="A532" s="40"/>
      <c r="B532" s="41"/>
      <c r="C532" s="206" t="s">
        <v>501</v>
      </c>
      <c r="D532" s="206" t="s">
        <v>155</v>
      </c>
      <c r="E532" s="207" t="s">
        <v>1532</v>
      </c>
      <c r="F532" s="208" t="s">
        <v>1533</v>
      </c>
      <c r="G532" s="209" t="s">
        <v>274</v>
      </c>
      <c r="H532" s="210">
        <v>34</v>
      </c>
      <c r="I532" s="211"/>
      <c r="J532" s="212">
        <f>ROUND(I532*H532,2)</f>
        <v>0</v>
      </c>
      <c r="K532" s="208" t="s">
        <v>1397</v>
      </c>
      <c r="L532" s="46"/>
      <c r="M532" s="213" t="s">
        <v>19</v>
      </c>
      <c r="N532" s="214" t="s">
        <v>49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160</v>
      </c>
      <c r="AT532" s="217" t="s">
        <v>155</v>
      </c>
      <c r="AU532" s="217" t="s">
        <v>88</v>
      </c>
      <c r="AY532" s="19" t="s">
        <v>153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86</v>
      </c>
      <c r="BK532" s="218">
        <f>ROUND(I532*H532,2)</f>
        <v>0</v>
      </c>
      <c r="BL532" s="19" t="s">
        <v>160</v>
      </c>
      <c r="BM532" s="217" t="s">
        <v>1534</v>
      </c>
    </row>
    <row r="533" s="2" customFormat="1">
      <c r="A533" s="40"/>
      <c r="B533" s="41"/>
      <c r="C533" s="42"/>
      <c r="D533" s="219" t="s">
        <v>161</v>
      </c>
      <c r="E533" s="42"/>
      <c r="F533" s="220" t="s">
        <v>1535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161</v>
      </c>
      <c r="AU533" s="19" t="s">
        <v>88</v>
      </c>
    </row>
    <row r="534" s="2" customFormat="1" ht="16.5" customHeight="1">
      <c r="A534" s="40"/>
      <c r="B534" s="41"/>
      <c r="C534" s="257" t="s">
        <v>1536</v>
      </c>
      <c r="D534" s="257" t="s">
        <v>220</v>
      </c>
      <c r="E534" s="258" t="s">
        <v>1537</v>
      </c>
      <c r="F534" s="259" t="s">
        <v>1538</v>
      </c>
      <c r="G534" s="260" t="s">
        <v>274</v>
      </c>
      <c r="H534" s="261">
        <v>34.68</v>
      </c>
      <c r="I534" s="262"/>
      <c r="J534" s="263">
        <f>ROUND(I534*H534,2)</f>
        <v>0</v>
      </c>
      <c r="K534" s="259" t="s">
        <v>1397</v>
      </c>
      <c r="L534" s="264"/>
      <c r="M534" s="265" t="s">
        <v>19</v>
      </c>
      <c r="N534" s="266" t="s">
        <v>49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182</v>
      </c>
      <c r="AT534" s="217" t="s">
        <v>220</v>
      </c>
      <c r="AU534" s="217" t="s">
        <v>88</v>
      </c>
      <c r="AY534" s="19" t="s">
        <v>153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86</v>
      </c>
      <c r="BK534" s="218">
        <f>ROUND(I534*H534,2)</f>
        <v>0</v>
      </c>
      <c r="BL534" s="19" t="s">
        <v>160</v>
      </c>
      <c r="BM534" s="217" t="s">
        <v>1539</v>
      </c>
    </row>
    <row r="535" s="13" customFormat="1">
      <c r="A535" s="13"/>
      <c r="B535" s="224"/>
      <c r="C535" s="225"/>
      <c r="D535" s="226" t="s">
        <v>163</v>
      </c>
      <c r="E535" s="227" t="s">
        <v>19</v>
      </c>
      <c r="F535" s="228" t="s">
        <v>1540</v>
      </c>
      <c r="G535" s="225"/>
      <c r="H535" s="229">
        <v>34.68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163</v>
      </c>
      <c r="AU535" s="235" t="s">
        <v>88</v>
      </c>
      <c r="AV535" s="13" t="s">
        <v>88</v>
      </c>
      <c r="AW535" s="13" t="s">
        <v>37</v>
      </c>
      <c r="AX535" s="13" t="s">
        <v>78</v>
      </c>
      <c r="AY535" s="235" t="s">
        <v>153</v>
      </c>
    </row>
    <row r="536" s="15" customFormat="1">
      <c r="A536" s="15"/>
      <c r="B536" s="246"/>
      <c r="C536" s="247"/>
      <c r="D536" s="226" t="s">
        <v>163</v>
      </c>
      <c r="E536" s="248" t="s">
        <v>19</v>
      </c>
      <c r="F536" s="249" t="s">
        <v>166</v>
      </c>
      <c r="G536" s="247"/>
      <c r="H536" s="250">
        <v>34.68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163</v>
      </c>
      <c r="AU536" s="256" t="s">
        <v>88</v>
      </c>
      <c r="AV536" s="15" t="s">
        <v>160</v>
      </c>
      <c r="AW536" s="15" t="s">
        <v>37</v>
      </c>
      <c r="AX536" s="15" t="s">
        <v>86</v>
      </c>
      <c r="AY536" s="256" t="s">
        <v>153</v>
      </c>
    </row>
    <row r="537" s="2" customFormat="1" ht="37.8" customHeight="1">
      <c r="A537" s="40"/>
      <c r="B537" s="41"/>
      <c r="C537" s="206" t="s">
        <v>459</v>
      </c>
      <c r="D537" s="206" t="s">
        <v>155</v>
      </c>
      <c r="E537" s="207" t="s">
        <v>1541</v>
      </c>
      <c r="F537" s="208" t="s">
        <v>1542</v>
      </c>
      <c r="G537" s="209" t="s">
        <v>158</v>
      </c>
      <c r="H537" s="210">
        <v>57</v>
      </c>
      <c r="I537" s="211"/>
      <c r="J537" s="212">
        <f>ROUND(I537*H537,2)</f>
        <v>0</v>
      </c>
      <c r="K537" s="208" t="s">
        <v>159</v>
      </c>
      <c r="L537" s="46"/>
      <c r="M537" s="213" t="s">
        <v>19</v>
      </c>
      <c r="N537" s="214" t="s">
        <v>49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160</v>
      </c>
      <c r="AT537" s="217" t="s">
        <v>155</v>
      </c>
      <c r="AU537" s="217" t="s">
        <v>88</v>
      </c>
      <c r="AY537" s="19" t="s">
        <v>153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86</v>
      </c>
      <c r="BK537" s="218">
        <f>ROUND(I537*H537,2)</f>
        <v>0</v>
      </c>
      <c r="BL537" s="19" t="s">
        <v>160</v>
      </c>
      <c r="BM537" s="217" t="s">
        <v>1543</v>
      </c>
    </row>
    <row r="538" s="2" customFormat="1">
      <c r="A538" s="40"/>
      <c r="B538" s="41"/>
      <c r="C538" s="42"/>
      <c r="D538" s="219" t="s">
        <v>161</v>
      </c>
      <c r="E538" s="42"/>
      <c r="F538" s="220" t="s">
        <v>1544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161</v>
      </c>
      <c r="AU538" s="19" t="s">
        <v>88</v>
      </c>
    </row>
    <row r="539" s="13" customFormat="1">
      <c r="A539" s="13"/>
      <c r="B539" s="224"/>
      <c r="C539" s="225"/>
      <c r="D539" s="226" t="s">
        <v>163</v>
      </c>
      <c r="E539" s="227" t="s">
        <v>19</v>
      </c>
      <c r="F539" s="228" t="s">
        <v>429</v>
      </c>
      <c r="G539" s="225"/>
      <c r="H539" s="229">
        <v>57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163</v>
      </c>
      <c r="AU539" s="235" t="s">
        <v>88</v>
      </c>
      <c r="AV539" s="13" t="s">
        <v>88</v>
      </c>
      <c r="AW539" s="13" t="s">
        <v>37</v>
      </c>
      <c r="AX539" s="13" t="s">
        <v>78</v>
      </c>
      <c r="AY539" s="235" t="s">
        <v>153</v>
      </c>
    </row>
    <row r="540" s="15" customFormat="1">
      <c r="A540" s="15"/>
      <c r="B540" s="246"/>
      <c r="C540" s="247"/>
      <c r="D540" s="226" t="s">
        <v>163</v>
      </c>
      <c r="E540" s="248" t="s">
        <v>19</v>
      </c>
      <c r="F540" s="249" t="s">
        <v>166</v>
      </c>
      <c r="G540" s="247"/>
      <c r="H540" s="250">
        <v>57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163</v>
      </c>
      <c r="AU540" s="256" t="s">
        <v>88</v>
      </c>
      <c r="AV540" s="15" t="s">
        <v>160</v>
      </c>
      <c r="AW540" s="15" t="s">
        <v>37</v>
      </c>
      <c r="AX540" s="15" t="s">
        <v>86</v>
      </c>
      <c r="AY540" s="256" t="s">
        <v>153</v>
      </c>
    </row>
    <row r="541" s="2" customFormat="1" ht="33" customHeight="1">
      <c r="A541" s="40"/>
      <c r="B541" s="41"/>
      <c r="C541" s="206" t="s">
        <v>1545</v>
      </c>
      <c r="D541" s="206" t="s">
        <v>155</v>
      </c>
      <c r="E541" s="207" t="s">
        <v>533</v>
      </c>
      <c r="F541" s="208" t="s">
        <v>534</v>
      </c>
      <c r="G541" s="209" t="s">
        <v>341</v>
      </c>
      <c r="H541" s="210">
        <v>10</v>
      </c>
      <c r="I541" s="211"/>
      <c r="J541" s="212">
        <f>ROUND(I541*H541,2)</f>
        <v>0</v>
      </c>
      <c r="K541" s="208" t="s">
        <v>159</v>
      </c>
      <c r="L541" s="46"/>
      <c r="M541" s="213" t="s">
        <v>19</v>
      </c>
      <c r="N541" s="214" t="s">
        <v>49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160</v>
      </c>
      <c r="AT541" s="217" t="s">
        <v>155</v>
      </c>
      <c r="AU541" s="217" t="s">
        <v>88</v>
      </c>
      <c r="AY541" s="19" t="s">
        <v>153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86</v>
      </c>
      <c r="BK541" s="218">
        <f>ROUND(I541*H541,2)</f>
        <v>0</v>
      </c>
      <c r="BL541" s="19" t="s">
        <v>160</v>
      </c>
      <c r="BM541" s="217" t="s">
        <v>1546</v>
      </c>
    </row>
    <row r="542" s="2" customFormat="1">
      <c r="A542" s="40"/>
      <c r="B542" s="41"/>
      <c r="C542" s="42"/>
      <c r="D542" s="219" t="s">
        <v>161</v>
      </c>
      <c r="E542" s="42"/>
      <c r="F542" s="220" t="s">
        <v>536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161</v>
      </c>
      <c r="AU542" s="19" t="s">
        <v>88</v>
      </c>
    </row>
    <row r="543" s="13" customFormat="1">
      <c r="A543" s="13"/>
      <c r="B543" s="224"/>
      <c r="C543" s="225"/>
      <c r="D543" s="226" t="s">
        <v>163</v>
      </c>
      <c r="E543" s="227" t="s">
        <v>19</v>
      </c>
      <c r="F543" s="228" t="s">
        <v>194</v>
      </c>
      <c r="G543" s="225"/>
      <c r="H543" s="229">
        <v>10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163</v>
      </c>
      <c r="AU543" s="235" t="s">
        <v>88</v>
      </c>
      <c r="AV543" s="13" t="s">
        <v>88</v>
      </c>
      <c r="AW543" s="13" t="s">
        <v>37</v>
      </c>
      <c r="AX543" s="13" t="s">
        <v>78</v>
      </c>
      <c r="AY543" s="235" t="s">
        <v>153</v>
      </c>
    </row>
    <row r="544" s="14" customFormat="1">
      <c r="A544" s="14"/>
      <c r="B544" s="236"/>
      <c r="C544" s="237"/>
      <c r="D544" s="226" t="s">
        <v>163</v>
      </c>
      <c r="E544" s="238" t="s">
        <v>19</v>
      </c>
      <c r="F544" s="239" t="s">
        <v>190</v>
      </c>
      <c r="G544" s="237"/>
      <c r="H544" s="238" t="s">
        <v>19</v>
      </c>
      <c r="I544" s="240"/>
      <c r="J544" s="237"/>
      <c r="K544" s="237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163</v>
      </c>
      <c r="AU544" s="245" t="s">
        <v>88</v>
      </c>
      <c r="AV544" s="14" t="s">
        <v>86</v>
      </c>
      <c r="AW544" s="14" t="s">
        <v>37</v>
      </c>
      <c r="AX544" s="14" t="s">
        <v>78</v>
      </c>
      <c r="AY544" s="245" t="s">
        <v>153</v>
      </c>
    </row>
    <row r="545" s="15" customFormat="1">
      <c r="A545" s="15"/>
      <c r="B545" s="246"/>
      <c r="C545" s="247"/>
      <c r="D545" s="226" t="s">
        <v>163</v>
      </c>
      <c r="E545" s="248" t="s">
        <v>19</v>
      </c>
      <c r="F545" s="249" t="s">
        <v>166</v>
      </c>
      <c r="G545" s="247"/>
      <c r="H545" s="250">
        <v>10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163</v>
      </c>
      <c r="AU545" s="256" t="s">
        <v>88</v>
      </c>
      <c r="AV545" s="15" t="s">
        <v>160</v>
      </c>
      <c r="AW545" s="15" t="s">
        <v>37</v>
      </c>
      <c r="AX545" s="15" t="s">
        <v>86</v>
      </c>
      <c r="AY545" s="256" t="s">
        <v>153</v>
      </c>
    </row>
    <row r="546" s="2" customFormat="1" ht="24.15" customHeight="1">
      <c r="A546" s="40"/>
      <c r="B546" s="41"/>
      <c r="C546" s="206" t="s">
        <v>463</v>
      </c>
      <c r="D546" s="206" t="s">
        <v>155</v>
      </c>
      <c r="E546" s="207" t="s">
        <v>537</v>
      </c>
      <c r="F546" s="208" t="s">
        <v>538</v>
      </c>
      <c r="G546" s="209" t="s">
        <v>341</v>
      </c>
      <c r="H546" s="210">
        <v>16</v>
      </c>
      <c r="I546" s="211"/>
      <c r="J546" s="212">
        <f>ROUND(I546*H546,2)</f>
        <v>0</v>
      </c>
      <c r="K546" s="208" t="s">
        <v>159</v>
      </c>
      <c r="L546" s="46"/>
      <c r="M546" s="213" t="s">
        <v>19</v>
      </c>
      <c r="N546" s="214" t="s">
        <v>49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160</v>
      </c>
      <c r="AT546" s="217" t="s">
        <v>155</v>
      </c>
      <c r="AU546" s="217" t="s">
        <v>88</v>
      </c>
      <c r="AY546" s="19" t="s">
        <v>153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86</v>
      </c>
      <c r="BK546" s="218">
        <f>ROUND(I546*H546,2)</f>
        <v>0</v>
      </c>
      <c r="BL546" s="19" t="s">
        <v>160</v>
      </c>
      <c r="BM546" s="217" t="s">
        <v>1547</v>
      </c>
    </row>
    <row r="547" s="2" customFormat="1">
      <c r="A547" s="40"/>
      <c r="B547" s="41"/>
      <c r="C547" s="42"/>
      <c r="D547" s="219" t="s">
        <v>161</v>
      </c>
      <c r="E547" s="42"/>
      <c r="F547" s="220" t="s">
        <v>540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161</v>
      </c>
      <c r="AU547" s="19" t="s">
        <v>88</v>
      </c>
    </row>
    <row r="548" s="13" customFormat="1">
      <c r="A548" s="13"/>
      <c r="B548" s="224"/>
      <c r="C548" s="225"/>
      <c r="D548" s="226" t="s">
        <v>163</v>
      </c>
      <c r="E548" s="227" t="s">
        <v>19</v>
      </c>
      <c r="F548" s="228" t="s">
        <v>211</v>
      </c>
      <c r="G548" s="225"/>
      <c r="H548" s="229">
        <v>16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163</v>
      </c>
      <c r="AU548" s="235" t="s">
        <v>88</v>
      </c>
      <c r="AV548" s="13" t="s">
        <v>88</v>
      </c>
      <c r="AW548" s="13" t="s">
        <v>37</v>
      </c>
      <c r="AX548" s="13" t="s">
        <v>78</v>
      </c>
      <c r="AY548" s="235" t="s">
        <v>153</v>
      </c>
    </row>
    <row r="549" s="14" customFormat="1">
      <c r="A549" s="14"/>
      <c r="B549" s="236"/>
      <c r="C549" s="237"/>
      <c r="D549" s="226" t="s">
        <v>163</v>
      </c>
      <c r="E549" s="238" t="s">
        <v>19</v>
      </c>
      <c r="F549" s="239" t="s">
        <v>190</v>
      </c>
      <c r="G549" s="237"/>
      <c r="H549" s="238" t="s">
        <v>19</v>
      </c>
      <c r="I549" s="240"/>
      <c r="J549" s="237"/>
      <c r="K549" s="237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163</v>
      </c>
      <c r="AU549" s="245" t="s">
        <v>88</v>
      </c>
      <c r="AV549" s="14" t="s">
        <v>86</v>
      </c>
      <c r="AW549" s="14" t="s">
        <v>37</v>
      </c>
      <c r="AX549" s="14" t="s">
        <v>78</v>
      </c>
      <c r="AY549" s="245" t="s">
        <v>153</v>
      </c>
    </row>
    <row r="550" s="15" customFormat="1">
      <c r="A550" s="15"/>
      <c r="B550" s="246"/>
      <c r="C550" s="247"/>
      <c r="D550" s="226" t="s">
        <v>163</v>
      </c>
      <c r="E550" s="248" t="s">
        <v>19</v>
      </c>
      <c r="F550" s="249" t="s">
        <v>166</v>
      </c>
      <c r="G550" s="247"/>
      <c r="H550" s="250">
        <v>16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163</v>
      </c>
      <c r="AU550" s="256" t="s">
        <v>88</v>
      </c>
      <c r="AV550" s="15" t="s">
        <v>160</v>
      </c>
      <c r="AW550" s="15" t="s">
        <v>37</v>
      </c>
      <c r="AX550" s="15" t="s">
        <v>86</v>
      </c>
      <c r="AY550" s="256" t="s">
        <v>153</v>
      </c>
    </row>
    <row r="551" s="2" customFormat="1" ht="24.15" customHeight="1">
      <c r="A551" s="40"/>
      <c r="B551" s="41"/>
      <c r="C551" s="206" t="s">
        <v>1548</v>
      </c>
      <c r="D551" s="206" t="s">
        <v>155</v>
      </c>
      <c r="E551" s="207" t="s">
        <v>542</v>
      </c>
      <c r="F551" s="208" t="s">
        <v>543</v>
      </c>
      <c r="G551" s="209" t="s">
        <v>341</v>
      </c>
      <c r="H551" s="210">
        <v>49</v>
      </c>
      <c r="I551" s="211"/>
      <c r="J551" s="212">
        <f>ROUND(I551*H551,2)</f>
        <v>0</v>
      </c>
      <c r="K551" s="208" t="s">
        <v>159</v>
      </c>
      <c r="L551" s="46"/>
      <c r="M551" s="213" t="s">
        <v>19</v>
      </c>
      <c r="N551" s="214" t="s">
        <v>49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160</v>
      </c>
      <c r="AT551" s="217" t="s">
        <v>155</v>
      </c>
      <c r="AU551" s="217" t="s">
        <v>88</v>
      </c>
      <c r="AY551" s="19" t="s">
        <v>153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86</v>
      </c>
      <c r="BK551" s="218">
        <f>ROUND(I551*H551,2)</f>
        <v>0</v>
      </c>
      <c r="BL551" s="19" t="s">
        <v>160</v>
      </c>
      <c r="BM551" s="217" t="s">
        <v>1549</v>
      </c>
    </row>
    <row r="552" s="2" customFormat="1">
      <c r="A552" s="40"/>
      <c r="B552" s="41"/>
      <c r="C552" s="42"/>
      <c r="D552" s="219" t="s">
        <v>161</v>
      </c>
      <c r="E552" s="42"/>
      <c r="F552" s="220" t="s">
        <v>545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161</v>
      </c>
      <c r="AU552" s="19" t="s">
        <v>88</v>
      </c>
    </row>
    <row r="553" s="13" customFormat="1">
      <c r="A553" s="13"/>
      <c r="B553" s="224"/>
      <c r="C553" s="225"/>
      <c r="D553" s="226" t="s">
        <v>163</v>
      </c>
      <c r="E553" s="227" t="s">
        <v>19</v>
      </c>
      <c r="F553" s="228" t="s">
        <v>397</v>
      </c>
      <c r="G553" s="225"/>
      <c r="H553" s="229">
        <v>49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163</v>
      </c>
      <c r="AU553" s="235" t="s">
        <v>88</v>
      </c>
      <c r="AV553" s="13" t="s">
        <v>88</v>
      </c>
      <c r="AW553" s="13" t="s">
        <v>37</v>
      </c>
      <c r="AX553" s="13" t="s">
        <v>78</v>
      </c>
      <c r="AY553" s="235" t="s">
        <v>153</v>
      </c>
    </row>
    <row r="554" s="14" customFormat="1">
      <c r="A554" s="14"/>
      <c r="B554" s="236"/>
      <c r="C554" s="237"/>
      <c r="D554" s="226" t="s">
        <v>163</v>
      </c>
      <c r="E554" s="238" t="s">
        <v>19</v>
      </c>
      <c r="F554" s="239" t="s">
        <v>190</v>
      </c>
      <c r="G554" s="237"/>
      <c r="H554" s="238" t="s">
        <v>19</v>
      </c>
      <c r="I554" s="240"/>
      <c r="J554" s="237"/>
      <c r="K554" s="237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163</v>
      </c>
      <c r="AU554" s="245" t="s">
        <v>88</v>
      </c>
      <c r="AV554" s="14" t="s">
        <v>86</v>
      </c>
      <c r="AW554" s="14" t="s">
        <v>37</v>
      </c>
      <c r="AX554" s="14" t="s">
        <v>78</v>
      </c>
      <c r="AY554" s="245" t="s">
        <v>153</v>
      </c>
    </row>
    <row r="555" s="15" customFormat="1">
      <c r="A555" s="15"/>
      <c r="B555" s="246"/>
      <c r="C555" s="247"/>
      <c r="D555" s="226" t="s">
        <v>163</v>
      </c>
      <c r="E555" s="248" t="s">
        <v>19</v>
      </c>
      <c r="F555" s="249" t="s">
        <v>166</v>
      </c>
      <c r="G555" s="247"/>
      <c r="H555" s="250">
        <v>49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163</v>
      </c>
      <c r="AU555" s="256" t="s">
        <v>88</v>
      </c>
      <c r="AV555" s="15" t="s">
        <v>160</v>
      </c>
      <c r="AW555" s="15" t="s">
        <v>37</v>
      </c>
      <c r="AX555" s="15" t="s">
        <v>86</v>
      </c>
      <c r="AY555" s="256" t="s">
        <v>153</v>
      </c>
    </row>
    <row r="556" s="2" customFormat="1" ht="33" customHeight="1">
      <c r="A556" s="40"/>
      <c r="B556" s="41"/>
      <c r="C556" s="206" t="s">
        <v>467</v>
      </c>
      <c r="D556" s="206" t="s">
        <v>155</v>
      </c>
      <c r="E556" s="207" t="s">
        <v>1260</v>
      </c>
      <c r="F556" s="208" t="s">
        <v>1261</v>
      </c>
      <c r="G556" s="209" t="s">
        <v>274</v>
      </c>
      <c r="H556" s="210">
        <v>12.199999999999999</v>
      </c>
      <c r="I556" s="211"/>
      <c r="J556" s="212">
        <f>ROUND(I556*H556,2)</f>
        <v>0</v>
      </c>
      <c r="K556" s="208" t="s">
        <v>159</v>
      </c>
      <c r="L556" s="46"/>
      <c r="M556" s="213" t="s">
        <v>19</v>
      </c>
      <c r="N556" s="214" t="s">
        <v>49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160</v>
      </c>
      <c r="AT556" s="217" t="s">
        <v>155</v>
      </c>
      <c r="AU556" s="217" t="s">
        <v>88</v>
      </c>
      <c r="AY556" s="19" t="s">
        <v>153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86</v>
      </c>
      <c r="BK556" s="218">
        <f>ROUND(I556*H556,2)</f>
        <v>0</v>
      </c>
      <c r="BL556" s="19" t="s">
        <v>160</v>
      </c>
      <c r="BM556" s="217" t="s">
        <v>1550</v>
      </c>
    </row>
    <row r="557" s="2" customFormat="1">
      <c r="A557" s="40"/>
      <c r="B557" s="41"/>
      <c r="C557" s="42"/>
      <c r="D557" s="219" t="s">
        <v>161</v>
      </c>
      <c r="E557" s="42"/>
      <c r="F557" s="220" t="s">
        <v>1262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161</v>
      </c>
      <c r="AU557" s="19" t="s">
        <v>88</v>
      </c>
    </row>
    <row r="558" s="13" customFormat="1">
      <c r="A558" s="13"/>
      <c r="B558" s="224"/>
      <c r="C558" s="225"/>
      <c r="D558" s="226" t="s">
        <v>163</v>
      </c>
      <c r="E558" s="227" t="s">
        <v>19</v>
      </c>
      <c r="F558" s="228" t="s">
        <v>1551</v>
      </c>
      <c r="G558" s="225"/>
      <c r="H558" s="229">
        <v>12.199999999999999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163</v>
      </c>
      <c r="AU558" s="235" t="s">
        <v>88</v>
      </c>
      <c r="AV558" s="13" t="s">
        <v>88</v>
      </c>
      <c r="AW558" s="13" t="s">
        <v>37</v>
      </c>
      <c r="AX558" s="13" t="s">
        <v>78</v>
      </c>
      <c r="AY558" s="235" t="s">
        <v>153</v>
      </c>
    </row>
    <row r="559" s="14" customFormat="1">
      <c r="A559" s="14"/>
      <c r="B559" s="236"/>
      <c r="C559" s="237"/>
      <c r="D559" s="226" t="s">
        <v>163</v>
      </c>
      <c r="E559" s="238" t="s">
        <v>19</v>
      </c>
      <c r="F559" s="239" t="s">
        <v>190</v>
      </c>
      <c r="G559" s="237"/>
      <c r="H559" s="238" t="s">
        <v>19</v>
      </c>
      <c r="I559" s="240"/>
      <c r="J559" s="237"/>
      <c r="K559" s="237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163</v>
      </c>
      <c r="AU559" s="245" t="s">
        <v>88</v>
      </c>
      <c r="AV559" s="14" t="s">
        <v>86</v>
      </c>
      <c r="AW559" s="14" t="s">
        <v>37</v>
      </c>
      <c r="AX559" s="14" t="s">
        <v>78</v>
      </c>
      <c r="AY559" s="245" t="s">
        <v>153</v>
      </c>
    </row>
    <row r="560" s="15" customFormat="1">
      <c r="A560" s="15"/>
      <c r="B560" s="246"/>
      <c r="C560" s="247"/>
      <c r="D560" s="226" t="s">
        <v>163</v>
      </c>
      <c r="E560" s="248" t="s">
        <v>19</v>
      </c>
      <c r="F560" s="249" t="s">
        <v>166</v>
      </c>
      <c r="G560" s="247"/>
      <c r="H560" s="250">
        <v>12.199999999999999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163</v>
      </c>
      <c r="AU560" s="256" t="s">
        <v>88</v>
      </c>
      <c r="AV560" s="15" t="s">
        <v>160</v>
      </c>
      <c r="AW560" s="15" t="s">
        <v>37</v>
      </c>
      <c r="AX560" s="15" t="s">
        <v>86</v>
      </c>
      <c r="AY560" s="256" t="s">
        <v>153</v>
      </c>
    </row>
    <row r="561" s="12" customFormat="1" ht="22.8" customHeight="1">
      <c r="A561" s="12"/>
      <c r="B561" s="190"/>
      <c r="C561" s="191"/>
      <c r="D561" s="192" t="s">
        <v>77</v>
      </c>
      <c r="E561" s="204" t="s">
        <v>546</v>
      </c>
      <c r="F561" s="204" t="s">
        <v>547</v>
      </c>
      <c r="G561" s="191"/>
      <c r="H561" s="191"/>
      <c r="I561" s="194"/>
      <c r="J561" s="205">
        <f>BK561</f>
        <v>0</v>
      </c>
      <c r="K561" s="191"/>
      <c r="L561" s="196"/>
      <c r="M561" s="197"/>
      <c r="N561" s="198"/>
      <c r="O561" s="198"/>
      <c r="P561" s="199">
        <f>SUM(P562:P605)</f>
        <v>0</v>
      </c>
      <c r="Q561" s="198"/>
      <c r="R561" s="199">
        <f>SUM(R562:R605)</f>
        <v>0</v>
      </c>
      <c r="S561" s="198"/>
      <c r="T561" s="200">
        <f>SUM(T562:T605)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1" t="s">
        <v>86</v>
      </c>
      <c r="AT561" s="202" t="s">
        <v>77</v>
      </c>
      <c r="AU561" s="202" t="s">
        <v>86</v>
      </c>
      <c r="AY561" s="201" t="s">
        <v>153</v>
      </c>
      <c r="BK561" s="203">
        <f>SUM(BK562:BK605)</f>
        <v>0</v>
      </c>
    </row>
    <row r="562" s="2" customFormat="1" ht="24.15" customHeight="1">
      <c r="A562" s="40"/>
      <c r="B562" s="41"/>
      <c r="C562" s="206" t="s">
        <v>1552</v>
      </c>
      <c r="D562" s="206" t="s">
        <v>155</v>
      </c>
      <c r="E562" s="207" t="s">
        <v>549</v>
      </c>
      <c r="F562" s="208" t="s">
        <v>550</v>
      </c>
      <c r="G562" s="209" t="s">
        <v>223</v>
      </c>
      <c r="H562" s="210">
        <v>4270.5919999999996</v>
      </c>
      <c r="I562" s="211"/>
      <c r="J562" s="212">
        <f>ROUND(I562*H562,2)</f>
        <v>0</v>
      </c>
      <c r="K562" s="208" t="s">
        <v>159</v>
      </c>
      <c r="L562" s="46"/>
      <c r="M562" s="213" t="s">
        <v>19</v>
      </c>
      <c r="N562" s="214" t="s">
        <v>49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160</v>
      </c>
      <c r="AT562" s="217" t="s">
        <v>155</v>
      </c>
      <c r="AU562" s="217" t="s">
        <v>88</v>
      </c>
      <c r="AY562" s="19" t="s">
        <v>153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86</v>
      </c>
      <c r="BK562" s="218">
        <f>ROUND(I562*H562,2)</f>
        <v>0</v>
      </c>
      <c r="BL562" s="19" t="s">
        <v>160</v>
      </c>
      <c r="BM562" s="217" t="s">
        <v>1553</v>
      </c>
    </row>
    <row r="563" s="2" customFormat="1">
      <c r="A563" s="40"/>
      <c r="B563" s="41"/>
      <c r="C563" s="42"/>
      <c r="D563" s="219" t="s">
        <v>161</v>
      </c>
      <c r="E563" s="42"/>
      <c r="F563" s="220" t="s">
        <v>552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161</v>
      </c>
      <c r="AU563" s="19" t="s">
        <v>88</v>
      </c>
    </row>
    <row r="564" s="13" customFormat="1">
      <c r="A564" s="13"/>
      <c r="B564" s="224"/>
      <c r="C564" s="225"/>
      <c r="D564" s="226" t="s">
        <v>163</v>
      </c>
      <c r="E564" s="227" t="s">
        <v>19</v>
      </c>
      <c r="F564" s="228" t="s">
        <v>1554</v>
      </c>
      <c r="G564" s="225"/>
      <c r="H564" s="229">
        <v>1703.79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163</v>
      </c>
      <c r="AU564" s="235" t="s">
        <v>88</v>
      </c>
      <c r="AV564" s="13" t="s">
        <v>88</v>
      </c>
      <c r="AW564" s="13" t="s">
        <v>37</v>
      </c>
      <c r="AX564" s="13" t="s">
        <v>78</v>
      </c>
      <c r="AY564" s="235" t="s">
        <v>153</v>
      </c>
    </row>
    <row r="565" s="14" customFormat="1">
      <c r="A565" s="14"/>
      <c r="B565" s="236"/>
      <c r="C565" s="237"/>
      <c r="D565" s="226" t="s">
        <v>163</v>
      </c>
      <c r="E565" s="238" t="s">
        <v>19</v>
      </c>
      <c r="F565" s="239" t="s">
        <v>1555</v>
      </c>
      <c r="G565" s="237"/>
      <c r="H565" s="238" t="s">
        <v>19</v>
      </c>
      <c r="I565" s="240"/>
      <c r="J565" s="237"/>
      <c r="K565" s="237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163</v>
      </c>
      <c r="AU565" s="245" t="s">
        <v>88</v>
      </c>
      <c r="AV565" s="14" t="s">
        <v>86</v>
      </c>
      <c r="AW565" s="14" t="s">
        <v>37</v>
      </c>
      <c r="AX565" s="14" t="s">
        <v>78</v>
      </c>
      <c r="AY565" s="245" t="s">
        <v>153</v>
      </c>
    </row>
    <row r="566" s="13" customFormat="1">
      <c r="A566" s="13"/>
      <c r="B566" s="224"/>
      <c r="C566" s="225"/>
      <c r="D566" s="226" t="s">
        <v>163</v>
      </c>
      <c r="E566" s="227" t="s">
        <v>19</v>
      </c>
      <c r="F566" s="228" t="s">
        <v>1556</v>
      </c>
      <c r="G566" s="225"/>
      <c r="H566" s="229">
        <v>1223.6310000000001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163</v>
      </c>
      <c r="AU566" s="235" t="s">
        <v>88</v>
      </c>
      <c r="AV566" s="13" t="s">
        <v>88</v>
      </c>
      <c r="AW566" s="13" t="s">
        <v>37</v>
      </c>
      <c r="AX566" s="13" t="s">
        <v>78</v>
      </c>
      <c r="AY566" s="235" t="s">
        <v>153</v>
      </c>
    </row>
    <row r="567" s="14" customFormat="1">
      <c r="A567" s="14"/>
      <c r="B567" s="236"/>
      <c r="C567" s="237"/>
      <c r="D567" s="226" t="s">
        <v>163</v>
      </c>
      <c r="E567" s="238" t="s">
        <v>19</v>
      </c>
      <c r="F567" s="239" t="s">
        <v>1557</v>
      </c>
      <c r="G567" s="237"/>
      <c r="H567" s="238" t="s">
        <v>19</v>
      </c>
      <c r="I567" s="240"/>
      <c r="J567" s="237"/>
      <c r="K567" s="237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163</v>
      </c>
      <c r="AU567" s="245" t="s">
        <v>88</v>
      </c>
      <c r="AV567" s="14" t="s">
        <v>86</v>
      </c>
      <c r="AW567" s="14" t="s">
        <v>37</v>
      </c>
      <c r="AX567" s="14" t="s">
        <v>78</v>
      </c>
      <c r="AY567" s="245" t="s">
        <v>153</v>
      </c>
    </row>
    <row r="568" s="13" customFormat="1">
      <c r="A568" s="13"/>
      <c r="B568" s="224"/>
      <c r="C568" s="225"/>
      <c r="D568" s="226" t="s">
        <v>163</v>
      </c>
      <c r="E568" s="227" t="s">
        <v>19</v>
      </c>
      <c r="F568" s="228" t="s">
        <v>1558</v>
      </c>
      <c r="G568" s="225"/>
      <c r="H568" s="229">
        <v>1343.1710000000001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163</v>
      </c>
      <c r="AU568" s="235" t="s">
        <v>88</v>
      </c>
      <c r="AV568" s="13" t="s">
        <v>88</v>
      </c>
      <c r="AW568" s="13" t="s">
        <v>37</v>
      </c>
      <c r="AX568" s="13" t="s">
        <v>78</v>
      </c>
      <c r="AY568" s="235" t="s">
        <v>153</v>
      </c>
    </row>
    <row r="569" s="14" customFormat="1">
      <c r="A569" s="14"/>
      <c r="B569" s="236"/>
      <c r="C569" s="237"/>
      <c r="D569" s="226" t="s">
        <v>163</v>
      </c>
      <c r="E569" s="238" t="s">
        <v>19</v>
      </c>
      <c r="F569" s="239" t="s">
        <v>1559</v>
      </c>
      <c r="G569" s="237"/>
      <c r="H569" s="238" t="s">
        <v>19</v>
      </c>
      <c r="I569" s="240"/>
      <c r="J569" s="237"/>
      <c r="K569" s="237"/>
      <c r="L569" s="241"/>
      <c r="M569" s="242"/>
      <c r="N569" s="243"/>
      <c r="O569" s="243"/>
      <c r="P569" s="243"/>
      <c r="Q569" s="243"/>
      <c r="R569" s="243"/>
      <c r="S569" s="243"/>
      <c r="T569" s="24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5" t="s">
        <v>163</v>
      </c>
      <c r="AU569" s="245" t="s">
        <v>88</v>
      </c>
      <c r="AV569" s="14" t="s">
        <v>86</v>
      </c>
      <c r="AW569" s="14" t="s">
        <v>37</v>
      </c>
      <c r="AX569" s="14" t="s">
        <v>78</v>
      </c>
      <c r="AY569" s="245" t="s">
        <v>153</v>
      </c>
    </row>
    <row r="570" s="15" customFormat="1">
      <c r="A570" s="15"/>
      <c r="B570" s="246"/>
      <c r="C570" s="247"/>
      <c r="D570" s="226" t="s">
        <v>163</v>
      </c>
      <c r="E570" s="248" t="s">
        <v>19</v>
      </c>
      <c r="F570" s="249" t="s">
        <v>166</v>
      </c>
      <c r="G570" s="247"/>
      <c r="H570" s="250">
        <v>4270.5920000000006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163</v>
      </c>
      <c r="AU570" s="256" t="s">
        <v>88</v>
      </c>
      <c r="AV570" s="15" t="s">
        <v>160</v>
      </c>
      <c r="AW570" s="15" t="s">
        <v>37</v>
      </c>
      <c r="AX570" s="15" t="s">
        <v>86</v>
      </c>
      <c r="AY570" s="256" t="s">
        <v>153</v>
      </c>
    </row>
    <row r="571" s="2" customFormat="1" ht="24.15" customHeight="1">
      <c r="A571" s="40"/>
      <c r="B571" s="41"/>
      <c r="C571" s="206" t="s">
        <v>470</v>
      </c>
      <c r="D571" s="206" t="s">
        <v>155</v>
      </c>
      <c r="E571" s="207" t="s">
        <v>553</v>
      </c>
      <c r="F571" s="208" t="s">
        <v>554</v>
      </c>
      <c r="G571" s="209" t="s">
        <v>223</v>
      </c>
      <c r="H571" s="210">
        <v>59788.288</v>
      </c>
      <c r="I571" s="211"/>
      <c r="J571" s="212">
        <f>ROUND(I571*H571,2)</f>
        <v>0</v>
      </c>
      <c r="K571" s="208" t="s">
        <v>159</v>
      </c>
      <c r="L571" s="46"/>
      <c r="M571" s="213" t="s">
        <v>19</v>
      </c>
      <c r="N571" s="214" t="s">
        <v>49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160</v>
      </c>
      <c r="AT571" s="217" t="s">
        <v>155</v>
      </c>
      <c r="AU571" s="217" t="s">
        <v>88</v>
      </c>
      <c r="AY571" s="19" t="s">
        <v>153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86</v>
      </c>
      <c r="BK571" s="218">
        <f>ROUND(I571*H571,2)</f>
        <v>0</v>
      </c>
      <c r="BL571" s="19" t="s">
        <v>160</v>
      </c>
      <c r="BM571" s="217" t="s">
        <v>1560</v>
      </c>
    </row>
    <row r="572" s="2" customFormat="1">
      <c r="A572" s="40"/>
      <c r="B572" s="41"/>
      <c r="C572" s="42"/>
      <c r="D572" s="219" t="s">
        <v>161</v>
      </c>
      <c r="E572" s="42"/>
      <c r="F572" s="220" t="s">
        <v>556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161</v>
      </c>
      <c r="AU572" s="19" t="s">
        <v>88</v>
      </c>
    </row>
    <row r="573" s="13" customFormat="1">
      <c r="A573" s="13"/>
      <c r="B573" s="224"/>
      <c r="C573" s="225"/>
      <c r="D573" s="226" t="s">
        <v>163</v>
      </c>
      <c r="E573" s="227" t="s">
        <v>19</v>
      </c>
      <c r="F573" s="228" t="s">
        <v>1561</v>
      </c>
      <c r="G573" s="225"/>
      <c r="H573" s="229">
        <v>59788.288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163</v>
      </c>
      <c r="AU573" s="235" t="s">
        <v>88</v>
      </c>
      <c r="AV573" s="13" t="s">
        <v>88</v>
      </c>
      <c r="AW573" s="13" t="s">
        <v>37</v>
      </c>
      <c r="AX573" s="13" t="s">
        <v>78</v>
      </c>
      <c r="AY573" s="235" t="s">
        <v>153</v>
      </c>
    </row>
    <row r="574" s="15" customFormat="1">
      <c r="A574" s="15"/>
      <c r="B574" s="246"/>
      <c r="C574" s="247"/>
      <c r="D574" s="226" t="s">
        <v>163</v>
      </c>
      <c r="E574" s="248" t="s">
        <v>19</v>
      </c>
      <c r="F574" s="249" t="s">
        <v>166</v>
      </c>
      <c r="G574" s="247"/>
      <c r="H574" s="250">
        <v>59788.288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6" t="s">
        <v>163</v>
      </c>
      <c r="AU574" s="256" t="s">
        <v>88</v>
      </c>
      <c r="AV574" s="15" t="s">
        <v>160</v>
      </c>
      <c r="AW574" s="15" t="s">
        <v>37</v>
      </c>
      <c r="AX574" s="15" t="s">
        <v>86</v>
      </c>
      <c r="AY574" s="256" t="s">
        <v>153</v>
      </c>
    </row>
    <row r="575" s="2" customFormat="1" ht="24.15" customHeight="1">
      <c r="A575" s="40"/>
      <c r="B575" s="41"/>
      <c r="C575" s="206" t="s">
        <v>1562</v>
      </c>
      <c r="D575" s="206" t="s">
        <v>155</v>
      </c>
      <c r="E575" s="207" t="s">
        <v>1275</v>
      </c>
      <c r="F575" s="208" t="s">
        <v>1276</v>
      </c>
      <c r="G575" s="209" t="s">
        <v>223</v>
      </c>
      <c r="H575" s="210">
        <v>22.763999999999999</v>
      </c>
      <c r="I575" s="211"/>
      <c r="J575" s="212">
        <f>ROUND(I575*H575,2)</f>
        <v>0</v>
      </c>
      <c r="K575" s="208" t="s">
        <v>159</v>
      </c>
      <c r="L575" s="46"/>
      <c r="M575" s="213" t="s">
        <v>19</v>
      </c>
      <c r="N575" s="214" t="s">
        <v>49</v>
      </c>
      <c r="O575" s="86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160</v>
      </c>
      <c r="AT575" s="217" t="s">
        <v>155</v>
      </c>
      <c r="AU575" s="217" t="s">
        <v>88</v>
      </c>
      <c r="AY575" s="19" t="s">
        <v>153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86</v>
      </c>
      <c r="BK575" s="218">
        <f>ROUND(I575*H575,2)</f>
        <v>0</v>
      </c>
      <c r="BL575" s="19" t="s">
        <v>160</v>
      </c>
      <c r="BM575" s="217" t="s">
        <v>1563</v>
      </c>
    </row>
    <row r="576" s="2" customFormat="1">
      <c r="A576" s="40"/>
      <c r="B576" s="41"/>
      <c r="C576" s="42"/>
      <c r="D576" s="219" t="s">
        <v>161</v>
      </c>
      <c r="E576" s="42"/>
      <c r="F576" s="220" t="s">
        <v>1277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161</v>
      </c>
      <c r="AU576" s="19" t="s">
        <v>88</v>
      </c>
    </row>
    <row r="577" s="13" customFormat="1">
      <c r="A577" s="13"/>
      <c r="B577" s="224"/>
      <c r="C577" s="225"/>
      <c r="D577" s="226" t="s">
        <v>163</v>
      </c>
      <c r="E577" s="227" t="s">
        <v>19</v>
      </c>
      <c r="F577" s="228" t="s">
        <v>1564</v>
      </c>
      <c r="G577" s="225"/>
      <c r="H577" s="229">
        <v>4293.3559999999998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163</v>
      </c>
      <c r="AU577" s="235" t="s">
        <v>88</v>
      </c>
      <c r="AV577" s="13" t="s">
        <v>88</v>
      </c>
      <c r="AW577" s="13" t="s">
        <v>37</v>
      </c>
      <c r="AX577" s="13" t="s">
        <v>78</v>
      </c>
      <c r="AY577" s="235" t="s">
        <v>153</v>
      </c>
    </row>
    <row r="578" s="13" customFormat="1">
      <c r="A578" s="13"/>
      <c r="B578" s="224"/>
      <c r="C578" s="225"/>
      <c r="D578" s="226" t="s">
        <v>163</v>
      </c>
      <c r="E578" s="227" t="s">
        <v>19</v>
      </c>
      <c r="F578" s="228" t="s">
        <v>1565</v>
      </c>
      <c r="G578" s="225"/>
      <c r="H578" s="229">
        <v>-4270.5919999999996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163</v>
      </c>
      <c r="AU578" s="235" t="s">
        <v>88</v>
      </c>
      <c r="AV578" s="13" t="s">
        <v>88</v>
      </c>
      <c r="AW578" s="13" t="s">
        <v>37</v>
      </c>
      <c r="AX578" s="13" t="s">
        <v>78</v>
      </c>
      <c r="AY578" s="235" t="s">
        <v>153</v>
      </c>
    </row>
    <row r="579" s="15" customFormat="1">
      <c r="A579" s="15"/>
      <c r="B579" s="246"/>
      <c r="C579" s="247"/>
      <c r="D579" s="226" t="s">
        <v>163</v>
      </c>
      <c r="E579" s="248" t="s">
        <v>19</v>
      </c>
      <c r="F579" s="249" t="s">
        <v>166</v>
      </c>
      <c r="G579" s="247"/>
      <c r="H579" s="250">
        <v>22.764000000000124</v>
      </c>
      <c r="I579" s="251"/>
      <c r="J579" s="247"/>
      <c r="K579" s="247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163</v>
      </c>
      <c r="AU579" s="256" t="s">
        <v>88</v>
      </c>
      <c r="AV579" s="15" t="s">
        <v>160</v>
      </c>
      <c r="AW579" s="15" t="s">
        <v>37</v>
      </c>
      <c r="AX579" s="15" t="s">
        <v>86</v>
      </c>
      <c r="AY579" s="256" t="s">
        <v>153</v>
      </c>
    </row>
    <row r="580" s="2" customFormat="1" ht="24.15" customHeight="1">
      <c r="A580" s="40"/>
      <c r="B580" s="41"/>
      <c r="C580" s="206" t="s">
        <v>474</v>
      </c>
      <c r="D580" s="206" t="s">
        <v>155</v>
      </c>
      <c r="E580" s="207" t="s">
        <v>1280</v>
      </c>
      <c r="F580" s="208" t="s">
        <v>554</v>
      </c>
      <c r="G580" s="209" t="s">
        <v>223</v>
      </c>
      <c r="H580" s="210">
        <v>318.69600000000003</v>
      </c>
      <c r="I580" s="211"/>
      <c r="J580" s="212">
        <f>ROUND(I580*H580,2)</f>
        <v>0</v>
      </c>
      <c r="K580" s="208" t="s">
        <v>159</v>
      </c>
      <c r="L580" s="46"/>
      <c r="M580" s="213" t="s">
        <v>19</v>
      </c>
      <c r="N580" s="214" t="s">
        <v>49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160</v>
      </c>
      <c r="AT580" s="217" t="s">
        <v>155</v>
      </c>
      <c r="AU580" s="217" t="s">
        <v>88</v>
      </c>
      <c r="AY580" s="19" t="s">
        <v>153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86</v>
      </c>
      <c r="BK580" s="218">
        <f>ROUND(I580*H580,2)</f>
        <v>0</v>
      </c>
      <c r="BL580" s="19" t="s">
        <v>160</v>
      </c>
      <c r="BM580" s="217" t="s">
        <v>1566</v>
      </c>
    </row>
    <row r="581" s="2" customFormat="1">
      <c r="A581" s="40"/>
      <c r="B581" s="41"/>
      <c r="C581" s="42"/>
      <c r="D581" s="219" t="s">
        <v>161</v>
      </c>
      <c r="E581" s="42"/>
      <c r="F581" s="220" t="s">
        <v>1281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161</v>
      </c>
      <c r="AU581" s="19" t="s">
        <v>88</v>
      </c>
    </row>
    <row r="582" s="13" customFormat="1">
      <c r="A582" s="13"/>
      <c r="B582" s="224"/>
      <c r="C582" s="225"/>
      <c r="D582" s="226" t="s">
        <v>163</v>
      </c>
      <c r="E582" s="227" t="s">
        <v>19</v>
      </c>
      <c r="F582" s="228" t="s">
        <v>1567</v>
      </c>
      <c r="G582" s="225"/>
      <c r="H582" s="229">
        <v>318.69600000000003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163</v>
      </c>
      <c r="AU582" s="235" t="s">
        <v>88</v>
      </c>
      <c r="AV582" s="13" t="s">
        <v>88</v>
      </c>
      <c r="AW582" s="13" t="s">
        <v>37</v>
      </c>
      <c r="AX582" s="13" t="s">
        <v>78</v>
      </c>
      <c r="AY582" s="235" t="s">
        <v>153</v>
      </c>
    </row>
    <row r="583" s="15" customFormat="1">
      <c r="A583" s="15"/>
      <c r="B583" s="246"/>
      <c r="C583" s="247"/>
      <c r="D583" s="226" t="s">
        <v>163</v>
      </c>
      <c r="E583" s="248" t="s">
        <v>19</v>
      </c>
      <c r="F583" s="249" t="s">
        <v>166</v>
      </c>
      <c r="G583" s="247"/>
      <c r="H583" s="250">
        <v>318.69600000000003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163</v>
      </c>
      <c r="AU583" s="256" t="s">
        <v>88</v>
      </c>
      <c r="AV583" s="15" t="s">
        <v>160</v>
      </c>
      <c r="AW583" s="15" t="s">
        <v>37</v>
      </c>
      <c r="AX583" s="15" t="s">
        <v>86</v>
      </c>
      <c r="AY583" s="256" t="s">
        <v>153</v>
      </c>
    </row>
    <row r="584" s="2" customFormat="1" ht="16.5" customHeight="1">
      <c r="A584" s="40"/>
      <c r="B584" s="41"/>
      <c r="C584" s="206" t="s">
        <v>1568</v>
      </c>
      <c r="D584" s="206" t="s">
        <v>155</v>
      </c>
      <c r="E584" s="207" t="s">
        <v>559</v>
      </c>
      <c r="F584" s="208" t="s">
        <v>560</v>
      </c>
      <c r="G584" s="209" t="s">
        <v>223</v>
      </c>
      <c r="H584" s="210">
        <v>4270.5919999999996</v>
      </c>
      <c r="I584" s="211"/>
      <c r="J584" s="212">
        <f>ROUND(I584*H584,2)</f>
        <v>0</v>
      </c>
      <c r="K584" s="208" t="s">
        <v>159</v>
      </c>
      <c r="L584" s="46"/>
      <c r="M584" s="213" t="s">
        <v>19</v>
      </c>
      <c r="N584" s="214" t="s">
        <v>49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160</v>
      </c>
      <c r="AT584" s="217" t="s">
        <v>155</v>
      </c>
      <c r="AU584" s="217" t="s">
        <v>88</v>
      </c>
      <c r="AY584" s="19" t="s">
        <v>153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86</v>
      </c>
      <c r="BK584" s="218">
        <f>ROUND(I584*H584,2)</f>
        <v>0</v>
      </c>
      <c r="BL584" s="19" t="s">
        <v>160</v>
      </c>
      <c r="BM584" s="217" t="s">
        <v>1569</v>
      </c>
    </row>
    <row r="585" s="2" customFormat="1">
      <c r="A585" s="40"/>
      <c r="B585" s="41"/>
      <c r="C585" s="42"/>
      <c r="D585" s="219" t="s">
        <v>161</v>
      </c>
      <c r="E585" s="42"/>
      <c r="F585" s="220" t="s">
        <v>562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161</v>
      </c>
      <c r="AU585" s="19" t="s">
        <v>88</v>
      </c>
    </row>
    <row r="586" s="13" customFormat="1">
      <c r="A586" s="13"/>
      <c r="B586" s="224"/>
      <c r="C586" s="225"/>
      <c r="D586" s="226" t="s">
        <v>163</v>
      </c>
      <c r="E586" s="227" t="s">
        <v>19</v>
      </c>
      <c r="F586" s="228" t="s">
        <v>1570</v>
      </c>
      <c r="G586" s="225"/>
      <c r="H586" s="229">
        <v>4270.5919999999996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163</v>
      </c>
      <c r="AU586" s="235" t="s">
        <v>88</v>
      </c>
      <c r="AV586" s="13" t="s">
        <v>88</v>
      </c>
      <c r="AW586" s="13" t="s">
        <v>37</v>
      </c>
      <c r="AX586" s="13" t="s">
        <v>78</v>
      </c>
      <c r="AY586" s="235" t="s">
        <v>153</v>
      </c>
    </row>
    <row r="587" s="15" customFormat="1">
      <c r="A587" s="15"/>
      <c r="B587" s="246"/>
      <c r="C587" s="247"/>
      <c r="D587" s="226" t="s">
        <v>163</v>
      </c>
      <c r="E587" s="248" t="s">
        <v>19</v>
      </c>
      <c r="F587" s="249" t="s">
        <v>166</v>
      </c>
      <c r="G587" s="247"/>
      <c r="H587" s="250">
        <v>4270.5919999999996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163</v>
      </c>
      <c r="AU587" s="256" t="s">
        <v>88</v>
      </c>
      <c r="AV587" s="15" t="s">
        <v>160</v>
      </c>
      <c r="AW587" s="15" t="s">
        <v>37</v>
      </c>
      <c r="AX587" s="15" t="s">
        <v>86</v>
      </c>
      <c r="AY587" s="256" t="s">
        <v>153</v>
      </c>
    </row>
    <row r="588" s="2" customFormat="1" ht="16.5" customHeight="1">
      <c r="A588" s="40"/>
      <c r="B588" s="41"/>
      <c r="C588" s="206" t="s">
        <v>477</v>
      </c>
      <c r="D588" s="206" t="s">
        <v>155</v>
      </c>
      <c r="E588" s="207" t="s">
        <v>1284</v>
      </c>
      <c r="F588" s="208" t="s">
        <v>1285</v>
      </c>
      <c r="G588" s="209" t="s">
        <v>223</v>
      </c>
      <c r="H588" s="210">
        <v>22.763999999999999</v>
      </c>
      <c r="I588" s="211"/>
      <c r="J588" s="212">
        <f>ROUND(I588*H588,2)</f>
        <v>0</v>
      </c>
      <c r="K588" s="208" t="s">
        <v>159</v>
      </c>
      <c r="L588" s="46"/>
      <c r="M588" s="213" t="s">
        <v>19</v>
      </c>
      <c r="N588" s="214" t="s">
        <v>49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160</v>
      </c>
      <c r="AT588" s="217" t="s">
        <v>155</v>
      </c>
      <c r="AU588" s="217" t="s">
        <v>88</v>
      </c>
      <c r="AY588" s="19" t="s">
        <v>153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86</v>
      </c>
      <c r="BK588" s="218">
        <f>ROUND(I588*H588,2)</f>
        <v>0</v>
      </c>
      <c r="BL588" s="19" t="s">
        <v>160</v>
      </c>
      <c r="BM588" s="217" t="s">
        <v>1571</v>
      </c>
    </row>
    <row r="589" s="2" customFormat="1">
      <c r="A589" s="40"/>
      <c r="B589" s="41"/>
      <c r="C589" s="42"/>
      <c r="D589" s="219" t="s">
        <v>161</v>
      </c>
      <c r="E589" s="42"/>
      <c r="F589" s="220" t="s">
        <v>1286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161</v>
      </c>
      <c r="AU589" s="19" t="s">
        <v>88</v>
      </c>
    </row>
    <row r="590" s="13" customFormat="1">
      <c r="A590" s="13"/>
      <c r="B590" s="224"/>
      <c r="C590" s="225"/>
      <c r="D590" s="226" t="s">
        <v>163</v>
      </c>
      <c r="E590" s="227" t="s">
        <v>19</v>
      </c>
      <c r="F590" s="228" t="s">
        <v>1572</v>
      </c>
      <c r="G590" s="225"/>
      <c r="H590" s="229">
        <v>22.763999999999999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163</v>
      </c>
      <c r="AU590" s="235" t="s">
        <v>88</v>
      </c>
      <c r="AV590" s="13" t="s">
        <v>88</v>
      </c>
      <c r="AW590" s="13" t="s">
        <v>37</v>
      </c>
      <c r="AX590" s="13" t="s">
        <v>78</v>
      </c>
      <c r="AY590" s="235" t="s">
        <v>153</v>
      </c>
    </row>
    <row r="591" s="15" customFormat="1">
      <c r="A591" s="15"/>
      <c r="B591" s="246"/>
      <c r="C591" s="247"/>
      <c r="D591" s="226" t="s">
        <v>163</v>
      </c>
      <c r="E591" s="248" t="s">
        <v>19</v>
      </c>
      <c r="F591" s="249" t="s">
        <v>166</v>
      </c>
      <c r="G591" s="247"/>
      <c r="H591" s="250">
        <v>22.763999999999999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163</v>
      </c>
      <c r="AU591" s="256" t="s">
        <v>88</v>
      </c>
      <c r="AV591" s="15" t="s">
        <v>160</v>
      </c>
      <c r="AW591" s="15" t="s">
        <v>37</v>
      </c>
      <c r="AX591" s="15" t="s">
        <v>86</v>
      </c>
      <c r="AY591" s="256" t="s">
        <v>153</v>
      </c>
    </row>
    <row r="592" s="2" customFormat="1" ht="24.15" customHeight="1">
      <c r="A592" s="40"/>
      <c r="B592" s="41"/>
      <c r="C592" s="206" t="s">
        <v>1573</v>
      </c>
      <c r="D592" s="206" t="s">
        <v>155</v>
      </c>
      <c r="E592" s="207" t="s">
        <v>1288</v>
      </c>
      <c r="F592" s="208" t="s">
        <v>1289</v>
      </c>
      <c r="G592" s="209" t="s">
        <v>223</v>
      </c>
      <c r="H592" s="210">
        <v>22.763999999999999</v>
      </c>
      <c r="I592" s="211"/>
      <c r="J592" s="212">
        <f>ROUND(I592*H592,2)</f>
        <v>0</v>
      </c>
      <c r="K592" s="208" t="s">
        <v>159</v>
      </c>
      <c r="L592" s="46"/>
      <c r="M592" s="213" t="s">
        <v>19</v>
      </c>
      <c r="N592" s="214" t="s">
        <v>49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160</v>
      </c>
      <c r="AT592" s="217" t="s">
        <v>155</v>
      </c>
      <c r="AU592" s="217" t="s">
        <v>88</v>
      </c>
      <c r="AY592" s="19" t="s">
        <v>153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86</v>
      </c>
      <c r="BK592" s="218">
        <f>ROUND(I592*H592,2)</f>
        <v>0</v>
      </c>
      <c r="BL592" s="19" t="s">
        <v>160</v>
      </c>
      <c r="BM592" s="217" t="s">
        <v>1574</v>
      </c>
    </row>
    <row r="593" s="2" customFormat="1">
      <c r="A593" s="40"/>
      <c r="B593" s="41"/>
      <c r="C593" s="42"/>
      <c r="D593" s="219" t="s">
        <v>161</v>
      </c>
      <c r="E593" s="42"/>
      <c r="F593" s="220" t="s">
        <v>1290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161</v>
      </c>
      <c r="AU593" s="19" t="s">
        <v>88</v>
      </c>
    </row>
    <row r="594" s="13" customFormat="1">
      <c r="A594" s="13"/>
      <c r="B594" s="224"/>
      <c r="C594" s="225"/>
      <c r="D594" s="226" t="s">
        <v>163</v>
      </c>
      <c r="E594" s="227" t="s">
        <v>19</v>
      </c>
      <c r="F594" s="228" t="s">
        <v>1572</v>
      </c>
      <c r="G594" s="225"/>
      <c r="H594" s="229">
        <v>22.763999999999999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163</v>
      </c>
      <c r="AU594" s="235" t="s">
        <v>88</v>
      </c>
      <c r="AV594" s="13" t="s">
        <v>88</v>
      </c>
      <c r="AW594" s="13" t="s">
        <v>37</v>
      </c>
      <c r="AX594" s="13" t="s">
        <v>78</v>
      </c>
      <c r="AY594" s="235" t="s">
        <v>153</v>
      </c>
    </row>
    <row r="595" s="15" customFormat="1">
      <c r="A595" s="15"/>
      <c r="B595" s="246"/>
      <c r="C595" s="247"/>
      <c r="D595" s="226" t="s">
        <v>163</v>
      </c>
      <c r="E595" s="248" t="s">
        <v>19</v>
      </c>
      <c r="F595" s="249" t="s">
        <v>166</v>
      </c>
      <c r="G595" s="247"/>
      <c r="H595" s="250">
        <v>22.763999999999999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163</v>
      </c>
      <c r="AU595" s="256" t="s">
        <v>88</v>
      </c>
      <c r="AV595" s="15" t="s">
        <v>160</v>
      </c>
      <c r="AW595" s="15" t="s">
        <v>37</v>
      </c>
      <c r="AX595" s="15" t="s">
        <v>86</v>
      </c>
      <c r="AY595" s="256" t="s">
        <v>153</v>
      </c>
    </row>
    <row r="596" s="2" customFormat="1" ht="24.15" customHeight="1">
      <c r="A596" s="40"/>
      <c r="B596" s="41"/>
      <c r="C596" s="206" t="s">
        <v>484</v>
      </c>
      <c r="D596" s="206" t="s">
        <v>155</v>
      </c>
      <c r="E596" s="207" t="s">
        <v>1291</v>
      </c>
      <c r="F596" s="208" t="s">
        <v>683</v>
      </c>
      <c r="G596" s="209" t="s">
        <v>223</v>
      </c>
      <c r="H596" s="210">
        <v>1703.79</v>
      </c>
      <c r="I596" s="211"/>
      <c r="J596" s="212">
        <f>ROUND(I596*H596,2)</f>
        <v>0</v>
      </c>
      <c r="K596" s="208" t="s">
        <v>159</v>
      </c>
      <c r="L596" s="46"/>
      <c r="M596" s="213" t="s">
        <v>19</v>
      </c>
      <c r="N596" s="214" t="s">
        <v>49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160</v>
      </c>
      <c r="AT596" s="217" t="s">
        <v>155</v>
      </c>
      <c r="AU596" s="217" t="s">
        <v>88</v>
      </c>
      <c r="AY596" s="19" t="s">
        <v>153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86</v>
      </c>
      <c r="BK596" s="218">
        <f>ROUND(I596*H596,2)</f>
        <v>0</v>
      </c>
      <c r="BL596" s="19" t="s">
        <v>160</v>
      </c>
      <c r="BM596" s="217" t="s">
        <v>1575</v>
      </c>
    </row>
    <row r="597" s="2" customFormat="1">
      <c r="A597" s="40"/>
      <c r="B597" s="41"/>
      <c r="C597" s="42"/>
      <c r="D597" s="219" t="s">
        <v>161</v>
      </c>
      <c r="E597" s="42"/>
      <c r="F597" s="220" t="s">
        <v>1292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161</v>
      </c>
      <c r="AU597" s="19" t="s">
        <v>88</v>
      </c>
    </row>
    <row r="598" s="13" customFormat="1">
      <c r="A598" s="13"/>
      <c r="B598" s="224"/>
      <c r="C598" s="225"/>
      <c r="D598" s="226" t="s">
        <v>163</v>
      </c>
      <c r="E598" s="227" t="s">
        <v>19</v>
      </c>
      <c r="F598" s="228" t="s">
        <v>1554</v>
      </c>
      <c r="G598" s="225"/>
      <c r="H598" s="229">
        <v>1703.79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163</v>
      </c>
      <c r="AU598" s="235" t="s">
        <v>88</v>
      </c>
      <c r="AV598" s="13" t="s">
        <v>88</v>
      </c>
      <c r="AW598" s="13" t="s">
        <v>37</v>
      </c>
      <c r="AX598" s="13" t="s">
        <v>78</v>
      </c>
      <c r="AY598" s="235" t="s">
        <v>153</v>
      </c>
    </row>
    <row r="599" s="15" customFormat="1">
      <c r="A599" s="15"/>
      <c r="B599" s="246"/>
      <c r="C599" s="247"/>
      <c r="D599" s="226" t="s">
        <v>163</v>
      </c>
      <c r="E599" s="248" t="s">
        <v>19</v>
      </c>
      <c r="F599" s="249" t="s">
        <v>166</v>
      </c>
      <c r="G599" s="247"/>
      <c r="H599" s="250">
        <v>1703.79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163</v>
      </c>
      <c r="AU599" s="256" t="s">
        <v>88</v>
      </c>
      <c r="AV599" s="15" t="s">
        <v>160</v>
      </c>
      <c r="AW599" s="15" t="s">
        <v>37</v>
      </c>
      <c r="AX599" s="15" t="s">
        <v>86</v>
      </c>
      <c r="AY599" s="256" t="s">
        <v>153</v>
      </c>
    </row>
    <row r="600" s="2" customFormat="1" ht="24.15" customHeight="1">
      <c r="A600" s="40"/>
      <c r="B600" s="41"/>
      <c r="C600" s="206" t="s">
        <v>1576</v>
      </c>
      <c r="D600" s="206" t="s">
        <v>155</v>
      </c>
      <c r="E600" s="207" t="s">
        <v>563</v>
      </c>
      <c r="F600" s="208" t="s">
        <v>564</v>
      </c>
      <c r="G600" s="209" t="s">
        <v>223</v>
      </c>
      <c r="H600" s="210">
        <v>1223.6310000000001</v>
      </c>
      <c r="I600" s="211"/>
      <c r="J600" s="212">
        <f>ROUND(I600*H600,2)</f>
        <v>0</v>
      </c>
      <c r="K600" s="208" t="s">
        <v>159</v>
      </c>
      <c r="L600" s="46"/>
      <c r="M600" s="213" t="s">
        <v>19</v>
      </c>
      <c r="N600" s="214" t="s">
        <v>49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160</v>
      </c>
      <c r="AT600" s="217" t="s">
        <v>155</v>
      </c>
      <c r="AU600" s="217" t="s">
        <v>88</v>
      </c>
      <c r="AY600" s="19" t="s">
        <v>153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86</v>
      </c>
      <c r="BK600" s="218">
        <f>ROUND(I600*H600,2)</f>
        <v>0</v>
      </c>
      <c r="BL600" s="19" t="s">
        <v>160</v>
      </c>
      <c r="BM600" s="217" t="s">
        <v>1577</v>
      </c>
    </row>
    <row r="601" s="2" customFormat="1">
      <c r="A601" s="40"/>
      <c r="B601" s="41"/>
      <c r="C601" s="42"/>
      <c r="D601" s="219" t="s">
        <v>161</v>
      </c>
      <c r="E601" s="42"/>
      <c r="F601" s="220" t="s">
        <v>566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161</v>
      </c>
      <c r="AU601" s="19" t="s">
        <v>88</v>
      </c>
    </row>
    <row r="602" s="13" customFormat="1">
      <c r="A602" s="13"/>
      <c r="B602" s="224"/>
      <c r="C602" s="225"/>
      <c r="D602" s="226" t="s">
        <v>163</v>
      </c>
      <c r="E602" s="227" t="s">
        <v>19</v>
      </c>
      <c r="F602" s="228" t="s">
        <v>1556</v>
      </c>
      <c r="G602" s="225"/>
      <c r="H602" s="229">
        <v>1223.6310000000001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163</v>
      </c>
      <c r="AU602" s="235" t="s">
        <v>88</v>
      </c>
      <c r="AV602" s="13" t="s">
        <v>88</v>
      </c>
      <c r="AW602" s="13" t="s">
        <v>37</v>
      </c>
      <c r="AX602" s="13" t="s">
        <v>78</v>
      </c>
      <c r="AY602" s="235" t="s">
        <v>153</v>
      </c>
    </row>
    <row r="603" s="14" customFormat="1">
      <c r="A603" s="14"/>
      <c r="B603" s="236"/>
      <c r="C603" s="237"/>
      <c r="D603" s="226" t="s">
        <v>163</v>
      </c>
      <c r="E603" s="238" t="s">
        <v>19</v>
      </c>
      <c r="F603" s="239" t="s">
        <v>1578</v>
      </c>
      <c r="G603" s="237"/>
      <c r="H603" s="238" t="s">
        <v>19</v>
      </c>
      <c r="I603" s="240"/>
      <c r="J603" s="237"/>
      <c r="K603" s="237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163</v>
      </c>
      <c r="AU603" s="245" t="s">
        <v>88</v>
      </c>
      <c r="AV603" s="14" t="s">
        <v>86</v>
      </c>
      <c r="AW603" s="14" t="s">
        <v>37</v>
      </c>
      <c r="AX603" s="14" t="s">
        <v>78</v>
      </c>
      <c r="AY603" s="245" t="s">
        <v>153</v>
      </c>
    </row>
    <row r="604" s="14" customFormat="1">
      <c r="A604" s="14"/>
      <c r="B604" s="236"/>
      <c r="C604" s="237"/>
      <c r="D604" s="226" t="s">
        <v>163</v>
      </c>
      <c r="E604" s="238" t="s">
        <v>19</v>
      </c>
      <c r="F604" s="239" t="s">
        <v>1579</v>
      </c>
      <c r="G604" s="237"/>
      <c r="H604" s="238" t="s">
        <v>19</v>
      </c>
      <c r="I604" s="240"/>
      <c r="J604" s="237"/>
      <c r="K604" s="237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163</v>
      </c>
      <c r="AU604" s="245" t="s">
        <v>88</v>
      </c>
      <c r="AV604" s="14" t="s">
        <v>86</v>
      </c>
      <c r="AW604" s="14" t="s">
        <v>37</v>
      </c>
      <c r="AX604" s="14" t="s">
        <v>78</v>
      </c>
      <c r="AY604" s="245" t="s">
        <v>153</v>
      </c>
    </row>
    <row r="605" s="15" customFormat="1">
      <c r="A605" s="15"/>
      <c r="B605" s="246"/>
      <c r="C605" s="247"/>
      <c r="D605" s="226" t="s">
        <v>163</v>
      </c>
      <c r="E605" s="248" t="s">
        <v>19</v>
      </c>
      <c r="F605" s="249" t="s">
        <v>166</v>
      </c>
      <c r="G605" s="247"/>
      <c r="H605" s="250">
        <v>1223.6310000000001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163</v>
      </c>
      <c r="AU605" s="256" t="s">
        <v>88</v>
      </c>
      <c r="AV605" s="15" t="s">
        <v>160</v>
      </c>
      <c r="AW605" s="15" t="s">
        <v>37</v>
      </c>
      <c r="AX605" s="15" t="s">
        <v>86</v>
      </c>
      <c r="AY605" s="256" t="s">
        <v>153</v>
      </c>
    </row>
    <row r="606" s="12" customFormat="1" ht="22.8" customHeight="1">
      <c r="A606" s="12"/>
      <c r="B606" s="190"/>
      <c r="C606" s="191"/>
      <c r="D606" s="192" t="s">
        <v>77</v>
      </c>
      <c r="E606" s="204" t="s">
        <v>570</v>
      </c>
      <c r="F606" s="204" t="s">
        <v>571</v>
      </c>
      <c r="G606" s="191"/>
      <c r="H606" s="191"/>
      <c r="I606" s="194"/>
      <c r="J606" s="205">
        <f>BK606</f>
        <v>0</v>
      </c>
      <c r="K606" s="191"/>
      <c r="L606" s="196"/>
      <c r="M606" s="197"/>
      <c r="N606" s="198"/>
      <c r="O606" s="198"/>
      <c r="P606" s="199">
        <f>SUM(P607:P608)</f>
        <v>0</v>
      </c>
      <c r="Q606" s="198"/>
      <c r="R606" s="199">
        <f>SUM(R607:R608)</f>
        <v>0</v>
      </c>
      <c r="S606" s="198"/>
      <c r="T606" s="200">
        <f>SUM(T607:T608)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01" t="s">
        <v>86</v>
      </c>
      <c r="AT606" s="202" t="s">
        <v>77</v>
      </c>
      <c r="AU606" s="202" t="s">
        <v>86</v>
      </c>
      <c r="AY606" s="201" t="s">
        <v>153</v>
      </c>
      <c r="BK606" s="203">
        <f>SUM(BK607:BK608)</f>
        <v>0</v>
      </c>
    </row>
    <row r="607" s="2" customFormat="1" ht="24.15" customHeight="1">
      <c r="A607" s="40"/>
      <c r="B607" s="41"/>
      <c r="C607" s="206" t="s">
        <v>490</v>
      </c>
      <c r="D607" s="206" t="s">
        <v>155</v>
      </c>
      <c r="E607" s="207" t="s">
        <v>572</v>
      </c>
      <c r="F607" s="208" t="s">
        <v>573</v>
      </c>
      <c r="G607" s="209" t="s">
        <v>223</v>
      </c>
      <c r="H607" s="210">
        <v>1252.5429999999999</v>
      </c>
      <c r="I607" s="211"/>
      <c r="J607" s="212">
        <f>ROUND(I607*H607,2)</f>
        <v>0</v>
      </c>
      <c r="K607" s="208" t="s">
        <v>159</v>
      </c>
      <c r="L607" s="46"/>
      <c r="M607" s="213" t="s">
        <v>19</v>
      </c>
      <c r="N607" s="214" t="s">
        <v>49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160</v>
      </c>
      <c r="AT607" s="217" t="s">
        <v>155</v>
      </c>
      <c r="AU607" s="217" t="s">
        <v>88</v>
      </c>
      <c r="AY607" s="19" t="s">
        <v>153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86</v>
      </c>
      <c r="BK607" s="218">
        <f>ROUND(I607*H607,2)</f>
        <v>0</v>
      </c>
      <c r="BL607" s="19" t="s">
        <v>160</v>
      </c>
      <c r="BM607" s="217" t="s">
        <v>1580</v>
      </c>
    </row>
    <row r="608" s="2" customFormat="1">
      <c r="A608" s="40"/>
      <c r="B608" s="41"/>
      <c r="C608" s="42"/>
      <c r="D608" s="219" t="s">
        <v>161</v>
      </c>
      <c r="E608" s="42"/>
      <c r="F608" s="220" t="s">
        <v>575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161</v>
      </c>
      <c r="AU608" s="19" t="s">
        <v>88</v>
      </c>
    </row>
    <row r="609" s="12" customFormat="1" ht="25.92" customHeight="1">
      <c r="A609" s="12"/>
      <c r="B609" s="190"/>
      <c r="C609" s="191"/>
      <c r="D609" s="192" t="s">
        <v>77</v>
      </c>
      <c r="E609" s="193" t="s">
        <v>1018</v>
      </c>
      <c r="F609" s="193" t="s">
        <v>1019</v>
      </c>
      <c r="G609" s="191"/>
      <c r="H609" s="191"/>
      <c r="I609" s="194"/>
      <c r="J609" s="195">
        <f>BK609</f>
        <v>0</v>
      </c>
      <c r="K609" s="191"/>
      <c r="L609" s="196"/>
      <c r="M609" s="197"/>
      <c r="N609" s="198"/>
      <c r="O609" s="198"/>
      <c r="P609" s="199">
        <f>P610</f>
        <v>0</v>
      </c>
      <c r="Q609" s="198"/>
      <c r="R609" s="199">
        <f>R610</f>
        <v>0</v>
      </c>
      <c r="S609" s="198"/>
      <c r="T609" s="200">
        <f>T610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1" t="s">
        <v>88</v>
      </c>
      <c r="AT609" s="202" t="s">
        <v>77</v>
      </c>
      <c r="AU609" s="202" t="s">
        <v>78</v>
      </c>
      <c r="AY609" s="201" t="s">
        <v>153</v>
      </c>
      <c r="BK609" s="203">
        <f>BK610</f>
        <v>0</v>
      </c>
    </row>
    <row r="610" s="12" customFormat="1" ht="22.8" customHeight="1">
      <c r="A610" s="12"/>
      <c r="B610" s="190"/>
      <c r="C610" s="191"/>
      <c r="D610" s="192" t="s">
        <v>77</v>
      </c>
      <c r="E610" s="204" t="s">
        <v>1581</v>
      </c>
      <c r="F610" s="204" t="s">
        <v>1582</v>
      </c>
      <c r="G610" s="191"/>
      <c r="H610" s="191"/>
      <c r="I610" s="194"/>
      <c r="J610" s="205">
        <f>BK610</f>
        <v>0</v>
      </c>
      <c r="K610" s="191"/>
      <c r="L610" s="196"/>
      <c r="M610" s="197"/>
      <c r="N610" s="198"/>
      <c r="O610" s="198"/>
      <c r="P610" s="199">
        <f>SUM(P611:P620)</f>
        <v>0</v>
      </c>
      <c r="Q610" s="198"/>
      <c r="R610" s="199">
        <f>SUM(R611:R620)</f>
        <v>0</v>
      </c>
      <c r="S610" s="198"/>
      <c r="T610" s="200">
        <f>SUM(T611:T620)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1" t="s">
        <v>88</v>
      </c>
      <c r="AT610" s="202" t="s">
        <v>77</v>
      </c>
      <c r="AU610" s="202" t="s">
        <v>86</v>
      </c>
      <c r="AY610" s="201" t="s">
        <v>153</v>
      </c>
      <c r="BK610" s="203">
        <f>SUM(BK611:BK620)</f>
        <v>0</v>
      </c>
    </row>
    <row r="611" s="2" customFormat="1" ht="24.15" customHeight="1">
      <c r="A611" s="40"/>
      <c r="B611" s="41"/>
      <c r="C611" s="206" t="s">
        <v>1583</v>
      </c>
      <c r="D611" s="206" t="s">
        <v>155</v>
      </c>
      <c r="E611" s="207" t="s">
        <v>1584</v>
      </c>
      <c r="F611" s="208" t="s">
        <v>1585</v>
      </c>
      <c r="G611" s="209" t="s">
        <v>158</v>
      </c>
      <c r="H611" s="210">
        <v>104.40000000000001</v>
      </c>
      <c r="I611" s="211"/>
      <c r="J611" s="212">
        <f>ROUND(I611*H611,2)</f>
        <v>0</v>
      </c>
      <c r="K611" s="208" t="s">
        <v>159</v>
      </c>
      <c r="L611" s="46"/>
      <c r="M611" s="213" t="s">
        <v>19</v>
      </c>
      <c r="N611" s="214" t="s">
        <v>49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211</v>
      </c>
      <c r="AT611" s="217" t="s">
        <v>155</v>
      </c>
      <c r="AU611" s="217" t="s">
        <v>88</v>
      </c>
      <c r="AY611" s="19" t="s">
        <v>153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86</v>
      </c>
      <c r="BK611" s="218">
        <f>ROUND(I611*H611,2)</f>
        <v>0</v>
      </c>
      <c r="BL611" s="19" t="s">
        <v>211</v>
      </c>
      <c r="BM611" s="217" t="s">
        <v>1586</v>
      </c>
    </row>
    <row r="612" s="2" customFormat="1">
      <c r="A612" s="40"/>
      <c r="B612" s="41"/>
      <c r="C612" s="42"/>
      <c r="D612" s="219" t="s">
        <v>161</v>
      </c>
      <c r="E612" s="42"/>
      <c r="F612" s="220" t="s">
        <v>1587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161</v>
      </c>
      <c r="AU612" s="19" t="s">
        <v>88</v>
      </c>
    </row>
    <row r="613" s="13" customFormat="1">
      <c r="A613" s="13"/>
      <c r="B613" s="224"/>
      <c r="C613" s="225"/>
      <c r="D613" s="226" t="s">
        <v>163</v>
      </c>
      <c r="E613" s="227" t="s">
        <v>19</v>
      </c>
      <c r="F613" s="228" t="s">
        <v>1588</v>
      </c>
      <c r="G613" s="225"/>
      <c r="H613" s="229">
        <v>104.40000000000001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163</v>
      </c>
      <c r="AU613" s="235" t="s">
        <v>88</v>
      </c>
      <c r="AV613" s="13" t="s">
        <v>88</v>
      </c>
      <c r="AW613" s="13" t="s">
        <v>37</v>
      </c>
      <c r="AX613" s="13" t="s">
        <v>78</v>
      </c>
      <c r="AY613" s="235" t="s">
        <v>153</v>
      </c>
    </row>
    <row r="614" s="14" customFormat="1">
      <c r="A614" s="14"/>
      <c r="B614" s="236"/>
      <c r="C614" s="237"/>
      <c r="D614" s="226" t="s">
        <v>163</v>
      </c>
      <c r="E614" s="238" t="s">
        <v>19</v>
      </c>
      <c r="F614" s="239" t="s">
        <v>1589</v>
      </c>
      <c r="G614" s="237"/>
      <c r="H614" s="238" t="s">
        <v>19</v>
      </c>
      <c r="I614" s="240"/>
      <c r="J614" s="237"/>
      <c r="K614" s="237"/>
      <c r="L614" s="241"/>
      <c r="M614" s="242"/>
      <c r="N614" s="243"/>
      <c r="O614" s="243"/>
      <c r="P614" s="243"/>
      <c r="Q614" s="243"/>
      <c r="R614" s="243"/>
      <c r="S614" s="243"/>
      <c r="T614" s="24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5" t="s">
        <v>163</v>
      </c>
      <c r="AU614" s="245" t="s">
        <v>88</v>
      </c>
      <c r="AV614" s="14" t="s">
        <v>86</v>
      </c>
      <c r="AW614" s="14" t="s">
        <v>37</v>
      </c>
      <c r="AX614" s="14" t="s">
        <v>78</v>
      </c>
      <c r="AY614" s="245" t="s">
        <v>153</v>
      </c>
    </row>
    <row r="615" s="15" customFormat="1">
      <c r="A615" s="15"/>
      <c r="B615" s="246"/>
      <c r="C615" s="247"/>
      <c r="D615" s="226" t="s">
        <v>163</v>
      </c>
      <c r="E615" s="248" t="s">
        <v>19</v>
      </c>
      <c r="F615" s="249" t="s">
        <v>166</v>
      </c>
      <c r="G615" s="247"/>
      <c r="H615" s="250">
        <v>104.40000000000001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163</v>
      </c>
      <c r="AU615" s="256" t="s">
        <v>88</v>
      </c>
      <c r="AV615" s="15" t="s">
        <v>160</v>
      </c>
      <c r="AW615" s="15" t="s">
        <v>37</v>
      </c>
      <c r="AX615" s="15" t="s">
        <v>86</v>
      </c>
      <c r="AY615" s="256" t="s">
        <v>153</v>
      </c>
    </row>
    <row r="616" s="2" customFormat="1" ht="16.5" customHeight="1">
      <c r="A616" s="40"/>
      <c r="B616" s="41"/>
      <c r="C616" s="206" t="s">
        <v>496</v>
      </c>
      <c r="D616" s="206" t="s">
        <v>155</v>
      </c>
      <c r="E616" s="207" t="s">
        <v>1590</v>
      </c>
      <c r="F616" s="208" t="s">
        <v>1591</v>
      </c>
      <c r="G616" s="209" t="s">
        <v>158</v>
      </c>
      <c r="H616" s="210">
        <v>104.40000000000001</v>
      </c>
      <c r="I616" s="211"/>
      <c r="J616" s="212">
        <f>ROUND(I616*H616,2)</f>
        <v>0</v>
      </c>
      <c r="K616" s="208" t="s">
        <v>159</v>
      </c>
      <c r="L616" s="46"/>
      <c r="M616" s="213" t="s">
        <v>19</v>
      </c>
      <c r="N616" s="214" t="s">
        <v>49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211</v>
      </c>
      <c r="AT616" s="217" t="s">
        <v>155</v>
      </c>
      <c r="AU616" s="217" t="s">
        <v>88</v>
      </c>
      <c r="AY616" s="19" t="s">
        <v>153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86</v>
      </c>
      <c r="BK616" s="218">
        <f>ROUND(I616*H616,2)</f>
        <v>0</v>
      </c>
      <c r="BL616" s="19" t="s">
        <v>211</v>
      </c>
      <c r="BM616" s="217" t="s">
        <v>1592</v>
      </c>
    </row>
    <row r="617" s="2" customFormat="1">
      <c r="A617" s="40"/>
      <c r="B617" s="41"/>
      <c r="C617" s="42"/>
      <c r="D617" s="219" t="s">
        <v>161</v>
      </c>
      <c r="E617" s="42"/>
      <c r="F617" s="220" t="s">
        <v>1593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161</v>
      </c>
      <c r="AU617" s="19" t="s">
        <v>88</v>
      </c>
    </row>
    <row r="618" s="13" customFormat="1">
      <c r="A618" s="13"/>
      <c r="B618" s="224"/>
      <c r="C618" s="225"/>
      <c r="D618" s="226" t="s">
        <v>163</v>
      </c>
      <c r="E618" s="227" t="s">
        <v>19</v>
      </c>
      <c r="F618" s="228" t="s">
        <v>1594</v>
      </c>
      <c r="G618" s="225"/>
      <c r="H618" s="229">
        <v>104.40000000000001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163</v>
      </c>
      <c r="AU618" s="235" t="s">
        <v>88</v>
      </c>
      <c r="AV618" s="13" t="s">
        <v>88</v>
      </c>
      <c r="AW618" s="13" t="s">
        <v>37</v>
      </c>
      <c r="AX618" s="13" t="s">
        <v>78</v>
      </c>
      <c r="AY618" s="235" t="s">
        <v>153</v>
      </c>
    </row>
    <row r="619" s="14" customFormat="1">
      <c r="A619" s="14"/>
      <c r="B619" s="236"/>
      <c r="C619" s="237"/>
      <c r="D619" s="226" t="s">
        <v>163</v>
      </c>
      <c r="E619" s="238" t="s">
        <v>19</v>
      </c>
      <c r="F619" s="239" t="s">
        <v>1589</v>
      </c>
      <c r="G619" s="237"/>
      <c r="H619" s="238" t="s">
        <v>19</v>
      </c>
      <c r="I619" s="240"/>
      <c r="J619" s="237"/>
      <c r="K619" s="237"/>
      <c r="L619" s="241"/>
      <c r="M619" s="242"/>
      <c r="N619" s="243"/>
      <c r="O619" s="243"/>
      <c r="P619" s="243"/>
      <c r="Q619" s="243"/>
      <c r="R619" s="243"/>
      <c r="S619" s="243"/>
      <c r="T619" s="24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5" t="s">
        <v>163</v>
      </c>
      <c r="AU619" s="245" t="s">
        <v>88</v>
      </c>
      <c r="AV619" s="14" t="s">
        <v>86</v>
      </c>
      <c r="AW619" s="14" t="s">
        <v>37</v>
      </c>
      <c r="AX619" s="14" t="s">
        <v>78</v>
      </c>
      <c r="AY619" s="245" t="s">
        <v>153</v>
      </c>
    </row>
    <row r="620" s="15" customFormat="1">
      <c r="A620" s="15"/>
      <c r="B620" s="246"/>
      <c r="C620" s="247"/>
      <c r="D620" s="226" t="s">
        <v>163</v>
      </c>
      <c r="E620" s="248" t="s">
        <v>19</v>
      </c>
      <c r="F620" s="249" t="s">
        <v>166</v>
      </c>
      <c r="G620" s="247"/>
      <c r="H620" s="250">
        <v>104.40000000000001</v>
      </c>
      <c r="I620" s="251"/>
      <c r="J620" s="247"/>
      <c r="K620" s="247"/>
      <c r="L620" s="252"/>
      <c r="M620" s="275"/>
      <c r="N620" s="276"/>
      <c r="O620" s="276"/>
      <c r="P620" s="276"/>
      <c r="Q620" s="276"/>
      <c r="R620" s="276"/>
      <c r="S620" s="276"/>
      <c r="T620" s="27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6" t="s">
        <v>163</v>
      </c>
      <c r="AU620" s="256" t="s">
        <v>88</v>
      </c>
      <c r="AV620" s="15" t="s">
        <v>160</v>
      </c>
      <c r="AW620" s="15" t="s">
        <v>37</v>
      </c>
      <c r="AX620" s="15" t="s">
        <v>86</v>
      </c>
      <c r="AY620" s="256" t="s">
        <v>153</v>
      </c>
    </row>
    <row r="621" s="2" customFormat="1" ht="6.96" customHeight="1">
      <c r="A621" s="40"/>
      <c r="B621" s="61"/>
      <c r="C621" s="62"/>
      <c r="D621" s="62"/>
      <c r="E621" s="62"/>
      <c r="F621" s="62"/>
      <c r="G621" s="62"/>
      <c r="H621" s="62"/>
      <c r="I621" s="62"/>
      <c r="J621" s="62"/>
      <c r="K621" s="62"/>
      <c r="L621" s="46"/>
      <c r="M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</sheetData>
  <sheetProtection sheet="1" autoFilter="0" formatColumns="0" formatRows="0" objects="1" scenarios="1" spinCount="100000" saltValue="ZQGakGHHyYcpqKDcoWXbLEED3QpYT2dXjmeINuC2OrBL+MCZHW5FLHsKxJpg/VqlhdXurs2TCaaUiV+ypRppCw==" hashValue="ZTvTuhaVMOT/OHc59I2PUkM2TyK+KBzZuA9TzrpJnh2SiRFCAN93wB1qGE1D/pVyNgnDoZibppFXDDzZfuutcw==" algorithmName="SHA-512" password="CC35"/>
  <autoFilter ref="C90:K62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113107223"/>
    <hyperlink ref="F100" r:id="rId2" display="https://podminky.urs.cz/item/CS_URS_2023_02/113107243"/>
    <hyperlink ref="F105" r:id="rId3" display="https://podminky.urs.cz/item/CS_URS_2023_02/113154333"/>
    <hyperlink ref="F110" r:id="rId4" display="https://podminky.urs.cz/item/CS_URS_2023_02/113154334"/>
    <hyperlink ref="F115" r:id="rId5" display="https://podminky.urs.cz/item/CS_URS_2023_02/113202111"/>
    <hyperlink ref="F120" r:id="rId6" display="https://podminky.urs.cz/item/CS_URS_2023_02/122452206"/>
    <hyperlink ref="F128" r:id="rId7" display="https://podminky.urs.cz/item/CS_URS_2023_02/132351102"/>
    <hyperlink ref="F133" r:id="rId8" display="https://podminky.urs.cz/item/CS_URS_2023_02/132351104"/>
    <hyperlink ref="F143" r:id="rId9" display="https://podminky.urs.cz/item/CS_URS_2023_02/162351123"/>
    <hyperlink ref="F148" r:id="rId10" display="https://podminky.urs.cz/item/CS_URS_2023_02/162751137"/>
    <hyperlink ref="F154" r:id="rId11" display="https://podminky.urs.cz/item/CS_URS_2023_02/162751139"/>
    <hyperlink ref="F158" r:id="rId12" display="https://podminky.urs.cz/item/CS_URS_2023_02/167103101"/>
    <hyperlink ref="F163" r:id="rId13" display="https://podminky.urs.cz/item/CS_URS_2023_02/171152101"/>
    <hyperlink ref="F172" r:id="rId14" display="https://podminky.urs.cz/item/CS_URS_2023_02/171201221"/>
    <hyperlink ref="F176" r:id="rId15" display="https://podminky.urs.cz/item/CS_URS_2023_02/171251201"/>
    <hyperlink ref="F181" r:id="rId16" display="https://podminky.urs.cz/item/CS_URS_2023_02/174151101"/>
    <hyperlink ref="F186" r:id="rId17" display="https://podminky.urs.cz/item/CS_URS_2023_02/175151101"/>
    <hyperlink ref="F193" r:id="rId18" display="https://podminky.urs.cz/item/CS_URS_2023_02/175151201"/>
    <hyperlink ref="F201" r:id="rId19" display="https://podminky.urs.cz/item/CS_URS_2023_02/181252305"/>
    <hyperlink ref="F206" r:id="rId20" display="https://podminky.urs.cz/item/CS_URS_2023_02/211531111"/>
    <hyperlink ref="F219" r:id="rId21" display="https://podminky.urs.cz/item/CS_URS_2023_02/212972113"/>
    <hyperlink ref="F223" r:id="rId22" display="https://podminky.urs.cz/item/CS_URS_2023_02/273321511"/>
    <hyperlink ref="F228" r:id="rId23" display="https://podminky.urs.cz/item/CS_URS_2023_02/273362021"/>
    <hyperlink ref="F233" r:id="rId24" display="https://podminky.urs.cz/item/CS_URS_2023_02/338171123"/>
    <hyperlink ref="F236" r:id="rId25" display="https://podminky.urs.cz/item/CS_URS_2023_02/348172117"/>
    <hyperlink ref="F242" r:id="rId26" display="https://podminky.urs.cz/item/CS_URS_2023_02/348272213"/>
    <hyperlink ref="F249" r:id="rId27" display="https://podminky.urs.cz/item/CS_URS_2023_02/348361216"/>
    <hyperlink ref="F254" r:id="rId28" display="https://podminky.urs.cz/item/CS_URS_2023_02/348401120"/>
    <hyperlink ref="F259" r:id="rId29" display="https://podminky.urs.cz/item/CS_URS_2023_02/348401350"/>
    <hyperlink ref="F264" r:id="rId30" display="https://podminky.urs.cz/item/CS_URS_2023_02/348401360"/>
    <hyperlink ref="F266" r:id="rId31" display="https://podminky.urs.cz/item/CS_URS_2023_02/348501211"/>
    <hyperlink ref="F272" r:id="rId32" display="https://podminky.urs.cz/item/CS_URS_2023_02/451573111"/>
    <hyperlink ref="F289" r:id="rId33" display="https://podminky.urs.cz/item/CS_URS_2023_02/564952111"/>
    <hyperlink ref="F306" r:id="rId34" display="https://podminky.urs.cz/item/CS_URS_2023_02/569951133"/>
    <hyperlink ref="F311" r:id="rId35" display="https://podminky.urs.cz/item/CS_URS_2023_02/573111111"/>
    <hyperlink ref="F316" r:id="rId36" display="https://podminky.urs.cz/item/CS_URS_2023_02/573111111"/>
    <hyperlink ref="F350" r:id="rId37" display="https://podminky.urs.cz/item/CS_URS_2023_02/871315231"/>
    <hyperlink ref="F355" r:id="rId38" display="https://podminky.urs.cz/item/CS_URS_2023_02/877310320"/>
    <hyperlink ref="F369" r:id="rId39" display="https://podminky.urs.cz/item/CS_URS_2023_02/895941341"/>
    <hyperlink ref="F377" r:id="rId40" display="https://podminky.urs.cz/item/CS_URS_2023_02/895941351"/>
    <hyperlink ref="F382" r:id="rId41" display="https://podminky.urs.cz/item/CS_URS_2023_02/895941361"/>
    <hyperlink ref="F387" r:id="rId42" display="https://podminky.urs.cz/item/CS_URS_2023_02/895941367"/>
    <hyperlink ref="F396" r:id="rId43" display="https://podminky.urs.cz/item/CS_URS_2023_02/899204112"/>
    <hyperlink ref="F404" r:id="rId44" display="https://podminky.urs.cz/item/CS_URS_2023_02/914111111"/>
    <hyperlink ref="F412" r:id="rId45" display="https://podminky.urs.cz/item/CS_URS_2023_02/914111111"/>
    <hyperlink ref="F424" r:id="rId46" display="https://podminky.urs.cz/item/CS_URS_2023_02/914111111"/>
    <hyperlink ref="F433" r:id="rId47" display="https://podminky.urs.cz/item/CS_URS_2023_02/914431112"/>
    <hyperlink ref="F441" r:id="rId48" display="https://podminky.urs.cz/item/CS_URS_2023_02/914511112"/>
    <hyperlink ref="F450" r:id="rId49" display="https://podminky.urs.cz/item/CS_URS_2023_02/915211112"/>
    <hyperlink ref="F455" r:id="rId50" display="https://podminky.urs.cz/item/CS_URS_2023_02/915211116"/>
    <hyperlink ref="F460" r:id="rId51" display="https://podminky.urs.cz/item/CS_URS_2023_02/915221112"/>
    <hyperlink ref="F465" r:id="rId52" display="https://podminky.urs.cz/item/CS_URS_2023_02/915221122"/>
    <hyperlink ref="F470" r:id="rId53" display="https://podminky.urs.cz/item/CS_URS_2023_02/915231112"/>
    <hyperlink ref="F475" r:id="rId54" display="https://podminky.urs.cz/item/CS_URS_2023_02/916111123"/>
    <hyperlink ref="F483" r:id="rId55" display="https://podminky.urs.cz/item/CS_URS_2023_02/916131213"/>
    <hyperlink ref="F491" r:id="rId56" display="https://podminky.urs.cz/item/CS_URS_2023_02/916132113"/>
    <hyperlink ref="F499" r:id="rId57" display="https://podminky.urs.cz/item/CS_URS_2023_02/916241113"/>
    <hyperlink ref="F507" r:id="rId58" display="https://podminky.urs.cz/item/CS_URS_2023_02/916241213"/>
    <hyperlink ref="F515" r:id="rId59" display="https://podminky.urs.cz/item/CS_URS_2023_02/916991121"/>
    <hyperlink ref="F519" r:id="rId60" display="https://podminky.urs.cz/item/CS_URS_2023_02/919726124"/>
    <hyperlink ref="F524" r:id="rId61" display="https://podminky.urs.cz/item/CS_URS_2023_02/919732221"/>
    <hyperlink ref="F528" r:id="rId62" display="https://podminky.urs.cz/item/CS_URS_2023_02/919735111"/>
    <hyperlink ref="F533" r:id="rId63" display="https://podminky.urs.cz/item/CS_URS_2023_01/935111111"/>
    <hyperlink ref="F538" r:id="rId64" display="https://podminky.urs.cz/item/CS_URS_2023_02/938909612"/>
    <hyperlink ref="F542" r:id="rId65" display="https://podminky.urs.cz/item/CS_URS_2023_02/966006132"/>
    <hyperlink ref="F547" r:id="rId66" display="https://podminky.urs.cz/item/CS_URS_2023_02/966006211"/>
    <hyperlink ref="F552" r:id="rId67" display="https://podminky.urs.cz/item/CS_URS_2023_02/966006255"/>
    <hyperlink ref="F557" r:id="rId68" display="https://podminky.urs.cz/item/CS_URS_2023_02/966008211"/>
    <hyperlink ref="F563" r:id="rId69" display="https://podminky.urs.cz/item/CS_URS_2023_02/997221551"/>
    <hyperlink ref="F572" r:id="rId70" display="https://podminky.urs.cz/item/CS_URS_2023_02/997221559"/>
    <hyperlink ref="F576" r:id="rId71" display="https://podminky.urs.cz/item/CS_URS_2023_02/997221561"/>
    <hyperlink ref="F581" r:id="rId72" display="https://podminky.urs.cz/item/CS_URS_2023_02/997221569"/>
    <hyperlink ref="F585" r:id="rId73" display="https://podminky.urs.cz/item/CS_URS_2023_02/997221611"/>
    <hyperlink ref="F589" r:id="rId74" display="https://podminky.urs.cz/item/CS_URS_2023_02/997221612"/>
    <hyperlink ref="F593" r:id="rId75" display="https://podminky.urs.cz/item/CS_URS_2023_02/997221615"/>
    <hyperlink ref="F597" r:id="rId76" display="https://podminky.urs.cz/item/CS_URS_2023_02/997221873"/>
    <hyperlink ref="F601" r:id="rId77" display="https://podminky.urs.cz/item/CS_URS_2023_02/997221875"/>
    <hyperlink ref="F608" r:id="rId78" display="https://podminky.urs.cz/item/CS_URS_2023_02/998225111"/>
    <hyperlink ref="F612" r:id="rId79" display="https://podminky.urs.cz/item/CS_URS_2023_02/783214121"/>
    <hyperlink ref="F617" r:id="rId80" display="https://podminky.urs.cz/item/CS_URS_2023_02/783218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ROUND((SUM(BE84:BE106)),  2)</f>
        <v>0</v>
      </c>
      <c r="G33" s="40"/>
      <c r="H33" s="40"/>
      <c r="I33" s="150">
        <v>0.20999999999999999</v>
      </c>
      <c r="J33" s="149">
        <f>ROUND(((SUM(BE84:BE106))*I33),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ROUND((SUM(BF84:BF106)),  2)</f>
        <v>0</v>
      </c>
      <c r="G34" s="40"/>
      <c r="H34" s="40"/>
      <c r="I34" s="150">
        <v>0.12</v>
      </c>
      <c r="J34" s="149">
        <f>ROUND(((SUM(BF84:BF106))*I34),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ROUND((SUM(BG84:BG106)),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ROUND((SUM(BH84:BH106)),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ROUND((SUM(BI84:BI106)),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SKA7207 - Vedlejší a ostatní náklady SO 104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580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1050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581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1051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II-117 Lipnice - Spálené Poříčí , ( úsek IV , úsek V )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SKA7207 - Vedlejší a ostatní náklady SO 104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13. 5. 2024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SÚS PK, příspěvková organizace</v>
      </c>
      <c r="G80" s="42"/>
      <c r="H80" s="42"/>
      <c r="I80" s="34" t="s">
        <v>33</v>
      </c>
      <c r="J80" s="38" t="str">
        <f>E21</f>
        <v>Projekční kancelář Ing.Škubalová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Straka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139</v>
      </c>
      <c r="D83" s="182" t="s">
        <v>63</v>
      </c>
      <c r="E83" s="182" t="s">
        <v>59</v>
      </c>
      <c r="F83" s="182" t="s">
        <v>60</v>
      </c>
      <c r="G83" s="182" t="s">
        <v>140</v>
      </c>
      <c r="H83" s="182" t="s">
        <v>141</v>
      </c>
      <c r="I83" s="182" t="s">
        <v>142</v>
      </c>
      <c r="J83" s="182" t="s">
        <v>127</v>
      </c>
      <c r="K83" s="183" t="s">
        <v>143</v>
      </c>
      <c r="L83" s="184"/>
      <c r="M83" s="94" t="s">
        <v>19</v>
      </c>
      <c r="N83" s="95" t="s">
        <v>48</v>
      </c>
      <c r="O83" s="95" t="s">
        <v>144</v>
      </c>
      <c r="P83" s="95" t="s">
        <v>145</v>
      </c>
      <c r="Q83" s="95" t="s">
        <v>146</v>
      </c>
      <c r="R83" s="95" t="s">
        <v>147</v>
      </c>
      <c r="S83" s="95" t="s">
        <v>148</v>
      </c>
      <c r="T83" s="96" t="s">
        <v>149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77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77</v>
      </c>
      <c r="E85" s="193" t="s">
        <v>1036</v>
      </c>
      <c r="F85" s="193" t="s">
        <v>1037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P86+P98+P101+P104</f>
        <v>0</v>
      </c>
      <c r="Q85" s="198"/>
      <c r="R85" s="199">
        <f>R86+R98+R101+R104</f>
        <v>0</v>
      </c>
      <c r="S85" s="198"/>
      <c r="T85" s="200">
        <f>T86+T98+T101+T104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191</v>
      </c>
      <c r="AT85" s="202" t="s">
        <v>77</v>
      </c>
      <c r="AU85" s="202" t="s">
        <v>78</v>
      </c>
      <c r="AY85" s="201" t="s">
        <v>153</v>
      </c>
      <c r="BK85" s="203">
        <f>BK86+BK98+BK101+BK104</f>
        <v>0</v>
      </c>
    </row>
    <row r="86" s="12" customFormat="1" ht="22.8" customHeight="1">
      <c r="A86" s="12"/>
      <c r="B86" s="190"/>
      <c r="C86" s="191"/>
      <c r="D86" s="192" t="s">
        <v>77</v>
      </c>
      <c r="E86" s="204" t="s">
        <v>1052</v>
      </c>
      <c r="F86" s="204" t="s">
        <v>1053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SUM(P87:P97)</f>
        <v>0</v>
      </c>
      <c r="Q86" s="198"/>
      <c r="R86" s="199">
        <f>SUM(R87:R97)</f>
        <v>0</v>
      </c>
      <c r="S86" s="198"/>
      <c r="T86" s="200">
        <f>SUM(T87:T97)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191</v>
      </c>
      <c r="AT86" s="202" t="s">
        <v>77</v>
      </c>
      <c r="AU86" s="202" t="s">
        <v>86</v>
      </c>
      <c r="AY86" s="201" t="s">
        <v>153</v>
      </c>
      <c r="BK86" s="203">
        <f>SUM(BK87:BK97)</f>
        <v>0</v>
      </c>
    </row>
    <row r="87" s="2" customFormat="1" ht="16.5" customHeight="1">
      <c r="A87" s="40"/>
      <c r="B87" s="41"/>
      <c r="C87" s="206" t="s">
        <v>86</v>
      </c>
      <c r="D87" s="206" t="s">
        <v>155</v>
      </c>
      <c r="E87" s="207" t="s">
        <v>1054</v>
      </c>
      <c r="F87" s="208" t="s">
        <v>1055</v>
      </c>
      <c r="G87" s="209" t="s">
        <v>1042</v>
      </c>
      <c r="H87" s="210">
        <v>1</v>
      </c>
      <c r="I87" s="211"/>
      <c r="J87" s="212">
        <f>ROUND(I87*H87,2)</f>
        <v>0</v>
      </c>
      <c r="K87" s="208" t="s">
        <v>159</v>
      </c>
      <c r="L87" s="46"/>
      <c r="M87" s="213" t="s">
        <v>19</v>
      </c>
      <c r="N87" s="214" t="s">
        <v>49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160</v>
      </c>
      <c r="AT87" s="217" t="s">
        <v>155</v>
      </c>
      <c r="AU87" s="217" t="s">
        <v>88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86</v>
      </c>
      <c r="BK87" s="218">
        <f>ROUND(I87*H87,2)</f>
        <v>0</v>
      </c>
      <c r="BL87" s="19" t="s">
        <v>160</v>
      </c>
      <c r="BM87" s="217" t="s">
        <v>88</v>
      </c>
    </row>
    <row r="88" s="2" customFormat="1">
      <c r="A88" s="40"/>
      <c r="B88" s="41"/>
      <c r="C88" s="42"/>
      <c r="D88" s="219" t="s">
        <v>161</v>
      </c>
      <c r="E88" s="42"/>
      <c r="F88" s="220" t="s">
        <v>1056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88</v>
      </c>
    </row>
    <row r="89" s="2" customFormat="1" ht="16.5" customHeight="1">
      <c r="A89" s="40"/>
      <c r="B89" s="41"/>
      <c r="C89" s="206" t="s">
        <v>88</v>
      </c>
      <c r="D89" s="206" t="s">
        <v>155</v>
      </c>
      <c r="E89" s="207" t="s">
        <v>1057</v>
      </c>
      <c r="F89" s="208" t="s">
        <v>1058</v>
      </c>
      <c r="G89" s="209" t="s">
        <v>1042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160</v>
      </c>
      <c r="AT89" s="217" t="s">
        <v>155</v>
      </c>
      <c r="AU89" s="217" t="s">
        <v>88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86</v>
      </c>
      <c r="BK89" s="218">
        <f>ROUND(I89*H89,2)</f>
        <v>0</v>
      </c>
      <c r="BL89" s="19" t="s">
        <v>160</v>
      </c>
      <c r="BM89" s="217" t="s">
        <v>160</v>
      </c>
    </row>
    <row r="90" s="2" customFormat="1" ht="16.5" customHeight="1">
      <c r="A90" s="40"/>
      <c r="B90" s="41"/>
      <c r="C90" s="206" t="s">
        <v>170</v>
      </c>
      <c r="D90" s="206" t="s">
        <v>155</v>
      </c>
      <c r="E90" s="207" t="s">
        <v>1059</v>
      </c>
      <c r="F90" s="208" t="s">
        <v>1060</v>
      </c>
      <c r="G90" s="209" t="s">
        <v>1042</v>
      </c>
      <c r="H90" s="210">
        <v>1</v>
      </c>
      <c r="I90" s="211"/>
      <c r="J90" s="212">
        <f>ROUND(I90*H90,2)</f>
        <v>0</v>
      </c>
      <c r="K90" s="208" t="s">
        <v>159</v>
      </c>
      <c r="L90" s="46"/>
      <c r="M90" s="213" t="s">
        <v>19</v>
      </c>
      <c r="N90" s="214" t="s">
        <v>49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88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86</v>
      </c>
      <c r="BK90" s="218">
        <f>ROUND(I90*H90,2)</f>
        <v>0</v>
      </c>
      <c r="BL90" s="19" t="s">
        <v>160</v>
      </c>
      <c r="BM90" s="217" t="s">
        <v>174</v>
      </c>
    </row>
    <row r="91" s="2" customFormat="1">
      <c r="A91" s="40"/>
      <c r="B91" s="41"/>
      <c r="C91" s="42"/>
      <c r="D91" s="219" t="s">
        <v>161</v>
      </c>
      <c r="E91" s="42"/>
      <c r="F91" s="220" t="s">
        <v>1061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161</v>
      </c>
      <c r="AU91" s="19" t="s">
        <v>88</v>
      </c>
    </row>
    <row r="92" s="2" customFormat="1" ht="16.5" customHeight="1">
      <c r="A92" s="40"/>
      <c r="B92" s="41"/>
      <c r="C92" s="206" t="s">
        <v>160</v>
      </c>
      <c r="D92" s="206" t="s">
        <v>155</v>
      </c>
      <c r="E92" s="207" t="s">
        <v>1062</v>
      </c>
      <c r="F92" s="208" t="s">
        <v>1063</v>
      </c>
      <c r="G92" s="209" t="s">
        <v>1042</v>
      </c>
      <c r="H92" s="210">
        <v>1</v>
      </c>
      <c r="I92" s="211"/>
      <c r="J92" s="212">
        <f>ROUND(I92*H92,2)</f>
        <v>0</v>
      </c>
      <c r="K92" s="208" t="s">
        <v>159</v>
      </c>
      <c r="L92" s="46"/>
      <c r="M92" s="213" t="s">
        <v>19</v>
      </c>
      <c r="N92" s="214" t="s">
        <v>49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160</v>
      </c>
      <c r="AT92" s="217" t="s">
        <v>155</v>
      </c>
      <c r="AU92" s="217" t="s">
        <v>88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86</v>
      </c>
      <c r="BK92" s="218">
        <f>ROUND(I92*H92,2)</f>
        <v>0</v>
      </c>
      <c r="BL92" s="19" t="s">
        <v>160</v>
      </c>
      <c r="BM92" s="217" t="s">
        <v>182</v>
      </c>
    </row>
    <row r="93" s="2" customFormat="1">
      <c r="A93" s="40"/>
      <c r="B93" s="41"/>
      <c r="C93" s="42"/>
      <c r="D93" s="219" t="s">
        <v>161</v>
      </c>
      <c r="E93" s="42"/>
      <c r="F93" s="220" t="s">
        <v>1064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161</v>
      </c>
      <c r="AU93" s="19" t="s">
        <v>88</v>
      </c>
    </row>
    <row r="94" s="2" customFormat="1" ht="16.5" customHeight="1">
      <c r="A94" s="40"/>
      <c r="B94" s="41"/>
      <c r="C94" s="206" t="s">
        <v>191</v>
      </c>
      <c r="D94" s="206" t="s">
        <v>155</v>
      </c>
      <c r="E94" s="207" t="s">
        <v>1065</v>
      </c>
      <c r="F94" s="208" t="s">
        <v>1066</v>
      </c>
      <c r="G94" s="209" t="s">
        <v>1042</v>
      </c>
      <c r="H94" s="210">
        <v>1</v>
      </c>
      <c r="I94" s="211"/>
      <c r="J94" s="212">
        <f>ROUND(I94*H94,2)</f>
        <v>0</v>
      </c>
      <c r="K94" s="208" t="s">
        <v>159</v>
      </c>
      <c r="L94" s="46"/>
      <c r="M94" s="213" t="s">
        <v>19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160</v>
      </c>
      <c r="AT94" s="217" t="s">
        <v>155</v>
      </c>
      <c r="AU94" s="217" t="s">
        <v>88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86</v>
      </c>
      <c r="BK94" s="218">
        <f>ROUND(I94*H94,2)</f>
        <v>0</v>
      </c>
      <c r="BL94" s="19" t="s">
        <v>160</v>
      </c>
      <c r="BM94" s="217" t="s">
        <v>194</v>
      </c>
    </row>
    <row r="95" s="2" customFormat="1">
      <c r="A95" s="40"/>
      <c r="B95" s="41"/>
      <c r="C95" s="42"/>
      <c r="D95" s="219" t="s">
        <v>161</v>
      </c>
      <c r="E95" s="42"/>
      <c r="F95" s="220" t="s">
        <v>1067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88</v>
      </c>
    </row>
    <row r="96" s="2" customFormat="1" ht="16.5" customHeight="1">
      <c r="A96" s="40"/>
      <c r="B96" s="41"/>
      <c r="C96" s="206" t="s">
        <v>174</v>
      </c>
      <c r="D96" s="206" t="s">
        <v>155</v>
      </c>
      <c r="E96" s="207" t="s">
        <v>1068</v>
      </c>
      <c r="F96" s="208" t="s">
        <v>1596</v>
      </c>
      <c r="G96" s="209" t="s">
        <v>1042</v>
      </c>
      <c r="H96" s="210">
        <v>1</v>
      </c>
      <c r="I96" s="211"/>
      <c r="J96" s="212">
        <f>ROUND(I96*H96,2)</f>
        <v>0</v>
      </c>
      <c r="K96" s="208" t="s">
        <v>159</v>
      </c>
      <c r="L96" s="46"/>
      <c r="M96" s="213" t="s">
        <v>19</v>
      </c>
      <c r="N96" s="214" t="s">
        <v>49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160</v>
      </c>
      <c r="AT96" s="217" t="s">
        <v>155</v>
      </c>
      <c r="AU96" s="217" t="s">
        <v>88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86</v>
      </c>
      <c r="BK96" s="218">
        <f>ROUND(I96*H96,2)</f>
        <v>0</v>
      </c>
      <c r="BL96" s="19" t="s">
        <v>160</v>
      </c>
      <c r="BM96" s="217" t="s">
        <v>8</v>
      </c>
    </row>
    <row r="97" s="2" customFormat="1">
      <c r="A97" s="40"/>
      <c r="B97" s="41"/>
      <c r="C97" s="42"/>
      <c r="D97" s="219" t="s">
        <v>161</v>
      </c>
      <c r="E97" s="42"/>
      <c r="F97" s="220" t="s">
        <v>1070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88</v>
      </c>
    </row>
    <row r="98" s="12" customFormat="1" ht="22.8" customHeight="1">
      <c r="A98" s="12"/>
      <c r="B98" s="190"/>
      <c r="C98" s="191"/>
      <c r="D98" s="192" t="s">
        <v>77</v>
      </c>
      <c r="E98" s="204" t="s">
        <v>1071</v>
      </c>
      <c r="F98" s="204" t="s">
        <v>1072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SUM(P99:P100)</f>
        <v>0</v>
      </c>
      <c r="Q98" s="198"/>
      <c r="R98" s="199">
        <f>SUM(R99:R100)</f>
        <v>0</v>
      </c>
      <c r="S98" s="198"/>
      <c r="T98" s="20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191</v>
      </c>
      <c r="AT98" s="202" t="s">
        <v>77</v>
      </c>
      <c r="AU98" s="202" t="s">
        <v>86</v>
      </c>
      <c r="AY98" s="201" t="s">
        <v>153</v>
      </c>
      <c r="BK98" s="203">
        <f>SUM(BK99:BK100)</f>
        <v>0</v>
      </c>
    </row>
    <row r="99" s="2" customFormat="1" ht="24.15" customHeight="1">
      <c r="A99" s="40"/>
      <c r="B99" s="41"/>
      <c r="C99" s="206" t="s">
        <v>203</v>
      </c>
      <c r="D99" s="206" t="s">
        <v>155</v>
      </c>
      <c r="E99" s="207" t="s">
        <v>1073</v>
      </c>
      <c r="F99" s="208" t="s">
        <v>1074</v>
      </c>
      <c r="G99" s="209" t="s">
        <v>1042</v>
      </c>
      <c r="H99" s="210">
        <v>1</v>
      </c>
      <c r="I99" s="211"/>
      <c r="J99" s="212">
        <f>ROUND(I99*H99,2)</f>
        <v>0</v>
      </c>
      <c r="K99" s="208" t="s">
        <v>159</v>
      </c>
      <c r="L99" s="46"/>
      <c r="M99" s="213" t="s">
        <v>19</v>
      </c>
      <c r="N99" s="214" t="s">
        <v>49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160</v>
      </c>
      <c r="AT99" s="217" t="s">
        <v>155</v>
      </c>
      <c r="AU99" s="217" t="s">
        <v>88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86</v>
      </c>
      <c r="BK99" s="218">
        <f>ROUND(I99*H99,2)</f>
        <v>0</v>
      </c>
      <c r="BL99" s="19" t="s">
        <v>160</v>
      </c>
      <c r="BM99" s="217" t="s">
        <v>206</v>
      </c>
    </row>
    <row r="100" s="2" customFormat="1">
      <c r="A100" s="40"/>
      <c r="B100" s="41"/>
      <c r="C100" s="42"/>
      <c r="D100" s="219" t="s">
        <v>161</v>
      </c>
      <c r="E100" s="42"/>
      <c r="F100" s="220" t="s">
        <v>1075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88</v>
      </c>
    </row>
    <row r="101" s="12" customFormat="1" ht="22.8" customHeight="1">
      <c r="A101" s="12"/>
      <c r="B101" s="190"/>
      <c r="C101" s="191"/>
      <c r="D101" s="192" t="s">
        <v>77</v>
      </c>
      <c r="E101" s="204" t="s">
        <v>1038</v>
      </c>
      <c r="F101" s="204" t="s">
        <v>1039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191</v>
      </c>
      <c r="AT101" s="202" t="s">
        <v>77</v>
      </c>
      <c r="AU101" s="202" t="s">
        <v>86</v>
      </c>
      <c r="AY101" s="201" t="s">
        <v>153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182</v>
      </c>
      <c r="D102" s="206" t="s">
        <v>155</v>
      </c>
      <c r="E102" s="207" t="s">
        <v>1076</v>
      </c>
      <c r="F102" s="208" t="s">
        <v>1077</v>
      </c>
      <c r="G102" s="209" t="s">
        <v>1042</v>
      </c>
      <c r="H102" s="210">
        <v>1</v>
      </c>
      <c r="I102" s="211"/>
      <c r="J102" s="212">
        <f>ROUND(I102*H102,2)</f>
        <v>0</v>
      </c>
      <c r="K102" s="208" t="s">
        <v>159</v>
      </c>
      <c r="L102" s="46"/>
      <c r="M102" s="213" t="s">
        <v>19</v>
      </c>
      <c r="N102" s="214" t="s">
        <v>49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160</v>
      </c>
      <c r="AT102" s="217" t="s">
        <v>155</v>
      </c>
      <c r="AU102" s="217" t="s">
        <v>88</v>
      </c>
      <c r="AY102" s="19" t="s">
        <v>153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86</v>
      </c>
      <c r="BK102" s="218">
        <f>ROUND(I102*H102,2)</f>
        <v>0</v>
      </c>
      <c r="BL102" s="19" t="s">
        <v>160</v>
      </c>
      <c r="BM102" s="217" t="s">
        <v>211</v>
      </c>
    </row>
    <row r="103" s="2" customFormat="1">
      <c r="A103" s="40"/>
      <c r="B103" s="41"/>
      <c r="C103" s="42"/>
      <c r="D103" s="219" t="s">
        <v>161</v>
      </c>
      <c r="E103" s="42"/>
      <c r="F103" s="220" t="s">
        <v>1078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161</v>
      </c>
      <c r="AU103" s="19" t="s">
        <v>88</v>
      </c>
    </row>
    <row r="104" s="12" customFormat="1" ht="22.8" customHeight="1">
      <c r="A104" s="12"/>
      <c r="B104" s="190"/>
      <c r="C104" s="191"/>
      <c r="D104" s="192" t="s">
        <v>77</v>
      </c>
      <c r="E104" s="204" t="s">
        <v>1079</v>
      </c>
      <c r="F104" s="204" t="s">
        <v>1080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191</v>
      </c>
      <c r="AT104" s="202" t="s">
        <v>77</v>
      </c>
      <c r="AU104" s="202" t="s">
        <v>86</v>
      </c>
      <c r="AY104" s="201" t="s">
        <v>153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213</v>
      </c>
      <c r="D105" s="206" t="s">
        <v>155</v>
      </c>
      <c r="E105" s="207" t="s">
        <v>1081</v>
      </c>
      <c r="F105" s="208" t="s">
        <v>1082</v>
      </c>
      <c r="G105" s="209" t="s">
        <v>1042</v>
      </c>
      <c r="H105" s="210">
        <v>1</v>
      </c>
      <c r="I105" s="211"/>
      <c r="J105" s="212">
        <f>ROUND(I105*H105,2)</f>
        <v>0</v>
      </c>
      <c r="K105" s="208" t="s">
        <v>159</v>
      </c>
      <c r="L105" s="46"/>
      <c r="M105" s="213" t="s">
        <v>19</v>
      </c>
      <c r="N105" s="214" t="s">
        <v>49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160</v>
      </c>
      <c r="AT105" s="217" t="s">
        <v>155</v>
      </c>
      <c r="AU105" s="217" t="s">
        <v>88</v>
      </c>
      <c r="AY105" s="19" t="s">
        <v>153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86</v>
      </c>
      <c r="BK105" s="218">
        <f>ROUND(I105*H105,2)</f>
        <v>0</v>
      </c>
      <c r="BL105" s="19" t="s">
        <v>160</v>
      </c>
      <c r="BM105" s="217" t="s">
        <v>216</v>
      </c>
    </row>
    <row r="106" s="2" customFormat="1">
      <c r="A106" s="40"/>
      <c r="B106" s="41"/>
      <c r="C106" s="42"/>
      <c r="D106" s="219" t="s">
        <v>161</v>
      </c>
      <c r="E106" s="42"/>
      <c r="F106" s="220" t="s">
        <v>1083</v>
      </c>
      <c r="G106" s="42"/>
      <c r="H106" s="42"/>
      <c r="I106" s="221"/>
      <c r="J106" s="42"/>
      <c r="K106" s="42"/>
      <c r="L106" s="46"/>
      <c r="M106" s="267"/>
      <c r="N106" s="268"/>
      <c r="O106" s="269"/>
      <c r="P106" s="269"/>
      <c r="Q106" s="269"/>
      <c r="R106" s="269"/>
      <c r="S106" s="269"/>
      <c r="T106" s="27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88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Y3cscBzqY1erGr/LoCfWzDB+612s6AMfzM1M3EOPu81//cOO3fS3sMVnUyXsmeR4jm6p0AEzp7MUdt9PqODhVA==" hashValue="R4RkvH8Q09wmPXNoON2PGltLgvtX24v0JxXgOxasWYJOCApVTJrHS8gAjEZdxkJBEgLNTYPPKcB9iAz4oG+7Hg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103000"/>
    <hyperlink ref="F91" r:id="rId2" display="https://podminky.urs.cz/item/CS_URS_2023_02/012303000"/>
    <hyperlink ref="F93" r:id="rId3" display="https://podminky.urs.cz/item/CS_URS_2023_02/012403000"/>
    <hyperlink ref="F95" r:id="rId4" display="https://podminky.urs.cz/item/CS_URS_2023_02/013254000"/>
    <hyperlink ref="F97" r:id="rId5" display="https://podminky.urs.cz/item/CS_URS_2023_02/013284000"/>
    <hyperlink ref="F100" r:id="rId6" display="https://podminky.urs.cz/item/CS_URS_2023_02/030001000"/>
    <hyperlink ref="F103" r:id="rId7" display="https://podminky.urs.cz/item/CS_URS_2023_02/043002000"/>
    <hyperlink ref="F106" r:id="rId8" display="https://podminky.urs.cz/item/CS_URS_2023_02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ROUND((SUM(BE94:BE584)),  2)</f>
        <v>0</v>
      </c>
      <c r="G33" s="40"/>
      <c r="H33" s="40"/>
      <c r="I33" s="150">
        <v>0.20999999999999999</v>
      </c>
      <c r="J33" s="149">
        <f>ROUND(((SUM(BE94:BE584))*I33),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ROUND((SUM(BF94:BF584)),  2)</f>
        <v>0</v>
      </c>
      <c r="G34" s="40"/>
      <c r="H34" s="40"/>
      <c r="I34" s="150">
        <v>0.12</v>
      </c>
      <c r="J34" s="149">
        <f>ROUND(((SUM(BF94:BF584))*I34),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ROUND((SUM(BG94:BG584)),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ROUND((SUM(BH94:BH584)),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ROUND((SUM(BI94:BI584)),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SKA7208 - SO 303 Kanalizace - úsek 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J253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577</v>
      </c>
      <c r="E63" s="176"/>
      <c r="F63" s="176"/>
      <c r="G63" s="176"/>
      <c r="H63" s="176"/>
      <c r="I63" s="176"/>
      <c r="J63" s="177">
        <f>J269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132</v>
      </c>
      <c r="E64" s="176"/>
      <c r="F64" s="176"/>
      <c r="G64" s="176"/>
      <c r="H64" s="176"/>
      <c r="I64" s="176"/>
      <c r="J64" s="177">
        <f>J274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133</v>
      </c>
      <c r="E65" s="176"/>
      <c r="F65" s="176"/>
      <c r="G65" s="176"/>
      <c r="H65" s="176"/>
      <c r="I65" s="176"/>
      <c r="J65" s="177">
        <f>J322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134</v>
      </c>
      <c r="E66" s="176"/>
      <c r="F66" s="176"/>
      <c r="G66" s="176"/>
      <c r="H66" s="176"/>
      <c r="I66" s="176"/>
      <c r="J66" s="177">
        <f>J361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135</v>
      </c>
      <c r="E67" s="176"/>
      <c r="F67" s="176"/>
      <c r="G67" s="176"/>
      <c r="H67" s="176"/>
      <c r="I67" s="176"/>
      <c r="J67" s="177">
        <f>J515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136</v>
      </c>
      <c r="E68" s="176"/>
      <c r="F68" s="176"/>
      <c r="G68" s="176"/>
      <c r="H68" s="176"/>
      <c r="I68" s="176"/>
      <c r="J68" s="177">
        <f>J536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137</v>
      </c>
      <c r="E69" s="176"/>
      <c r="F69" s="176"/>
      <c r="G69" s="176"/>
      <c r="H69" s="176"/>
      <c r="I69" s="176"/>
      <c r="J69" s="177">
        <f>J553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578</v>
      </c>
      <c r="E70" s="170"/>
      <c r="F70" s="170"/>
      <c r="G70" s="170"/>
      <c r="H70" s="170"/>
      <c r="I70" s="170"/>
      <c r="J70" s="171">
        <f>J558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1086</v>
      </c>
      <c r="E71" s="176"/>
      <c r="F71" s="176"/>
      <c r="G71" s="176"/>
      <c r="H71" s="176"/>
      <c r="I71" s="176"/>
      <c r="J71" s="177">
        <f>J559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579</v>
      </c>
      <c r="E72" s="176"/>
      <c r="F72" s="176"/>
      <c r="G72" s="176"/>
      <c r="H72" s="176"/>
      <c r="I72" s="176"/>
      <c r="J72" s="177">
        <f>J566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580</v>
      </c>
      <c r="E73" s="170"/>
      <c r="F73" s="170"/>
      <c r="G73" s="170"/>
      <c r="H73" s="170"/>
      <c r="I73" s="170"/>
      <c r="J73" s="171">
        <f>J579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581</v>
      </c>
      <c r="E74" s="176"/>
      <c r="F74" s="176"/>
      <c r="G74" s="176"/>
      <c r="H74" s="176"/>
      <c r="I74" s="176"/>
      <c r="J74" s="177">
        <f>J580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138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II-117 Lipnice - Spálené Poříčí , ( úsek IV , úsek V )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123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SKA7208 - SO 303 Kanalizace - úsek V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 xml:space="preserve"> </v>
      </c>
      <c r="G88" s="42"/>
      <c r="H88" s="42"/>
      <c r="I88" s="34" t="s">
        <v>23</v>
      </c>
      <c r="J88" s="74" t="str">
        <f>IF(J12="","",J12)</f>
        <v>13. 5. 2024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E15</f>
        <v>SÚS PK, příspěvková organizace</v>
      </c>
      <c r="G90" s="42"/>
      <c r="H90" s="42"/>
      <c r="I90" s="34" t="s">
        <v>33</v>
      </c>
      <c r="J90" s="38" t="str">
        <f>E21</f>
        <v>Projekční kancelář Ing.Škubalová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IF(E18="","",E18)</f>
        <v>Vyplň údaj</v>
      </c>
      <c r="G91" s="42"/>
      <c r="H91" s="42"/>
      <c r="I91" s="34" t="s">
        <v>38</v>
      </c>
      <c r="J91" s="38" t="str">
        <f>E24</f>
        <v>Straka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139</v>
      </c>
      <c r="D93" s="182" t="s">
        <v>63</v>
      </c>
      <c r="E93" s="182" t="s">
        <v>59</v>
      </c>
      <c r="F93" s="182" t="s">
        <v>60</v>
      </c>
      <c r="G93" s="182" t="s">
        <v>140</v>
      </c>
      <c r="H93" s="182" t="s">
        <v>141</v>
      </c>
      <c r="I93" s="182" t="s">
        <v>142</v>
      </c>
      <c r="J93" s="182" t="s">
        <v>127</v>
      </c>
      <c r="K93" s="183" t="s">
        <v>143</v>
      </c>
      <c r="L93" s="184"/>
      <c r="M93" s="94" t="s">
        <v>19</v>
      </c>
      <c r="N93" s="95" t="s">
        <v>48</v>
      </c>
      <c r="O93" s="95" t="s">
        <v>144</v>
      </c>
      <c r="P93" s="95" t="s">
        <v>145</v>
      </c>
      <c r="Q93" s="95" t="s">
        <v>146</v>
      </c>
      <c r="R93" s="95" t="s">
        <v>147</v>
      </c>
      <c r="S93" s="95" t="s">
        <v>148</v>
      </c>
      <c r="T93" s="96" t="s">
        <v>149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150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P95+P558+P579</f>
        <v>0</v>
      </c>
      <c r="Q94" s="98"/>
      <c r="R94" s="187">
        <f>R95+R558+R579</f>
        <v>0</v>
      </c>
      <c r="S94" s="98"/>
      <c r="T94" s="188">
        <f>T95+T558+T579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128</v>
      </c>
      <c r="BK94" s="189">
        <f>BK95+BK558+BK579</f>
        <v>0</v>
      </c>
    </row>
    <row r="95" s="12" customFormat="1" ht="25.92" customHeight="1">
      <c r="A95" s="12"/>
      <c r="B95" s="190"/>
      <c r="C95" s="191"/>
      <c r="D95" s="192" t="s">
        <v>77</v>
      </c>
      <c r="E95" s="193" t="s">
        <v>151</v>
      </c>
      <c r="F95" s="193" t="s">
        <v>152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P96+P253+P269+P274+P322+P361+P515+P536+P553</f>
        <v>0</v>
      </c>
      <c r="Q95" s="198"/>
      <c r="R95" s="199">
        <f>R96+R253+R269+R274+R322+R361+R515+R536+R553</f>
        <v>0</v>
      </c>
      <c r="S95" s="198"/>
      <c r="T95" s="200">
        <f>T96+T253+T269+T274+T322+T361+T515+T536+T553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86</v>
      </c>
      <c r="AT95" s="202" t="s">
        <v>77</v>
      </c>
      <c r="AU95" s="202" t="s">
        <v>78</v>
      </c>
      <c r="AY95" s="201" t="s">
        <v>153</v>
      </c>
      <c r="BK95" s="203">
        <f>BK96+BK253+BK269+BK274+BK322+BK361+BK515+BK536+BK553</f>
        <v>0</v>
      </c>
    </row>
    <row r="96" s="12" customFormat="1" ht="22.8" customHeight="1">
      <c r="A96" s="12"/>
      <c r="B96" s="190"/>
      <c r="C96" s="191"/>
      <c r="D96" s="192" t="s">
        <v>77</v>
      </c>
      <c r="E96" s="204" t="s">
        <v>86</v>
      </c>
      <c r="F96" s="204" t="s">
        <v>154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SUM(P97:P252)</f>
        <v>0</v>
      </c>
      <c r="Q96" s="198"/>
      <c r="R96" s="199">
        <f>SUM(R97:R252)</f>
        <v>0</v>
      </c>
      <c r="S96" s="198"/>
      <c r="T96" s="200">
        <f>SUM(T97:T252)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86</v>
      </c>
      <c r="AT96" s="202" t="s">
        <v>77</v>
      </c>
      <c r="AU96" s="202" t="s">
        <v>86</v>
      </c>
      <c r="AY96" s="201" t="s">
        <v>153</v>
      </c>
      <c r="BK96" s="203">
        <f>SUM(BK97:BK252)</f>
        <v>0</v>
      </c>
    </row>
    <row r="97" s="2" customFormat="1" ht="37.8" customHeight="1">
      <c r="A97" s="40"/>
      <c r="B97" s="41"/>
      <c r="C97" s="206" t="s">
        <v>86</v>
      </c>
      <c r="D97" s="206" t="s">
        <v>155</v>
      </c>
      <c r="E97" s="207" t="s">
        <v>1101</v>
      </c>
      <c r="F97" s="208" t="s">
        <v>1102</v>
      </c>
      <c r="G97" s="209" t="s">
        <v>158</v>
      </c>
      <c r="H97" s="210">
        <v>63</v>
      </c>
      <c r="I97" s="211"/>
      <c r="J97" s="212">
        <f>ROUND(I97*H97,2)</f>
        <v>0</v>
      </c>
      <c r="K97" s="208" t="s">
        <v>159</v>
      </c>
      <c r="L97" s="46"/>
      <c r="M97" s="213" t="s">
        <v>19</v>
      </c>
      <c r="N97" s="214" t="s">
        <v>49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160</v>
      </c>
      <c r="AT97" s="217" t="s">
        <v>155</v>
      </c>
      <c r="AU97" s="217" t="s">
        <v>88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86</v>
      </c>
      <c r="BK97" s="218">
        <f>ROUND(I97*H97,2)</f>
        <v>0</v>
      </c>
      <c r="BL97" s="19" t="s">
        <v>160</v>
      </c>
      <c r="BM97" s="217" t="s">
        <v>88</v>
      </c>
    </row>
    <row r="98" s="2" customFormat="1">
      <c r="A98" s="40"/>
      <c r="B98" s="41"/>
      <c r="C98" s="42"/>
      <c r="D98" s="219" t="s">
        <v>161</v>
      </c>
      <c r="E98" s="42"/>
      <c r="F98" s="220" t="s">
        <v>1103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88</v>
      </c>
    </row>
    <row r="99" s="13" customFormat="1">
      <c r="A99" s="13"/>
      <c r="B99" s="224"/>
      <c r="C99" s="225"/>
      <c r="D99" s="226" t="s">
        <v>163</v>
      </c>
      <c r="E99" s="227" t="s">
        <v>19</v>
      </c>
      <c r="F99" s="228" t="s">
        <v>1598</v>
      </c>
      <c r="G99" s="225"/>
      <c r="H99" s="229">
        <v>63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163</v>
      </c>
      <c r="AU99" s="235" t="s">
        <v>88</v>
      </c>
      <c r="AV99" s="13" t="s">
        <v>88</v>
      </c>
      <c r="AW99" s="13" t="s">
        <v>37</v>
      </c>
      <c r="AX99" s="13" t="s">
        <v>78</v>
      </c>
      <c r="AY99" s="235" t="s">
        <v>153</v>
      </c>
    </row>
    <row r="100" s="14" customFormat="1">
      <c r="A100" s="14"/>
      <c r="B100" s="236"/>
      <c r="C100" s="237"/>
      <c r="D100" s="226" t="s">
        <v>163</v>
      </c>
      <c r="E100" s="238" t="s">
        <v>19</v>
      </c>
      <c r="F100" s="239" t="s">
        <v>1599</v>
      </c>
      <c r="G100" s="237"/>
      <c r="H100" s="238" t="s">
        <v>19</v>
      </c>
      <c r="I100" s="240"/>
      <c r="J100" s="237"/>
      <c r="K100" s="237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163</v>
      </c>
      <c r="AU100" s="245" t="s">
        <v>88</v>
      </c>
      <c r="AV100" s="14" t="s">
        <v>86</v>
      </c>
      <c r="AW100" s="14" t="s">
        <v>37</v>
      </c>
      <c r="AX100" s="14" t="s">
        <v>78</v>
      </c>
      <c r="AY100" s="245" t="s">
        <v>153</v>
      </c>
    </row>
    <row r="101" s="15" customFormat="1">
      <c r="A101" s="15"/>
      <c r="B101" s="246"/>
      <c r="C101" s="247"/>
      <c r="D101" s="226" t="s">
        <v>163</v>
      </c>
      <c r="E101" s="248" t="s">
        <v>19</v>
      </c>
      <c r="F101" s="249" t="s">
        <v>166</v>
      </c>
      <c r="G101" s="247"/>
      <c r="H101" s="250">
        <v>63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163</v>
      </c>
      <c r="AU101" s="256" t="s">
        <v>88</v>
      </c>
      <c r="AV101" s="15" t="s">
        <v>160</v>
      </c>
      <c r="AW101" s="15" t="s">
        <v>37</v>
      </c>
      <c r="AX101" s="15" t="s">
        <v>86</v>
      </c>
      <c r="AY101" s="256" t="s">
        <v>153</v>
      </c>
    </row>
    <row r="102" s="2" customFormat="1" ht="37.8" customHeight="1">
      <c r="A102" s="40"/>
      <c r="B102" s="41"/>
      <c r="C102" s="206" t="s">
        <v>88</v>
      </c>
      <c r="D102" s="206" t="s">
        <v>155</v>
      </c>
      <c r="E102" s="207" t="s">
        <v>1600</v>
      </c>
      <c r="F102" s="208" t="s">
        <v>1601</v>
      </c>
      <c r="G102" s="209" t="s">
        <v>158</v>
      </c>
      <c r="H102" s="210">
        <v>122.34999999999999</v>
      </c>
      <c r="I102" s="211"/>
      <c r="J102" s="212">
        <f>ROUND(I102*H102,2)</f>
        <v>0</v>
      </c>
      <c r="K102" s="208" t="s">
        <v>159</v>
      </c>
      <c r="L102" s="46"/>
      <c r="M102" s="213" t="s">
        <v>19</v>
      </c>
      <c r="N102" s="214" t="s">
        <v>49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160</v>
      </c>
      <c r="AT102" s="217" t="s">
        <v>155</v>
      </c>
      <c r="AU102" s="217" t="s">
        <v>88</v>
      </c>
      <c r="AY102" s="19" t="s">
        <v>153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86</v>
      </c>
      <c r="BK102" s="218">
        <f>ROUND(I102*H102,2)</f>
        <v>0</v>
      </c>
      <c r="BL102" s="19" t="s">
        <v>160</v>
      </c>
      <c r="BM102" s="217" t="s">
        <v>160</v>
      </c>
    </row>
    <row r="103" s="2" customFormat="1">
      <c r="A103" s="40"/>
      <c r="B103" s="41"/>
      <c r="C103" s="42"/>
      <c r="D103" s="219" t="s">
        <v>161</v>
      </c>
      <c r="E103" s="42"/>
      <c r="F103" s="220" t="s">
        <v>1602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161</v>
      </c>
      <c r="AU103" s="19" t="s">
        <v>88</v>
      </c>
    </row>
    <row r="104" s="13" customFormat="1">
      <c r="A104" s="13"/>
      <c r="B104" s="224"/>
      <c r="C104" s="225"/>
      <c r="D104" s="226" t="s">
        <v>163</v>
      </c>
      <c r="E104" s="227" t="s">
        <v>19</v>
      </c>
      <c r="F104" s="228" t="s">
        <v>1603</v>
      </c>
      <c r="G104" s="225"/>
      <c r="H104" s="229">
        <v>122.34999999999999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163</v>
      </c>
      <c r="AU104" s="235" t="s">
        <v>88</v>
      </c>
      <c r="AV104" s="13" t="s">
        <v>88</v>
      </c>
      <c r="AW104" s="13" t="s">
        <v>37</v>
      </c>
      <c r="AX104" s="13" t="s">
        <v>78</v>
      </c>
      <c r="AY104" s="235" t="s">
        <v>153</v>
      </c>
    </row>
    <row r="105" s="14" customFormat="1">
      <c r="A105" s="14"/>
      <c r="B105" s="236"/>
      <c r="C105" s="237"/>
      <c r="D105" s="226" t="s">
        <v>163</v>
      </c>
      <c r="E105" s="238" t="s">
        <v>19</v>
      </c>
      <c r="F105" s="239" t="s">
        <v>586</v>
      </c>
      <c r="G105" s="237"/>
      <c r="H105" s="238" t="s">
        <v>19</v>
      </c>
      <c r="I105" s="240"/>
      <c r="J105" s="237"/>
      <c r="K105" s="237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163</v>
      </c>
      <c r="AU105" s="245" t="s">
        <v>88</v>
      </c>
      <c r="AV105" s="14" t="s">
        <v>86</v>
      </c>
      <c r="AW105" s="14" t="s">
        <v>37</v>
      </c>
      <c r="AX105" s="14" t="s">
        <v>78</v>
      </c>
      <c r="AY105" s="245" t="s">
        <v>153</v>
      </c>
    </row>
    <row r="106" s="15" customFormat="1">
      <c r="A106" s="15"/>
      <c r="B106" s="246"/>
      <c r="C106" s="247"/>
      <c r="D106" s="226" t="s">
        <v>163</v>
      </c>
      <c r="E106" s="248" t="s">
        <v>19</v>
      </c>
      <c r="F106" s="249" t="s">
        <v>166</v>
      </c>
      <c r="G106" s="247"/>
      <c r="H106" s="250">
        <v>122.34999999999999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163</v>
      </c>
      <c r="AU106" s="256" t="s">
        <v>88</v>
      </c>
      <c r="AV106" s="15" t="s">
        <v>160</v>
      </c>
      <c r="AW106" s="15" t="s">
        <v>37</v>
      </c>
      <c r="AX106" s="15" t="s">
        <v>86</v>
      </c>
      <c r="AY106" s="256" t="s">
        <v>153</v>
      </c>
    </row>
    <row r="107" s="2" customFormat="1" ht="37.8" customHeight="1">
      <c r="A107" s="40"/>
      <c r="B107" s="41"/>
      <c r="C107" s="206" t="s">
        <v>170</v>
      </c>
      <c r="D107" s="206" t="s">
        <v>155</v>
      </c>
      <c r="E107" s="207" t="s">
        <v>1604</v>
      </c>
      <c r="F107" s="208" t="s">
        <v>1605</v>
      </c>
      <c r="G107" s="209" t="s">
        <v>158</v>
      </c>
      <c r="H107" s="210">
        <v>122.34999999999999</v>
      </c>
      <c r="I107" s="211"/>
      <c r="J107" s="212">
        <f>ROUND(I107*H107,2)</f>
        <v>0</v>
      </c>
      <c r="K107" s="208" t="s">
        <v>159</v>
      </c>
      <c r="L107" s="46"/>
      <c r="M107" s="213" t="s">
        <v>19</v>
      </c>
      <c r="N107" s="214" t="s">
        <v>49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160</v>
      </c>
      <c r="AT107" s="217" t="s">
        <v>155</v>
      </c>
      <c r="AU107" s="217" t="s">
        <v>88</v>
      </c>
      <c r="AY107" s="19" t="s">
        <v>153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86</v>
      </c>
      <c r="BK107" s="218">
        <f>ROUND(I107*H107,2)</f>
        <v>0</v>
      </c>
      <c r="BL107" s="19" t="s">
        <v>160</v>
      </c>
      <c r="BM107" s="217" t="s">
        <v>174</v>
      </c>
    </row>
    <row r="108" s="2" customFormat="1">
      <c r="A108" s="40"/>
      <c r="B108" s="41"/>
      <c r="C108" s="42"/>
      <c r="D108" s="219" t="s">
        <v>161</v>
      </c>
      <c r="E108" s="42"/>
      <c r="F108" s="220" t="s">
        <v>1606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88</v>
      </c>
    </row>
    <row r="109" s="2" customFormat="1" ht="16.5" customHeight="1">
      <c r="A109" s="40"/>
      <c r="B109" s="41"/>
      <c r="C109" s="206" t="s">
        <v>160</v>
      </c>
      <c r="D109" s="206" t="s">
        <v>155</v>
      </c>
      <c r="E109" s="207" t="s">
        <v>594</v>
      </c>
      <c r="F109" s="208" t="s">
        <v>595</v>
      </c>
      <c r="G109" s="209" t="s">
        <v>596</v>
      </c>
      <c r="H109" s="210">
        <v>250</v>
      </c>
      <c r="I109" s="211"/>
      <c r="J109" s="212">
        <f>ROUND(I109*H109,2)</f>
        <v>0</v>
      </c>
      <c r="K109" s="208" t="s">
        <v>159</v>
      </c>
      <c r="L109" s="46"/>
      <c r="M109" s="213" t="s">
        <v>19</v>
      </c>
      <c r="N109" s="214" t="s">
        <v>49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160</v>
      </c>
      <c r="AT109" s="217" t="s">
        <v>155</v>
      </c>
      <c r="AU109" s="217" t="s">
        <v>88</v>
      </c>
      <c r="AY109" s="19" t="s">
        <v>153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86</v>
      </c>
      <c r="BK109" s="218">
        <f>ROUND(I109*H109,2)</f>
        <v>0</v>
      </c>
      <c r="BL109" s="19" t="s">
        <v>160</v>
      </c>
      <c r="BM109" s="217" t="s">
        <v>182</v>
      </c>
    </row>
    <row r="110" s="2" customFormat="1">
      <c r="A110" s="40"/>
      <c r="B110" s="41"/>
      <c r="C110" s="42"/>
      <c r="D110" s="219" t="s">
        <v>161</v>
      </c>
      <c r="E110" s="42"/>
      <c r="F110" s="220" t="s">
        <v>597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161</v>
      </c>
      <c r="AU110" s="19" t="s">
        <v>88</v>
      </c>
    </row>
    <row r="111" s="13" customFormat="1">
      <c r="A111" s="13"/>
      <c r="B111" s="224"/>
      <c r="C111" s="225"/>
      <c r="D111" s="226" t="s">
        <v>163</v>
      </c>
      <c r="E111" s="227" t="s">
        <v>19</v>
      </c>
      <c r="F111" s="228" t="s">
        <v>1521</v>
      </c>
      <c r="G111" s="225"/>
      <c r="H111" s="229">
        <v>250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163</v>
      </c>
      <c r="AU111" s="235" t="s">
        <v>88</v>
      </c>
      <c r="AV111" s="13" t="s">
        <v>88</v>
      </c>
      <c r="AW111" s="13" t="s">
        <v>37</v>
      </c>
      <c r="AX111" s="13" t="s">
        <v>78</v>
      </c>
      <c r="AY111" s="235" t="s">
        <v>153</v>
      </c>
    </row>
    <row r="112" s="15" customFormat="1">
      <c r="A112" s="15"/>
      <c r="B112" s="246"/>
      <c r="C112" s="247"/>
      <c r="D112" s="226" t="s">
        <v>163</v>
      </c>
      <c r="E112" s="248" t="s">
        <v>19</v>
      </c>
      <c r="F112" s="249" t="s">
        <v>166</v>
      </c>
      <c r="G112" s="247"/>
      <c r="H112" s="250">
        <v>250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163</v>
      </c>
      <c r="AU112" s="256" t="s">
        <v>88</v>
      </c>
      <c r="AV112" s="15" t="s">
        <v>160</v>
      </c>
      <c r="AW112" s="15" t="s">
        <v>37</v>
      </c>
      <c r="AX112" s="15" t="s">
        <v>86</v>
      </c>
      <c r="AY112" s="256" t="s">
        <v>153</v>
      </c>
    </row>
    <row r="113" s="2" customFormat="1" ht="24.15" customHeight="1">
      <c r="A113" s="40"/>
      <c r="B113" s="41"/>
      <c r="C113" s="206" t="s">
        <v>191</v>
      </c>
      <c r="D113" s="206" t="s">
        <v>155</v>
      </c>
      <c r="E113" s="207" t="s">
        <v>598</v>
      </c>
      <c r="F113" s="208" t="s">
        <v>599</v>
      </c>
      <c r="G113" s="209" t="s">
        <v>600</v>
      </c>
      <c r="H113" s="210">
        <v>30</v>
      </c>
      <c r="I113" s="211"/>
      <c r="J113" s="212">
        <f>ROUND(I113*H113,2)</f>
        <v>0</v>
      </c>
      <c r="K113" s="208" t="s">
        <v>159</v>
      </c>
      <c r="L113" s="46"/>
      <c r="M113" s="213" t="s">
        <v>19</v>
      </c>
      <c r="N113" s="214" t="s">
        <v>49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160</v>
      </c>
      <c r="AT113" s="217" t="s">
        <v>155</v>
      </c>
      <c r="AU113" s="217" t="s">
        <v>88</v>
      </c>
      <c r="AY113" s="19" t="s">
        <v>153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86</v>
      </c>
      <c r="BK113" s="218">
        <f>ROUND(I113*H113,2)</f>
        <v>0</v>
      </c>
      <c r="BL113" s="19" t="s">
        <v>160</v>
      </c>
      <c r="BM113" s="217" t="s">
        <v>194</v>
      </c>
    </row>
    <row r="114" s="2" customFormat="1">
      <c r="A114" s="40"/>
      <c r="B114" s="41"/>
      <c r="C114" s="42"/>
      <c r="D114" s="219" t="s">
        <v>161</v>
      </c>
      <c r="E114" s="42"/>
      <c r="F114" s="220" t="s">
        <v>601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88</v>
      </c>
    </row>
    <row r="115" s="13" customFormat="1">
      <c r="A115" s="13"/>
      <c r="B115" s="224"/>
      <c r="C115" s="225"/>
      <c r="D115" s="226" t="s">
        <v>163</v>
      </c>
      <c r="E115" s="227" t="s">
        <v>19</v>
      </c>
      <c r="F115" s="228" t="s">
        <v>254</v>
      </c>
      <c r="G115" s="225"/>
      <c r="H115" s="229">
        <v>30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163</v>
      </c>
      <c r="AU115" s="235" t="s">
        <v>88</v>
      </c>
      <c r="AV115" s="13" t="s">
        <v>88</v>
      </c>
      <c r="AW115" s="13" t="s">
        <v>37</v>
      </c>
      <c r="AX115" s="13" t="s">
        <v>78</v>
      </c>
      <c r="AY115" s="235" t="s">
        <v>153</v>
      </c>
    </row>
    <row r="116" s="15" customFormat="1">
      <c r="A116" s="15"/>
      <c r="B116" s="246"/>
      <c r="C116" s="247"/>
      <c r="D116" s="226" t="s">
        <v>163</v>
      </c>
      <c r="E116" s="248" t="s">
        <v>19</v>
      </c>
      <c r="F116" s="249" t="s">
        <v>166</v>
      </c>
      <c r="G116" s="247"/>
      <c r="H116" s="250">
        <v>30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163</v>
      </c>
      <c r="AU116" s="256" t="s">
        <v>88</v>
      </c>
      <c r="AV116" s="15" t="s">
        <v>160</v>
      </c>
      <c r="AW116" s="15" t="s">
        <v>37</v>
      </c>
      <c r="AX116" s="15" t="s">
        <v>86</v>
      </c>
      <c r="AY116" s="256" t="s">
        <v>153</v>
      </c>
    </row>
    <row r="117" s="2" customFormat="1" ht="49.05" customHeight="1">
      <c r="A117" s="40"/>
      <c r="B117" s="41"/>
      <c r="C117" s="206" t="s">
        <v>174</v>
      </c>
      <c r="D117" s="206" t="s">
        <v>155</v>
      </c>
      <c r="E117" s="207" t="s">
        <v>602</v>
      </c>
      <c r="F117" s="208" t="s">
        <v>603</v>
      </c>
      <c r="G117" s="209" t="s">
        <v>274</v>
      </c>
      <c r="H117" s="210">
        <v>5.9500000000000002</v>
      </c>
      <c r="I117" s="211"/>
      <c r="J117" s="212">
        <f>ROUND(I117*H117,2)</f>
        <v>0</v>
      </c>
      <c r="K117" s="208" t="s">
        <v>159</v>
      </c>
      <c r="L117" s="46"/>
      <c r="M117" s="213" t="s">
        <v>19</v>
      </c>
      <c r="N117" s="214" t="s">
        <v>49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160</v>
      </c>
      <c r="AT117" s="217" t="s">
        <v>155</v>
      </c>
      <c r="AU117" s="217" t="s">
        <v>88</v>
      </c>
      <c r="AY117" s="19" t="s">
        <v>153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86</v>
      </c>
      <c r="BK117" s="218">
        <f>ROUND(I117*H117,2)</f>
        <v>0</v>
      </c>
      <c r="BL117" s="19" t="s">
        <v>160</v>
      </c>
      <c r="BM117" s="217" t="s">
        <v>8</v>
      </c>
    </row>
    <row r="118" s="2" customFormat="1">
      <c r="A118" s="40"/>
      <c r="B118" s="41"/>
      <c r="C118" s="42"/>
      <c r="D118" s="219" t="s">
        <v>161</v>
      </c>
      <c r="E118" s="42"/>
      <c r="F118" s="220" t="s">
        <v>604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88</v>
      </c>
    </row>
    <row r="119" s="13" customFormat="1">
      <c r="A119" s="13"/>
      <c r="B119" s="224"/>
      <c r="C119" s="225"/>
      <c r="D119" s="226" t="s">
        <v>163</v>
      </c>
      <c r="E119" s="227" t="s">
        <v>19</v>
      </c>
      <c r="F119" s="228" t="s">
        <v>1607</v>
      </c>
      <c r="G119" s="225"/>
      <c r="H119" s="229">
        <v>5.9500000000000002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163</v>
      </c>
      <c r="AU119" s="235" t="s">
        <v>88</v>
      </c>
      <c r="AV119" s="13" t="s">
        <v>88</v>
      </c>
      <c r="AW119" s="13" t="s">
        <v>37</v>
      </c>
      <c r="AX119" s="13" t="s">
        <v>78</v>
      </c>
      <c r="AY119" s="235" t="s">
        <v>153</v>
      </c>
    </row>
    <row r="120" s="14" customFormat="1">
      <c r="A120" s="14"/>
      <c r="B120" s="236"/>
      <c r="C120" s="237"/>
      <c r="D120" s="226" t="s">
        <v>163</v>
      </c>
      <c r="E120" s="238" t="s">
        <v>19</v>
      </c>
      <c r="F120" s="239" t="s">
        <v>606</v>
      </c>
      <c r="G120" s="237"/>
      <c r="H120" s="238" t="s">
        <v>19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163</v>
      </c>
      <c r="AU120" s="245" t="s">
        <v>88</v>
      </c>
      <c r="AV120" s="14" t="s">
        <v>86</v>
      </c>
      <c r="AW120" s="14" t="s">
        <v>37</v>
      </c>
      <c r="AX120" s="14" t="s">
        <v>78</v>
      </c>
      <c r="AY120" s="245" t="s">
        <v>153</v>
      </c>
    </row>
    <row r="121" s="15" customFormat="1">
      <c r="A121" s="15"/>
      <c r="B121" s="246"/>
      <c r="C121" s="247"/>
      <c r="D121" s="226" t="s">
        <v>163</v>
      </c>
      <c r="E121" s="248" t="s">
        <v>19</v>
      </c>
      <c r="F121" s="249" t="s">
        <v>166</v>
      </c>
      <c r="G121" s="247"/>
      <c r="H121" s="250">
        <v>5.9500000000000002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163</v>
      </c>
      <c r="AU121" s="256" t="s">
        <v>88</v>
      </c>
      <c r="AV121" s="15" t="s">
        <v>160</v>
      </c>
      <c r="AW121" s="15" t="s">
        <v>37</v>
      </c>
      <c r="AX121" s="15" t="s">
        <v>86</v>
      </c>
      <c r="AY121" s="256" t="s">
        <v>153</v>
      </c>
    </row>
    <row r="122" s="2" customFormat="1" ht="49.05" customHeight="1">
      <c r="A122" s="40"/>
      <c r="B122" s="41"/>
      <c r="C122" s="206" t="s">
        <v>203</v>
      </c>
      <c r="D122" s="206" t="s">
        <v>155</v>
      </c>
      <c r="E122" s="207" t="s">
        <v>607</v>
      </c>
      <c r="F122" s="208" t="s">
        <v>608</v>
      </c>
      <c r="G122" s="209" t="s">
        <v>274</v>
      </c>
      <c r="H122" s="210">
        <v>8.1500000000000004</v>
      </c>
      <c r="I122" s="211"/>
      <c r="J122" s="212">
        <f>ROUND(I122*H122,2)</f>
        <v>0</v>
      </c>
      <c r="K122" s="208" t="s">
        <v>159</v>
      </c>
      <c r="L122" s="46"/>
      <c r="M122" s="213" t="s">
        <v>19</v>
      </c>
      <c r="N122" s="214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160</v>
      </c>
      <c r="AT122" s="217" t="s">
        <v>155</v>
      </c>
      <c r="AU122" s="217" t="s">
        <v>88</v>
      </c>
      <c r="AY122" s="19" t="s">
        <v>153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160</v>
      </c>
      <c r="BM122" s="217" t="s">
        <v>206</v>
      </c>
    </row>
    <row r="123" s="2" customFormat="1">
      <c r="A123" s="40"/>
      <c r="B123" s="41"/>
      <c r="C123" s="42"/>
      <c r="D123" s="219" t="s">
        <v>161</v>
      </c>
      <c r="E123" s="42"/>
      <c r="F123" s="220" t="s">
        <v>609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161</v>
      </c>
      <c r="AU123" s="19" t="s">
        <v>88</v>
      </c>
    </row>
    <row r="124" s="13" customFormat="1">
      <c r="A124" s="13"/>
      <c r="B124" s="224"/>
      <c r="C124" s="225"/>
      <c r="D124" s="226" t="s">
        <v>163</v>
      </c>
      <c r="E124" s="227" t="s">
        <v>19</v>
      </c>
      <c r="F124" s="228" t="s">
        <v>1608</v>
      </c>
      <c r="G124" s="225"/>
      <c r="H124" s="229">
        <v>8.1500000000000004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163</v>
      </c>
      <c r="AU124" s="235" t="s">
        <v>88</v>
      </c>
      <c r="AV124" s="13" t="s">
        <v>88</v>
      </c>
      <c r="AW124" s="13" t="s">
        <v>37</v>
      </c>
      <c r="AX124" s="13" t="s">
        <v>78</v>
      </c>
      <c r="AY124" s="235" t="s">
        <v>153</v>
      </c>
    </row>
    <row r="125" s="14" customFormat="1">
      <c r="A125" s="14"/>
      <c r="B125" s="236"/>
      <c r="C125" s="237"/>
      <c r="D125" s="226" t="s">
        <v>163</v>
      </c>
      <c r="E125" s="238" t="s">
        <v>19</v>
      </c>
      <c r="F125" s="239" t="s">
        <v>611</v>
      </c>
      <c r="G125" s="237"/>
      <c r="H125" s="238" t="s">
        <v>19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163</v>
      </c>
      <c r="AU125" s="245" t="s">
        <v>88</v>
      </c>
      <c r="AV125" s="14" t="s">
        <v>86</v>
      </c>
      <c r="AW125" s="14" t="s">
        <v>37</v>
      </c>
      <c r="AX125" s="14" t="s">
        <v>78</v>
      </c>
      <c r="AY125" s="245" t="s">
        <v>153</v>
      </c>
    </row>
    <row r="126" s="15" customFormat="1">
      <c r="A126" s="15"/>
      <c r="B126" s="246"/>
      <c r="C126" s="247"/>
      <c r="D126" s="226" t="s">
        <v>163</v>
      </c>
      <c r="E126" s="248" t="s">
        <v>19</v>
      </c>
      <c r="F126" s="249" t="s">
        <v>166</v>
      </c>
      <c r="G126" s="247"/>
      <c r="H126" s="250">
        <v>8.1500000000000004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163</v>
      </c>
      <c r="AU126" s="256" t="s">
        <v>88</v>
      </c>
      <c r="AV126" s="15" t="s">
        <v>160</v>
      </c>
      <c r="AW126" s="15" t="s">
        <v>37</v>
      </c>
      <c r="AX126" s="15" t="s">
        <v>86</v>
      </c>
      <c r="AY126" s="256" t="s">
        <v>153</v>
      </c>
    </row>
    <row r="127" s="2" customFormat="1" ht="16.5" customHeight="1">
      <c r="A127" s="40"/>
      <c r="B127" s="41"/>
      <c r="C127" s="206" t="s">
        <v>182</v>
      </c>
      <c r="D127" s="206" t="s">
        <v>155</v>
      </c>
      <c r="E127" s="207" t="s">
        <v>1609</v>
      </c>
      <c r="F127" s="208" t="s">
        <v>1610</v>
      </c>
      <c r="G127" s="209" t="s">
        <v>1042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160</v>
      </c>
      <c r="AT127" s="217" t="s">
        <v>155</v>
      </c>
      <c r="AU127" s="217" t="s">
        <v>88</v>
      </c>
      <c r="AY127" s="19" t="s">
        <v>153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86</v>
      </c>
      <c r="BK127" s="218">
        <f>ROUND(I127*H127,2)</f>
        <v>0</v>
      </c>
      <c r="BL127" s="19" t="s">
        <v>160</v>
      </c>
      <c r="BM127" s="217" t="s">
        <v>211</v>
      </c>
    </row>
    <row r="128" s="2" customFormat="1" ht="49.05" customHeight="1">
      <c r="A128" s="40"/>
      <c r="B128" s="41"/>
      <c r="C128" s="206" t="s">
        <v>213</v>
      </c>
      <c r="D128" s="206" t="s">
        <v>155</v>
      </c>
      <c r="E128" s="207" t="s">
        <v>612</v>
      </c>
      <c r="F128" s="208" t="s">
        <v>613</v>
      </c>
      <c r="G128" s="209" t="s">
        <v>274</v>
      </c>
      <c r="H128" s="210">
        <v>12.550000000000001</v>
      </c>
      <c r="I128" s="211"/>
      <c r="J128" s="212">
        <f>ROUND(I128*H128,2)</f>
        <v>0</v>
      </c>
      <c r="K128" s="208" t="s">
        <v>159</v>
      </c>
      <c r="L128" s="46"/>
      <c r="M128" s="213" t="s">
        <v>19</v>
      </c>
      <c r="N128" s="214" t="s">
        <v>49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160</v>
      </c>
      <c r="AT128" s="217" t="s">
        <v>155</v>
      </c>
      <c r="AU128" s="217" t="s">
        <v>88</v>
      </c>
      <c r="AY128" s="19" t="s">
        <v>153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86</v>
      </c>
      <c r="BK128" s="218">
        <f>ROUND(I128*H128,2)</f>
        <v>0</v>
      </c>
      <c r="BL128" s="19" t="s">
        <v>160</v>
      </c>
      <c r="BM128" s="217" t="s">
        <v>216</v>
      </c>
    </row>
    <row r="129" s="2" customFormat="1">
      <c r="A129" s="40"/>
      <c r="B129" s="41"/>
      <c r="C129" s="42"/>
      <c r="D129" s="219" t="s">
        <v>161</v>
      </c>
      <c r="E129" s="42"/>
      <c r="F129" s="220" t="s">
        <v>614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88</v>
      </c>
    </row>
    <row r="130" s="13" customFormat="1">
      <c r="A130" s="13"/>
      <c r="B130" s="224"/>
      <c r="C130" s="225"/>
      <c r="D130" s="226" t="s">
        <v>163</v>
      </c>
      <c r="E130" s="227" t="s">
        <v>19</v>
      </c>
      <c r="F130" s="228" t="s">
        <v>1611</v>
      </c>
      <c r="G130" s="225"/>
      <c r="H130" s="229">
        <v>12.550000000000001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163</v>
      </c>
      <c r="AU130" s="235" t="s">
        <v>88</v>
      </c>
      <c r="AV130" s="13" t="s">
        <v>88</v>
      </c>
      <c r="AW130" s="13" t="s">
        <v>37</v>
      </c>
      <c r="AX130" s="13" t="s">
        <v>78</v>
      </c>
      <c r="AY130" s="235" t="s">
        <v>153</v>
      </c>
    </row>
    <row r="131" s="14" customFormat="1">
      <c r="A131" s="14"/>
      <c r="B131" s="236"/>
      <c r="C131" s="237"/>
      <c r="D131" s="226" t="s">
        <v>163</v>
      </c>
      <c r="E131" s="238" t="s">
        <v>19</v>
      </c>
      <c r="F131" s="239" t="s">
        <v>616</v>
      </c>
      <c r="G131" s="237"/>
      <c r="H131" s="238" t="s">
        <v>19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163</v>
      </c>
      <c r="AU131" s="245" t="s">
        <v>88</v>
      </c>
      <c r="AV131" s="14" t="s">
        <v>86</v>
      </c>
      <c r="AW131" s="14" t="s">
        <v>37</v>
      </c>
      <c r="AX131" s="14" t="s">
        <v>78</v>
      </c>
      <c r="AY131" s="245" t="s">
        <v>153</v>
      </c>
    </row>
    <row r="132" s="15" customFormat="1">
      <c r="A132" s="15"/>
      <c r="B132" s="246"/>
      <c r="C132" s="247"/>
      <c r="D132" s="226" t="s">
        <v>163</v>
      </c>
      <c r="E132" s="248" t="s">
        <v>19</v>
      </c>
      <c r="F132" s="249" t="s">
        <v>166</v>
      </c>
      <c r="G132" s="247"/>
      <c r="H132" s="250">
        <v>12.550000000000001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163</v>
      </c>
      <c r="AU132" s="256" t="s">
        <v>88</v>
      </c>
      <c r="AV132" s="15" t="s">
        <v>160</v>
      </c>
      <c r="AW132" s="15" t="s">
        <v>37</v>
      </c>
      <c r="AX132" s="15" t="s">
        <v>86</v>
      </c>
      <c r="AY132" s="256" t="s">
        <v>153</v>
      </c>
    </row>
    <row r="133" s="2" customFormat="1" ht="49.05" customHeight="1">
      <c r="A133" s="40"/>
      <c r="B133" s="41"/>
      <c r="C133" s="206" t="s">
        <v>194</v>
      </c>
      <c r="D133" s="206" t="s">
        <v>155</v>
      </c>
      <c r="E133" s="207" t="s">
        <v>617</v>
      </c>
      <c r="F133" s="208" t="s">
        <v>618</v>
      </c>
      <c r="G133" s="209" t="s">
        <v>274</v>
      </c>
      <c r="H133" s="210">
        <v>3.4500000000000002</v>
      </c>
      <c r="I133" s="211"/>
      <c r="J133" s="212">
        <f>ROUND(I133*H133,2)</f>
        <v>0</v>
      </c>
      <c r="K133" s="208" t="s">
        <v>159</v>
      </c>
      <c r="L133" s="46"/>
      <c r="M133" s="213" t="s">
        <v>19</v>
      </c>
      <c r="N133" s="214" t="s">
        <v>49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160</v>
      </c>
      <c r="AT133" s="217" t="s">
        <v>155</v>
      </c>
      <c r="AU133" s="217" t="s">
        <v>88</v>
      </c>
      <c r="AY133" s="19" t="s">
        <v>153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86</v>
      </c>
      <c r="BK133" s="218">
        <f>ROUND(I133*H133,2)</f>
        <v>0</v>
      </c>
      <c r="BL133" s="19" t="s">
        <v>160</v>
      </c>
      <c r="BM133" s="217" t="s">
        <v>224</v>
      </c>
    </row>
    <row r="134" s="2" customFormat="1">
      <c r="A134" s="40"/>
      <c r="B134" s="41"/>
      <c r="C134" s="42"/>
      <c r="D134" s="219" t="s">
        <v>161</v>
      </c>
      <c r="E134" s="42"/>
      <c r="F134" s="220" t="s">
        <v>619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161</v>
      </c>
      <c r="AU134" s="19" t="s">
        <v>88</v>
      </c>
    </row>
    <row r="135" s="13" customFormat="1">
      <c r="A135" s="13"/>
      <c r="B135" s="224"/>
      <c r="C135" s="225"/>
      <c r="D135" s="226" t="s">
        <v>163</v>
      </c>
      <c r="E135" s="227" t="s">
        <v>19</v>
      </c>
      <c r="F135" s="228" t="s">
        <v>1612</v>
      </c>
      <c r="G135" s="225"/>
      <c r="H135" s="229">
        <v>3.4500000000000002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163</v>
      </c>
      <c r="AU135" s="235" t="s">
        <v>88</v>
      </c>
      <c r="AV135" s="13" t="s">
        <v>88</v>
      </c>
      <c r="AW135" s="13" t="s">
        <v>37</v>
      </c>
      <c r="AX135" s="13" t="s">
        <v>78</v>
      </c>
      <c r="AY135" s="235" t="s">
        <v>153</v>
      </c>
    </row>
    <row r="136" s="14" customFormat="1">
      <c r="A136" s="14"/>
      <c r="B136" s="236"/>
      <c r="C136" s="237"/>
      <c r="D136" s="226" t="s">
        <v>163</v>
      </c>
      <c r="E136" s="238" t="s">
        <v>19</v>
      </c>
      <c r="F136" s="239" t="s">
        <v>620</v>
      </c>
      <c r="G136" s="237"/>
      <c r="H136" s="238" t="s">
        <v>19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163</v>
      </c>
      <c r="AU136" s="245" t="s">
        <v>88</v>
      </c>
      <c r="AV136" s="14" t="s">
        <v>86</v>
      </c>
      <c r="AW136" s="14" t="s">
        <v>37</v>
      </c>
      <c r="AX136" s="14" t="s">
        <v>78</v>
      </c>
      <c r="AY136" s="245" t="s">
        <v>153</v>
      </c>
    </row>
    <row r="137" s="15" customFormat="1">
      <c r="A137" s="15"/>
      <c r="B137" s="246"/>
      <c r="C137" s="247"/>
      <c r="D137" s="226" t="s">
        <v>163</v>
      </c>
      <c r="E137" s="248" t="s">
        <v>19</v>
      </c>
      <c r="F137" s="249" t="s">
        <v>166</v>
      </c>
      <c r="G137" s="247"/>
      <c r="H137" s="250">
        <v>3.4500000000000002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163</v>
      </c>
      <c r="AU137" s="256" t="s">
        <v>88</v>
      </c>
      <c r="AV137" s="15" t="s">
        <v>160</v>
      </c>
      <c r="AW137" s="15" t="s">
        <v>37</v>
      </c>
      <c r="AX137" s="15" t="s">
        <v>86</v>
      </c>
      <c r="AY137" s="256" t="s">
        <v>153</v>
      </c>
    </row>
    <row r="138" s="2" customFormat="1" ht="49.05" customHeight="1">
      <c r="A138" s="40"/>
      <c r="B138" s="41"/>
      <c r="C138" s="206" t="s">
        <v>226</v>
      </c>
      <c r="D138" s="206" t="s">
        <v>155</v>
      </c>
      <c r="E138" s="207" t="s">
        <v>621</v>
      </c>
      <c r="F138" s="208" t="s">
        <v>622</v>
      </c>
      <c r="G138" s="209" t="s">
        <v>274</v>
      </c>
      <c r="H138" s="210">
        <v>5.7999999999999998</v>
      </c>
      <c r="I138" s="211"/>
      <c r="J138" s="212">
        <f>ROUND(I138*H138,2)</f>
        <v>0</v>
      </c>
      <c r="K138" s="208" t="s">
        <v>159</v>
      </c>
      <c r="L138" s="46"/>
      <c r="M138" s="213" t="s">
        <v>19</v>
      </c>
      <c r="N138" s="214" t="s">
        <v>49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160</v>
      </c>
      <c r="AT138" s="217" t="s">
        <v>155</v>
      </c>
      <c r="AU138" s="217" t="s">
        <v>88</v>
      </c>
      <c r="AY138" s="19" t="s">
        <v>153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86</v>
      </c>
      <c r="BK138" s="218">
        <f>ROUND(I138*H138,2)</f>
        <v>0</v>
      </c>
      <c r="BL138" s="19" t="s">
        <v>160</v>
      </c>
      <c r="BM138" s="217" t="s">
        <v>229</v>
      </c>
    </row>
    <row r="139" s="2" customFormat="1">
      <c r="A139" s="40"/>
      <c r="B139" s="41"/>
      <c r="C139" s="42"/>
      <c r="D139" s="219" t="s">
        <v>161</v>
      </c>
      <c r="E139" s="42"/>
      <c r="F139" s="220" t="s">
        <v>623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161</v>
      </c>
      <c r="AU139" s="19" t="s">
        <v>88</v>
      </c>
    </row>
    <row r="140" s="13" customFormat="1">
      <c r="A140" s="13"/>
      <c r="B140" s="224"/>
      <c r="C140" s="225"/>
      <c r="D140" s="226" t="s">
        <v>163</v>
      </c>
      <c r="E140" s="227" t="s">
        <v>19</v>
      </c>
      <c r="F140" s="228" t="s">
        <v>1613</v>
      </c>
      <c r="G140" s="225"/>
      <c r="H140" s="229">
        <v>5.7999999999999998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163</v>
      </c>
      <c r="AU140" s="235" t="s">
        <v>88</v>
      </c>
      <c r="AV140" s="13" t="s">
        <v>88</v>
      </c>
      <c r="AW140" s="13" t="s">
        <v>37</v>
      </c>
      <c r="AX140" s="13" t="s">
        <v>78</v>
      </c>
      <c r="AY140" s="235" t="s">
        <v>153</v>
      </c>
    </row>
    <row r="141" s="14" customFormat="1">
      <c r="A141" s="14"/>
      <c r="B141" s="236"/>
      <c r="C141" s="237"/>
      <c r="D141" s="226" t="s">
        <v>163</v>
      </c>
      <c r="E141" s="238" t="s">
        <v>19</v>
      </c>
      <c r="F141" s="239" t="s">
        <v>625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163</v>
      </c>
      <c r="AU141" s="245" t="s">
        <v>88</v>
      </c>
      <c r="AV141" s="14" t="s">
        <v>86</v>
      </c>
      <c r="AW141" s="14" t="s">
        <v>37</v>
      </c>
      <c r="AX141" s="14" t="s">
        <v>78</v>
      </c>
      <c r="AY141" s="245" t="s">
        <v>153</v>
      </c>
    </row>
    <row r="142" s="15" customFormat="1">
      <c r="A142" s="15"/>
      <c r="B142" s="246"/>
      <c r="C142" s="247"/>
      <c r="D142" s="226" t="s">
        <v>163</v>
      </c>
      <c r="E142" s="248" t="s">
        <v>19</v>
      </c>
      <c r="F142" s="249" t="s">
        <v>166</v>
      </c>
      <c r="G142" s="247"/>
      <c r="H142" s="250">
        <v>5.7999999999999998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163</v>
      </c>
      <c r="AU142" s="256" t="s">
        <v>88</v>
      </c>
      <c r="AV142" s="15" t="s">
        <v>160</v>
      </c>
      <c r="AW142" s="15" t="s">
        <v>37</v>
      </c>
      <c r="AX142" s="15" t="s">
        <v>86</v>
      </c>
      <c r="AY142" s="256" t="s">
        <v>153</v>
      </c>
    </row>
    <row r="143" s="2" customFormat="1" ht="16.5" customHeight="1">
      <c r="A143" s="40"/>
      <c r="B143" s="41"/>
      <c r="C143" s="206" t="s">
        <v>8</v>
      </c>
      <c r="D143" s="206" t="s">
        <v>155</v>
      </c>
      <c r="E143" s="207" t="s">
        <v>626</v>
      </c>
      <c r="F143" s="208" t="s">
        <v>627</v>
      </c>
      <c r="G143" s="209" t="s">
        <v>158</v>
      </c>
      <c r="H143" s="210">
        <v>256.88400000000001</v>
      </c>
      <c r="I143" s="211"/>
      <c r="J143" s="212">
        <f>ROUND(I143*H143,2)</f>
        <v>0</v>
      </c>
      <c r="K143" s="208" t="s">
        <v>159</v>
      </c>
      <c r="L143" s="46"/>
      <c r="M143" s="213" t="s">
        <v>19</v>
      </c>
      <c r="N143" s="214" t="s">
        <v>49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160</v>
      </c>
      <c r="AT143" s="217" t="s">
        <v>155</v>
      </c>
      <c r="AU143" s="217" t="s">
        <v>88</v>
      </c>
      <c r="AY143" s="19" t="s">
        <v>153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86</v>
      </c>
      <c r="BK143" s="218">
        <f>ROUND(I143*H143,2)</f>
        <v>0</v>
      </c>
      <c r="BL143" s="19" t="s">
        <v>160</v>
      </c>
      <c r="BM143" s="217" t="s">
        <v>236</v>
      </c>
    </row>
    <row r="144" s="2" customFormat="1">
      <c r="A144" s="40"/>
      <c r="B144" s="41"/>
      <c r="C144" s="42"/>
      <c r="D144" s="219" t="s">
        <v>161</v>
      </c>
      <c r="E144" s="42"/>
      <c r="F144" s="220" t="s">
        <v>628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161</v>
      </c>
      <c r="AU144" s="19" t="s">
        <v>88</v>
      </c>
    </row>
    <row r="145" s="13" customFormat="1">
      <c r="A145" s="13"/>
      <c r="B145" s="224"/>
      <c r="C145" s="225"/>
      <c r="D145" s="226" t="s">
        <v>163</v>
      </c>
      <c r="E145" s="227" t="s">
        <v>19</v>
      </c>
      <c r="F145" s="228" t="s">
        <v>1614</v>
      </c>
      <c r="G145" s="225"/>
      <c r="H145" s="229">
        <v>256.88400000000001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163</v>
      </c>
      <c r="AU145" s="235" t="s">
        <v>88</v>
      </c>
      <c r="AV145" s="13" t="s">
        <v>88</v>
      </c>
      <c r="AW145" s="13" t="s">
        <v>37</v>
      </c>
      <c r="AX145" s="13" t="s">
        <v>78</v>
      </c>
      <c r="AY145" s="235" t="s">
        <v>153</v>
      </c>
    </row>
    <row r="146" s="14" customFormat="1">
      <c r="A146" s="14"/>
      <c r="B146" s="236"/>
      <c r="C146" s="237"/>
      <c r="D146" s="226" t="s">
        <v>163</v>
      </c>
      <c r="E146" s="238" t="s">
        <v>19</v>
      </c>
      <c r="F146" s="239" t="s">
        <v>586</v>
      </c>
      <c r="G146" s="237"/>
      <c r="H146" s="238" t="s">
        <v>19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163</v>
      </c>
      <c r="AU146" s="245" t="s">
        <v>88</v>
      </c>
      <c r="AV146" s="14" t="s">
        <v>86</v>
      </c>
      <c r="AW146" s="14" t="s">
        <v>37</v>
      </c>
      <c r="AX146" s="14" t="s">
        <v>78</v>
      </c>
      <c r="AY146" s="245" t="s">
        <v>153</v>
      </c>
    </row>
    <row r="147" s="15" customFormat="1">
      <c r="A147" s="15"/>
      <c r="B147" s="246"/>
      <c r="C147" s="247"/>
      <c r="D147" s="226" t="s">
        <v>163</v>
      </c>
      <c r="E147" s="248" t="s">
        <v>19</v>
      </c>
      <c r="F147" s="249" t="s">
        <v>166</v>
      </c>
      <c r="G147" s="247"/>
      <c r="H147" s="250">
        <v>256.88400000000001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163</v>
      </c>
      <c r="AU147" s="256" t="s">
        <v>88</v>
      </c>
      <c r="AV147" s="15" t="s">
        <v>160</v>
      </c>
      <c r="AW147" s="15" t="s">
        <v>37</v>
      </c>
      <c r="AX147" s="15" t="s">
        <v>86</v>
      </c>
      <c r="AY147" s="256" t="s">
        <v>153</v>
      </c>
    </row>
    <row r="148" s="2" customFormat="1" ht="24.15" customHeight="1">
      <c r="A148" s="40"/>
      <c r="B148" s="41"/>
      <c r="C148" s="206" t="s">
        <v>240</v>
      </c>
      <c r="D148" s="206" t="s">
        <v>155</v>
      </c>
      <c r="E148" s="207" t="s">
        <v>637</v>
      </c>
      <c r="F148" s="208" t="s">
        <v>638</v>
      </c>
      <c r="G148" s="209" t="s">
        <v>173</v>
      </c>
      <c r="H148" s="210">
        <v>49.344999999999999</v>
      </c>
      <c r="I148" s="211"/>
      <c r="J148" s="212">
        <f>ROUND(I148*H148,2)</f>
        <v>0</v>
      </c>
      <c r="K148" s="208" t="s">
        <v>159</v>
      </c>
      <c r="L148" s="46"/>
      <c r="M148" s="213" t="s">
        <v>19</v>
      </c>
      <c r="N148" s="214" t="s">
        <v>49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160</v>
      </c>
      <c r="AT148" s="217" t="s">
        <v>155</v>
      </c>
      <c r="AU148" s="217" t="s">
        <v>88</v>
      </c>
      <c r="AY148" s="19" t="s">
        <v>153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86</v>
      </c>
      <c r="BK148" s="218">
        <f>ROUND(I148*H148,2)</f>
        <v>0</v>
      </c>
      <c r="BL148" s="19" t="s">
        <v>160</v>
      </c>
      <c r="BM148" s="217" t="s">
        <v>243</v>
      </c>
    </row>
    <row r="149" s="2" customFormat="1">
      <c r="A149" s="40"/>
      <c r="B149" s="41"/>
      <c r="C149" s="42"/>
      <c r="D149" s="219" t="s">
        <v>161</v>
      </c>
      <c r="E149" s="42"/>
      <c r="F149" s="220" t="s">
        <v>639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88</v>
      </c>
    </row>
    <row r="150" s="14" customFormat="1">
      <c r="A150" s="14"/>
      <c r="B150" s="236"/>
      <c r="C150" s="237"/>
      <c r="D150" s="226" t="s">
        <v>163</v>
      </c>
      <c r="E150" s="238" t="s">
        <v>19</v>
      </c>
      <c r="F150" s="239" t="s">
        <v>646</v>
      </c>
      <c r="G150" s="237"/>
      <c r="H150" s="238" t="s">
        <v>19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163</v>
      </c>
      <c r="AU150" s="245" t="s">
        <v>88</v>
      </c>
      <c r="AV150" s="14" t="s">
        <v>86</v>
      </c>
      <c r="AW150" s="14" t="s">
        <v>37</v>
      </c>
      <c r="AX150" s="14" t="s">
        <v>78</v>
      </c>
      <c r="AY150" s="245" t="s">
        <v>153</v>
      </c>
    </row>
    <row r="151" s="13" customFormat="1">
      <c r="A151" s="13"/>
      <c r="B151" s="224"/>
      <c r="C151" s="225"/>
      <c r="D151" s="226" t="s">
        <v>163</v>
      </c>
      <c r="E151" s="227" t="s">
        <v>19</v>
      </c>
      <c r="F151" s="228" t="s">
        <v>1615</v>
      </c>
      <c r="G151" s="225"/>
      <c r="H151" s="229">
        <v>35.420000000000002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163</v>
      </c>
      <c r="AU151" s="235" t="s">
        <v>88</v>
      </c>
      <c r="AV151" s="13" t="s">
        <v>88</v>
      </c>
      <c r="AW151" s="13" t="s">
        <v>37</v>
      </c>
      <c r="AX151" s="13" t="s">
        <v>78</v>
      </c>
      <c r="AY151" s="235" t="s">
        <v>153</v>
      </c>
    </row>
    <row r="152" s="14" customFormat="1">
      <c r="A152" s="14"/>
      <c r="B152" s="236"/>
      <c r="C152" s="237"/>
      <c r="D152" s="226" t="s">
        <v>163</v>
      </c>
      <c r="E152" s="238" t="s">
        <v>19</v>
      </c>
      <c r="F152" s="239" t="s">
        <v>1616</v>
      </c>
      <c r="G152" s="237"/>
      <c r="H152" s="238" t="s">
        <v>19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163</v>
      </c>
      <c r="AU152" s="245" t="s">
        <v>88</v>
      </c>
      <c r="AV152" s="14" t="s">
        <v>86</v>
      </c>
      <c r="AW152" s="14" t="s">
        <v>37</v>
      </c>
      <c r="AX152" s="14" t="s">
        <v>78</v>
      </c>
      <c r="AY152" s="245" t="s">
        <v>153</v>
      </c>
    </row>
    <row r="153" s="13" customFormat="1">
      <c r="A153" s="13"/>
      <c r="B153" s="224"/>
      <c r="C153" s="225"/>
      <c r="D153" s="226" t="s">
        <v>163</v>
      </c>
      <c r="E153" s="227" t="s">
        <v>19</v>
      </c>
      <c r="F153" s="228" t="s">
        <v>1617</v>
      </c>
      <c r="G153" s="225"/>
      <c r="H153" s="229">
        <v>4.7249999999999996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163</v>
      </c>
      <c r="AU153" s="235" t="s">
        <v>88</v>
      </c>
      <c r="AV153" s="13" t="s">
        <v>88</v>
      </c>
      <c r="AW153" s="13" t="s">
        <v>37</v>
      </c>
      <c r="AX153" s="13" t="s">
        <v>78</v>
      </c>
      <c r="AY153" s="235" t="s">
        <v>153</v>
      </c>
    </row>
    <row r="154" s="13" customFormat="1">
      <c r="A154" s="13"/>
      <c r="B154" s="224"/>
      <c r="C154" s="225"/>
      <c r="D154" s="226" t="s">
        <v>163</v>
      </c>
      <c r="E154" s="227" t="s">
        <v>19</v>
      </c>
      <c r="F154" s="228" t="s">
        <v>1618</v>
      </c>
      <c r="G154" s="225"/>
      <c r="H154" s="229">
        <v>9.1999999999999993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163</v>
      </c>
      <c r="AU154" s="235" t="s">
        <v>88</v>
      </c>
      <c r="AV154" s="13" t="s">
        <v>88</v>
      </c>
      <c r="AW154" s="13" t="s">
        <v>37</v>
      </c>
      <c r="AX154" s="13" t="s">
        <v>78</v>
      </c>
      <c r="AY154" s="235" t="s">
        <v>153</v>
      </c>
    </row>
    <row r="155" s="15" customFormat="1">
      <c r="A155" s="15"/>
      <c r="B155" s="246"/>
      <c r="C155" s="247"/>
      <c r="D155" s="226" t="s">
        <v>163</v>
      </c>
      <c r="E155" s="248" t="s">
        <v>19</v>
      </c>
      <c r="F155" s="249" t="s">
        <v>166</v>
      </c>
      <c r="G155" s="247"/>
      <c r="H155" s="250">
        <v>49.344999999999999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163</v>
      </c>
      <c r="AU155" s="256" t="s">
        <v>88</v>
      </c>
      <c r="AV155" s="15" t="s">
        <v>160</v>
      </c>
      <c r="AW155" s="15" t="s">
        <v>37</v>
      </c>
      <c r="AX155" s="15" t="s">
        <v>86</v>
      </c>
      <c r="AY155" s="256" t="s">
        <v>153</v>
      </c>
    </row>
    <row r="156" s="2" customFormat="1" ht="24.15" customHeight="1">
      <c r="A156" s="40"/>
      <c r="B156" s="41"/>
      <c r="C156" s="206" t="s">
        <v>206</v>
      </c>
      <c r="D156" s="206" t="s">
        <v>155</v>
      </c>
      <c r="E156" s="207" t="s">
        <v>1619</v>
      </c>
      <c r="F156" s="208" t="s">
        <v>1620</v>
      </c>
      <c r="G156" s="209" t="s">
        <v>173</v>
      </c>
      <c r="H156" s="210">
        <v>1774.943</v>
      </c>
      <c r="I156" s="211"/>
      <c r="J156" s="212">
        <f>ROUND(I156*H156,2)</f>
        <v>0</v>
      </c>
      <c r="K156" s="208" t="s">
        <v>159</v>
      </c>
      <c r="L156" s="46"/>
      <c r="M156" s="213" t="s">
        <v>19</v>
      </c>
      <c r="N156" s="214" t="s">
        <v>49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160</v>
      </c>
      <c r="AT156" s="217" t="s">
        <v>155</v>
      </c>
      <c r="AU156" s="217" t="s">
        <v>88</v>
      </c>
      <c r="AY156" s="19" t="s">
        <v>153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86</v>
      </c>
      <c r="BK156" s="218">
        <f>ROUND(I156*H156,2)</f>
        <v>0</v>
      </c>
      <c r="BL156" s="19" t="s">
        <v>160</v>
      </c>
      <c r="BM156" s="217" t="s">
        <v>248</v>
      </c>
    </row>
    <row r="157" s="2" customFormat="1">
      <c r="A157" s="40"/>
      <c r="B157" s="41"/>
      <c r="C157" s="42"/>
      <c r="D157" s="219" t="s">
        <v>161</v>
      </c>
      <c r="E157" s="42"/>
      <c r="F157" s="220" t="s">
        <v>1621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88</v>
      </c>
    </row>
    <row r="158" s="13" customFormat="1">
      <c r="A158" s="13"/>
      <c r="B158" s="224"/>
      <c r="C158" s="225"/>
      <c r="D158" s="226" t="s">
        <v>163</v>
      </c>
      <c r="E158" s="227" t="s">
        <v>19</v>
      </c>
      <c r="F158" s="228" t="s">
        <v>1622</v>
      </c>
      <c r="G158" s="225"/>
      <c r="H158" s="229">
        <v>896.02700000000004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163</v>
      </c>
      <c r="AU158" s="235" t="s">
        <v>88</v>
      </c>
      <c r="AV158" s="13" t="s">
        <v>88</v>
      </c>
      <c r="AW158" s="13" t="s">
        <v>37</v>
      </c>
      <c r="AX158" s="13" t="s">
        <v>78</v>
      </c>
      <c r="AY158" s="235" t="s">
        <v>153</v>
      </c>
    </row>
    <row r="159" s="14" customFormat="1">
      <c r="A159" s="14"/>
      <c r="B159" s="236"/>
      <c r="C159" s="237"/>
      <c r="D159" s="226" t="s">
        <v>163</v>
      </c>
      <c r="E159" s="238" t="s">
        <v>19</v>
      </c>
      <c r="F159" s="239" t="s">
        <v>1623</v>
      </c>
      <c r="G159" s="237"/>
      <c r="H159" s="238" t="s">
        <v>19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163</v>
      </c>
      <c r="AU159" s="245" t="s">
        <v>88</v>
      </c>
      <c r="AV159" s="14" t="s">
        <v>86</v>
      </c>
      <c r="AW159" s="14" t="s">
        <v>37</v>
      </c>
      <c r="AX159" s="14" t="s">
        <v>78</v>
      </c>
      <c r="AY159" s="245" t="s">
        <v>153</v>
      </c>
    </row>
    <row r="160" s="13" customFormat="1">
      <c r="A160" s="13"/>
      <c r="B160" s="224"/>
      <c r="C160" s="225"/>
      <c r="D160" s="226" t="s">
        <v>163</v>
      </c>
      <c r="E160" s="227" t="s">
        <v>19</v>
      </c>
      <c r="F160" s="228" t="s">
        <v>1624</v>
      </c>
      <c r="G160" s="225"/>
      <c r="H160" s="229">
        <v>263.57799999999997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163</v>
      </c>
      <c r="AU160" s="235" t="s">
        <v>88</v>
      </c>
      <c r="AV160" s="13" t="s">
        <v>88</v>
      </c>
      <c r="AW160" s="13" t="s">
        <v>37</v>
      </c>
      <c r="AX160" s="13" t="s">
        <v>78</v>
      </c>
      <c r="AY160" s="235" t="s">
        <v>153</v>
      </c>
    </row>
    <row r="161" s="14" customFormat="1">
      <c r="A161" s="14"/>
      <c r="B161" s="236"/>
      <c r="C161" s="237"/>
      <c r="D161" s="226" t="s">
        <v>163</v>
      </c>
      <c r="E161" s="238" t="s">
        <v>19</v>
      </c>
      <c r="F161" s="239" t="s">
        <v>1625</v>
      </c>
      <c r="G161" s="237"/>
      <c r="H161" s="238" t="s">
        <v>19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163</v>
      </c>
      <c r="AU161" s="245" t="s">
        <v>88</v>
      </c>
      <c r="AV161" s="14" t="s">
        <v>86</v>
      </c>
      <c r="AW161" s="14" t="s">
        <v>37</v>
      </c>
      <c r="AX161" s="14" t="s">
        <v>78</v>
      </c>
      <c r="AY161" s="245" t="s">
        <v>153</v>
      </c>
    </row>
    <row r="162" s="13" customFormat="1">
      <c r="A162" s="13"/>
      <c r="B162" s="224"/>
      <c r="C162" s="225"/>
      <c r="D162" s="226" t="s">
        <v>163</v>
      </c>
      <c r="E162" s="227" t="s">
        <v>19</v>
      </c>
      <c r="F162" s="228" t="s">
        <v>1626</v>
      </c>
      <c r="G162" s="225"/>
      <c r="H162" s="229">
        <v>59.582000000000001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163</v>
      </c>
      <c r="AU162" s="235" t="s">
        <v>88</v>
      </c>
      <c r="AV162" s="13" t="s">
        <v>88</v>
      </c>
      <c r="AW162" s="13" t="s">
        <v>37</v>
      </c>
      <c r="AX162" s="13" t="s">
        <v>78</v>
      </c>
      <c r="AY162" s="235" t="s">
        <v>153</v>
      </c>
    </row>
    <row r="163" s="14" customFormat="1">
      <c r="A163" s="14"/>
      <c r="B163" s="236"/>
      <c r="C163" s="237"/>
      <c r="D163" s="226" t="s">
        <v>163</v>
      </c>
      <c r="E163" s="238" t="s">
        <v>19</v>
      </c>
      <c r="F163" s="239" t="s">
        <v>1627</v>
      </c>
      <c r="G163" s="237"/>
      <c r="H163" s="238" t="s">
        <v>19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163</v>
      </c>
      <c r="AU163" s="245" t="s">
        <v>88</v>
      </c>
      <c r="AV163" s="14" t="s">
        <v>86</v>
      </c>
      <c r="AW163" s="14" t="s">
        <v>37</v>
      </c>
      <c r="AX163" s="14" t="s">
        <v>78</v>
      </c>
      <c r="AY163" s="245" t="s">
        <v>153</v>
      </c>
    </row>
    <row r="164" s="13" customFormat="1">
      <c r="A164" s="13"/>
      <c r="B164" s="224"/>
      <c r="C164" s="225"/>
      <c r="D164" s="226" t="s">
        <v>163</v>
      </c>
      <c r="E164" s="227" t="s">
        <v>19</v>
      </c>
      <c r="F164" s="228" t="s">
        <v>1628</v>
      </c>
      <c r="G164" s="225"/>
      <c r="H164" s="229">
        <v>284.19400000000002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163</v>
      </c>
      <c r="AU164" s="235" t="s">
        <v>88</v>
      </c>
      <c r="AV164" s="13" t="s">
        <v>88</v>
      </c>
      <c r="AW164" s="13" t="s">
        <v>37</v>
      </c>
      <c r="AX164" s="13" t="s">
        <v>78</v>
      </c>
      <c r="AY164" s="235" t="s">
        <v>153</v>
      </c>
    </row>
    <row r="165" s="14" customFormat="1">
      <c r="A165" s="14"/>
      <c r="B165" s="236"/>
      <c r="C165" s="237"/>
      <c r="D165" s="226" t="s">
        <v>163</v>
      </c>
      <c r="E165" s="238" t="s">
        <v>19</v>
      </c>
      <c r="F165" s="239" t="s">
        <v>1629</v>
      </c>
      <c r="G165" s="237"/>
      <c r="H165" s="238" t="s">
        <v>19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163</v>
      </c>
      <c r="AU165" s="245" t="s">
        <v>88</v>
      </c>
      <c r="AV165" s="14" t="s">
        <v>86</v>
      </c>
      <c r="AW165" s="14" t="s">
        <v>37</v>
      </c>
      <c r="AX165" s="14" t="s">
        <v>78</v>
      </c>
      <c r="AY165" s="245" t="s">
        <v>153</v>
      </c>
    </row>
    <row r="166" s="13" customFormat="1">
      <c r="A166" s="13"/>
      <c r="B166" s="224"/>
      <c r="C166" s="225"/>
      <c r="D166" s="226" t="s">
        <v>163</v>
      </c>
      <c r="E166" s="227" t="s">
        <v>19</v>
      </c>
      <c r="F166" s="228" t="s">
        <v>1630</v>
      </c>
      <c r="G166" s="225"/>
      <c r="H166" s="229">
        <v>25.234999999999999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163</v>
      </c>
      <c r="AU166" s="235" t="s">
        <v>88</v>
      </c>
      <c r="AV166" s="13" t="s">
        <v>88</v>
      </c>
      <c r="AW166" s="13" t="s">
        <v>37</v>
      </c>
      <c r="AX166" s="13" t="s">
        <v>78</v>
      </c>
      <c r="AY166" s="235" t="s">
        <v>153</v>
      </c>
    </row>
    <row r="167" s="14" customFormat="1">
      <c r="A167" s="14"/>
      <c r="B167" s="236"/>
      <c r="C167" s="237"/>
      <c r="D167" s="226" t="s">
        <v>163</v>
      </c>
      <c r="E167" s="238" t="s">
        <v>19</v>
      </c>
      <c r="F167" s="239" t="s">
        <v>1631</v>
      </c>
      <c r="G167" s="237"/>
      <c r="H167" s="238" t="s">
        <v>19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163</v>
      </c>
      <c r="AU167" s="245" t="s">
        <v>88</v>
      </c>
      <c r="AV167" s="14" t="s">
        <v>86</v>
      </c>
      <c r="AW167" s="14" t="s">
        <v>37</v>
      </c>
      <c r="AX167" s="14" t="s">
        <v>78</v>
      </c>
      <c r="AY167" s="245" t="s">
        <v>153</v>
      </c>
    </row>
    <row r="168" s="13" customFormat="1">
      <c r="A168" s="13"/>
      <c r="B168" s="224"/>
      <c r="C168" s="225"/>
      <c r="D168" s="226" t="s">
        <v>163</v>
      </c>
      <c r="E168" s="227" t="s">
        <v>19</v>
      </c>
      <c r="F168" s="228" t="s">
        <v>1632</v>
      </c>
      <c r="G168" s="225"/>
      <c r="H168" s="229">
        <v>113.00700000000001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163</v>
      </c>
      <c r="AU168" s="235" t="s">
        <v>88</v>
      </c>
      <c r="AV168" s="13" t="s">
        <v>88</v>
      </c>
      <c r="AW168" s="13" t="s">
        <v>37</v>
      </c>
      <c r="AX168" s="13" t="s">
        <v>78</v>
      </c>
      <c r="AY168" s="235" t="s">
        <v>153</v>
      </c>
    </row>
    <row r="169" s="14" customFormat="1">
      <c r="A169" s="14"/>
      <c r="B169" s="236"/>
      <c r="C169" s="237"/>
      <c r="D169" s="226" t="s">
        <v>163</v>
      </c>
      <c r="E169" s="238" t="s">
        <v>19</v>
      </c>
      <c r="F169" s="239" t="s">
        <v>1633</v>
      </c>
      <c r="G169" s="237"/>
      <c r="H169" s="238" t="s">
        <v>19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163</v>
      </c>
      <c r="AU169" s="245" t="s">
        <v>88</v>
      </c>
      <c r="AV169" s="14" t="s">
        <v>86</v>
      </c>
      <c r="AW169" s="14" t="s">
        <v>37</v>
      </c>
      <c r="AX169" s="14" t="s">
        <v>78</v>
      </c>
      <c r="AY169" s="245" t="s">
        <v>153</v>
      </c>
    </row>
    <row r="170" s="13" customFormat="1">
      <c r="A170" s="13"/>
      <c r="B170" s="224"/>
      <c r="C170" s="225"/>
      <c r="D170" s="226" t="s">
        <v>163</v>
      </c>
      <c r="E170" s="227" t="s">
        <v>19</v>
      </c>
      <c r="F170" s="228" t="s">
        <v>1634</v>
      </c>
      <c r="G170" s="225"/>
      <c r="H170" s="229">
        <v>36.719999999999999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163</v>
      </c>
      <c r="AU170" s="235" t="s">
        <v>88</v>
      </c>
      <c r="AV170" s="13" t="s">
        <v>88</v>
      </c>
      <c r="AW170" s="13" t="s">
        <v>37</v>
      </c>
      <c r="AX170" s="13" t="s">
        <v>78</v>
      </c>
      <c r="AY170" s="235" t="s">
        <v>153</v>
      </c>
    </row>
    <row r="171" s="14" customFormat="1">
      <c r="A171" s="14"/>
      <c r="B171" s="236"/>
      <c r="C171" s="237"/>
      <c r="D171" s="226" t="s">
        <v>163</v>
      </c>
      <c r="E171" s="238" t="s">
        <v>19</v>
      </c>
      <c r="F171" s="239" t="s">
        <v>1635</v>
      </c>
      <c r="G171" s="237"/>
      <c r="H171" s="238" t="s">
        <v>19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163</v>
      </c>
      <c r="AU171" s="245" t="s">
        <v>88</v>
      </c>
      <c r="AV171" s="14" t="s">
        <v>86</v>
      </c>
      <c r="AW171" s="14" t="s">
        <v>37</v>
      </c>
      <c r="AX171" s="14" t="s">
        <v>78</v>
      </c>
      <c r="AY171" s="245" t="s">
        <v>153</v>
      </c>
    </row>
    <row r="172" s="13" customFormat="1">
      <c r="A172" s="13"/>
      <c r="B172" s="224"/>
      <c r="C172" s="225"/>
      <c r="D172" s="226" t="s">
        <v>163</v>
      </c>
      <c r="E172" s="227" t="s">
        <v>19</v>
      </c>
      <c r="F172" s="228" t="s">
        <v>1636</v>
      </c>
      <c r="G172" s="225"/>
      <c r="H172" s="229">
        <v>96.599999999999994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163</v>
      </c>
      <c r="AU172" s="235" t="s">
        <v>88</v>
      </c>
      <c r="AV172" s="13" t="s">
        <v>88</v>
      </c>
      <c r="AW172" s="13" t="s">
        <v>37</v>
      </c>
      <c r="AX172" s="13" t="s">
        <v>78</v>
      </c>
      <c r="AY172" s="235" t="s">
        <v>153</v>
      </c>
    </row>
    <row r="173" s="15" customFormat="1">
      <c r="A173" s="15"/>
      <c r="B173" s="246"/>
      <c r="C173" s="247"/>
      <c r="D173" s="226" t="s">
        <v>163</v>
      </c>
      <c r="E173" s="248" t="s">
        <v>19</v>
      </c>
      <c r="F173" s="249" t="s">
        <v>166</v>
      </c>
      <c r="G173" s="247"/>
      <c r="H173" s="250">
        <v>1774.943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163</v>
      </c>
      <c r="AU173" s="256" t="s">
        <v>88</v>
      </c>
      <c r="AV173" s="15" t="s">
        <v>160</v>
      </c>
      <c r="AW173" s="15" t="s">
        <v>37</v>
      </c>
      <c r="AX173" s="15" t="s">
        <v>86</v>
      </c>
      <c r="AY173" s="256" t="s">
        <v>153</v>
      </c>
    </row>
    <row r="174" s="2" customFormat="1" ht="24.15" customHeight="1">
      <c r="A174" s="40"/>
      <c r="B174" s="41"/>
      <c r="C174" s="206" t="s">
        <v>251</v>
      </c>
      <c r="D174" s="206" t="s">
        <v>155</v>
      </c>
      <c r="E174" s="207" t="s">
        <v>653</v>
      </c>
      <c r="F174" s="208" t="s">
        <v>654</v>
      </c>
      <c r="G174" s="209" t="s">
        <v>173</v>
      </c>
      <c r="H174" s="210">
        <v>364.858</v>
      </c>
      <c r="I174" s="211"/>
      <c r="J174" s="212">
        <f>ROUND(I174*H174,2)</f>
        <v>0</v>
      </c>
      <c r="K174" s="208" t="s">
        <v>159</v>
      </c>
      <c r="L174" s="46"/>
      <c r="M174" s="213" t="s">
        <v>19</v>
      </c>
      <c r="N174" s="214" t="s">
        <v>49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160</v>
      </c>
      <c r="AT174" s="217" t="s">
        <v>155</v>
      </c>
      <c r="AU174" s="217" t="s">
        <v>88</v>
      </c>
      <c r="AY174" s="19" t="s">
        <v>153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86</v>
      </c>
      <c r="BK174" s="218">
        <f>ROUND(I174*H174,2)</f>
        <v>0</v>
      </c>
      <c r="BL174" s="19" t="s">
        <v>160</v>
      </c>
      <c r="BM174" s="217" t="s">
        <v>254</v>
      </c>
    </row>
    <row r="175" s="2" customFormat="1">
      <c r="A175" s="40"/>
      <c r="B175" s="41"/>
      <c r="C175" s="42"/>
      <c r="D175" s="219" t="s">
        <v>161</v>
      </c>
      <c r="E175" s="42"/>
      <c r="F175" s="220" t="s">
        <v>655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161</v>
      </c>
      <c r="AU175" s="19" t="s">
        <v>88</v>
      </c>
    </row>
    <row r="176" s="13" customFormat="1">
      <c r="A176" s="13"/>
      <c r="B176" s="224"/>
      <c r="C176" s="225"/>
      <c r="D176" s="226" t="s">
        <v>163</v>
      </c>
      <c r="E176" s="227" t="s">
        <v>19</v>
      </c>
      <c r="F176" s="228" t="s">
        <v>1637</v>
      </c>
      <c r="G176" s="225"/>
      <c r="H176" s="229">
        <v>364.858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163</v>
      </c>
      <c r="AU176" s="235" t="s">
        <v>88</v>
      </c>
      <c r="AV176" s="13" t="s">
        <v>88</v>
      </c>
      <c r="AW176" s="13" t="s">
        <v>37</v>
      </c>
      <c r="AX176" s="13" t="s">
        <v>78</v>
      </c>
      <c r="AY176" s="235" t="s">
        <v>153</v>
      </c>
    </row>
    <row r="177" s="14" customFormat="1">
      <c r="A177" s="14"/>
      <c r="B177" s="236"/>
      <c r="C177" s="237"/>
      <c r="D177" s="226" t="s">
        <v>163</v>
      </c>
      <c r="E177" s="238" t="s">
        <v>19</v>
      </c>
      <c r="F177" s="239" t="s">
        <v>657</v>
      </c>
      <c r="G177" s="237"/>
      <c r="H177" s="238" t="s">
        <v>19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163</v>
      </c>
      <c r="AU177" s="245" t="s">
        <v>88</v>
      </c>
      <c r="AV177" s="14" t="s">
        <v>86</v>
      </c>
      <c r="AW177" s="14" t="s">
        <v>37</v>
      </c>
      <c r="AX177" s="14" t="s">
        <v>78</v>
      </c>
      <c r="AY177" s="245" t="s">
        <v>153</v>
      </c>
    </row>
    <row r="178" s="15" customFormat="1">
      <c r="A178" s="15"/>
      <c r="B178" s="246"/>
      <c r="C178" s="247"/>
      <c r="D178" s="226" t="s">
        <v>163</v>
      </c>
      <c r="E178" s="248" t="s">
        <v>19</v>
      </c>
      <c r="F178" s="249" t="s">
        <v>166</v>
      </c>
      <c r="G178" s="247"/>
      <c r="H178" s="250">
        <v>364.858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163</v>
      </c>
      <c r="AU178" s="256" t="s">
        <v>88</v>
      </c>
      <c r="AV178" s="15" t="s">
        <v>160</v>
      </c>
      <c r="AW178" s="15" t="s">
        <v>37</v>
      </c>
      <c r="AX178" s="15" t="s">
        <v>86</v>
      </c>
      <c r="AY178" s="256" t="s">
        <v>153</v>
      </c>
    </row>
    <row r="179" s="2" customFormat="1" ht="21.75" customHeight="1">
      <c r="A179" s="40"/>
      <c r="B179" s="41"/>
      <c r="C179" s="206" t="s">
        <v>211</v>
      </c>
      <c r="D179" s="206" t="s">
        <v>155</v>
      </c>
      <c r="E179" s="207" t="s">
        <v>1638</v>
      </c>
      <c r="F179" s="208" t="s">
        <v>1639</v>
      </c>
      <c r="G179" s="209" t="s">
        <v>158</v>
      </c>
      <c r="H179" s="210">
        <v>801.11900000000003</v>
      </c>
      <c r="I179" s="211"/>
      <c r="J179" s="212">
        <f>ROUND(I179*H179,2)</f>
        <v>0</v>
      </c>
      <c r="K179" s="208" t="s">
        <v>159</v>
      </c>
      <c r="L179" s="46"/>
      <c r="M179" s="213" t="s">
        <v>19</v>
      </c>
      <c r="N179" s="214" t="s">
        <v>49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160</v>
      </c>
      <c r="AT179" s="217" t="s">
        <v>155</v>
      </c>
      <c r="AU179" s="217" t="s">
        <v>88</v>
      </c>
      <c r="AY179" s="19" t="s">
        <v>153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86</v>
      </c>
      <c r="BK179" s="218">
        <f>ROUND(I179*H179,2)</f>
        <v>0</v>
      </c>
      <c r="BL179" s="19" t="s">
        <v>160</v>
      </c>
      <c r="BM179" s="217" t="s">
        <v>257</v>
      </c>
    </row>
    <row r="180" s="2" customFormat="1">
      <c r="A180" s="40"/>
      <c r="B180" s="41"/>
      <c r="C180" s="42"/>
      <c r="D180" s="219" t="s">
        <v>161</v>
      </c>
      <c r="E180" s="42"/>
      <c r="F180" s="220" t="s">
        <v>1640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161</v>
      </c>
      <c r="AU180" s="19" t="s">
        <v>88</v>
      </c>
    </row>
    <row r="181" s="13" customFormat="1">
      <c r="A181" s="13"/>
      <c r="B181" s="224"/>
      <c r="C181" s="225"/>
      <c r="D181" s="226" t="s">
        <v>163</v>
      </c>
      <c r="E181" s="227" t="s">
        <v>19</v>
      </c>
      <c r="F181" s="228" t="s">
        <v>1641</v>
      </c>
      <c r="G181" s="225"/>
      <c r="H181" s="229">
        <v>516.71600000000001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163</v>
      </c>
      <c r="AU181" s="235" t="s">
        <v>88</v>
      </c>
      <c r="AV181" s="13" t="s">
        <v>88</v>
      </c>
      <c r="AW181" s="13" t="s">
        <v>37</v>
      </c>
      <c r="AX181" s="13" t="s">
        <v>78</v>
      </c>
      <c r="AY181" s="235" t="s">
        <v>153</v>
      </c>
    </row>
    <row r="182" s="13" customFormat="1">
      <c r="A182" s="13"/>
      <c r="B182" s="224"/>
      <c r="C182" s="225"/>
      <c r="D182" s="226" t="s">
        <v>163</v>
      </c>
      <c r="E182" s="227" t="s">
        <v>19</v>
      </c>
      <c r="F182" s="228" t="s">
        <v>1642</v>
      </c>
      <c r="G182" s="225"/>
      <c r="H182" s="229">
        <v>210.96299999999999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163</v>
      </c>
      <c r="AU182" s="235" t="s">
        <v>88</v>
      </c>
      <c r="AV182" s="13" t="s">
        <v>88</v>
      </c>
      <c r="AW182" s="13" t="s">
        <v>37</v>
      </c>
      <c r="AX182" s="13" t="s">
        <v>78</v>
      </c>
      <c r="AY182" s="235" t="s">
        <v>153</v>
      </c>
    </row>
    <row r="183" s="13" customFormat="1">
      <c r="A183" s="13"/>
      <c r="B183" s="224"/>
      <c r="C183" s="225"/>
      <c r="D183" s="226" t="s">
        <v>163</v>
      </c>
      <c r="E183" s="227" t="s">
        <v>19</v>
      </c>
      <c r="F183" s="228" t="s">
        <v>1643</v>
      </c>
      <c r="G183" s="225"/>
      <c r="H183" s="229">
        <v>73.439999999999998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163</v>
      </c>
      <c r="AU183" s="235" t="s">
        <v>88</v>
      </c>
      <c r="AV183" s="13" t="s">
        <v>88</v>
      </c>
      <c r="AW183" s="13" t="s">
        <v>37</v>
      </c>
      <c r="AX183" s="13" t="s">
        <v>78</v>
      </c>
      <c r="AY183" s="235" t="s">
        <v>153</v>
      </c>
    </row>
    <row r="184" s="15" customFormat="1">
      <c r="A184" s="15"/>
      <c r="B184" s="246"/>
      <c r="C184" s="247"/>
      <c r="D184" s="226" t="s">
        <v>163</v>
      </c>
      <c r="E184" s="248" t="s">
        <v>19</v>
      </c>
      <c r="F184" s="249" t="s">
        <v>166</v>
      </c>
      <c r="G184" s="247"/>
      <c r="H184" s="250">
        <v>801.11899999999991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163</v>
      </c>
      <c r="AU184" s="256" t="s">
        <v>88</v>
      </c>
      <c r="AV184" s="15" t="s">
        <v>160</v>
      </c>
      <c r="AW184" s="15" t="s">
        <v>37</v>
      </c>
      <c r="AX184" s="15" t="s">
        <v>86</v>
      </c>
      <c r="AY184" s="256" t="s">
        <v>153</v>
      </c>
    </row>
    <row r="185" s="2" customFormat="1" ht="24.15" customHeight="1">
      <c r="A185" s="40"/>
      <c r="B185" s="41"/>
      <c r="C185" s="206" t="s">
        <v>259</v>
      </c>
      <c r="D185" s="206" t="s">
        <v>155</v>
      </c>
      <c r="E185" s="207" t="s">
        <v>669</v>
      </c>
      <c r="F185" s="208" t="s">
        <v>670</v>
      </c>
      <c r="G185" s="209" t="s">
        <v>158</v>
      </c>
      <c r="H185" s="210">
        <v>2067.143</v>
      </c>
      <c r="I185" s="211"/>
      <c r="J185" s="212">
        <f>ROUND(I185*H185,2)</f>
        <v>0</v>
      </c>
      <c r="K185" s="208" t="s">
        <v>159</v>
      </c>
      <c r="L185" s="46"/>
      <c r="M185" s="213" t="s">
        <v>19</v>
      </c>
      <c r="N185" s="214" t="s">
        <v>49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160</v>
      </c>
      <c r="AT185" s="217" t="s">
        <v>155</v>
      </c>
      <c r="AU185" s="217" t="s">
        <v>88</v>
      </c>
      <c r="AY185" s="19" t="s">
        <v>153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86</v>
      </c>
      <c r="BK185" s="218">
        <f>ROUND(I185*H185,2)</f>
        <v>0</v>
      </c>
      <c r="BL185" s="19" t="s">
        <v>160</v>
      </c>
      <c r="BM185" s="217" t="s">
        <v>262</v>
      </c>
    </row>
    <row r="186" s="2" customFormat="1">
      <c r="A186" s="40"/>
      <c r="B186" s="41"/>
      <c r="C186" s="42"/>
      <c r="D186" s="219" t="s">
        <v>161</v>
      </c>
      <c r="E186" s="42"/>
      <c r="F186" s="220" t="s">
        <v>671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88</v>
      </c>
    </row>
    <row r="187" s="13" customFormat="1">
      <c r="A187" s="13"/>
      <c r="B187" s="224"/>
      <c r="C187" s="225"/>
      <c r="D187" s="226" t="s">
        <v>163</v>
      </c>
      <c r="E187" s="227" t="s">
        <v>19</v>
      </c>
      <c r="F187" s="228" t="s">
        <v>1644</v>
      </c>
      <c r="G187" s="225"/>
      <c r="H187" s="229">
        <v>1433.6030000000001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163</v>
      </c>
      <c r="AU187" s="235" t="s">
        <v>88</v>
      </c>
      <c r="AV187" s="13" t="s">
        <v>88</v>
      </c>
      <c r="AW187" s="13" t="s">
        <v>37</v>
      </c>
      <c r="AX187" s="13" t="s">
        <v>78</v>
      </c>
      <c r="AY187" s="235" t="s">
        <v>153</v>
      </c>
    </row>
    <row r="188" s="13" customFormat="1">
      <c r="A188" s="13"/>
      <c r="B188" s="224"/>
      <c r="C188" s="225"/>
      <c r="D188" s="226" t="s">
        <v>163</v>
      </c>
      <c r="E188" s="227" t="s">
        <v>19</v>
      </c>
      <c r="F188" s="228" t="s">
        <v>1645</v>
      </c>
      <c r="G188" s="225"/>
      <c r="H188" s="229">
        <v>108.33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163</v>
      </c>
      <c r="AU188" s="235" t="s">
        <v>88</v>
      </c>
      <c r="AV188" s="13" t="s">
        <v>88</v>
      </c>
      <c r="AW188" s="13" t="s">
        <v>37</v>
      </c>
      <c r="AX188" s="13" t="s">
        <v>78</v>
      </c>
      <c r="AY188" s="235" t="s">
        <v>153</v>
      </c>
    </row>
    <row r="189" s="13" customFormat="1">
      <c r="A189" s="13"/>
      <c r="B189" s="224"/>
      <c r="C189" s="225"/>
      <c r="D189" s="226" t="s">
        <v>163</v>
      </c>
      <c r="E189" s="227" t="s">
        <v>19</v>
      </c>
      <c r="F189" s="228" t="s">
        <v>1646</v>
      </c>
      <c r="G189" s="225"/>
      <c r="H189" s="229">
        <v>45.978000000000002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163</v>
      </c>
      <c r="AU189" s="235" t="s">
        <v>88</v>
      </c>
      <c r="AV189" s="13" t="s">
        <v>88</v>
      </c>
      <c r="AW189" s="13" t="s">
        <v>37</v>
      </c>
      <c r="AX189" s="13" t="s">
        <v>78</v>
      </c>
      <c r="AY189" s="235" t="s">
        <v>153</v>
      </c>
    </row>
    <row r="190" s="13" customFormat="1">
      <c r="A190" s="13"/>
      <c r="B190" s="224"/>
      <c r="C190" s="225"/>
      <c r="D190" s="226" t="s">
        <v>163</v>
      </c>
      <c r="E190" s="227" t="s">
        <v>19</v>
      </c>
      <c r="F190" s="228" t="s">
        <v>1647</v>
      </c>
      <c r="G190" s="225"/>
      <c r="H190" s="229">
        <v>479.23200000000003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163</v>
      </c>
      <c r="AU190" s="235" t="s">
        <v>88</v>
      </c>
      <c r="AV190" s="13" t="s">
        <v>88</v>
      </c>
      <c r="AW190" s="13" t="s">
        <v>37</v>
      </c>
      <c r="AX190" s="13" t="s">
        <v>78</v>
      </c>
      <c r="AY190" s="235" t="s">
        <v>153</v>
      </c>
    </row>
    <row r="191" s="15" customFormat="1">
      <c r="A191" s="15"/>
      <c r="B191" s="246"/>
      <c r="C191" s="247"/>
      <c r="D191" s="226" t="s">
        <v>163</v>
      </c>
      <c r="E191" s="248" t="s">
        <v>19</v>
      </c>
      <c r="F191" s="249" t="s">
        <v>166</v>
      </c>
      <c r="G191" s="247"/>
      <c r="H191" s="250">
        <v>2067.143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163</v>
      </c>
      <c r="AU191" s="256" t="s">
        <v>88</v>
      </c>
      <c r="AV191" s="15" t="s">
        <v>160</v>
      </c>
      <c r="AW191" s="15" t="s">
        <v>37</v>
      </c>
      <c r="AX191" s="15" t="s">
        <v>86</v>
      </c>
      <c r="AY191" s="256" t="s">
        <v>153</v>
      </c>
    </row>
    <row r="192" s="2" customFormat="1" ht="24.15" customHeight="1">
      <c r="A192" s="40"/>
      <c r="B192" s="41"/>
      <c r="C192" s="206" t="s">
        <v>216</v>
      </c>
      <c r="D192" s="206" t="s">
        <v>155</v>
      </c>
      <c r="E192" s="207" t="s">
        <v>1648</v>
      </c>
      <c r="F192" s="208" t="s">
        <v>1649</v>
      </c>
      <c r="G192" s="209" t="s">
        <v>158</v>
      </c>
      <c r="H192" s="210">
        <v>801.11900000000003</v>
      </c>
      <c r="I192" s="211"/>
      <c r="J192" s="212">
        <f>ROUND(I192*H192,2)</f>
        <v>0</v>
      </c>
      <c r="K192" s="208" t="s">
        <v>159</v>
      </c>
      <c r="L192" s="46"/>
      <c r="M192" s="213" t="s">
        <v>19</v>
      </c>
      <c r="N192" s="214" t="s">
        <v>49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160</v>
      </c>
      <c r="AT192" s="217" t="s">
        <v>155</v>
      </c>
      <c r="AU192" s="217" t="s">
        <v>88</v>
      </c>
      <c r="AY192" s="19" t="s">
        <v>153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86</v>
      </c>
      <c r="BK192" s="218">
        <f>ROUND(I192*H192,2)</f>
        <v>0</v>
      </c>
      <c r="BL192" s="19" t="s">
        <v>160</v>
      </c>
      <c r="BM192" s="217" t="s">
        <v>268</v>
      </c>
    </row>
    <row r="193" s="2" customFormat="1">
      <c r="A193" s="40"/>
      <c r="B193" s="41"/>
      <c r="C193" s="42"/>
      <c r="D193" s="219" t="s">
        <v>161</v>
      </c>
      <c r="E193" s="42"/>
      <c r="F193" s="220" t="s">
        <v>1650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88</v>
      </c>
    </row>
    <row r="194" s="2" customFormat="1" ht="24.15" customHeight="1">
      <c r="A194" s="40"/>
      <c r="B194" s="41"/>
      <c r="C194" s="206" t="s">
        <v>271</v>
      </c>
      <c r="D194" s="206" t="s">
        <v>155</v>
      </c>
      <c r="E194" s="207" t="s">
        <v>677</v>
      </c>
      <c r="F194" s="208" t="s">
        <v>678</v>
      </c>
      <c r="G194" s="209" t="s">
        <v>158</v>
      </c>
      <c r="H194" s="210">
        <v>2067.143</v>
      </c>
      <c r="I194" s="211"/>
      <c r="J194" s="212">
        <f>ROUND(I194*H194,2)</f>
        <v>0</v>
      </c>
      <c r="K194" s="208" t="s">
        <v>159</v>
      </c>
      <c r="L194" s="46"/>
      <c r="M194" s="213" t="s">
        <v>19</v>
      </c>
      <c r="N194" s="214" t="s">
        <v>49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160</v>
      </c>
      <c r="AT194" s="217" t="s">
        <v>155</v>
      </c>
      <c r="AU194" s="217" t="s">
        <v>88</v>
      </c>
      <c r="AY194" s="19" t="s">
        <v>153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86</v>
      </c>
      <c r="BK194" s="218">
        <f>ROUND(I194*H194,2)</f>
        <v>0</v>
      </c>
      <c r="BL194" s="19" t="s">
        <v>160</v>
      </c>
      <c r="BM194" s="217" t="s">
        <v>275</v>
      </c>
    </row>
    <row r="195" s="2" customFormat="1">
      <c r="A195" s="40"/>
      <c r="B195" s="41"/>
      <c r="C195" s="42"/>
      <c r="D195" s="219" t="s">
        <v>161</v>
      </c>
      <c r="E195" s="42"/>
      <c r="F195" s="220" t="s">
        <v>679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88</v>
      </c>
    </row>
    <row r="196" s="13" customFormat="1">
      <c r="A196" s="13"/>
      <c r="B196" s="224"/>
      <c r="C196" s="225"/>
      <c r="D196" s="226" t="s">
        <v>163</v>
      </c>
      <c r="E196" s="227" t="s">
        <v>19</v>
      </c>
      <c r="F196" s="228" t="s">
        <v>1651</v>
      </c>
      <c r="G196" s="225"/>
      <c r="H196" s="229">
        <v>2067.143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163</v>
      </c>
      <c r="AU196" s="235" t="s">
        <v>88</v>
      </c>
      <c r="AV196" s="13" t="s">
        <v>88</v>
      </c>
      <c r="AW196" s="13" t="s">
        <v>37</v>
      </c>
      <c r="AX196" s="13" t="s">
        <v>78</v>
      </c>
      <c r="AY196" s="235" t="s">
        <v>153</v>
      </c>
    </row>
    <row r="197" s="15" customFormat="1">
      <c r="A197" s="15"/>
      <c r="B197" s="246"/>
      <c r="C197" s="247"/>
      <c r="D197" s="226" t="s">
        <v>163</v>
      </c>
      <c r="E197" s="248" t="s">
        <v>19</v>
      </c>
      <c r="F197" s="249" t="s">
        <v>166</v>
      </c>
      <c r="G197" s="247"/>
      <c r="H197" s="250">
        <v>2067.143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163</v>
      </c>
      <c r="AU197" s="256" t="s">
        <v>88</v>
      </c>
      <c r="AV197" s="15" t="s">
        <v>160</v>
      </c>
      <c r="AW197" s="15" t="s">
        <v>37</v>
      </c>
      <c r="AX197" s="15" t="s">
        <v>86</v>
      </c>
      <c r="AY197" s="256" t="s">
        <v>153</v>
      </c>
    </row>
    <row r="198" s="2" customFormat="1" ht="37.8" customHeight="1">
      <c r="A198" s="40"/>
      <c r="B198" s="41"/>
      <c r="C198" s="206" t="s">
        <v>224</v>
      </c>
      <c r="D198" s="206" t="s">
        <v>155</v>
      </c>
      <c r="E198" s="207" t="s">
        <v>197</v>
      </c>
      <c r="F198" s="208" t="s">
        <v>198</v>
      </c>
      <c r="G198" s="209" t="s">
        <v>173</v>
      </c>
      <c r="H198" s="210">
        <v>1805.2170000000001</v>
      </c>
      <c r="I198" s="211"/>
      <c r="J198" s="212">
        <f>ROUND(I198*H198,2)</f>
        <v>0</v>
      </c>
      <c r="K198" s="208" t="s">
        <v>159</v>
      </c>
      <c r="L198" s="46"/>
      <c r="M198" s="213" t="s">
        <v>19</v>
      </c>
      <c r="N198" s="214" t="s">
        <v>49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160</v>
      </c>
      <c r="AT198" s="217" t="s">
        <v>155</v>
      </c>
      <c r="AU198" s="217" t="s">
        <v>88</v>
      </c>
      <c r="AY198" s="19" t="s">
        <v>153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86</v>
      </c>
      <c r="BK198" s="218">
        <f>ROUND(I198*H198,2)</f>
        <v>0</v>
      </c>
      <c r="BL198" s="19" t="s">
        <v>160</v>
      </c>
      <c r="BM198" s="217" t="s">
        <v>280</v>
      </c>
    </row>
    <row r="199" s="2" customFormat="1">
      <c r="A199" s="40"/>
      <c r="B199" s="41"/>
      <c r="C199" s="42"/>
      <c r="D199" s="219" t="s">
        <v>161</v>
      </c>
      <c r="E199" s="42"/>
      <c r="F199" s="220" t="s">
        <v>199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88</v>
      </c>
    </row>
    <row r="200" s="13" customFormat="1">
      <c r="A200" s="13"/>
      <c r="B200" s="224"/>
      <c r="C200" s="225"/>
      <c r="D200" s="226" t="s">
        <v>163</v>
      </c>
      <c r="E200" s="227" t="s">
        <v>19</v>
      </c>
      <c r="F200" s="228" t="s">
        <v>1652</v>
      </c>
      <c r="G200" s="225"/>
      <c r="H200" s="229">
        <v>49.344999999999999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163</v>
      </c>
      <c r="AU200" s="235" t="s">
        <v>88</v>
      </c>
      <c r="AV200" s="13" t="s">
        <v>88</v>
      </c>
      <c r="AW200" s="13" t="s">
        <v>37</v>
      </c>
      <c r="AX200" s="13" t="s">
        <v>78</v>
      </c>
      <c r="AY200" s="235" t="s">
        <v>153</v>
      </c>
    </row>
    <row r="201" s="13" customFormat="1">
      <c r="A201" s="13"/>
      <c r="B201" s="224"/>
      <c r="C201" s="225"/>
      <c r="D201" s="226" t="s">
        <v>163</v>
      </c>
      <c r="E201" s="227" t="s">
        <v>19</v>
      </c>
      <c r="F201" s="228" t="s">
        <v>1653</v>
      </c>
      <c r="G201" s="225"/>
      <c r="H201" s="229">
        <v>1755.8720000000001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163</v>
      </c>
      <c r="AU201" s="235" t="s">
        <v>88</v>
      </c>
      <c r="AV201" s="13" t="s">
        <v>88</v>
      </c>
      <c r="AW201" s="13" t="s">
        <v>37</v>
      </c>
      <c r="AX201" s="13" t="s">
        <v>78</v>
      </c>
      <c r="AY201" s="235" t="s">
        <v>153</v>
      </c>
    </row>
    <row r="202" s="15" customFormat="1">
      <c r="A202" s="15"/>
      <c r="B202" s="246"/>
      <c r="C202" s="247"/>
      <c r="D202" s="226" t="s">
        <v>163</v>
      </c>
      <c r="E202" s="248" t="s">
        <v>19</v>
      </c>
      <c r="F202" s="249" t="s">
        <v>166</v>
      </c>
      <c r="G202" s="247"/>
      <c r="H202" s="250">
        <v>1805.2170000000001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163</v>
      </c>
      <c r="AU202" s="256" t="s">
        <v>88</v>
      </c>
      <c r="AV202" s="15" t="s">
        <v>160</v>
      </c>
      <c r="AW202" s="15" t="s">
        <v>37</v>
      </c>
      <c r="AX202" s="15" t="s">
        <v>86</v>
      </c>
      <c r="AY202" s="256" t="s">
        <v>153</v>
      </c>
    </row>
    <row r="203" s="2" customFormat="1" ht="37.8" customHeight="1">
      <c r="A203" s="40"/>
      <c r="B203" s="41"/>
      <c r="C203" s="206" t="s">
        <v>7</v>
      </c>
      <c r="D203" s="206" t="s">
        <v>155</v>
      </c>
      <c r="E203" s="207" t="s">
        <v>204</v>
      </c>
      <c r="F203" s="208" t="s">
        <v>205</v>
      </c>
      <c r="G203" s="209" t="s">
        <v>173</v>
      </c>
      <c r="H203" s="210">
        <v>9026.0849999999991</v>
      </c>
      <c r="I203" s="211"/>
      <c r="J203" s="212">
        <f>ROUND(I203*H203,2)</f>
        <v>0</v>
      </c>
      <c r="K203" s="208" t="s">
        <v>159</v>
      </c>
      <c r="L203" s="46"/>
      <c r="M203" s="213" t="s">
        <v>19</v>
      </c>
      <c r="N203" s="214" t="s">
        <v>49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160</v>
      </c>
      <c r="AT203" s="217" t="s">
        <v>155</v>
      </c>
      <c r="AU203" s="217" t="s">
        <v>88</v>
      </c>
      <c r="AY203" s="19" t="s">
        <v>153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86</v>
      </c>
      <c r="BK203" s="218">
        <f>ROUND(I203*H203,2)</f>
        <v>0</v>
      </c>
      <c r="BL203" s="19" t="s">
        <v>160</v>
      </c>
      <c r="BM203" s="217" t="s">
        <v>285</v>
      </c>
    </row>
    <row r="204" s="2" customFormat="1">
      <c r="A204" s="40"/>
      <c r="B204" s="41"/>
      <c r="C204" s="42"/>
      <c r="D204" s="219" t="s">
        <v>161</v>
      </c>
      <c r="E204" s="42"/>
      <c r="F204" s="220" t="s">
        <v>207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88</v>
      </c>
    </row>
    <row r="205" s="13" customFormat="1">
      <c r="A205" s="13"/>
      <c r="B205" s="224"/>
      <c r="C205" s="225"/>
      <c r="D205" s="226" t="s">
        <v>163</v>
      </c>
      <c r="E205" s="227" t="s">
        <v>19</v>
      </c>
      <c r="F205" s="228" t="s">
        <v>1654</v>
      </c>
      <c r="G205" s="225"/>
      <c r="H205" s="229">
        <v>9026.0849999999991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163</v>
      </c>
      <c r="AU205" s="235" t="s">
        <v>88</v>
      </c>
      <c r="AV205" s="13" t="s">
        <v>88</v>
      </c>
      <c r="AW205" s="13" t="s">
        <v>37</v>
      </c>
      <c r="AX205" s="13" t="s">
        <v>78</v>
      </c>
      <c r="AY205" s="235" t="s">
        <v>153</v>
      </c>
    </row>
    <row r="206" s="15" customFormat="1">
      <c r="A206" s="15"/>
      <c r="B206" s="246"/>
      <c r="C206" s="247"/>
      <c r="D206" s="226" t="s">
        <v>163</v>
      </c>
      <c r="E206" s="248" t="s">
        <v>19</v>
      </c>
      <c r="F206" s="249" t="s">
        <v>166</v>
      </c>
      <c r="G206" s="247"/>
      <c r="H206" s="250">
        <v>9026.0849999999991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163</v>
      </c>
      <c r="AU206" s="256" t="s">
        <v>88</v>
      </c>
      <c r="AV206" s="15" t="s">
        <v>160</v>
      </c>
      <c r="AW206" s="15" t="s">
        <v>37</v>
      </c>
      <c r="AX206" s="15" t="s">
        <v>86</v>
      </c>
      <c r="AY206" s="256" t="s">
        <v>153</v>
      </c>
    </row>
    <row r="207" s="2" customFormat="1" ht="24.15" customHeight="1">
      <c r="A207" s="40"/>
      <c r="B207" s="41"/>
      <c r="C207" s="206" t="s">
        <v>229</v>
      </c>
      <c r="D207" s="206" t="s">
        <v>155</v>
      </c>
      <c r="E207" s="207" t="s">
        <v>682</v>
      </c>
      <c r="F207" s="208" t="s">
        <v>683</v>
      </c>
      <c r="G207" s="209" t="s">
        <v>223</v>
      </c>
      <c r="H207" s="210">
        <v>3249.3910000000001</v>
      </c>
      <c r="I207" s="211"/>
      <c r="J207" s="212">
        <f>ROUND(I207*H207,2)</f>
        <v>0</v>
      </c>
      <c r="K207" s="208" t="s">
        <v>159</v>
      </c>
      <c r="L207" s="46"/>
      <c r="M207" s="213" t="s">
        <v>19</v>
      </c>
      <c r="N207" s="214" t="s">
        <v>49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160</v>
      </c>
      <c r="AT207" s="217" t="s">
        <v>155</v>
      </c>
      <c r="AU207" s="217" t="s">
        <v>88</v>
      </c>
      <c r="AY207" s="19" t="s">
        <v>153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86</v>
      </c>
      <c r="BK207" s="218">
        <f>ROUND(I207*H207,2)</f>
        <v>0</v>
      </c>
      <c r="BL207" s="19" t="s">
        <v>160</v>
      </c>
      <c r="BM207" s="217" t="s">
        <v>291</v>
      </c>
    </row>
    <row r="208" s="2" customFormat="1">
      <c r="A208" s="40"/>
      <c r="B208" s="41"/>
      <c r="C208" s="42"/>
      <c r="D208" s="219" t="s">
        <v>161</v>
      </c>
      <c r="E208" s="42"/>
      <c r="F208" s="220" t="s">
        <v>684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88</v>
      </c>
    </row>
    <row r="209" s="13" customFormat="1">
      <c r="A209" s="13"/>
      <c r="B209" s="224"/>
      <c r="C209" s="225"/>
      <c r="D209" s="226" t="s">
        <v>163</v>
      </c>
      <c r="E209" s="227" t="s">
        <v>19</v>
      </c>
      <c r="F209" s="228" t="s">
        <v>1655</v>
      </c>
      <c r="G209" s="225"/>
      <c r="H209" s="229">
        <v>3249.3910000000001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163</v>
      </c>
      <c r="AU209" s="235" t="s">
        <v>88</v>
      </c>
      <c r="AV209" s="13" t="s">
        <v>88</v>
      </c>
      <c r="AW209" s="13" t="s">
        <v>37</v>
      </c>
      <c r="AX209" s="13" t="s">
        <v>78</v>
      </c>
      <c r="AY209" s="235" t="s">
        <v>153</v>
      </c>
    </row>
    <row r="210" s="15" customFormat="1">
      <c r="A210" s="15"/>
      <c r="B210" s="246"/>
      <c r="C210" s="247"/>
      <c r="D210" s="226" t="s">
        <v>163</v>
      </c>
      <c r="E210" s="248" t="s">
        <v>19</v>
      </c>
      <c r="F210" s="249" t="s">
        <v>166</v>
      </c>
      <c r="G210" s="247"/>
      <c r="H210" s="250">
        <v>3249.3910000000001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163</v>
      </c>
      <c r="AU210" s="256" t="s">
        <v>88</v>
      </c>
      <c r="AV210" s="15" t="s">
        <v>160</v>
      </c>
      <c r="AW210" s="15" t="s">
        <v>37</v>
      </c>
      <c r="AX210" s="15" t="s">
        <v>86</v>
      </c>
      <c r="AY210" s="256" t="s">
        <v>153</v>
      </c>
    </row>
    <row r="211" s="2" customFormat="1" ht="24.15" customHeight="1">
      <c r="A211" s="40"/>
      <c r="B211" s="41"/>
      <c r="C211" s="206" t="s">
        <v>294</v>
      </c>
      <c r="D211" s="206" t="s">
        <v>155</v>
      </c>
      <c r="E211" s="207" t="s">
        <v>241</v>
      </c>
      <c r="F211" s="208" t="s">
        <v>242</v>
      </c>
      <c r="G211" s="209" t="s">
        <v>173</v>
      </c>
      <c r="H211" s="210">
        <v>1805.2170000000001</v>
      </c>
      <c r="I211" s="211"/>
      <c r="J211" s="212">
        <f>ROUND(I211*H211,2)</f>
        <v>0</v>
      </c>
      <c r="K211" s="208" t="s">
        <v>159</v>
      </c>
      <c r="L211" s="46"/>
      <c r="M211" s="213" t="s">
        <v>19</v>
      </c>
      <c r="N211" s="214" t="s">
        <v>49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160</v>
      </c>
      <c r="AT211" s="217" t="s">
        <v>155</v>
      </c>
      <c r="AU211" s="217" t="s">
        <v>88</v>
      </c>
      <c r="AY211" s="19" t="s">
        <v>153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86</v>
      </c>
      <c r="BK211" s="218">
        <f>ROUND(I211*H211,2)</f>
        <v>0</v>
      </c>
      <c r="BL211" s="19" t="s">
        <v>160</v>
      </c>
      <c r="BM211" s="217" t="s">
        <v>297</v>
      </c>
    </row>
    <row r="212" s="2" customFormat="1">
      <c r="A212" s="40"/>
      <c r="B212" s="41"/>
      <c r="C212" s="42"/>
      <c r="D212" s="219" t="s">
        <v>161</v>
      </c>
      <c r="E212" s="42"/>
      <c r="F212" s="220" t="s">
        <v>244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161</v>
      </c>
      <c r="AU212" s="19" t="s">
        <v>88</v>
      </c>
    </row>
    <row r="213" s="13" customFormat="1">
      <c r="A213" s="13"/>
      <c r="B213" s="224"/>
      <c r="C213" s="225"/>
      <c r="D213" s="226" t="s">
        <v>163</v>
      </c>
      <c r="E213" s="227" t="s">
        <v>19</v>
      </c>
      <c r="F213" s="228" t="s">
        <v>1656</v>
      </c>
      <c r="G213" s="225"/>
      <c r="H213" s="229">
        <v>1805.2170000000001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163</v>
      </c>
      <c r="AU213" s="235" t="s">
        <v>88</v>
      </c>
      <c r="AV213" s="13" t="s">
        <v>88</v>
      </c>
      <c r="AW213" s="13" t="s">
        <v>37</v>
      </c>
      <c r="AX213" s="13" t="s">
        <v>78</v>
      </c>
      <c r="AY213" s="235" t="s">
        <v>153</v>
      </c>
    </row>
    <row r="214" s="15" customFormat="1">
      <c r="A214" s="15"/>
      <c r="B214" s="246"/>
      <c r="C214" s="247"/>
      <c r="D214" s="226" t="s">
        <v>163</v>
      </c>
      <c r="E214" s="248" t="s">
        <v>19</v>
      </c>
      <c r="F214" s="249" t="s">
        <v>166</v>
      </c>
      <c r="G214" s="247"/>
      <c r="H214" s="250">
        <v>1805.2170000000001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163</v>
      </c>
      <c r="AU214" s="256" t="s">
        <v>88</v>
      </c>
      <c r="AV214" s="15" t="s">
        <v>160</v>
      </c>
      <c r="AW214" s="15" t="s">
        <v>37</v>
      </c>
      <c r="AX214" s="15" t="s">
        <v>86</v>
      </c>
      <c r="AY214" s="256" t="s">
        <v>153</v>
      </c>
    </row>
    <row r="215" s="2" customFormat="1" ht="24.15" customHeight="1">
      <c r="A215" s="40"/>
      <c r="B215" s="41"/>
      <c r="C215" s="206" t="s">
        <v>236</v>
      </c>
      <c r="D215" s="206" t="s">
        <v>155</v>
      </c>
      <c r="E215" s="207" t="s">
        <v>246</v>
      </c>
      <c r="F215" s="208" t="s">
        <v>247</v>
      </c>
      <c r="G215" s="209" t="s">
        <v>173</v>
      </c>
      <c r="H215" s="210">
        <v>895.19500000000005</v>
      </c>
      <c r="I215" s="211"/>
      <c r="J215" s="212">
        <f>ROUND(I215*H215,2)</f>
        <v>0</v>
      </c>
      <c r="K215" s="208" t="s">
        <v>159</v>
      </c>
      <c r="L215" s="46"/>
      <c r="M215" s="213" t="s">
        <v>19</v>
      </c>
      <c r="N215" s="214" t="s">
        <v>49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160</v>
      </c>
      <c r="AT215" s="217" t="s">
        <v>155</v>
      </c>
      <c r="AU215" s="217" t="s">
        <v>88</v>
      </c>
      <c r="AY215" s="19" t="s">
        <v>153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86</v>
      </c>
      <c r="BK215" s="218">
        <f>ROUND(I215*H215,2)</f>
        <v>0</v>
      </c>
      <c r="BL215" s="19" t="s">
        <v>160</v>
      </c>
      <c r="BM215" s="217" t="s">
        <v>303</v>
      </c>
    </row>
    <row r="216" s="2" customFormat="1">
      <c r="A216" s="40"/>
      <c r="B216" s="41"/>
      <c r="C216" s="42"/>
      <c r="D216" s="219" t="s">
        <v>161</v>
      </c>
      <c r="E216" s="42"/>
      <c r="F216" s="220" t="s">
        <v>249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88</v>
      </c>
    </row>
    <row r="217" s="13" customFormat="1">
      <c r="A217" s="13"/>
      <c r="B217" s="224"/>
      <c r="C217" s="225"/>
      <c r="D217" s="226" t="s">
        <v>163</v>
      </c>
      <c r="E217" s="227" t="s">
        <v>19</v>
      </c>
      <c r="F217" s="228" t="s">
        <v>1657</v>
      </c>
      <c r="G217" s="225"/>
      <c r="H217" s="229">
        <v>895.19500000000005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163</v>
      </c>
      <c r="AU217" s="235" t="s">
        <v>88</v>
      </c>
      <c r="AV217" s="13" t="s">
        <v>88</v>
      </c>
      <c r="AW217" s="13" t="s">
        <v>37</v>
      </c>
      <c r="AX217" s="13" t="s">
        <v>78</v>
      </c>
      <c r="AY217" s="235" t="s">
        <v>153</v>
      </c>
    </row>
    <row r="218" s="14" customFormat="1">
      <c r="A218" s="14"/>
      <c r="B218" s="236"/>
      <c r="C218" s="237"/>
      <c r="D218" s="226" t="s">
        <v>163</v>
      </c>
      <c r="E218" s="238" t="s">
        <v>19</v>
      </c>
      <c r="F218" s="239" t="s">
        <v>689</v>
      </c>
      <c r="G218" s="237"/>
      <c r="H218" s="238" t="s">
        <v>19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163</v>
      </c>
      <c r="AU218" s="245" t="s">
        <v>88</v>
      </c>
      <c r="AV218" s="14" t="s">
        <v>86</v>
      </c>
      <c r="AW218" s="14" t="s">
        <v>37</v>
      </c>
      <c r="AX218" s="14" t="s">
        <v>78</v>
      </c>
      <c r="AY218" s="245" t="s">
        <v>153</v>
      </c>
    </row>
    <row r="219" s="15" customFormat="1">
      <c r="A219" s="15"/>
      <c r="B219" s="246"/>
      <c r="C219" s="247"/>
      <c r="D219" s="226" t="s">
        <v>163</v>
      </c>
      <c r="E219" s="248" t="s">
        <v>19</v>
      </c>
      <c r="F219" s="249" t="s">
        <v>166</v>
      </c>
      <c r="G219" s="247"/>
      <c r="H219" s="250">
        <v>895.19500000000005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163</v>
      </c>
      <c r="AU219" s="256" t="s">
        <v>88</v>
      </c>
      <c r="AV219" s="15" t="s">
        <v>160</v>
      </c>
      <c r="AW219" s="15" t="s">
        <v>37</v>
      </c>
      <c r="AX219" s="15" t="s">
        <v>86</v>
      </c>
      <c r="AY219" s="256" t="s">
        <v>153</v>
      </c>
    </row>
    <row r="220" s="2" customFormat="1" ht="16.5" customHeight="1">
      <c r="A220" s="40"/>
      <c r="B220" s="41"/>
      <c r="C220" s="257" t="s">
        <v>306</v>
      </c>
      <c r="D220" s="257" t="s">
        <v>220</v>
      </c>
      <c r="E220" s="258" t="s">
        <v>690</v>
      </c>
      <c r="F220" s="259" t="s">
        <v>691</v>
      </c>
      <c r="G220" s="260" t="s">
        <v>223</v>
      </c>
      <c r="H220" s="261">
        <v>1790.3900000000001</v>
      </c>
      <c r="I220" s="262"/>
      <c r="J220" s="263">
        <f>ROUND(I220*H220,2)</f>
        <v>0</v>
      </c>
      <c r="K220" s="259" t="s">
        <v>159</v>
      </c>
      <c r="L220" s="264"/>
      <c r="M220" s="265" t="s">
        <v>19</v>
      </c>
      <c r="N220" s="266" t="s">
        <v>49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182</v>
      </c>
      <c r="AT220" s="217" t="s">
        <v>220</v>
      </c>
      <c r="AU220" s="217" t="s">
        <v>88</v>
      </c>
      <c r="AY220" s="19" t="s">
        <v>153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86</v>
      </c>
      <c r="BK220" s="218">
        <f>ROUND(I220*H220,2)</f>
        <v>0</v>
      </c>
      <c r="BL220" s="19" t="s">
        <v>160</v>
      </c>
      <c r="BM220" s="217" t="s">
        <v>309</v>
      </c>
    </row>
    <row r="221" s="13" customFormat="1">
      <c r="A221" s="13"/>
      <c r="B221" s="224"/>
      <c r="C221" s="225"/>
      <c r="D221" s="226" t="s">
        <v>163</v>
      </c>
      <c r="E221" s="227" t="s">
        <v>19</v>
      </c>
      <c r="F221" s="228" t="s">
        <v>1658</v>
      </c>
      <c r="G221" s="225"/>
      <c r="H221" s="229">
        <v>1790.3900000000001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163</v>
      </c>
      <c r="AU221" s="235" t="s">
        <v>88</v>
      </c>
      <c r="AV221" s="13" t="s">
        <v>88</v>
      </c>
      <c r="AW221" s="13" t="s">
        <v>37</v>
      </c>
      <c r="AX221" s="13" t="s">
        <v>78</v>
      </c>
      <c r="AY221" s="235" t="s">
        <v>153</v>
      </c>
    </row>
    <row r="222" s="15" customFormat="1">
      <c r="A222" s="15"/>
      <c r="B222" s="246"/>
      <c r="C222" s="247"/>
      <c r="D222" s="226" t="s">
        <v>163</v>
      </c>
      <c r="E222" s="248" t="s">
        <v>19</v>
      </c>
      <c r="F222" s="249" t="s">
        <v>166</v>
      </c>
      <c r="G222" s="247"/>
      <c r="H222" s="250">
        <v>1790.3900000000001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163</v>
      </c>
      <c r="AU222" s="256" t="s">
        <v>88</v>
      </c>
      <c r="AV222" s="15" t="s">
        <v>160</v>
      </c>
      <c r="AW222" s="15" t="s">
        <v>37</v>
      </c>
      <c r="AX222" s="15" t="s">
        <v>86</v>
      </c>
      <c r="AY222" s="256" t="s">
        <v>153</v>
      </c>
    </row>
    <row r="223" s="2" customFormat="1" ht="37.8" customHeight="1">
      <c r="A223" s="40"/>
      <c r="B223" s="41"/>
      <c r="C223" s="206" t="s">
        <v>243</v>
      </c>
      <c r="D223" s="206" t="s">
        <v>155</v>
      </c>
      <c r="E223" s="207" t="s">
        <v>693</v>
      </c>
      <c r="F223" s="208" t="s">
        <v>694</v>
      </c>
      <c r="G223" s="209" t="s">
        <v>173</v>
      </c>
      <c r="H223" s="210">
        <v>573.66899999999998</v>
      </c>
      <c r="I223" s="211"/>
      <c r="J223" s="212">
        <f>ROUND(I223*H223,2)</f>
        <v>0</v>
      </c>
      <c r="K223" s="208" t="s">
        <v>159</v>
      </c>
      <c r="L223" s="46"/>
      <c r="M223" s="213" t="s">
        <v>19</v>
      </c>
      <c r="N223" s="214" t="s">
        <v>49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160</v>
      </c>
      <c r="AT223" s="217" t="s">
        <v>155</v>
      </c>
      <c r="AU223" s="217" t="s">
        <v>88</v>
      </c>
      <c r="AY223" s="19" t="s">
        <v>153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86</v>
      </c>
      <c r="BK223" s="218">
        <f>ROUND(I223*H223,2)</f>
        <v>0</v>
      </c>
      <c r="BL223" s="19" t="s">
        <v>160</v>
      </c>
      <c r="BM223" s="217" t="s">
        <v>310</v>
      </c>
    </row>
    <row r="224" s="2" customFormat="1">
      <c r="A224" s="40"/>
      <c r="B224" s="41"/>
      <c r="C224" s="42"/>
      <c r="D224" s="219" t="s">
        <v>161</v>
      </c>
      <c r="E224" s="42"/>
      <c r="F224" s="220" t="s">
        <v>695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161</v>
      </c>
      <c r="AU224" s="19" t="s">
        <v>88</v>
      </c>
    </row>
    <row r="225" s="13" customFormat="1">
      <c r="A225" s="13"/>
      <c r="B225" s="224"/>
      <c r="C225" s="225"/>
      <c r="D225" s="226" t="s">
        <v>163</v>
      </c>
      <c r="E225" s="227" t="s">
        <v>19</v>
      </c>
      <c r="F225" s="228" t="s">
        <v>1659</v>
      </c>
      <c r="G225" s="225"/>
      <c r="H225" s="229">
        <v>576.67200000000003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163</v>
      </c>
      <c r="AU225" s="235" t="s">
        <v>88</v>
      </c>
      <c r="AV225" s="13" t="s">
        <v>88</v>
      </c>
      <c r="AW225" s="13" t="s">
        <v>37</v>
      </c>
      <c r="AX225" s="13" t="s">
        <v>78</v>
      </c>
      <c r="AY225" s="235" t="s">
        <v>153</v>
      </c>
    </row>
    <row r="226" s="13" customFormat="1">
      <c r="A226" s="13"/>
      <c r="B226" s="224"/>
      <c r="C226" s="225"/>
      <c r="D226" s="226" t="s">
        <v>163</v>
      </c>
      <c r="E226" s="227" t="s">
        <v>19</v>
      </c>
      <c r="F226" s="228" t="s">
        <v>1660</v>
      </c>
      <c r="G226" s="225"/>
      <c r="H226" s="229">
        <v>-31.443000000000001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163</v>
      </c>
      <c r="AU226" s="235" t="s">
        <v>88</v>
      </c>
      <c r="AV226" s="13" t="s">
        <v>88</v>
      </c>
      <c r="AW226" s="13" t="s">
        <v>37</v>
      </c>
      <c r="AX226" s="13" t="s">
        <v>78</v>
      </c>
      <c r="AY226" s="235" t="s">
        <v>153</v>
      </c>
    </row>
    <row r="227" s="13" customFormat="1">
      <c r="A227" s="13"/>
      <c r="B227" s="224"/>
      <c r="C227" s="225"/>
      <c r="D227" s="226" t="s">
        <v>163</v>
      </c>
      <c r="E227" s="227" t="s">
        <v>19</v>
      </c>
      <c r="F227" s="228" t="s">
        <v>1661</v>
      </c>
      <c r="G227" s="225"/>
      <c r="H227" s="229">
        <v>5.2000000000000002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163</v>
      </c>
      <c r="AU227" s="235" t="s">
        <v>88</v>
      </c>
      <c r="AV227" s="13" t="s">
        <v>88</v>
      </c>
      <c r="AW227" s="13" t="s">
        <v>37</v>
      </c>
      <c r="AX227" s="13" t="s">
        <v>78</v>
      </c>
      <c r="AY227" s="235" t="s">
        <v>153</v>
      </c>
    </row>
    <row r="228" s="13" customFormat="1">
      <c r="A228" s="13"/>
      <c r="B228" s="224"/>
      <c r="C228" s="225"/>
      <c r="D228" s="226" t="s">
        <v>163</v>
      </c>
      <c r="E228" s="227" t="s">
        <v>19</v>
      </c>
      <c r="F228" s="228" t="s">
        <v>1662</v>
      </c>
      <c r="G228" s="225"/>
      <c r="H228" s="229">
        <v>23.239999999999998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163</v>
      </c>
      <c r="AU228" s="235" t="s">
        <v>88</v>
      </c>
      <c r="AV228" s="13" t="s">
        <v>88</v>
      </c>
      <c r="AW228" s="13" t="s">
        <v>37</v>
      </c>
      <c r="AX228" s="13" t="s">
        <v>78</v>
      </c>
      <c r="AY228" s="235" t="s">
        <v>153</v>
      </c>
    </row>
    <row r="229" s="15" customFormat="1">
      <c r="A229" s="15"/>
      <c r="B229" s="246"/>
      <c r="C229" s="247"/>
      <c r="D229" s="226" t="s">
        <v>163</v>
      </c>
      <c r="E229" s="248" t="s">
        <v>19</v>
      </c>
      <c r="F229" s="249" t="s">
        <v>166</v>
      </c>
      <c r="G229" s="247"/>
      <c r="H229" s="250">
        <v>573.6690000000001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163</v>
      </c>
      <c r="AU229" s="256" t="s">
        <v>88</v>
      </c>
      <c r="AV229" s="15" t="s">
        <v>160</v>
      </c>
      <c r="AW229" s="15" t="s">
        <v>37</v>
      </c>
      <c r="AX229" s="15" t="s">
        <v>86</v>
      </c>
      <c r="AY229" s="256" t="s">
        <v>153</v>
      </c>
    </row>
    <row r="230" s="2" customFormat="1" ht="16.5" customHeight="1">
      <c r="A230" s="40"/>
      <c r="B230" s="41"/>
      <c r="C230" s="257" t="s">
        <v>313</v>
      </c>
      <c r="D230" s="257" t="s">
        <v>220</v>
      </c>
      <c r="E230" s="258" t="s">
        <v>221</v>
      </c>
      <c r="F230" s="259" t="s">
        <v>222</v>
      </c>
      <c r="G230" s="260" t="s">
        <v>223</v>
      </c>
      <c r="H230" s="261">
        <v>1147.338</v>
      </c>
      <c r="I230" s="262"/>
      <c r="J230" s="263">
        <f>ROUND(I230*H230,2)</f>
        <v>0</v>
      </c>
      <c r="K230" s="259" t="s">
        <v>159</v>
      </c>
      <c r="L230" s="264"/>
      <c r="M230" s="265" t="s">
        <v>19</v>
      </c>
      <c r="N230" s="266" t="s">
        <v>49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182</v>
      </c>
      <c r="AT230" s="217" t="s">
        <v>220</v>
      </c>
      <c r="AU230" s="217" t="s">
        <v>88</v>
      </c>
      <c r="AY230" s="19" t="s">
        <v>153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86</v>
      </c>
      <c r="BK230" s="218">
        <f>ROUND(I230*H230,2)</f>
        <v>0</v>
      </c>
      <c r="BL230" s="19" t="s">
        <v>160</v>
      </c>
      <c r="BM230" s="217" t="s">
        <v>231</v>
      </c>
    </row>
    <row r="231" s="13" customFormat="1">
      <c r="A231" s="13"/>
      <c r="B231" s="224"/>
      <c r="C231" s="225"/>
      <c r="D231" s="226" t="s">
        <v>163</v>
      </c>
      <c r="E231" s="227" t="s">
        <v>19</v>
      </c>
      <c r="F231" s="228" t="s">
        <v>1663</v>
      </c>
      <c r="G231" s="225"/>
      <c r="H231" s="229">
        <v>1147.338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163</v>
      </c>
      <c r="AU231" s="235" t="s">
        <v>88</v>
      </c>
      <c r="AV231" s="13" t="s">
        <v>88</v>
      </c>
      <c r="AW231" s="13" t="s">
        <v>37</v>
      </c>
      <c r="AX231" s="13" t="s">
        <v>78</v>
      </c>
      <c r="AY231" s="235" t="s">
        <v>153</v>
      </c>
    </row>
    <row r="232" s="15" customFormat="1">
      <c r="A232" s="15"/>
      <c r="B232" s="246"/>
      <c r="C232" s="247"/>
      <c r="D232" s="226" t="s">
        <v>163</v>
      </c>
      <c r="E232" s="248" t="s">
        <v>19</v>
      </c>
      <c r="F232" s="249" t="s">
        <v>166</v>
      </c>
      <c r="G232" s="247"/>
      <c r="H232" s="250">
        <v>1147.338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163</v>
      </c>
      <c r="AU232" s="256" t="s">
        <v>88</v>
      </c>
      <c r="AV232" s="15" t="s">
        <v>160</v>
      </c>
      <c r="AW232" s="15" t="s">
        <v>37</v>
      </c>
      <c r="AX232" s="15" t="s">
        <v>86</v>
      </c>
      <c r="AY232" s="256" t="s">
        <v>153</v>
      </c>
    </row>
    <row r="233" s="2" customFormat="1" ht="24.15" customHeight="1">
      <c r="A233" s="40"/>
      <c r="B233" s="41"/>
      <c r="C233" s="206" t="s">
        <v>248</v>
      </c>
      <c r="D233" s="206" t="s">
        <v>155</v>
      </c>
      <c r="E233" s="207" t="s">
        <v>700</v>
      </c>
      <c r="F233" s="208" t="s">
        <v>701</v>
      </c>
      <c r="G233" s="209" t="s">
        <v>158</v>
      </c>
      <c r="H233" s="210">
        <v>256.90499999999997</v>
      </c>
      <c r="I233" s="211"/>
      <c r="J233" s="212">
        <f>ROUND(I233*H233,2)</f>
        <v>0</v>
      </c>
      <c r="K233" s="208" t="s">
        <v>159</v>
      </c>
      <c r="L233" s="46"/>
      <c r="M233" s="213" t="s">
        <v>19</v>
      </c>
      <c r="N233" s="214" t="s">
        <v>49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160</v>
      </c>
      <c r="AT233" s="217" t="s">
        <v>155</v>
      </c>
      <c r="AU233" s="217" t="s">
        <v>88</v>
      </c>
      <c r="AY233" s="19" t="s">
        <v>153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86</v>
      </c>
      <c r="BK233" s="218">
        <f>ROUND(I233*H233,2)</f>
        <v>0</v>
      </c>
      <c r="BL233" s="19" t="s">
        <v>160</v>
      </c>
      <c r="BM233" s="217" t="s">
        <v>320</v>
      </c>
    </row>
    <row r="234" s="2" customFormat="1">
      <c r="A234" s="40"/>
      <c r="B234" s="41"/>
      <c r="C234" s="42"/>
      <c r="D234" s="219" t="s">
        <v>161</v>
      </c>
      <c r="E234" s="42"/>
      <c r="F234" s="220" t="s">
        <v>702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161</v>
      </c>
      <c r="AU234" s="19" t="s">
        <v>88</v>
      </c>
    </row>
    <row r="235" s="13" customFormat="1">
      <c r="A235" s="13"/>
      <c r="B235" s="224"/>
      <c r="C235" s="225"/>
      <c r="D235" s="226" t="s">
        <v>163</v>
      </c>
      <c r="E235" s="227" t="s">
        <v>19</v>
      </c>
      <c r="F235" s="228" t="s">
        <v>1664</v>
      </c>
      <c r="G235" s="225"/>
      <c r="H235" s="229">
        <v>256.90499999999997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163</v>
      </c>
      <c r="AU235" s="235" t="s">
        <v>88</v>
      </c>
      <c r="AV235" s="13" t="s">
        <v>88</v>
      </c>
      <c r="AW235" s="13" t="s">
        <v>37</v>
      </c>
      <c r="AX235" s="13" t="s">
        <v>78</v>
      </c>
      <c r="AY235" s="235" t="s">
        <v>153</v>
      </c>
    </row>
    <row r="236" s="14" customFormat="1">
      <c r="A236" s="14"/>
      <c r="B236" s="236"/>
      <c r="C236" s="237"/>
      <c r="D236" s="226" t="s">
        <v>163</v>
      </c>
      <c r="E236" s="238" t="s">
        <v>19</v>
      </c>
      <c r="F236" s="239" t="s">
        <v>703</v>
      </c>
      <c r="G236" s="237"/>
      <c r="H236" s="238" t="s">
        <v>19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163</v>
      </c>
      <c r="AU236" s="245" t="s">
        <v>88</v>
      </c>
      <c r="AV236" s="14" t="s">
        <v>86</v>
      </c>
      <c r="AW236" s="14" t="s">
        <v>37</v>
      </c>
      <c r="AX236" s="14" t="s">
        <v>78</v>
      </c>
      <c r="AY236" s="245" t="s">
        <v>153</v>
      </c>
    </row>
    <row r="237" s="15" customFormat="1">
      <c r="A237" s="15"/>
      <c r="B237" s="246"/>
      <c r="C237" s="247"/>
      <c r="D237" s="226" t="s">
        <v>163</v>
      </c>
      <c r="E237" s="248" t="s">
        <v>19</v>
      </c>
      <c r="F237" s="249" t="s">
        <v>166</v>
      </c>
      <c r="G237" s="247"/>
      <c r="H237" s="250">
        <v>256.90499999999997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163</v>
      </c>
      <c r="AU237" s="256" t="s">
        <v>88</v>
      </c>
      <c r="AV237" s="15" t="s">
        <v>160</v>
      </c>
      <c r="AW237" s="15" t="s">
        <v>37</v>
      </c>
      <c r="AX237" s="15" t="s">
        <v>86</v>
      </c>
      <c r="AY237" s="256" t="s">
        <v>153</v>
      </c>
    </row>
    <row r="238" s="2" customFormat="1" ht="24.15" customHeight="1">
      <c r="A238" s="40"/>
      <c r="B238" s="41"/>
      <c r="C238" s="206" t="s">
        <v>322</v>
      </c>
      <c r="D238" s="206" t="s">
        <v>155</v>
      </c>
      <c r="E238" s="207" t="s">
        <v>704</v>
      </c>
      <c r="F238" s="208" t="s">
        <v>705</v>
      </c>
      <c r="G238" s="209" t="s">
        <v>158</v>
      </c>
      <c r="H238" s="210">
        <v>256.88</v>
      </c>
      <c r="I238" s="211"/>
      <c r="J238" s="212">
        <f>ROUND(I238*H238,2)</f>
        <v>0</v>
      </c>
      <c r="K238" s="208" t="s">
        <v>159</v>
      </c>
      <c r="L238" s="46"/>
      <c r="M238" s="213" t="s">
        <v>19</v>
      </c>
      <c r="N238" s="214" t="s">
        <v>49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160</v>
      </c>
      <c r="AT238" s="217" t="s">
        <v>155</v>
      </c>
      <c r="AU238" s="217" t="s">
        <v>88</v>
      </c>
      <c r="AY238" s="19" t="s">
        <v>153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86</v>
      </c>
      <c r="BK238" s="218">
        <f>ROUND(I238*H238,2)</f>
        <v>0</v>
      </c>
      <c r="BL238" s="19" t="s">
        <v>160</v>
      </c>
      <c r="BM238" s="217" t="s">
        <v>323</v>
      </c>
    </row>
    <row r="239" s="2" customFormat="1">
      <c r="A239" s="40"/>
      <c r="B239" s="41"/>
      <c r="C239" s="42"/>
      <c r="D239" s="219" t="s">
        <v>161</v>
      </c>
      <c r="E239" s="42"/>
      <c r="F239" s="220" t="s">
        <v>706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88</v>
      </c>
    </row>
    <row r="240" s="13" customFormat="1">
      <c r="A240" s="13"/>
      <c r="B240" s="224"/>
      <c r="C240" s="225"/>
      <c r="D240" s="226" t="s">
        <v>163</v>
      </c>
      <c r="E240" s="227" t="s">
        <v>19</v>
      </c>
      <c r="F240" s="228" t="s">
        <v>1665</v>
      </c>
      <c r="G240" s="225"/>
      <c r="H240" s="229">
        <v>256.88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163</v>
      </c>
      <c r="AU240" s="235" t="s">
        <v>88</v>
      </c>
      <c r="AV240" s="13" t="s">
        <v>88</v>
      </c>
      <c r="AW240" s="13" t="s">
        <v>37</v>
      </c>
      <c r="AX240" s="13" t="s">
        <v>78</v>
      </c>
      <c r="AY240" s="235" t="s">
        <v>153</v>
      </c>
    </row>
    <row r="241" s="15" customFormat="1">
      <c r="A241" s="15"/>
      <c r="B241" s="246"/>
      <c r="C241" s="247"/>
      <c r="D241" s="226" t="s">
        <v>163</v>
      </c>
      <c r="E241" s="248" t="s">
        <v>19</v>
      </c>
      <c r="F241" s="249" t="s">
        <v>166</v>
      </c>
      <c r="G241" s="247"/>
      <c r="H241" s="250">
        <v>256.88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163</v>
      </c>
      <c r="AU241" s="256" t="s">
        <v>88</v>
      </c>
      <c r="AV241" s="15" t="s">
        <v>160</v>
      </c>
      <c r="AW241" s="15" t="s">
        <v>37</v>
      </c>
      <c r="AX241" s="15" t="s">
        <v>86</v>
      </c>
      <c r="AY241" s="256" t="s">
        <v>153</v>
      </c>
    </row>
    <row r="242" s="2" customFormat="1" ht="16.5" customHeight="1">
      <c r="A242" s="40"/>
      <c r="B242" s="41"/>
      <c r="C242" s="257" t="s">
        <v>254</v>
      </c>
      <c r="D242" s="257" t="s">
        <v>220</v>
      </c>
      <c r="E242" s="258" t="s">
        <v>707</v>
      </c>
      <c r="F242" s="259" t="s">
        <v>708</v>
      </c>
      <c r="G242" s="260" t="s">
        <v>709</v>
      </c>
      <c r="H242" s="261">
        <v>5.1379999999999999</v>
      </c>
      <c r="I242" s="262"/>
      <c r="J242" s="263">
        <f>ROUND(I242*H242,2)</f>
        <v>0</v>
      </c>
      <c r="K242" s="259" t="s">
        <v>159</v>
      </c>
      <c r="L242" s="264"/>
      <c r="M242" s="265" t="s">
        <v>19</v>
      </c>
      <c r="N242" s="266" t="s">
        <v>49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182</v>
      </c>
      <c r="AT242" s="217" t="s">
        <v>220</v>
      </c>
      <c r="AU242" s="217" t="s">
        <v>88</v>
      </c>
      <c r="AY242" s="19" t="s">
        <v>153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86</v>
      </c>
      <c r="BK242" s="218">
        <f>ROUND(I242*H242,2)</f>
        <v>0</v>
      </c>
      <c r="BL242" s="19" t="s">
        <v>160</v>
      </c>
      <c r="BM242" s="217" t="s">
        <v>327</v>
      </c>
    </row>
    <row r="243" s="13" customFormat="1">
      <c r="A243" s="13"/>
      <c r="B243" s="224"/>
      <c r="C243" s="225"/>
      <c r="D243" s="226" t="s">
        <v>163</v>
      </c>
      <c r="E243" s="227" t="s">
        <v>19</v>
      </c>
      <c r="F243" s="228" t="s">
        <v>1666</v>
      </c>
      <c r="G243" s="225"/>
      <c r="H243" s="229">
        <v>5.1379999999999999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163</v>
      </c>
      <c r="AU243" s="235" t="s">
        <v>88</v>
      </c>
      <c r="AV243" s="13" t="s">
        <v>88</v>
      </c>
      <c r="AW243" s="13" t="s">
        <v>37</v>
      </c>
      <c r="AX243" s="13" t="s">
        <v>78</v>
      </c>
      <c r="AY243" s="235" t="s">
        <v>153</v>
      </c>
    </row>
    <row r="244" s="15" customFormat="1">
      <c r="A244" s="15"/>
      <c r="B244" s="246"/>
      <c r="C244" s="247"/>
      <c r="D244" s="226" t="s">
        <v>163</v>
      </c>
      <c r="E244" s="248" t="s">
        <v>19</v>
      </c>
      <c r="F244" s="249" t="s">
        <v>166</v>
      </c>
      <c r="G244" s="247"/>
      <c r="H244" s="250">
        <v>5.1379999999999999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163</v>
      </c>
      <c r="AU244" s="256" t="s">
        <v>88</v>
      </c>
      <c r="AV244" s="15" t="s">
        <v>160</v>
      </c>
      <c r="AW244" s="15" t="s">
        <v>37</v>
      </c>
      <c r="AX244" s="15" t="s">
        <v>86</v>
      </c>
      <c r="AY244" s="256" t="s">
        <v>153</v>
      </c>
    </row>
    <row r="245" s="2" customFormat="1" ht="21.75" customHeight="1">
      <c r="A245" s="40"/>
      <c r="B245" s="41"/>
      <c r="C245" s="206" t="s">
        <v>311</v>
      </c>
      <c r="D245" s="206" t="s">
        <v>155</v>
      </c>
      <c r="E245" s="207" t="s">
        <v>711</v>
      </c>
      <c r="F245" s="208" t="s">
        <v>712</v>
      </c>
      <c r="G245" s="209" t="s">
        <v>158</v>
      </c>
      <c r="H245" s="210">
        <v>256.88</v>
      </c>
      <c r="I245" s="211"/>
      <c r="J245" s="212">
        <f>ROUND(I245*H245,2)</f>
        <v>0</v>
      </c>
      <c r="K245" s="208" t="s">
        <v>159</v>
      </c>
      <c r="L245" s="46"/>
      <c r="M245" s="213" t="s">
        <v>19</v>
      </c>
      <c r="N245" s="214" t="s">
        <v>49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160</v>
      </c>
      <c r="AT245" s="217" t="s">
        <v>155</v>
      </c>
      <c r="AU245" s="217" t="s">
        <v>88</v>
      </c>
      <c r="AY245" s="19" t="s">
        <v>153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86</v>
      </c>
      <c r="BK245" s="218">
        <f>ROUND(I245*H245,2)</f>
        <v>0</v>
      </c>
      <c r="BL245" s="19" t="s">
        <v>160</v>
      </c>
      <c r="BM245" s="217" t="s">
        <v>330</v>
      </c>
    </row>
    <row r="246" s="2" customFormat="1">
      <c r="A246" s="40"/>
      <c r="B246" s="41"/>
      <c r="C246" s="42"/>
      <c r="D246" s="219" t="s">
        <v>161</v>
      </c>
      <c r="E246" s="42"/>
      <c r="F246" s="220" t="s">
        <v>713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161</v>
      </c>
      <c r="AU246" s="19" t="s">
        <v>88</v>
      </c>
    </row>
    <row r="247" s="13" customFormat="1">
      <c r="A247" s="13"/>
      <c r="B247" s="224"/>
      <c r="C247" s="225"/>
      <c r="D247" s="226" t="s">
        <v>163</v>
      </c>
      <c r="E247" s="227" t="s">
        <v>19</v>
      </c>
      <c r="F247" s="228" t="s">
        <v>1665</v>
      </c>
      <c r="G247" s="225"/>
      <c r="H247" s="229">
        <v>256.88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163</v>
      </c>
      <c r="AU247" s="235" t="s">
        <v>88</v>
      </c>
      <c r="AV247" s="13" t="s">
        <v>88</v>
      </c>
      <c r="AW247" s="13" t="s">
        <v>37</v>
      </c>
      <c r="AX247" s="13" t="s">
        <v>78</v>
      </c>
      <c r="AY247" s="235" t="s">
        <v>153</v>
      </c>
    </row>
    <row r="248" s="15" customFormat="1">
      <c r="A248" s="15"/>
      <c r="B248" s="246"/>
      <c r="C248" s="247"/>
      <c r="D248" s="226" t="s">
        <v>163</v>
      </c>
      <c r="E248" s="248" t="s">
        <v>19</v>
      </c>
      <c r="F248" s="249" t="s">
        <v>166</v>
      </c>
      <c r="G248" s="247"/>
      <c r="H248" s="250">
        <v>256.88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163</v>
      </c>
      <c r="AU248" s="256" t="s">
        <v>88</v>
      </c>
      <c r="AV248" s="15" t="s">
        <v>160</v>
      </c>
      <c r="AW248" s="15" t="s">
        <v>37</v>
      </c>
      <c r="AX248" s="15" t="s">
        <v>86</v>
      </c>
      <c r="AY248" s="256" t="s">
        <v>153</v>
      </c>
    </row>
    <row r="249" s="2" customFormat="1" ht="21.75" customHeight="1">
      <c r="A249" s="40"/>
      <c r="B249" s="41"/>
      <c r="C249" s="206" t="s">
        <v>257</v>
      </c>
      <c r="D249" s="206" t="s">
        <v>155</v>
      </c>
      <c r="E249" s="207" t="s">
        <v>714</v>
      </c>
      <c r="F249" s="208" t="s">
        <v>715</v>
      </c>
      <c r="G249" s="209" t="s">
        <v>158</v>
      </c>
      <c r="H249" s="210">
        <v>113.86</v>
      </c>
      <c r="I249" s="211"/>
      <c r="J249" s="212">
        <f>ROUND(I249*H249,2)</f>
        <v>0</v>
      </c>
      <c r="K249" s="208" t="s">
        <v>159</v>
      </c>
      <c r="L249" s="46"/>
      <c r="M249" s="213" t="s">
        <v>19</v>
      </c>
      <c r="N249" s="214" t="s">
        <v>49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160</v>
      </c>
      <c r="AT249" s="217" t="s">
        <v>155</v>
      </c>
      <c r="AU249" s="217" t="s">
        <v>88</v>
      </c>
      <c r="AY249" s="19" t="s">
        <v>153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86</v>
      </c>
      <c r="BK249" s="218">
        <f>ROUND(I249*H249,2)</f>
        <v>0</v>
      </c>
      <c r="BL249" s="19" t="s">
        <v>160</v>
      </c>
      <c r="BM249" s="217" t="s">
        <v>332</v>
      </c>
    </row>
    <row r="250" s="2" customFormat="1">
      <c r="A250" s="40"/>
      <c r="B250" s="41"/>
      <c r="C250" s="42"/>
      <c r="D250" s="219" t="s">
        <v>161</v>
      </c>
      <c r="E250" s="42"/>
      <c r="F250" s="220" t="s">
        <v>716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88</v>
      </c>
    </row>
    <row r="251" s="13" customFormat="1">
      <c r="A251" s="13"/>
      <c r="B251" s="224"/>
      <c r="C251" s="225"/>
      <c r="D251" s="226" t="s">
        <v>163</v>
      </c>
      <c r="E251" s="227" t="s">
        <v>19</v>
      </c>
      <c r="F251" s="228" t="s">
        <v>1667</v>
      </c>
      <c r="G251" s="225"/>
      <c r="H251" s="229">
        <v>113.86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163</v>
      </c>
      <c r="AU251" s="235" t="s">
        <v>88</v>
      </c>
      <c r="AV251" s="13" t="s">
        <v>88</v>
      </c>
      <c r="AW251" s="13" t="s">
        <v>37</v>
      </c>
      <c r="AX251" s="13" t="s">
        <v>78</v>
      </c>
      <c r="AY251" s="235" t="s">
        <v>153</v>
      </c>
    </row>
    <row r="252" s="15" customFormat="1">
      <c r="A252" s="15"/>
      <c r="B252" s="246"/>
      <c r="C252" s="247"/>
      <c r="D252" s="226" t="s">
        <v>163</v>
      </c>
      <c r="E252" s="248" t="s">
        <v>19</v>
      </c>
      <c r="F252" s="249" t="s">
        <v>166</v>
      </c>
      <c r="G252" s="247"/>
      <c r="H252" s="250">
        <v>113.86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163</v>
      </c>
      <c r="AU252" s="256" t="s">
        <v>88</v>
      </c>
      <c r="AV252" s="15" t="s">
        <v>160</v>
      </c>
      <c r="AW252" s="15" t="s">
        <v>37</v>
      </c>
      <c r="AX252" s="15" t="s">
        <v>86</v>
      </c>
      <c r="AY252" s="256" t="s">
        <v>153</v>
      </c>
    </row>
    <row r="253" s="12" customFormat="1" ht="22.8" customHeight="1">
      <c r="A253" s="12"/>
      <c r="B253" s="190"/>
      <c r="C253" s="191"/>
      <c r="D253" s="192" t="s">
        <v>77</v>
      </c>
      <c r="E253" s="204" t="s">
        <v>88</v>
      </c>
      <c r="F253" s="204" t="s">
        <v>265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SUM(P254:P268)</f>
        <v>0</v>
      </c>
      <c r="Q253" s="198"/>
      <c r="R253" s="199">
        <f>SUM(R254:R268)</f>
        <v>0</v>
      </c>
      <c r="S253" s="198"/>
      <c r="T253" s="200">
        <f>SUM(T254:T268)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86</v>
      </c>
      <c r="AT253" s="202" t="s">
        <v>77</v>
      </c>
      <c r="AU253" s="202" t="s">
        <v>86</v>
      </c>
      <c r="AY253" s="201" t="s">
        <v>153</v>
      </c>
      <c r="BK253" s="203">
        <f>SUM(BK254:BK268)</f>
        <v>0</v>
      </c>
    </row>
    <row r="254" s="2" customFormat="1" ht="33" customHeight="1">
      <c r="A254" s="40"/>
      <c r="B254" s="41"/>
      <c r="C254" s="206" t="s">
        <v>334</v>
      </c>
      <c r="D254" s="206" t="s">
        <v>155</v>
      </c>
      <c r="E254" s="207" t="s">
        <v>717</v>
      </c>
      <c r="F254" s="208" t="s">
        <v>718</v>
      </c>
      <c r="G254" s="209" t="s">
        <v>274</v>
      </c>
      <c r="H254" s="210">
        <v>865.29999999999995</v>
      </c>
      <c r="I254" s="211"/>
      <c r="J254" s="212">
        <f>ROUND(I254*H254,2)</f>
        <v>0</v>
      </c>
      <c r="K254" s="208" t="s">
        <v>159</v>
      </c>
      <c r="L254" s="46"/>
      <c r="M254" s="213" t="s">
        <v>19</v>
      </c>
      <c r="N254" s="214" t="s">
        <v>49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160</v>
      </c>
      <c r="AT254" s="217" t="s">
        <v>155</v>
      </c>
      <c r="AU254" s="217" t="s">
        <v>88</v>
      </c>
      <c r="AY254" s="19" t="s">
        <v>153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86</v>
      </c>
      <c r="BK254" s="218">
        <f>ROUND(I254*H254,2)</f>
        <v>0</v>
      </c>
      <c r="BL254" s="19" t="s">
        <v>160</v>
      </c>
      <c r="BM254" s="217" t="s">
        <v>337</v>
      </c>
    </row>
    <row r="255" s="2" customFormat="1">
      <c r="A255" s="40"/>
      <c r="B255" s="41"/>
      <c r="C255" s="42"/>
      <c r="D255" s="219" t="s">
        <v>161</v>
      </c>
      <c r="E255" s="42"/>
      <c r="F255" s="220" t="s">
        <v>719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161</v>
      </c>
      <c r="AU255" s="19" t="s">
        <v>88</v>
      </c>
    </row>
    <row r="256" s="13" customFormat="1">
      <c r="A256" s="13"/>
      <c r="B256" s="224"/>
      <c r="C256" s="225"/>
      <c r="D256" s="226" t="s">
        <v>163</v>
      </c>
      <c r="E256" s="227" t="s">
        <v>19</v>
      </c>
      <c r="F256" s="228" t="s">
        <v>1668</v>
      </c>
      <c r="G256" s="225"/>
      <c r="H256" s="229">
        <v>794.89999999999998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163</v>
      </c>
      <c r="AU256" s="235" t="s">
        <v>88</v>
      </c>
      <c r="AV256" s="13" t="s">
        <v>88</v>
      </c>
      <c r="AW256" s="13" t="s">
        <v>37</v>
      </c>
      <c r="AX256" s="13" t="s">
        <v>78</v>
      </c>
      <c r="AY256" s="235" t="s">
        <v>153</v>
      </c>
    </row>
    <row r="257" s="13" customFormat="1">
      <c r="A257" s="13"/>
      <c r="B257" s="224"/>
      <c r="C257" s="225"/>
      <c r="D257" s="226" t="s">
        <v>163</v>
      </c>
      <c r="E257" s="227" t="s">
        <v>19</v>
      </c>
      <c r="F257" s="228" t="s">
        <v>1669</v>
      </c>
      <c r="G257" s="225"/>
      <c r="H257" s="229">
        <v>70.400000000000006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163</v>
      </c>
      <c r="AU257" s="235" t="s">
        <v>88</v>
      </c>
      <c r="AV257" s="13" t="s">
        <v>88</v>
      </c>
      <c r="AW257" s="13" t="s">
        <v>37</v>
      </c>
      <c r="AX257" s="13" t="s">
        <v>78</v>
      </c>
      <c r="AY257" s="235" t="s">
        <v>153</v>
      </c>
    </row>
    <row r="258" s="14" customFormat="1">
      <c r="A258" s="14"/>
      <c r="B258" s="236"/>
      <c r="C258" s="237"/>
      <c r="D258" s="226" t="s">
        <v>163</v>
      </c>
      <c r="E258" s="238" t="s">
        <v>19</v>
      </c>
      <c r="F258" s="239" t="s">
        <v>721</v>
      </c>
      <c r="G258" s="237"/>
      <c r="H258" s="238" t="s">
        <v>19</v>
      </c>
      <c r="I258" s="240"/>
      <c r="J258" s="237"/>
      <c r="K258" s="237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163</v>
      </c>
      <c r="AU258" s="245" t="s">
        <v>88</v>
      </c>
      <c r="AV258" s="14" t="s">
        <v>86</v>
      </c>
      <c r="AW258" s="14" t="s">
        <v>37</v>
      </c>
      <c r="AX258" s="14" t="s">
        <v>78</v>
      </c>
      <c r="AY258" s="245" t="s">
        <v>153</v>
      </c>
    </row>
    <row r="259" s="15" customFormat="1">
      <c r="A259" s="15"/>
      <c r="B259" s="246"/>
      <c r="C259" s="247"/>
      <c r="D259" s="226" t="s">
        <v>163</v>
      </c>
      <c r="E259" s="248" t="s">
        <v>19</v>
      </c>
      <c r="F259" s="249" t="s">
        <v>166</v>
      </c>
      <c r="G259" s="247"/>
      <c r="H259" s="250">
        <v>865.29999999999995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163</v>
      </c>
      <c r="AU259" s="256" t="s">
        <v>88</v>
      </c>
      <c r="AV259" s="15" t="s">
        <v>160</v>
      </c>
      <c r="AW259" s="15" t="s">
        <v>37</v>
      </c>
      <c r="AX259" s="15" t="s">
        <v>86</v>
      </c>
      <c r="AY259" s="256" t="s">
        <v>153</v>
      </c>
    </row>
    <row r="260" s="2" customFormat="1" ht="21.75" customHeight="1">
      <c r="A260" s="40"/>
      <c r="B260" s="41"/>
      <c r="C260" s="206" t="s">
        <v>262</v>
      </c>
      <c r="D260" s="206" t="s">
        <v>155</v>
      </c>
      <c r="E260" s="207" t="s">
        <v>722</v>
      </c>
      <c r="F260" s="208" t="s">
        <v>723</v>
      </c>
      <c r="G260" s="209" t="s">
        <v>173</v>
      </c>
      <c r="H260" s="210">
        <v>1.9750000000000001</v>
      </c>
      <c r="I260" s="211"/>
      <c r="J260" s="212">
        <f>ROUND(I260*H260,2)</f>
        <v>0</v>
      </c>
      <c r="K260" s="208" t="s">
        <v>159</v>
      </c>
      <c r="L260" s="46"/>
      <c r="M260" s="213" t="s">
        <v>19</v>
      </c>
      <c r="N260" s="214" t="s">
        <v>49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160</v>
      </c>
      <c r="AT260" s="217" t="s">
        <v>155</v>
      </c>
      <c r="AU260" s="217" t="s">
        <v>88</v>
      </c>
      <c r="AY260" s="19" t="s">
        <v>153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86</v>
      </c>
      <c r="BK260" s="218">
        <f>ROUND(I260*H260,2)</f>
        <v>0</v>
      </c>
      <c r="BL260" s="19" t="s">
        <v>160</v>
      </c>
      <c r="BM260" s="217" t="s">
        <v>342</v>
      </c>
    </row>
    <row r="261" s="2" customFormat="1">
      <c r="A261" s="40"/>
      <c r="B261" s="41"/>
      <c r="C261" s="42"/>
      <c r="D261" s="219" t="s">
        <v>161</v>
      </c>
      <c r="E261" s="42"/>
      <c r="F261" s="220" t="s">
        <v>724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161</v>
      </c>
      <c r="AU261" s="19" t="s">
        <v>88</v>
      </c>
    </row>
    <row r="262" s="14" customFormat="1">
      <c r="A262" s="14"/>
      <c r="B262" s="236"/>
      <c r="C262" s="237"/>
      <c r="D262" s="226" t="s">
        <v>163</v>
      </c>
      <c r="E262" s="238" t="s">
        <v>19</v>
      </c>
      <c r="F262" s="239" t="s">
        <v>1670</v>
      </c>
      <c r="G262" s="237"/>
      <c r="H262" s="238" t="s">
        <v>19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163</v>
      </c>
      <c r="AU262" s="245" t="s">
        <v>88</v>
      </c>
      <c r="AV262" s="14" t="s">
        <v>86</v>
      </c>
      <c r="AW262" s="14" t="s">
        <v>37</v>
      </c>
      <c r="AX262" s="14" t="s">
        <v>78</v>
      </c>
      <c r="AY262" s="245" t="s">
        <v>153</v>
      </c>
    </row>
    <row r="263" s="13" customFormat="1">
      <c r="A263" s="13"/>
      <c r="B263" s="224"/>
      <c r="C263" s="225"/>
      <c r="D263" s="226" t="s">
        <v>163</v>
      </c>
      <c r="E263" s="227" t="s">
        <v>19</v>
      </c>
      <c r="F263" s="228" t="s">
        <v>1671</v>
      </c>
      <c r="G263" s="225"/>
      <c r="H263" s="229">
        <v>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163</v>
      </c>
      <c r="AU263" s="235" t="s">
        <v>88</v>
      </c>
      <c r="AV263" s="13" t="s">
        <v>88</v>
      </c>
      <c r="AW263" s="13" t="s">
        <v>37</v>
      </c>
      <c r="AX263" s="13" t="s">
        <v>78</v>
      </c>
      <c r="AY263" s="235" t="s">
        <v>153</v>
      </c>
    </row>
    <row r="264" s="14" customFormat="1">
      <c r="A264" s="14"/>
      <c r="B264" s="236"/>
      <c r="C264" s="237"/>
      <c r="D264" s="226" t="s">
        <v>163</v>
      </c>
      <c r="E264" s="238" t="s">
        <v>19</v>
      </c>
      <c r="F264" s="239" t="s">
        <v>1672</v>
      </c>
      <c r="G264" s="237"/>
      <c r="H264" s="238" t="s">
        <v>19</v>
      </c>
      <c r="I264" s="240"/>
      <c r="J264" s="237"/>
      <c r="K264" s="237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163</v>
      </c>
      <c r="AU264" s="245" t="s">
        <v>88</v>
      </c>
      <c r="AV264" s="14" t="s">
        <v>86</v>
      </c>
      <c r="AW264" s="14" t="s">
        <v>37</v>
      </c>
      <c r="AX264" s="14" t="s">
        <v>78</v>
      </c>
      <c r="AY264" s="245" t="s">
        <v>153</v>
      </c>
    </row>
    <row r="265" s="13" customFormat="1">
      <c r="A265" s="13"/>
      <c r="B265" s="224"/>
      <c r="C265" s="225"/>
      <c r="D265" s="226" t="s">
        <v>163</v>
      </c>
      <c r="E265" s="227" t="s">
        <v>19</v>
      </c>
      <c r="F265" s="228" t="s">
        <v>1673</v>
      </c>
      <c r="G265" s="225"/>
      <c r="H265" s="229">
        <v>0.5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163</v>
      </c>
      <c r="AU265" s="235" t="s">
        <v>88</v>
      </c>
      <c r="AV265" s="13" t="s">
        <v>88</v>
      </c>
      <c r="AW265" s="13" t="s">
        <v>37</v>
      </c>
      <c r="AX265" s="13" t="s">
        <v>78</v>
      </c>
      <c r="AY265" s="235" t="s">
        <v>153</v>
      </c>
    </row>
    <row r="266" s="14" customFormat="1">
      <c r="A266" s="14"/>
      <c r="B266" s="236"/>
      <c r="C266" s="237"/>
      <c r="D266" s="226" t="s">
        <v>163</v>
      </c>
      <c r="E266" s="238" t="s">
        <v>19</v>
      </c>
      <c r="F266" s="239" t="s">
        <v>805</v>
      </c>
      <c r="G266" s="237"/>
      <c r="H266" s="238" t="s">
        <v>19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163</v>
      </c>
      <c r="AU266" s="245" t="s">
        <v>88</v>
      </c>
      <c r="AV266" s="14" t="s">
        <v>86</v>
      </c>
      <c r="AW266" s="14" t="s">
        <v>37</v>
      </c>
      <c r="AX266" s="14" t="s">
        <v>78</v>
      </c>
      <c r="AY266" s="245" t="s">
        <v>153</v>
      </c>
    </row>
    <row r="267" s="13" customFormat="1">
      <c r="A267" s="13"/>
      <c r="B267" s="224"/>
      <c r="C267" s="225"/>
      <c r="D267" s="226" t="s">
        <v>163</v>
      </c>
      <c r="E267" s="227" t="s">
        <v>19</v>
      </c>
      <c r="F267" s="228" t="s">
        <v>1674</v>
      </c>
      <c r="G267" s="225"/>
      <c r="H267" s="229">
        <v>0.47499999999999998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163</v>
      </c>
      <c r="AU267" s="235" t="s">
        <v>88</v>
      </c>
      <c r="AV267" s="13" t="s">
        <v>88</v>
      </c>
      <c r="AW267" s="13" t="s">
        <v>37</v>
      </c>
      <c r="AX267" s="13" t="s">
        <v>78</v>
      </c>
      <c r="AY267" s="235" t="s">
        <v>153</v>
      </c>
    </row>
    <row r="268" s="15" customFormat="1">
      <c r="A268" s="15"/>
      <c r="B268" s="246"/>
      <c r="C268" s="247"/>
      <c r="D268" s="226" t="s">
        <v>163</v>
      </c>
      <c r="E268" s="248" t="s">
        <v>19</v>
      </c>
      <c r="F268" s="249" t="s">
        <v>166</v>
      </c>
      <c r="G268" s="247"/>
      <c r="H268" s="250">
        <v>1.9750000000000001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163</v>
      </c>
      <c r="AU268" s="256" t="s">
        <v>88</v>
      </c>
      <c r="AV268" s="15" t="s">
        <v>160</v>
      </c>
      <c r="AW268" s="15" t="s">
        <v>37</v>
      </c>
      <c r="AX268" s="15" t="s">
        <v>86</v>
      </c>
      <c r="AY268" s="256" t="s">
        <v>153</v>
      </c>
    </row>
    <row r="269" s="12" customFormat="1" ht="22.8" customHeight="1">
      <c r="A269" s="12"/>
      <c r="B269" s="190"/>
      <c r="C269" s="191"/>
      <c r="D269" s="192" t="s">
        <v>77</v>
      </c>
      <c r="E269" s="204" t="s">
        <v>170</v>
      </c>
      <c r="F269" s="204" t="s">
        <v>735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SUM(P270:P273)</f>
        <v>0</v>
      </c>
      <c r="Q269" s="198"/>
      <c r="R269" s="199">
        <f>SUM(R270:R273)</f>
        <v>0</v>
      </c>
      <c r="S269" s="198"/>
      <c r="T269" s="200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86</v>
      </c>
      <c r="AT269" s="202" t="s">
        <v>77</v>
      </c>
      <c r="AU269" s="202" t="s">
        <v>86</v>
      </c>
      <c r="AY269" s="201" t="s">
        <v>153</v>
      </c>
      <c r="BK269" s="203">
        <f>SUM(BK270:BK273)</f>
        <v>0</v>
      </c>
    </row>
    <row r="270" s="2" customFormat="1" ht="16.5" customHeight="1">
      <c r="A270" s="40"/>
      <c r="B270" s="41"/>
      <c r="C270" s="206" t="s">
        <v>344</v>
      </c>
      <c r="D270" s="206" t="s">
        <v>155</v>
      </c>
      <c r="E270" s="207" t="s">
        <v>742</v>
      </c>
      <c r="F270" s="208" t="s">
        <v>743</v>
      </c>
      <c r="G270" s="209" t="s">
        <v>274</v>
      </c>
      <c r="H270" s="210">
        <v>794.89999999999998</v>
      </c>
      <c r="I270" s="211"/>
      <c r="J270" s="212">
        <f>ROUND(I270*H270,2)</f>
        <v>0</v>
      </c>
      <c r="K270" s="208" t="s">
        <v>159</v>
      </c>
      <c r="L270" s="46"/>
      <c r="M270" s="213" t="s">
        <v>19</v>
      </c>
      <c r="N270" s="214" t="s">
        <v>49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160</v>
      </c>
      <c r="AT270" s="217" t="s">
        <v>155</v>
      </c>
      <c r="AU270" s="217" t="s">
        <v>88</v>
      </c>
      <c r="AY270" s="19" t="s">
        <v>153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86</v>
      </c>
      <c r="BK270" s="218">
        <f>ROUND(I270*H270,2)</f>
        <v>0</v>
      </c>
      <c r="BL270" s="19" t="s">
        <v>160</v>
      </c>
      <c r="BM270" s="217" t="s">
        <v>347</v>
      </c>
    </row>
    <row r="271" s="2" customFormat="1">
      <c r="A271" s="40"/>
      <c r="B271" s="41"/>
      <c r="C271" s="42"/>
      <c r="D271" s="219" t="s">
        <v>161</v>
      </c>
      <c r="E271" s="42"/>
      <c r="F271" s="220" t="s">
        <v>744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161</v>
      </c>
      <c r="AU271" s="19" t="s">
        <v>88</v>
      </c>
    </row>
    <row r="272" s="13" customFormat="1">
      <c r="A272" s="13"/>
      <c r="B272" s="224"/>
      <c r="C272" s="225"/>
      <c r="D272" s="226" t="s">
        <v>163</v>
      </c>
      <c r="E272" s="227" t="s">
        <v>19</v>
      </c>
      <c r="F272" s="228" t="s">
        <v>1668</v>
      </c>
      <c r="G272" s="225"/>
      <c r="H272" s="229">
        <v>794.89999999999998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163</v>
      </c>
      <c r="AU272" s="235" t="s">
        <v>88</v>
      </c>
      <c r="AV272" s="13" t="s">
        <v>88</v>
      </c>
      <c r="AW272" s="13" t="s">
        <v>37</v>
      </c>
      <c r="AX272" s="13" t="s">
        <v>78</v>
      </c>
      <c r="AY272" s="235" t="s">
        <v>153</v>
      </c>
    </row>
    <row r="273" s="15" customFormat="1">
      <c r="A273" s="15"/>
      <c r="B273" s="246"/>
      <c r="C273" s="247"/>
      <c r="D273" s="226" t="s">
        <v>163</v>
      </c>
      <c r="E273" s="248" t="s">
        <v>19</v>
      </c>
      <c r="F273" s="249" t="s">
        <v>166</v>
      </c>
      <c r="G273" s="247"/>
      <c r="H273" s="250">
        <v>794.89999999999998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163</v>
      </c>
      <c r="AU273" s="256" t="s">
        <v>88</v>
      </c>
      <c r="AV273" s="15" t="s">
        <v>160</v>
      </c>
      <c r="AW273" s="15" t="s">
        <v>37</v>
      </c>
      <c r="AX273" s="15" t="s">
        <v>86</v>
      </c>
      <c r="AY273" s="256" t="s">
        <v>153</v>
      </c>
    </row>
    <row r="274" s="12" customFormat="1" ht="22.8" customHeight="1">
      <c r="A274" s="12"/>
      <c r="B274" s="190"/>
      <c r="C274" s="191"/>
      <c r="D274" s="192" t="s">
        <v>77</v>
      </c>
      <c r="E274" s="204" t="s">
        <v>160</v>
      </c>
      <c r="F274" s="204" t="s">
        <v>282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SUM(P275:P321)</f>
        <v>0</v>
      </c>
      <c r="Q274" s="198"/>
      <c r="R274" s="199">
        <f>SUM(R275:R321)</f>
        <v>0</v>
      </c>
      <c r="S274" s="198"/>
      <c r="T274" s="200">
        <f>SUM(T275:T321)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86</v>
      </c>
      <c r="AT274" s="202" t="s">
        <v>77</v>
      </c>
      <c r="AU274" s="202" t="s">
        <v>86</v>
      </c>
      <c r="AY274" s="201" t="s">
        <v>153</v>
      </c>
      <c r="BK274" s="203">
        <f>SUM(BK275:BK321)</f>
        <v>0</v>
      </c>
    </row>
    <row r="275" s="2" customFormat="1" ht="24.15" customHeight="1">
      <c r="A275" s="40"/>
      <c r="B275" s="41"/>
      <c r="C275" s="206" t="s">
        <v>268</v>
      </c>
      <c r="D275" s="206" t="s">
        <v>155</v>
      </c>
      <c r="E275" s="207" t="s">
        <v>750</v>
      </c>
      <c r="F275" s="208" t="s">
        <v>751</v>
      </c>
      <c r="G275" s="209" t="s">
        <v>158</v>
      </c>
      <c r="H275" s="210">
        <v>50.100000000000001</v>
      </c>
      <c r="I275" s="211"/>
      <c r="J275" s="212">
        <f>ROUND(I275*H275,2)</f>
        <v>0</v>
      </c>
      <c r="K275" s="208" t="s">
        <v>159</v>
      </c>
      <c r="L275" s="46"/>
      <c r="M275" s="213" t="s">
        <v>19</v>
      </c>
      <c r="N275" s="214" t="s">
        <v>49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160</v>
      </c>
      <c r="AT275" s="217" t="s">
        <v>155</v>
      </c>
      <c r="AU275" s="217" t="s">
        <v>88</v>
      </c>
      <c r="AY275" s="19" t="s">
        <v>153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86</v>
      </c>
      <c r="BK275" s="218">
        <f>ROUND(I275*H275,2)</f>
        <v>0</v>
      </c>
      <c r="BL275" s="19" t="s">
        <v>160</v>
      </c>
      <c r="BM275" s="217" t="s">
        <v>350</v>
      </c>
    </row>
    <row r="276" s="2" customFormat="1">
      <c r="A276" s="40"/>
      <c r="B276" s="41"/>
      <c r="C276" s="42"/>
      <c r="D276" s="219" t="s">
        <v>161</v>
      </c>
      <c r="E276" s="42"/>
      <c r="F276" s="220" t="s">
        <v>752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161</v>
      </c>
      <c r="AU276" s="19" t="s">
        <v>88</v>
      </c>
    </row>
    <row r="277" s="13" customFormat="1">
      <c r="A277" s="13"/>
      <c r="B277" s="224"/>
      <c r="C277" s="225"/>
      <c r="D277" s="226" t="s">
        <v>163</v>
      </c>
      <c r="E277" s="227" t="s">
        <v>19</v>
      </c>
      <c r="F277" s="228" t="s">
        <v>1675</v>
      </c>
      <c r="G277" s="225"/>
      <c r="H277" s="229">
        <v>50.100000000000001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163</v>
      </c>
      <c r="AU277" s="235" t="s">
        <v>88</v>
      </c>
      <c r="AV277" s="13" t="s">
        <v>88</v>
      </c>
      <c r="AW277" s="13" t="s">
        <v>37</v>
      </c>
      <c r="AX277" s="13" t="s">
        <v>78</v>
      </c>
      <c r="AY277" s="235" t="s">
        <v>153</v>
      </c>
    </row>
    <row r="278" s="14" customFormat="1">
      <c r="A278" s="14"/>
      <c r="B278" s="236"/>
      <c r="C278" s="237"/>
      <c r="D278" s="226" t="s">
        <v>163</v>
      </c>
      <c r="E278" s="238" t="s">
        <v>19</v>
      </c>
      <c r="F278" s="239" t="s">
        <v>1676</v>
      </c>
      <c r="G278" s="237"/>
      <c r="H278" s="238" t="s">
        <v>19</v>
      </c>
      <c r="I278" s="240"/>
      <c r="J278" s="237"/>
      <c r="K278" s="237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163</v>
      </c>
      <c r="AU278" s="245" t="s">
        <v>88</v>
      </c>
      <c r="AV278" s="14" t="s">
        <v>86</v>
      </c>
      <c r="AW278" s="14" t="s">
        <v>37</v>
      </c>
      <c r="AX278" s="14" t="s">
        <v>78</v>
      </c>
      <c r="AY278" s="245" t="s">
        <v>153</v>
      </c>
    </row>
    <row r="279" s="15" customFormat="1">
      <c r="A279" s="15"/>
      <c r="B279" s="246"/>
      <c r="C279" s="247"/>
      <c r="D279" s="226" t="s">
        <v>163</v>
      </c>
      <c r="E279" s="248" t="s">
        <v>19</v>
      </c>
      <c r="F279" s="249" t="s">
        <v>166</v>
      </c>
      <c r="G279" s="247"/>
      <c r="H279" s="250">
        <v>50.100000000000001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163</v>
      </c>
      <c r="AU279" s="256" t="s">
        <v>88</v>
      </c>
      <c r="AV279" s="15" t="s">
        <v>160</v>
      </c>
      <c r="AW279" s="15" t="s">
        <v>37</v>
      </c>
      <c r="AX279" s="15" t="s">
        <v>86</v>
      </c>
      <c r="AY279" s="256" t="s">
        <v>153</v>
      </c>
    </row>
    <row r="280" s="2" customFormat="1" ht="16.5" customHeight="1">
      <c r="A280" s="40"/>
      <c r="B280" s="41"/>
      <c r="C280" s="206" t="s">
        <v>351</v>
      </c>
      <c r="D280" s="206" t="s">
        <v>155</v>
      </c>
      <c r="E280" s="207" t="s">
        <v>755</v>
      </c>
      <c r="F280" s="208" t="s">
        <v>756</v>
      </c>
      <c r="G280" s="209" t="s">
        <v>173</v>
      </c>
      <c r="H280" s="210">
        <v>188.65299999999999</v>
      </c>
      <c r="I280" s="211"/>
      <c r="J280" s="212">
        <f>ROUND(I280*H280,2)</f>
        <v>0</v>
      </c>
      <c r="K280" s="208" t="s">
        <v>159</v>
      </c>
      <c r="L280" s="46"/>
      <c r="M280" s="213" t="s">
        <v>19</v>
      </c>
      <c r="N280" s="214" t="s">
        <v>49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160</v>
      </c>
      <c r="AT280" s="217" t="s">
        <v>155</v>
      </c>
      <c r="AU280" s="217" t="s">
        <v>88</v>
      </c>
      <c r="AY280" s="19" t="s">
        <v>153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86</v>
      </c>
      <c r="BK280" s="218">
        <f>ROUND(I280*H280,2)</f>
        <v>0</v>
      </c>
      <c r="BL280" s="19" t="s">
        <v>160</v>
      </c>
      <c r="BM280" s="217" t="s">
        <v>354</v>
      </c>
    </row>
    <row r="281" s="2" customFormat="1">
      <c r="A281" s="40"/>
      <c r="B281" s="41"/>
      <c r="C281" s="42"/>
      <c r="D281" s="219" t="s">
        <v>161</v>
      </c>
      <c r="E281" s="42"/>
      <c r="F281" s="220" t="s">
        <v>757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161</v>
      </c>
      <c r="AU281" s="19" t="s">
        <v>88</v>
      </c>
    </row>
    <row r="282" s="13" customFormat="1">
      <c r="A282" s="13"/>
      <c r="B282" s="224"/>
      <c r="C282" s="225"/>
      <c r="D282" s="226" t="s">
        <v>163</v>
      </c>
      <c r="E282" s="227" t="s">
        <v>19</v>
      </c>
      <c r="F282" s="228" t="s">
        <v>1677</v>
      </c>
      <c r="G282" s="225"/>
      <c r="H282" s="229">
        <v>181.173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163</v>
      </c>
      <c r="AU282" s="235" t="s">
        <v>88</v>
      </c>
      <c r="AV282" s="13" t="s">
        <v>88</v>
      </c>
      <c r="AW282" s="13" t="s">
        <v>37</v>
      </c>
      <c r="AX282" s="13" t="s">
        <v>78</v>
      </c>
      <c r="AY282" s="235" t="s">
        <v>153</v>
      </c>
    </row>
    <row r="283" s="13" customFormat="1">
      <c r="A283" s="13"/>
      <c r="B283" s="224"/>
      <c r="C283" s="225"/>
      <c r="D283" s="226" t="s">
        <v>163</v>
      </c>
      <c r="E283" s="227" t="s">
        <v>19</v>
      </c>
      <c r="F283" s="228" t="s">
        <v>1678</v>
      </c>
      <c r="G283" s="225"/>
      <c r="H283" s="229">
        <v>2.0800000000000001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163</v>
      </c>
      <c r="AU283" s="235" t="s">
        <v>88</v>
      </c>
      <c r="AV283" s="13" t="s">
        <v>88</v>
      </c>
      <c r="AW283" s="13" t="s">
        <v>37</v>
      </c>
      <c r="AX283" s="13" t="s">
        <v>78</v>
      </c>
      <c r="AY283" s="235" t="s">
        <v>153</v>
      </c>
    </row>
    <row r="284" s="13" customFormat="1">
      <c r="A284" s="13"/>
      <c r="B284" s="224"/>
      <c r="C284" s="225"/>
      <c r="D284" s="226" t="s">
        <v>163</v>
      </c>
      <c r="E284" s="227" t="s">
        <v>19</v>
      </c>
      <c r="F284" s="228" t="s">
        <v>1679</v>
      </c>
      <c r="G284" s="225"/>
      <c r="H284" s="229">
        <v>5.4000000000000004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163</v>
      </c>
      <c r="AU284" s="235" t="s">
        <v>88</v>
      </c>
      <c r="AV284" s="13" t="s">
        <v>88</v>
      </c>
      <c r="AW284" s="13" t="s">
        <v>37</v>
      </c>
      <c r="AX284" s="13" t="s">
        <v>78</v>
      </c>
      <c r="AY284" s="235" t="s">
        <v>153</v>
      </c>
    </row>
    <row r="285" s="14" customFormat="1">
      <c r="A285" s="14"/>
      <c r="B285" s="236"/>
      <c r="C285" s="237"/>
      <c r="D285" s="226" t="s">
        <v>163</v>
      </c>
      <c r="E285" s="238" t="s">
        <v>19</v>
      </c>
      <c r="F285" s="239" t="s">
        <v>761</v>
      </c>
      <c r="G285" s="237"/>
      <c r="H285" s="238" t="s">
        <v>19</v>
      </c>
      <c r="I285" s="240"/>
      <c r="J285" s="237"/>
      <c r="K285" s="237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163</v>
      </c>
      <c r="AU285" s="245" t="s">
        <v>88</v>
      </c>
      <c r="AV285" s="14" t="s">
        <v>86</v>
      </c>
      <c r="AW285" s="14" t="s">
        <v>37</v>
      </c>
      <c r="AX285" s="14" t="s">
        <v>78</v>
      </c>
      <c r="AY285" s="245" t="s">
        <v>153</v>
      </c>
    </row>
    <row r="286" s="15" customFormat="1">
      <c r="A286" s="15"/>
      <c r="B286" s="246"/>
      <c r="C286" s="247"/>
      <c r="D286" s="226" t="s">
        <v>163</v>
      </c>
      <c r="E286" s="248" t="s">
        <v>19</v>
      </c>
      <c r="F286" s="249" t="s">
        <v>166</v>
      </c>
      <c r="G286" s="247"/>
      <c r="H286" s="250">
        <v>188.65300000000002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163</v>
      </c>
      <c r="AU286" s="256" t="s">
        <v>88</v>
      </c>
      <c r="AV286" s="15" t="s">
        <v>160</v>
      </c>
      <c r="AW286" s="15" t="s">
        <v>37</v>
      </c>
      <c r="AX286" s="15" t="s">
        <v>86</v>
      </c>
      <c r="AY286" s="256" t="s">
        <v>153</v>
      </c>
    </row>
    <row r="287" s="2" customFormat="1" ht="16.5" customHeight="1">
      <c r="A287" s="40"/>
      <c r="B287" s="41"/>
      <c r="C287" s="206" t="s">
        <v>275</v>
      </c>
      <c r="D287" s="206" t="s">
        <v>155</v>
      </c>
      <c r="E287" s="207" t="s">
        <v>762</v>
      </c>
      <c r="F287" s="208" t="s">
        <v>756</v>
      </c>
      <c r="G287" s="209" t="s">
        <v>173</v>
      </c>
      <c r="H287" s="210">
        <v>2.1600000000000001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49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160</v>
      </c>
      <c r="AT287" s="217" t="s">
        <v>155</v>
      </c>
      <c r="AU287" s="217" t="s">
        <v>88</v>
      </c>
      <c r="AY287" s="19" t="s">
        <v>153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86</v>
      </c>
      <c r="BK287" s="218">
        <f>ROUND(I287*H287,2)</f>
        <v>0</v>
      </c>
      <c r="BL287" s="19" t="s">
        <v>160</v>
      </c>
      <c r="BM287" s="217" t="s">
        <v>357</v>
      </c>
    </row>
    <row r="288" s="13" customFormat="1">
      <c r="A288" s="13"/>
      <c r="B288" s="224"/>
      <c r="C288" s="225"/>
      <c r="D288" s="226" t="s">
        <v>163</v>
      </c>
      <c r="E288" s="227" t="s">
        <v>19</v>
      </c>
      <c r="F288" s="228" t="s">
        <v>1680</v>
      </c>
      <c r="G288" s="225"/>
      <c r="H288" s="229">
        <v>2.1600000000000001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163</v>
      </c>
      <c r="AU288" s="235" t="s">
        <v>88</v>
      </c>
      <c r="AV288" s="13" t="s">
        <v>88</v>
      </c>
      <c r="AW288" s="13" t="s">
        <v>37</v>
      </c>
      <c r="AX288" s="13" t="s">
        <v>78</v>
      </c>
      <c r="AY288" s="235" t="s">
        <v>153</v>
      </c>
    </row>
    <row r="289" s="14" customFormat="1">
      <c r="A289" s="14"/>
      <c r="B289" s="236"/>
      <c r="C289" s="237"/>
      <c r="D289" s="226" t="s">
        <v>163</v>
      </c>
      <c r="E289" s="238" t="s">
        <v>19</v>
      </c>
      <c r="F289" s="239" t="s">
        <v>1681</v>
      </c>
      <c r="G289" s="237"/>
      <c r="H289" s="238" t="s">
        <v>19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163</v>
      </c>
      <c r="AU289" s="245" t="s">
        <v>88</v>
      </c>
      <c r="AV289" s="14" t="s">
        <v>86</v>
      </c>
      <c r="AW289" s="14" t="s">
        <v>37</v>
      </c>
      <c r="AX289" s="14" t="s">
        <v>78</v>
      </c>
      <c r="AY289" s="245" t="s">
        <v>153</v>
      </c>
    </row>
    <row r="290" s="15" customFormat="1">
      <c r="A290" s="15"/>
      <c r="B290" s="246"/>
      <c r="C290" s="247"/>
      <c r="D290" s="226" t="s">
        <v>163</v>
      </c>
      <c r="E290" s="248" t="s">
        <v>19</v>
      </c>
      <c r="F290" s="249" t="s">
        <v>166</v>
      </c>
      <c r="G290" s="247"/>
      <c r="H290" s="250">
        <v>2.1600000000000001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163</v>
      </c>
      <c r="AU290" s="256" t="s">
        <v>88</v>
      </c>
      <c r="AV290" s="15" t="s">
        <v>160</v>
      </c>
      <c r="AW290" s="15" t="s">
        <v>37</v>
      </c>
      <c r="AX290" s="15" t="s">
        <v>86</v>
      </c>
      <c r="AY290" s="256" t="s">
        <v>153</v>
      </c>
    </row>
    <row r="291" s="2" customFormat="1" ht="16.5" customHeight="1">
      <c r="A291" s="40"/>
      <c r="B291" s="41"/>
      <c r="C291" s="206" t="s">
        <v>359</v>
      </c>
      <c r="D291" s="206" t="s">
        <v>155</v>
      </c>
      <c r="E291" s="207" t="s">
        <v>283</v>
      </c>
      <c r="F291" s="208" t="s">
        <v>284</v>
      </c>
      <c r="G291" s="209" t="s">
        <v>173</v>
      </c>
      <c r="H291" s="210">
        <v>145.53999999999999</v>
      </c>
      <c r="I291" s="211"/>
      <c r="J291" s="212">
        <f>ROUND(I291*H291,2)</f>
        <v>0</v>
      </c>
      <c r="K291" s="208" t="s">
        <v>159</v>
      </c>
      <c r="L291" s="46"/>
      <c r="M291" s="213" t="s">
        <v>19</v>
      </c>
      <c r="N291" s="214" t="s">
        <v>49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160</v>
      </c>
      <c r="AT291" s="217" t="s">
        <v>155</v>
      </c>
      <c r="AU291" s="217" t="s">
        <v>88</v>
      </c>
      <c r="AY291" s="19" t="s">
        <v>153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86</v>
      </c>
      <c r="BK291" s="218">
        <f>ROUND(I291*H291,2)</f>
        <v>0</v>
      </c>
      <c r="BL291" s="19" t="s">
        <v>160</v>
      </c>
      <c r="BM291" s="217" t="s">
        <v>362</v>
      </c>
    </row>
    <row r="292" s="2" customFormat="1">
      <c r="A292" s="40"/>
      <c r="B292" s="41"/>
      <c r="C292" s="42"/>
      <c r="D292" s="219" t="s">
        <v>161</v>
      </c>
      <c r="E292" s="42"/>
      <c r="F292" s="220" t="s">
        <v>286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161</v>
      </c>
      <c r="AU292" s="19" t="s">
        <v>88</v>
      </c>
    </row>
    <row r="293" s="13" customFormat="1">
      <c r="A293" s="13"/>
      <c r="B293" s="224"/>
      <c r="C293" s="225"/>
      <c r="D293" s="226" t="s">
        <v>163</v>
      </c>
      <c r="E293" s="227" t="s">
        <v>19</v>
      </c>
      <c r="F293" s="228" t="s">
        <v>1682</v>
      </c>
      <c r="G293" s="225"/>
      <c r="H293" s="229">
        <v>135.88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163</v>
      </c>
      <c r="AU293" s="235" t="s">
        <v>88</v>
      </c>
      <c r="AV293" s="13" t="s">
        <v>88</v>
      </c>
      <c r="AW293" s="13" t="s">
        <v>37</v>
      </c>
      <c r="AX293" s="13" t="s">
        <v>78</v>
      </c>
      <c r="AY293" s="235" t="s">
        <v>153</v>
      </c>
    </row>
    <row r="294" s="13" customFormat="1">
      <c r="A294" s="13"/>
      <c r="B294" s="224"/>
      <c r="C294" s="225"/>
      <c r="D294" s="226" t="s">
        <v>163</v>
      </c>
      <c r="E294" s="227" t="s">
        <v>19</v>
      </c>
      <c r="F294" s="228" t="s">
        <v>1683</v>
      </c>
      <c r="G294" s="225"/>
      <c r="H294" s="229">
        <v>1.5600000000000001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163</v>
      </c>
      <c r="AU294" s="235" t="s">
        <v>88</v>
      </c>
      <c r="AV294" s="13" t="s">
        <v>88</v>
      </c>
      <c r="AW294" s="13" t="s">
        <v>37</v>
      </c>
      <c r="AX294" s="13" t="s">
        <v>78</v>
      </c>
      <c r="AY294" s="235" t="s">
        <v>153</v>
      </c>
    </row>
    <row r="295" s="13" customFormat="1">
      <c r="A295" s="13"/>
      <c r="B295" s="224"/>
      <c r="C295" s="225"/>
      <c r="D295" s="226" t="s">
        <v>163</v>
      </c>
      <c r="E295" s="227" t="s">
        <v>19</v>
      </c>
      <c r="F295" s="228" t="s">
        <v>1684</v>
      </c>
      <c r="G295" s="225"/>
      <c r="H295" s="229">
        <v>8.0999999999999996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163</v>
      </c>
      <c r="AU295" s="235" t="s">
        <v>88</v>
      </c>
      <c r="AV295" s="13" t="s">
        <v>88</v>
      </c>
      <c r="AW295" s="13" t="s">
        <v>37</v>
      </c>
      <c r="AX295" s="13" t="s">
        <v>78</v>
      </c>
      <c r="AY295" s="235" t="s">
        <v>153</v>
      </c>
    </row>
    <row r="296" s="15" customFormat="1">
      <c r="A296" s="15"/>
      <c r="B296" s="246"/>
      <c r="C296" s="247"/>
      <c r="D296" s="226" t="s">
        <v>163</v>
      </c>
      <c r="E296" s="248" t="s">
        <v>19</v>
      </c>
      <c r="F296" s="249" t="s">
        <v>166</v>
      </c>
      <c r="G296" s="247"/>
      <c r="H296" s="250">
        <v>145.53999999999999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163</v>
      </c>
      <c r="AU296" s="256" t="s">
        <v>88</v>
      </c>
      <c r="AV296" s="15" t="s">
        <v>160</v>
      </c>
      <c r="AW296" s="15" t="s">
        <v>37</v>
      </c>
      <c r="AX296" s="15" t="s">
        <v>86</v>
      </c>
      <c r="AY296" s="256" t="s">
        <v>153</v>
      </c>
    </row>
    <row r="297" s="2" customFormat="1" ht="16.5" customHeight="1">
      <c r="A297" s="40"/>
      <c r="B297" s="41"/>
      <c r="C297" s="206" t="s">
        <v>280</v>
      </c>
      <c r="D297" s="206" t="s">
        <v>155</v>
      </c>
      <c r="E297" s="207" t="s">
        <v>768</v>
      </c>
      <c r="F297" s="208" t="s">
        <v>769</v>
      </c>
      <c r="G297" s="209" t="s">
        <v>341</v>
      </c>
      <c r="H297" s="210">
        <v>56</v>
      </c>
      <c r="I297" s="211"/>
      <c r="J297" s="212">
        <f>ROUND(I297*H297,2)</f>
        <v>0</v>
      </c>
      <c r="K297" s="208" t="s">
        <v>159</v>
      </c>
      <c r="L297" s="46"/>
      <c r="M297" s="213" t="s">
        <v>19</v>
      </c>
      <c r="N297" s="214" t="s">
        <v>49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160</v>
      </c>
      <c r="AT297" s="217" t="s">
        <v>155</v>
      </c>
      <c r="AU297" s="217" t="s">
        <v>88</v>
      </c>
      <c r="AY297" s="19" t="s">
        <v>153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86</v>
      </c>
      <c r="BK297" s="218">
        <f>ROUND(I297*H297,2)</f>
        <v>0</v>
      </c>
      <c r="BL297" s="19" t="s">
        <v>160</v>
      </c>
      <c r="BM297" s="217" t="s">
        <v>365</v>
      </c>
    </row>
    <row r="298" s="2" customFormat="1">
      <c r="A298" s="40"/>
      <c r="B298" s="41"/>
      <c r="C298" s="42"/>
      <c r="D298" s="219" t="s">
        <v>161</v>
      </c>
      <c r="E298" s="42"/>
      <c r="F298" s="220" t="s">
        <v>770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161</v>
      </c>
      <c r="AU298" s="19" t="s">
        <v>88</v>
      </c>
    </row>
    <row r="299" s="13" customFormat="1">
      <c r="A299" s="13"/>
      <c r="B299" s="224"/>
      <c r="C299" s="225"/>
      <c r="D299" s="226" t="s">
        <v>163</v>
      </c>
      <c r="E299" s="227" t="s">
        <v>19</v>
      </c>
      <c r="F299" s="228" t="s">
        <v>1685</v>
      </c>
      <c r="G299" s="225"/>
      <c r="H299" s="229">
        <v>56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163</v>
      </c>
      <c r="AU299" s="235" t="s">
        <v>88</v>
      </c>
      <c r="AV299" s="13" t="s">
        <v>88</v>
      </c>
      <c r="AW299" s="13" t="s">
        <v>37</v>
      </c>
      <c r="AX299" s="13" t="s">
        <v>78</v>
      </c>
      <c r="AY299" s="235" t="s">
        <v>153</v>
      </c>
    </row>
    <row r="300" s="15" customFormat="1">
      <c r="A300" s="15"/>
      <c r="B300" s="246"/>
      <c r="C300" s="247"/>
      <c r="D300" s="226" t="s">
        <v>163</v>
      </c>
      <c r="E300" s="248" t="s">
        <v>19</v>
      </c>
      <c r="F300" s="249" t="s">
        <v>166</v>
      </c>
      <c r="G300" s="247"/>
      <c r="H300" s="250">
        <v>56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163</v>
      </c>
      <c r="AU300" s="256" t="s">
        <v>88</v>
      </c>
      <c r="AV300" s="15" t="s">
        <v>160</v>
      </c>
      <c r="AW300" s="15" t="s">
        <v>37</v>
      </c>
      <c r="AX300" s="15" t="s">
        <v>86</v>
      </c>
      <c r="AY300" s="256" t="s">
        <v>153</v>
      </c>
    </row>
    <row r="301" s="2" customFormat="1" ht="16.5" customHeight="1">
      <c r="A301" s="40"/>
      <c r="B301" s="41"/>
      <c r="C301" s="257" t="s">
        <v>366</v>
      </c>
      <c r="D301" s="257" t="s">
        <v>220</v>
      </c>
      <c r="E301" s="258" t="s">
        <v>775</v>
      </c>
      <c r="F301" s="259" t="s">
        <v>776</v>
      </c>
      <c r="G301" s="260" t="s">
        <v>341</v>
      </c>
      <c r="H301" s="261">
        <v>15</v>
      </c>
      <c r="I301" s="262"/>
      <c r="J301" s="263">
        <f>ROUND(I301*H301,2)</f>
        <v>0</v>
      </c>
      <c r="K301" s="259" t="s">
        <v>159</v>
      </c>
      <c r="L301" s="264"/>
      <c r="M301" s="265" t="s">
        <v>19</v>
      </c>
      <c r="N301" s="266" t="s">
        <v>49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182</v>
      </c>
      <c r="AT301" s="217" t="s">
        <v>220</v>
      </c>
      <c r="AU301" s="217" t="s">
        <v>88</v>
      </c>
      <c r="AY301" s="19" t="s">
        <v>153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86</v>
      </c>
      <c r="BK301" s="218">
        <f>ROUND(I301*H301,2)</f>
        <v>0</v>
      </c>
      <c r="BL301" s="19" t="s">
        <v>160</v>
      </c>
      <c r="BM301" s="217" t="s">
        <v>369</v>
      </c>
    </row>
    <row r="302" s="2" customFormat="1" ht="16.5" customHeight="1">
      <c r="A302" s="40"/>
      <c r="B302" s="41"/>
      <c r="C302" s="257" t="s">
        <v>285</v>
      </c>
      <c r="D302" s="257" t="s">
        <v>220</v>
      </c>
      <c r="E302" s="258" t="s">
        <v>772</v>
      </c>
      <c r="F302" s="259" t="s">
        <v>773</v>
      </c>
      <c r="G302" s="260" t="s">
        <v>341</v>
      </c>
      <c r="H302" s="261">
        <v>18</v>
      </c>
      <c r="I302" s="262"/>
      <c r="J302" s="263">
        <f>ROUND(I302*H302,2)</f>
        <v>0</v>
      </c>
      <c r="K302" s="259" t="s">
        <v>159</v>
      </c>
      <c r="L302" s="264"/>
      <c r="M302" s="265" t="s">
        <v>19</v>
      </c>
      <c r="N302" s="266" t="s">
        <v>49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182</v>
      </c>
      <c r="AT302" s="217" t="s">
        <v>220</v>
      </c>
      <c r="AU302" s="217" t="s">
        <v>88</v>
      </c>
      <c r="AY302" s="19" t="s">
        <v>153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86</v>
      </c>
      <c r="BK302" s="218">
        <f>ROUND(I302*H302,2)</f>
        <v>0</v>
      </c>
      <c r="BL302" s="19" t="s">
        <v>160</v>
      </c>
      <c r="BM302" s="217" t="s">
        <v>372</v>
      </c>
    </row>
    <row r="303" s="2" customFormat="1" ht="16.5" customHeight="1">
      <c r="A303" s="40"/>
      <c r="B303" s="41"/>
      <c r="C303" s="257" t="s">
        <v>196</v>
      </c>
      <c r="D303" s="257" t="s">
        <v>220</v>
      </c>
      <c r="E303" s="258" t="s">
        <v>777</v>
      </c>
      <c r="F303" s="259" t="s">
        <v>778</v>
      </c>
      <c r="G303" s="260" t="s">
        <v>341</v>
      </c>
      <c r="H303" s="261">
        <v>14</v>
      </c>
      <c r="I303" s="262"/>
      <c r="J303" s="263">
        <f>ROUND(I303*H303,2)</f>
        <v>0</v>
      </c>
      <c r="K303" s="259" t="s">
        <v>159</v>
      </c>
      <c r="L303" s="264"/>
      <c r="M303" s="265" t="s">
        <v>19</v>
      </c>
      <c r="N303" s="266" t="s">
        <v>49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182</v>
      </c>
      <c r="AT303" s="217" t="s">
        <v>220</v>
      </c>
      <c r="AU303" s="217" t="s">
        <v>88</v>
      </c>
      <c r="AY303" s="19" t="s">
        <v>153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86</v>
      </c>
      <c r="BK303" s="218">
        <f>ROUND(I303*H303,2)</f>
        <v>0</v>
      </c>
      <c r="BL303" s="19" t="s">
        <v>160</v>
      </c>
      <c r="BM303" s="217" t="s">
        <v>376</v>
      </c>
    </row>
    <row r="304" s="2" customFormat="1" ht="16.5" customHeight="1">
      <c r="A304" s="40"/>
      <c r="B304" s="41"/>
      <c r="C304" s="257" t="s">
        <v>291</v>
      </c>
      <c r="D304" s="257" t="s">
        <v>220</v>
      </c>
      <c r="E304" s="258" t="s">
        <v>779</v>
      </c>
      <c r="F304" s="259" t="s">
        <v>780</v>
      </c>
      <c r="G304" s="260" t="s">
        <v>341</v>
      </c>
      <c r="H304" s="261">
        <v>8</v>
      </c>
      <c r="I304" s="262"/>
      <c r="J304" s="263">
        <f>ROUND(I304*H304,2)</f>
        <v>0</v>
      </c>
      <c r="K304" s="259" t="s">
        <v>159</v>
      </c>
      <c r="L304" s="264"/>
      <c r="M304" s="265" t="s">
        <v>19</v>
      </c>
      <c r="N304" s="266" t="s">
        <v>49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182</v>
      </c>
      <c r="AT304" s="217" t="s">
        <v>220</v>
      </c>
      <c r="AU304" s="217" t="s">
        <v>88</v>
      </c>
      <c r="AY304" s="19" t="s">
        <v>153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86</v>
      </c>
      <c r="BK304" s="218">
        <f>ROUND(I304*H304,2)</f>
        <v>0</v>
      </c>
      <c r="BL304" s="19" t="s">
        <v>160</v>
      </c>
      <c r="BM304" s="217" t="s">
        <v>379</v>
      </c>
    </row>
    <row r="305" s="2" customFormat="1" ht="16.5" customHeight="1">
      <c r="A305" s="40"/>
      <c r="B305" s="41"/>
      <c r="C305" s="257" t="s">
        <v>381</v>
      </c>
      <c r="D305" s="257" t="s">
        <v>220</v>
      </c>
      <c r="E305" s="258" t="s">
        <v>1686</v>
      </c>
      <c r="F305" s="259" t="s">
        <v>1687</v>
      </c>
      <c r="G305" s="260" t="s">
        <v>341</v>
      </c>
      <c r="H305" s="261">
        <v>1</v>
      </c>
      <c r="I305" s="262"/>
      <c r="J305" s="263">
        <f>ROUND(I305*H305,2)</f>
        <v>0</v>
      </c>
      <c r="K305" s="259" t="s">
        <v>159</v>
      </c>
      <c r="L305" s="264"/>
      <c r="M305" s="265" t="s">
        <v>19</v>
      </c>
      <c r="N305" s="266" t="s">
        <v>49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182</v>
      </c>
      <c r="AT305" s="217" t="s">
        <v>220</v>
      </c>
      <c r="AU305" s="217" t="s">
        <v>88</v>
      </c>
      <c r="AY305" s="19" t="s">
        <v>153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86</v>
      </c>
      <c r="BK305" s="218">
        <f>ROUND(I305*H305,2)</f>
        <v>0</v>
      </c>
      <c r="BL305" s="19" t="s">
        <v>160</v>
      </c>
      <c r="BM305" s="217" t="s">
        <v>384</v>
      </c>
    </row>
    <row r="306" s="2" customFormat="1" ht="24.15" customHeight="1">
      <c r="A306" s="40"/>
      <c r="B306" s="41"/>
      <c r="C306" s="206" t="s">
        <v>297</v>
      </c>
      <c r="D306" s="206" t="s">
        <v>155</v>
      </c>
      <c r="E306" s="207" t="s">
        <v>781</v>
      </c>
      <c r="F306" s="208" t="s">
        <v>782</v>
      </c>
      <c r="G306" s="209" t="s">
        <v>173</v>
      </c>
      <c r="H306" s="210">
        <v>4.7519999999999998</v>
      </c>
      <c r="I306" s="211"/>
      <c r="J306" s="212">
        <f>ROUND(I306*H306,2)</f>
        <v>0</v>
      </c>
      <c r="K306" s="208" t="s">
        <v>159</v>
      </c>
      <c r="L306" s="46"/>
      <c r="M306" s="213" t="s">
        <v>19</v>
      </c>
      <c r="N306" s="214" t="s">
        <v>49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160</v>
      </c>
      <c r="AT306" s="217" t="s">
        <v>155</v>
      </c>
      <c r="AU306" s="217" t="s">
        <v>88</v>
      </c>
      <c r="AY306" s="19" t="s">
        <v>153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86</v>
      </c>
      <c r="BK306" s="218">
        <f>ROUND(I306*H306,2)</f>
        <v>0</v>
      </c>
      <c r="BL306" s="19" t="s">
        <v>160</v>
      </c>
      <c r="BM306" s="217" t="s">
        <v>387</v>
      </c>
    </row>
    <row r="307" s="2" customFormat="1">
      <c r="A307" s="40"/>
      <c r="B307" s="41"/>
      <c r="C307" s="42"/>
      <c r="D307" s="219" t="s">
        <v>161</v>
      </c>
      <c r="E307" s="42"/>
      <c r="F307" s="220" t="s">
        <v>783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161</v>
      </c>
      <c r="AU307" s="19" t="s">
        <v>88</v>
      </c>
    </row>
    <row r="308" s="14" customFormat="1">
      <c r="A308" s="14"/>
      <c r="B308" s="236"/>
      <c r="C308" s="237"/>
      <c r="D308" s="226" t="s">
        <v>163</v>
      </c>
      <c r="E308" s="238" t="s">
        <v>19</v>
      </c>
      <c r="F308" s="239" t="s">
        <v>784</v>
      </c>
      <c r="G308" s="237"/>
      <c r="H308" s="238" t="s">
        <v>19</v>
      </c>
      <c r="I308" s="240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163</v>
      </c>
      <c r="AU308" s="245" t="s">
        <v>88</v>
      </c>
      <c r="AV308" s="14" t="s">
        <v>86</v>
      </c>
      <c r="AW308" s="14" t="s">
        <v>37</v>
      </c>
      <c r="AX308" s="14" t="s">
        <v>78</v>
      </c>
      <c r="AY308" s="245" t="s">
        <v>153</v>
      </c>
    </row>
    <row r="309" s="13" customFormat="1">
      <c r="A309" s="13"/>
      <c r="B309" s="224"/>
      <c r="C309" s="225"/>
      <c r="D309" s="226" t="s">
        <v>163</v>
      </c>
      <c r="E309" s="227" t="s">
        <v>19</v>
      </c>
      <c r="F309" s="228" t="s">
        <v>1688</v>
      </c>
      <c r="G309" s="225"/>
      <c r="H309" s="229">
        <v>4.7519999999999998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163</v>
      </c>
      <c r="AU309" s="235" t="s">
        <v>88</v>
      </c>
      <c r="AV309" s="13" t="s">
        <v>88</v>
      </c>
      <c r="AW309" s="13" t="s">
        <v>37</v>
      </c>
      <c r="AX309" s="13" t="s">
        <v>78</v>
      </c>
      <c r="AY309" s="235" t="s">
        <v>153</v>
      </c>
    </row>
    <row r="310" s="15" customFormat="1">
      <c r="A310" s="15"/>
      <c r="B310" s="246"/>
      <c r="C310" s="247"/>
      <c r="D310" s="226" t="s">
        <v>163</v>
      </c>
      <c r="E310" s="248" t="s">
        <v>19</v>
      </c>
      <c r="F310" s="249" t="s">
        <v>166</v>
      </c>
      <c r="G310" s="247"/>
      <c r="H310" s="250">
        <v>4.7519999999999998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163</v>
      </c>
      <c r="AU310" s="256" t="s">
        <v>88</v>
      </c>
      <c r="AV310" s="15" t="s">
        <v>160</v>
      </c>
      <c r="AW310" s="15" t="s">
        <v>37</v>
      </c>
      <c r="AX310" s="15" t="s">
        <v>86</v>
      </c>
      <c r="AY310" s="256" t="s">
        <v>153</v>
      </c>
    </row>
    <row r="311" s="2" customFormat="1" ht="24.15" customHeight="1">
      <c r="A311" s="40"/>
      <c r="B311" s="41"/>
      <c r="C311" s="206" t="s">
        <v>389</v>
      </c>
      <c r="D311" s="206" t="s">
        <v>155</v>
      </c>
      <c r="E311" s="207" t="s">
        <v>786</v>
      </c>
      <c r="F311" s="208" t="s">
        <v>787</v>
      </c>
      <c r="G311" s="209" t="s">
        <v>173</v>
      </c>
      <c r="H311" s="210">
        <v>1.7390000000000001</v>
      </c>
      <c r="I311" s="211"/>
      <c r="J311" s="212">
        <f>ROUND(I311*H311,2)</f>
        <v>0</v>
      </c>
      <c r="K311" s="208" t="s">
        <v>159</v>
      </c>
      <c r="L311" s="46"/>
      <c r="M311" s="213" t="s">
        <v>19</v>
      </c>
      <c r="N311" s="214" t="s">
        <v>49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160</v>
      </c>
      <c r="AT311" s="217" t="s">
        <v>155</v>
      </c>
      <c r="AU311" s="217" t="s">
        <v>88</v>
      </c>
      <c r="AY311" s="19" t="s">
        <v>153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86</v>
      </c>
      <c r="BK311" s="218">
        <f>ROUND(I311*H311,2)</f>
        <v>0</v>
      </c>
      <c r="BL311" s="19" t="s">
        <v>160</v>
      </c>
      <c r="BM311" s="217" t="s">
        <v>392</v>
      </c>
    </row>
    <row r="312" s="2" customFormat="1">
      <c r="A312" s="40"/>
      <c r="B312" s="41"/>
      <c r="C312" s="42"/>
      <c r="D312" s="219" t="s">
        <v>161</v>
      </c>
      <c r="E312" s="42"/>
      <c r="F312" s="220" t="s">
        <v>788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161</v>
      </c>
      <c r="AU312" s="19" t="s">
        <v>88</v>
      </c>
    </row>
    <row r="313" s="13" customFormat="1">
      <c r="A313" s="13"/>
      <c r="B313" s="224"/>
      <c r="C313" s="225"/>
      <c r="D313" s="226" t="s">
        <v>163</v>
      </c>
      <c r="E313" s="227" t="s">
        <v>19</v>
      </c>
      <c r="F313" s="228" t="s">
        <v>1689</v>
      </c>
      <c r="G313" s="225"/>
      <c r="H313" s="229">
        <v>1.365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163</v>
      </c>
      <c r="AU313" s="235" t="s">
        <v>88</v>
      </c>
      <c r="AV313" s="13" t="s">
        <v>88</v>
      </c>
      <c r="AW313" s="13" t="s">
        <v>37</v>
      </c>
      <c r="AX313" s="13" t="s">
        <v>78</v>
      </c>
      <c r="AY313" s="235" t="s">
        <v>153</v>
      </c>
    </row>
    <row r="314" s="13" customFormat="1">
      <c r="A314" s="13"/>
      <c r="B314" s="224"/>
      <c r="C314" s="225"/>
      <c r="D314" s="226" t="s">
        <v>163</v>
      </c>
      <c r="E314" s="227" t="s">
        <v>19</v>
      </c>
      <c r="F314" s="228" t="s">
        <v>1690</v>
      </c>
      <c r="G314" s="225"/>
      <c r="H314" s="229">
        <v>0.374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163</v>
      </c>
      <c r="AU314" s="235" t="s">
        <v>88</v>
      </c>
      <c r="AV314" s="13" t="s">
        <v>88</v>
      </c>
      <c r="AW314" s="13" t="s">
        <v>37</v>
      </c>
      <c r="AX314" s="13" t="s">
        <v>78</v>
      </c>
      <c r="AY314" s="235" t="s">
        <v>153</v>
      </c>
    </row>
    <row r="315" s="14" customFormat="1">
      <c r="A315" s="14"/>
      <c r="B315" s="236"/>
      <c r="C315" s="237"/>
      <c r="D315" s="226" t="s">
        <v>163</v>
      </c>
      <c r="E315" s="238" t="s">
        <v>19</v>
      </c>
      <c r="F315" s="239" t="s">
        <v>1691</v>
      </c>
      <c r="G315" s="237"/>
      <c r="H315" s="238" t="s">
        <v>19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163</v>
      </c>
      <c r="AU315" s="245" t="s">
        <v>88</v>
      </c>
      <c r="AV315" s="14" t="s">
        <v>86</v>
      </c>
      <c r="AW315" s="14" t="s">
        <v>37</v>
      </c>
      <c r="AX315" s="14" t="s">
        <v>78</v>
      </c>
      <c r="AY315" s="245" t="s">
        <v>153</v>
      </c>
    </row>
    <row r="316" s="15" customFormat="1">
      <c r="A316" s="15"/>
      <c r="B316" s="246"/>
      <c r="C316" s="247"/>
      <c r="D316" s="226" t="s">
        <v>163</v>
      </c>
      <c r="E316" s="248" t="s">
        <v>19</v>
      </c>
      <c r="F316" s="249" t="s">
        <v>166</v>
      </c>
      <c r="G316" s="247"/>
      <c r="H316" s="250">
        <v>1.7389999999999999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163</v>
      </c>
      <c r="AU316" s="256" t="s">
        <v>88</v>
      </c>
      <c r="AV316" s="15" t="s">
        <v>160</v>
      </c>
      <c r="AW316" s="15" t="s">
        <v>37</v>
      </c>
      <c r="AX316" s="15" t="s">
        <v>86</v>
      </c>
      <c r="AY316" s="256" t="s">
        <v>153</v>
      </c>
    </row>
    <row r="317" s="2" customFormat="1" ht="16.5" customHeight="1">
      <c r="A317" s="40"/>
      <c r="B317" s="41"/>
      <c r="C317" s="206" t="s">
        <v>303</v>
      </c>
      <c r="D317" s="206" t="s">
        <v>155</v>
      </c>
      <c r="E317" s="207" t="s">
        <v>1692</v>
      </c>
      <c r="F317" s="208" t="s">
        <v>1693</v>
      </c>
      <c r="G317" s="209" t="s">
        <v>173</v>
      </c>
      <c r="H317" s="210">
        <v>2</v>
      </c>
      <c r="I317" s="211"/>
      <c r="J317" s="212">
        <f>ROUND(I317*H317,2)</f>
        <v>0</v>
      </c>
      <c r="K317" s="208" t="s">
        <v>159</v>
      </c>
      <c r="L317" s="46"/>
      <c r="M317" s="213" t="s">
        <v>19</v>
      </c>
      <c r="N317" s="214" t="s">
        <v>49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160</v>
      </c>
      <c r="AT317" s="217" t="s">
        <v>155</v>
      </c>
      <c r="AU317" s="217" t="s">
        <v>88</v>
      </c>
      <c r="AY317" s="19" t="s">
        <v>153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86</v>
      </c>
      <c r="BK317" s="218">
        <f>ROUND(I317*H317,2)</f>
        <v>0</v>
      </c>
      <c r="BL317" s="19" t="s">
        <v>160</v>
      </c>
      <c r="BM317" s="217" t="s">
        <v>395</v>
      </c>
    </row>
    <row r="318" s="2" customFormat="1">
      <c r="A318" s="40"/>
      <c r="B318" s="41"/>
      <c r="C318" s="42"/>
      <c r="D318" s="219" t="s">
        <v>161</v>
      </c>
      <c r="E318" s="42"/>
      <c r="F318" s="220" t="s">
        <v>1694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161</v>
      </c>
      <c r="AU318" s="19" t="s">
        <v>88</v>
      </c>
    </row>
    <row r="319" s="13" customFormat="1">
      <c r="A319" s="13"/>
      <c r="B319" s="224"/>
      <c r="C319" s="225"/>
      <c r="D319" s="226" t="s">
        <v>163</v>
      </c>
      <c r="E319" s="227" t="s">
        <v>19</v>
      </c>
      <c r="F319" s="228" t="s">
        <v>1695</v>
      </c>
      <c r="G319" s="225"/>
      <c r="H319" s="229">
        <v>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163</v>
      </c>
      <c r="AU319" s="235" t="s">
        <v>88</v>
      </c>
      <c r="AV319" s="13" t="s">
        <v>88</v>
      </c>
      <c r="AW319" s="13" t="s">
        <v>37</v>
      </c>
      <c r="AX319" s="13" t="s">
        <v>78</v>
      </c>
      <c r="AY319" s="235" t="s">
        <v>153</v>
      </c>
    </row>
    <row r="320" s="14" customFormat="1">
      <c r="A320" s="14"/>
      <c r="B320" s="236"/>
      <c r="C320" s="237"/>
      <c r="D320" s="226" t="s">
        <v>163</v>
      </c>
      <c r="E320" s="238" t="s">
        <v>19</v>
      </c>
      <c r="F320" s="239" t="s">
        <v>1696</v>
      </c>
      <c r="G320" s="237"/>
      <c r="H320" s="238" t="s">
        <v>19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163</v>
      </c>
      <c r="AU320" s="245" t="s">
        <v>88</v>
      </c>
      <c r="AV320" s="14" t="s">
        <v>86</v>
      </c>
      <c r="AW320" s="14" t="s">
        <v>37</v>
      </c>
      <c r="AX320" s="14" t="s">
        <v>78</v>
      </c>
      <c r="AY320" s="245" t="s">
        <v>153</v>
      </c>
    </row>
    <row r="321" s="15" customFormat="1">
      <c r="A321" s="15"/>
      <c r="B321" s="246"/>
      <c r="C321" s="247"/>
      <c r="D321" s="226" t="s">
        <v>163</v>
      </c>
      <c r="E321" s="248" t="s">
        <v>19</v>
      </c>
      <c r="F321" s="249" t="s">
        <v>166</v>
      </c>
      <c r="G321" s="247"/>
      <c r="H321" s="250">
        <v>2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163</v>
      </c>
      <c r="AU321" s="256" t="s">
        <v>88</v>
      </c>
      <c r="AV321" s="15" t="s">
        <v>160</v>
      </c>
      <c r="AW321" s="15" t="s">
        <v>37</v>
      </c>
      <c r="AX321" s="15" t="s">
        <v>86</v>
      </c>
      <c r="AY321" s="256" t="s">
        <v>153</v>
      </c>
    </row>
    <row r="322" s="12" customFormat="1" ht="22.8" customHeight="1">
      <c r="A322" s="12"/>
      <c r="B322" s="190"/>
      <c r="C322" s="191"/>
      <c r="D322" s="192" t="s">
        <v>77</v>
      </c>
      <c r="E322" s="204" t="s">
        <v>191</v>
      </c>
      <c r="F322" s="204" t="s">
        <v>288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SUM(P323:P360)</f>
        <v>0</v>
      </c>
      <c r="Q322" s="198"/>
      <c r="R322" s="199">
        <f>SUM(R323:R360)</f>
        <v>0</v>
      </c>
      <c r="S322" s="198"/>
      <c r="T322" s="200">
        <f>SUM(T323:T360)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86</v>
      </c>
      <c r="AT322" s="202" t="s">
        <v>77</v>
      </c>
      <c r="AU322" s="202" t="s">
        <v>86</v>
      </c>
      <c r="AY322" s="201" t="s">
        <v>153</v>
      </c>
      <c r="BK322" s="203">
        <f>SUM(BK323:BK360)</f>
        <v>0</v>
      </c>
    </row>
    <row r="323" s="2" customFormat="1" ht="24.15" customHeight="1">
      <c r="A323" s="40"/>
      <c r="B323" s="41"/>
      <c r="C323" s="206" t="s">
        <v>397</v>
      </c>
      <c r="D323" s="206" t="s">
        <v>155</v>
      </c>
      <c r="E323" s="207" t="s">
        <v>1697</v>
      </c>
      <c r="F323" s="208" t="s">
        <v>1698</v>
      </c>
      <c r="G323" s="209" t="s">
        <v>158</v>
      </c>
      <c r="H323" s="210">
        <v>72.450000000000003</v>
      </c>
      <c r="I323" s="211"/>
      <c r="J323" s="212">
        <f>ROUND(I323*H323,2)</f>
        <v>0</v>
      </c>
      <c r="K323" s="208" t="s">
        <v>159</v>
      </c>
      <c r="L323" s="46"/>
      <c r="M323" s="213" t="s">
        <v>19</v>
      </c>
      <c r="N323" s="214" t="s">
        <v>49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160</v>
      </c>
      <c r="AT323" s="217" t="s">
        <v>155</v>
      </c>
      <c r="AU323" s="217" t="s">
        <v>88</v>
      </c>
      <c r="AY323" s="19" t="s">
        <v>153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86</v>
      </c>
      <c r="BK323" s="218">
        <f>ROUND(I323*H323,2)</f>
        <v>0</v>
      </c>
      <c r="BL323" s="19" t="s">
        <v>160</v>
      </c>
      <c r="BM323" s="217" t="s">
        <v>400</v>
      </c>
    </row>
    <row r="324" s="2" customFormat="1">
      <c r="A324" s="40"/>
      <c r="B324" s="41"/>
      <c r="C324" s="42"/>
      <c r="D324" s="219" t="s">
        <v>161</v>
      </c>
      <c r="E324" s="42"/>
      <c r="F324" s="220" t="s">
        <v>1699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161</v>
      </c>
      <c r="AU324" s="19" t="s">
        <v>88</v>
      </c>
    </row>
    <row r="325" s="13" customFormat="1">
      <c r="A325" s="13"/>
      <c r="B325" s="224"/>
      <c r="C325" s="225"/>
      <c r="D325" s="226" t="s">
        <v>163</v>
      </c>
      <c r="E325" s="227" t="s">
        <v>19</v>
      </c>
      <c r="F325" s="228" t="s">
        <v>1700</v>
      </c>
      <c r="G325" s="225"/>
      <c r="H325" s="229">
        <v>72.450000000000003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163</v>
      </c>
      <c r="AU325" s="235" t="s">
        <v>88</v>
      </c>
      <c r="AV325" s="13" t="s">
        <v>88</v>
      </c>
      <c r="AW325" s="13" t="s">
        <v>37</v>
      </c>
      <c r="AX325" s="13" t="s">
        <v>78</v>
      </c>
      <c r="AY325" s="235" t="s">
        <v>153</v>
      </c>
    </row>
    <row r="326" s="14" customFormat="1">
      <c r="A326" s="14"/>
      <c r="B326" s="236"/>
      <c r="C326" s="237"/>
      <c r="D326" s="226" t="s">
        <v>163</v>
      </c>
      <c r="E326" s="238" t="s">
        <v>19</v>
      </c>
      <c r="F326" s="239" t="s">
        <v>1701</v>
      </c>
      <c r="G326" s="237"/>
      <c r="H326" s="238" t="s">
        <v>19</v>
      </c>
      <c r="I326" s="240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163</v>
      </c>
      <c r="AU326" s="245" t="s">
        <v>88</v>
      </c>
      <c r="AV326" s="14" t="s">
        <v>86</v>
      </c>
      <c r="AW326" s="14" t="s">
        <v>37</v>
      </c>
      <c r="AX326" s="14" t="s">
        <v>78</v>
      </c>
      <c r="AY326" s="245" t="s">
        <v>153</v>
      </c>
    </row>
    <row r="327" s="15" customFormat="1">
      <c r="A327" s="15"/>
      <c r="B327" s="246"/>
      <c r="C327" s="247"/>
      <c r="D327" s="226" t="s">
        <v>163</v>
      </c>
      <c r="E327" s="248" t="s">
        <v>19</v>
      </c>
      <c r="F327" s="249" t="s">
        <v>166</v>
      </c>
      <c r="G327" s="247"/>
      <c r="H327" s="250">
        <v>72.450000000000003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163</v>
      </c>
      <c r="AU327" s="256" t="s">
        <v>88</v>
      </c>
      <c r="AV327" s="15" t="s">
        <v>160</v>
      </c>
      <c r="AW327" s="15" t="s">
        <v>37</v>
      </c>
      <c r="AX327" s="15" t="s">
        <v>86</v>
      </c>
      <c r="AY327" s="256" t="s">
        <v>153</v>
      </c>
    </row>
    <row r="328" s="2" customFormat="1" ht="24.15" customHeight="1">
      <c r="A328" s="40"/>
      <c r="B328" s="41"/>
      <c r="C328" s="206" t="s">
        <v>309</v>
      </c>
      <c r="D328" s="206" t="s">
        <v>155</v>
      </c>
      <c r="E328" s="207" t="s">
        <v>792</v>
      </c>
      <c r="F328" s="208" t="s">
        <v>793</v>
      </c>
      <c r="G328" s="209" t="s">
        <v>158</v>
      </c>
      <c r="H328" s="210">
        <v>113.86</v>
      </c>
      <c r="I328" s="211"/>
      <c r="J328" s="212">
        <f>ROUND(I328*H328,2)</f>
        <v>0</v>
      </c>
      <c r="K328" s="208" t="s">
        <v>159</v>
      </c>
      <c r="L328" s="46"/>
      <c r="M328" s="213" t="s">
        <v>19</v>
      </c>
      <c r="N328" s="214" t="s">
        <v>49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160</v>
      </c>
      <c r="AT328" s="217" t="s">
        <v>155</v>
      </c>
      <c r="AU328" s="217" t="s">
        <v>88</v>
      </c>
      <c r="AY328" s="19" t="s">
        <v>153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86</v>
      </c>
      <c r="BK328" s="218">
        <f>ROUND(I328*H328,2)</f>
        <v>0</v>
      </c>
      <c r="BL328" s="19" t="s">
        <v>160</v>
      </c>
      <c r="BM328" s="217" t="s">
        <v>774</v>
      </c>
    </row>
    <row r="329" s="2" customFormat="1">
      <c r="A329" s="40"/>
      <c r="B329" s="41"/>
      <c r="C329" s="42"/>
      <c r="D329" s="219" t="s">
        <v>161</v>
      </c>
      <c r="E329" s="42"/>
      <c r="F329" s="220" t="s">
        <v>794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161</v>
      </c>
      <c r="AU329" s="19" t="s">
        <v>88</v>
      </c>
    </row>
    <row r="330" s="13" customFormat="1">
      <c r="A330" s="13"/>
      <c r="B330" s="224"/>
      <c r="C330" s="225"/>
      <c r="D330" s="226" t="s">
        <v>163</v>
      </c>
      <c r="E330" s="227" t="s">
        <v>19</v>
      </c>
      <c r="F330" s="228" t="s">
        <v>1667</v>
      </c>
      <c r="G330" s="225"/>
      <c r="H330" s="229">
        <v>113.86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163</v>
      </c>
      <c r="AU330" s="235" t="s">
        <v>88</v>
      </c>
      <c r="AV330" s="13" t="s">
        <v>88</v>
      </c>
      <c r="AW330" s="13" t="s">
        <v>37</v>
      </c>
      <c r="AX330" s="13" t="s">
        <v>78</v>
      </c>
      <c r="AY330" s="235" t="s">
        <v>153</v>
      </c>
    </row>
    <row r="331" s="14" customFormat="1">
      <c r="A331" s="14"/>
      <c r="B331" s="236"/>
      <c r="C331" s="237"/>
      <c r="D331" s="226" t="s">
        <v>163</v>
      </c>
      <c r="E331" s="238" t="s">
        <v>19</v>
      </c>
      <c r="F331" s="239" t="s">
        <v>586</v>
      </c>
      <c r="G331" s="237"/>
      <c r="H331" s="238" t="s">
        <v>19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163</v>
      </c>
      <c r="AU331" s="245" t="s">
        <v>88</v>
      </c>
      <c r="AV331" s="14" t="s">
        <v>86</v>
      </c>
      <c r="AW331" s="14" t="s">
        <v>37</v>
      </c>
      <c r="AX331" s="14" t="s">
        <v>78</v>
      </c>
      <c r="AY331" s="245" t="s">
        <v>153</v>
      </c>
    </row>
    <row r="332" s="15" customFormat="1">
      <c r="A332" s="15"/>
      <c r="B332" s="246"/>
      <c r="C332" s="247"/>
      <c r="D332" s="226" t="s">
        <v>163</v>
      </c>
      <c r="E332" s="248" t="s">
        <v>19</v>
      </c>
      <c r="F332" s="249" t="s">
        <v>166</v>
      </c>
      <c r="G332" s="247"/>
      <c r="H332" s="250">
        <v>113.86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163</v>
      </c>
      <c r="AU332" s="256" t="s">
        <v>88</v>
      </c>
      <c r="AV332" s="15" t="s">
        <v>160</v>
      </c>
      <c r="AW332" s="15" t="s">
        <v>37</v>
      </c>
      <c r="AX332" s="15" t="s">
        <v>86</v>
      </c>
      <c r="AY332" s="256" t="s">
        <v>153</v>
      </c>
    </row>
    <row r="333" s="2" customFormat="1" ht="24.15" customHeight="1">
      <c r="A333" s="40"/>
      <c r="B333" s="41"/>
      <c r="C333" s="206" t="s">
        <v>405</v>
      </c>
      <c r="D333" s="206" t="s">
        <v>155</v>
      </c>
      <c r="E333" s="207" t="s">
        <v>795</v>
      </c>
      <c r="F333" s="208" t="s">
        <v>796</v>
      </c>
      <c r="G333" s="209" t="s">
        <v>158</v>
      </c>
      <c r="H333" s="210">
        <v>113.86</v>
      </c>
      <c r="I333" s="211"/>
      <c r="J333" s="212">
        <f>ROUND(I333*H333,2)</f>
        <v>0</v>
      </c>
      <c r="K333" s="208" t="s">
        <v>159</v>
      </c>
      <c r="L333" s="46"/>
      <c r="M333" s="213" t="s">
        <v>19</v>
      </c>
      <c r="N333" s="214" t="s">
        <v>49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160</v>
      </c>
      <c r="AT333" s="217" t="s">
        <v>155</v>
      </c>
      <c r="AU333" s="217" t="s">
        <v>88</v>
      </c>
      <c r="AY333" s="19" t="s">
        <v>153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86</v>
      </c>
      <c r="BK333" s="218">
        <f>ROUND(I333*H333,2)</f>
        <v>0</v>
      </c>
      <c r="BL333" s="19" t="s">
        <v>160</v>
      </c>
      <c r="BM333" s="217" t="s">
        <v>408</v>
      </c>
    </row>
    <row r="334" s="2" customFormat="1">
      <c r="A334" s="40"/>
      <c r="B334" s="41"/>
      <c r="C334" s="42"/>
      <c r="D334" s="219" t="s">
        <v>161</v>
      </c>
      <c r="E334" s="42"/>
      <c r="F334" s="220" t="s">
        <v>797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161</v>
      </c>
      <c r="AU334" s="19" t="s">
        <v>88</v>
      </c>
    </row>
    <row r="335" s="13" customFormat="1">
      <c r="A335" s="13"/>
      <c r="B335" s="224"/>
      <c r="C335" s="225"/>
      <c r="D335" s="226" t="s">
        <v>163</v>
      </c>
      <c r="E335" s="227" t="s">
        <v>19</v>
      </c>
      <c r="F335" s="228" t="s">
        <v>1667</v>
      </c>
      <c r="G335" s="225"/>
      <c r="H335" s="229">
        <v>113.86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163</v>
      </c>
      <c r="AU335" s="235" t="s">
        <v>88</v>
      </c>
      <c r="AV335" s="13" t="s">
        <v>88</v>
      </c>
      <c r="AW335" s="13" t="s">
        <v>37</v>
      </c>
      <c r="AX335" s="13" t="s">
        <v>78</v>
      </c>
      <c r="AY335" s="235" t="s">
        <v>153</v>
      </c>
    </row>
    <row r="336" s="14" customFormat="1">
      <c r="A336" s="14"/>
      <c r="B336" s="236"/>
      <c r="C336" s="237"/>
      <c r="D336" s="226" t="s">
        <v>163</v>
      </c>
      <c r="E336" s="238" t="s">
        <v>19</v>
      </c>
      <c r="F336" s="239" t="s">
        <v>586</v>
      </c>
      <c r="G336" s="237"/>
      <c r="H336" s="238" t="s">
        <v>19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163</v>
      </c>
      <c r="AU336" s="245" t="s">
        <v>88</v>
      </c>
      <c r="AV336" s="14" t="s">
        <v>86</v>
      </c>
      <c r="AW336" s="14" t="s">
        <v>37</v>
      </c>
      <c r="AX336" s="14" t="s">
        <v>78</v>
      </c>
      <c r="AY336" s="245" t="s">
        <v>153</v>
      </c>
    </row>
    <row r="337" s="15" customFormat="1">
      <c r="A337" s="15"/>
      <c r="B337" s="246"/>
      <c r="C337" s="247"/>
      <c r="D337" s="226" t="s">
        <v>163</v>
      </c>
      <c r="E337" s="248" t="s">
        <v>19</v>
      </c>
      <c r="F337" s="249" t="s">
        <v>166</v>
      </c>
      <c r="G337" s="247"/>
      <c r="H337" s="250">
        <v>113.86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163</v>
      </c>
      <c r="AU337" s="256" t="s">
        <v>88</v>
      </c>
      <c r="AV337" s="15" t="s">
        <v>160</v>
      </c>
      <c r="AW337" s="15" t="s">
        <v>37</v>
      </c>
      <c r="AX337" s="15" t="s">
        <v>86</v>
      </c>
      <c r="AY337" s="256" t="s">
        <v>153</v>
      </c>
    </row>
    <row r="338" s="2" customFormat="1" ht="24.15" customHeight="1">
      <c r="A338" s="40"/>
      <c r="B338" s="41"/>
      <c r="C338" s="206" t="s">
        <v>310</v>
      </c>
      <c r="D338" s="206" t="s">
        <v>155</v>
      </c>
      <c r="E338" s="207" t="s">
        <v>799</v>
      </c>
      <c r="F338" s="208" t="s">
        <v>800</v>
      </c>
      <c r="G338" s="209" t="s">
        <v>158</v>
      </c>
      <c r="H338" s="210">
        <v>113.86</v>
      </c>
      <c r="I338" s="211"/>
      <c r="J338" s="212">
        <f>ROUND(I338*H338,2)</f>
        <v>0</v>
      </c>
      <c r="K338" s="208" t="s">
        <v>159</v>
      </c>
      <c r="L338" s="46"/>
      <c r="M338" s="213" t="s">
        <v>19</v>
      </c>
      <c r="N338" s="214" t="s">
        <v>49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160</v>
      </c>
      <c r="AT338" s="217" t="s">
        <v>155</v>
      </c>
      <c r="AU338" s="217" t="s">
        <v>88</v>
      </c>
      <c r="AY338" s="19" t="s">
        <v>153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86</v>
      </c>
      <c r="BK338" s="218">
        <f>ROUND(I338*H338,2)</f>
        <v>0</v>
      </c>
      <c r="BL338" s="19" t="s">
        <v>160</v>
      </c>
      <c r="BM338" s="217" t="s">
        <v>412</v>
      </c>
    </row>
    <row r="339" s="2" customFormat="1">
      <c r="A339" s="40"/>
      <c r="B339" s="41"/>
      <c r="C339" s="42"/>
      <c r="D339" s="219" t="s">
        <v>161</v>
      </c>
      <c r="E339" s="42"/>
      <c r="F339" s="220" t="s">
        <v>801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161</v>
      </c>
      <c r="AU339" s="19" t="s">
        <v>88</v>
      </c>
    </row>
    <row r="340" s="14" customFormat="1">
      <c r="A340" s="14"/>
      <c r="B340" s="236"/>
      <c r="C340" s="237"/>
      <c r="D340" s="226" t="s">
        <v>163</v>
      </c>
      <c r="E340" s="238" t="s">
        <v>19</v>
      </c>
      <c r="F340" s="239" t="s">
        <v>586</v>
      </c>
      <c r="G340" s="237"/>
      <c r="H340" s="238" t="s">
        <v>19</v>
      </c>
      <c r="I340" s="240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163</v>
      </c>
      <c r="AU340" s="245" t="s">
        <v>88</v>
      </c>
      <c r="AV340" s="14" t="s">
        <v>86</v>
      </c>
      <c r="AW340" s="14" t="s">
        <v>37</v>
      </c>
      <c r="AX340" s="14" t="s">
        <v>78</v>
      </c>
      <c r="AY340" s="245" t="s">
        <v>153</v>
      </c>
    </row>
    <row r="341" s="13" customFormat="1">
      <c r="A341" s="13"/>
      <c r="B341" s="224"/>
      <c r="C341" s="225"/>
      <c r="D341" s="226" t="s">
        <v>163</v>
      </c>
      <c r="E341" s="227" t="s">
        <v>19</v>
      </c>
      <c r="F341" s="228" t="s">
        <v>1702</v>
      </c>
      <c r="G341" s="225"/>
      <c r="H341" s="229">
        <v>47.670000000000002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163</v>
      </c>
      <c r="AU341" s="235" t="s">
        <v>88</v>
      </c>
      <c r="AV341" s="13" t="s">
        <v>88</v>
      </c>
      <c r="AW341" s="13" t="s">
        <v>37</v>
      </c>
      <c r="AX341" s="13" t="s">
        <v>78</v>
      </c>
      <c r="AY341" s="235" t="s">
        <v>153</v>
      </c>
    </row>
    <row r="342" s="14" customFormat="1">
      <c r="A342" s="14"/>
      <c r="B342" s="236"/>
      <c r="C342" s="237"/>
      <c r="D342" s="226" t="s">
        <v>163</v>
      </c>
      <c r="E342" s="238" t="s">
        <v>19</v>
      </c>
      <c r="F342" s="239" t="s">
        <v>1633</v>
      </c>
      <c r="G342" s="237"/>
      <c r="H342" s="238" t="s">
        <v>19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163</v>
      </c>
      <c r="AU342" s="245" t="s">
        <v>88</v>
      </c>
      <c r="AV342" s="14" t="s">
        <v>86</v>
      </c>
      <c r="AW342" s="14" t="s">
        <v>37</v>
      </c>
      <c r="AX342" s="14" t="s">
        <v>78</v>
      </c>
      <c r="AY342" s="245" t="s">
        <v>153</v>
      </c>
    </row>
    <row r="343" s="13" customFormat="1">
      <c r="A343" s="13"/>
      <c r="B343" s="224"/>
      <c r="C343" s="225"/>
      <c r="D343" s="226" t="s">
        <v>163</v>
      </c>
      <c r="E343" s="227" t="s">
        <v>19</v>
      </c>
      <c r="F343" s="228" t="s">
        <v>1703</v>
      </c>
      <c r="G343" s="225"/>
      <c r="H343" s="229">
        <v>14.07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163</v>
      </c>
      <c r="AU343" s="235" t="s">
        <v>88</v>
      </c>
      <c r="AV343" s="13" t="s">
        <v>88</v>
      </c>
      <c r="AW343" s="13" t="s">
        <v>37</v>
      </c>
      <c r="AX343" s="13" t="s">
        <v>78</v>
      </c>
      <c r="AY343" s="235" t="s">
        <v>153</v>
      </c>
    </row>
    <row r="344" s="14" customFormat="1">
      <c r="A344" s="14"/>
      <c r="B344" s="236"/>
      <c r="C344" s="237"/>
      <c r="D344" s="226" t="s">
        <v>163</v>
      </c>
      <c r="E344" s="238" t="s">
        <v>19</v>
      </c>
      <c r="F344" s="239" t="s">
        <v>1633</v>
      </c>
      <c r="G344" s="237"/>
      <c r="H344" s="238" t="s">
        <v>19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163</v>
      </c>
      <c r="AU344" s="245" t="s">
        <v>88</v>
      </c>
      <c r="AV344" s="14" t="s">
        <v>86</v>
      </c>
      <c r="AW344" s="14" t="s">
        <v>37</v>
      </c>
      <c r="AX344" s="14" t="s">
        <v>78</v>
      </c>
      <c r="AY344" s="245" t="s">
        <v>153</v>
      </c>
    </row>
    <row r="345" s="13" customFormat="1">
      <c r="A345" s="13"/>
      <c r="B345" s="224"/>
      <c r="C345" s="225"/>
      <c r="D345" s="226" t="s">
        <v>163</v>
      </c>
      <c r="E345" s="227" t="s">
        <v>19</v>
      </c>
      <c r="F345" s="228" t="s">
        <v>1704</v>
      </c>
      <c r="G345" s="225"/>
      <c r="H345" s="229">
        <v>52.119999999999997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163</v>
      </c>
      <c r="AU345" s="235" t="s">
        <v>88</v>
      </c>
      <c r="AV345" s="13" t="s">
        <v>88</v>
      </c>
      <c r="AW345" s="13" t="s">
        <v>37</v>
      </c>
      <c r="AX345" s="13" t="s">
        <v>78</v>
      </c>
      <c r="AY345" s="235" t="s">
        <v>153</v>
      </c>
    </row>
    <row r="346" s="14" customFormat="1">
      <c r="A346" s="14"/>
      <c r="B346" s="236"/>
      <c r="C346" s="237"/>
      <c r="D346" s="226" t="s">
        <v>163</v>
      </c>
      <c r="E346" s="238" t="s">
        <v>19</v>
      </c>
      <c r="F346" s="239" t="s">
        <v>1635</v>
      </c>
      <c r="G346" s="237"/>
      <c r="H346" s="238" t="s">
        <v>19</v>
      </c>
      <c r="I346" s="240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163</v>
      </c>
      <c r="AU346" s="245" t="s">
        <v>88</v>
      </c>
      <c r="AV346" s="14" t="s">
        <v>86</v>
      </c>
      <c r="AW346" s="14" t="s">
        <v>37</v>
      </c>
      <c r="AX346" s="14" t="s">
        <v>78</v>
      </c>
      <c r="AY346" s="245" t="s">
        <v>153</v>
      </c>
    </row>
    <row r="347" s="15" customFormat="1">
      <c r="A347" s="15"/>
      <c r="B347" s="246"/>
      <c r="C347" s="247"/>
      <c r="D347" s="226" t="s">
        <v>163</v>
      </c>
      <c r="E347" s="248" t="s">
        <v>19</v>
      </c>
      <c r="F347" s="249" t="s">
        <v>166</v>
      </c>
      <c r="G347" s="247"/>
      <c r="H347" s="250">
        <v>113.86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163</v>
      </c>
      <c r="AU347" s="256" t="s">
        <v>88</v>
      </c>
      <c r="AV347" s="15" t="s">
        <v>160</v>
      </c>
      <c r="AW347" s="15" t="s">
        <v>37</v>
      </c>
      <c r="AX347" s="15" t="s">
        <v>86</v>
      </c>
      <c r="AY347" s="256" t="s">
        <v>153</v>
      </c>
    </row>
    <row r="348" s="2" customFormat="1" ht="24.15" customHeight="1">
      <c r="A348" s="40"/>
      <c r="B348" s="41"/>
      <c r="C348" s="206" t="s">
        <v>415</v>
      </c>
      <c r="D348" s="206" t="s">
        <v>155</v>
      </c>
      <c r="E348" s="207" t="s">
        <v>802</v>
      </c>
      <c r="F348" s="208" t="s">
        <v>803</v>
      </c>
      <c r="G348" s="209" t="s">
        <v>158</v>
      </c>
      <c r="H348" s="210">
        <v>50.100000000000001</v>
      </c>
      <c r="I348" s="211"/>
      <c r="J348" s="212">
        <f>ROUND(I348*H348,2)</f>
        <v>0</v>
      </c>
      <c r="K348" s="208" t="s">
        <v>159</v>
      </c>
      <c r="L348" s="46"/>
      <c r="M348" s="213" t="s">
        <v>19</v>
      </c>
      <c r="N348" s="214" t="s">
        <v>49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160</v>
      </c>
      <c r="AT348" s="217" t="s">
        <v>155</v>
      </c>
      <c r="AU348" s="217" t="s">
        <v>88</v>
      </c>
      <c r="AY348" s="19" t="s">
        <v>153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86</v>
      </c>
      <c r="BK348" s="218">
        <f>ROUND(I348*H348,2)</f>
        <v>0</v>
      </c>
      <c r="BL348" s="19" t="s">
        <v>160</v>
      </c>
      <c r="BM348" s="217" t="s">
        <v>418</v>
      </c>
    </row>
    <row r="349" s="2" customFormat="1">
      <c r="A349" s="40"/>
      <c r="B349" s="41"/>
      <c r="C349" s="42"/>
      <c r="D349" s="219" t="s">
        <v>161</v>
      </c>
      <c r="E349" s="42"/>
      <c r="F349" s="220" t="s">
        <v>804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161</v>
      </c>
      <c r="AU349" s="19" t="s">
        <v>88</v>
      </c>
    </row>
    <row r="350" s="13" customFormat="1">
      <c r="A350" s="13"/>
      <c r="B350" s="224"/>
      <c r="C350" s="225"/>
      <c r="D350" s="226" t="s">
        <v>163</v>
      </c>
      <c r="E350" s="227" t="s">
        <v>19</v>
      </c>
      <c r="F350" s="228" t="s">
        <v>1705</v>
      </c>
      <c r="G350" s="225"/>
      <c r="H350" s="229">
        <v>50.100000000000001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163</v>
      </c>
      <c r="AU350" s="235" t="s">
        <v>88</v>
      </c>
      <c r="AV350" s="13" t="s">
        <v>88</v>
      </c>
      <c r="AW350" s="13" t="s">
        <v>37</v>
      </c>
      <c r="AX350" s="13" t="s">
        <v>78</v>
      </c>
      <c r="AY350" s="235" t="s">
        <v>153</v>
      </c>
    </row>
    <row r="351" s="14" customFormat="1">
      <c r="A351" s="14"/>
      <c r="B351" s="236"/>
      <c r="C351" s="237"/>
      <c r="D351" s="226" t="s">
        <v>163</v>
      </c>
      <c r="E351" s="238" t="s">
        <v>19</v>
      </c>
      <c r="F351" s="239" t="s">
        <v>1706</v>
      </c>
      <c r="G351" s="237"/>
      <c r="H351" s="238" t="s">
        <v>19</v>
      </c>
      <c r="I351" s="240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163</v>
      </c>
      <c r="AU351" s="245" t="s">
        <v>88</v>
      </c>
      <c r="AV351" s="14" t="s">
        <v>86</v>
      </c>
      <c r="AW351" s="14" t="s">
        <v>37</v>
      </c>
      <c r="AX351" s="14" t="s">
        <v>78</v>
      </c>
      <c r="AY351" s="245" t="s">
        <v>153</v>
      </c>
    </row>
    <row r="352" s="15" customFormat="1">
      <c r="A352" s="15"/>
      <c r="B352" s="246"/>
      <c r="C352" s="247"/>
      <c r="D352" s="226" t="s">
        <v>163</v>
      </c>
      <c r="E352" s="248" t="s">
        <v>19</v>
      </c>
      <c r="F352" s="249" t="s">
        <v>166</v>
      </c>
      <c r="G352" s="247"/>
      <c r="H352" s="250">
        <v>50.100000000000001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163</v>
      </c>
      <c r="AU352" s="256" t="s">
        <v>88</v>
      </c>
      <c r="AV352" s="15" t="s">
        <v>160</v>
      </c>
      <c r="AW352" s="15" t="s">
        <v>37</v>
      </c>
      <c r="AX352" s="15" t="s">
        <v>86</v>
      </c>
      <c r="AY352" s="256" t="s">
        <v>153</v>
      </c>
    </row>
    <row r="353" s="2" customFormat="1" ht="16.5" customHeight="1">
      <c r="A353" s="40"/>
      <c r="B353" s="41"/>
      <c r="C353" s="257" t="s">
        <v>231</v>
      </c>
      <c r="D353" s="257" t="s">
        <v>220</v>
      </c>
      <c r="E353" s="258" t="s">
        <v>806</v>
      </c>
      <c r="F353" s="259" t="s">
        <v>807</v>
      </c>
      <c r="G353" s="260" t="s">
        <v>223</v>
      </c>
      <c r="H353" s="261">
        <v>22.545000000000002</v>
      </c>
      <c r="I353" s="262"/>
      <c r="J353" s="263">
        <f>ROUND(I353*H353,2)</f>
        <v>0</v>
      </c>
      <c r="K353" s="259" t="s">
        <v>159</v>
      </c>
      <c r="L353" s="264"/>
      <c r="M353" s="265" t="s">
        <v>19</v>
      </c>
      <c r="N353" s="266" t="s">
        <v>49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182</v>
      </c>
      <c r="AT353" s="217" t="s">
        <v>220</v>
      </c>
      <c r="AU353" s="217" t="s">
        <v>88</v>
      </c>
      <c r="AY353" s="19" t="s">
        <v>153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86</v>
      </c>
      <c r="BK353" s="218">
        <f>ROUND(I353*H353,2)</f>
        <v>0</v>
      </c>
      <c r="BL353" s="19" t="s">
        <v>160</v>
      </c>
      <c r="BM353" s="217" t="s">
        <v>421</v>
      </c>
    </row>
    <row r="354" s="13" customFormat="1">
      <c r="A354" s="13"/>
      <c r="B354" s="224"/>
      <c r="C354" s="225"/>
      <c r="D354" s="226" t="s">
        <v>163</v>
      </c>
      <c r="E354" s="227" t="s">
        <v>19</v>
      </c>
      <c r="F354" s="228" t="s">
        <v>1707</v>
      </c>
      <c r="G354" s="225"/>
      <c r="H354" s="229">
        <v>22.545000000000002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163</v>
      </c>
      <c r="AU354" s="235" t="s">
        <v>88</v>
      </c>
      <c r="AV354" s="13" t="s">
        <v>88</v>
      </c>
      <c r="AW354" s="13" t="s">
        <v>37</v>
      </c>
      <c r="AX354" s="13" t="s">
        <v>78</v>
      </c>
      <c r="AY354" s="235" t="s">
        <v>153</v>
      </c>
    </row>
    <row r="355" s="15" customFormat="1">
      <c r="A355" s="15"/>
      <c r="B355" s="246"/>
      <c r="C355" s="247"/>
      <c r="D355" s="226" t="s">
        <v>163</v>
      </c>
      <c r="E355" s="248" t="s">
        <v>19</v>
      </c>
      <c r="F355" s="249" t="s">
        <v>166</v>
      </c>
      <c r="G355" s="247"/>
      <c r="H355" s="250">
        <v>22.545000000000002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163</v>
      </c>
      <c r="AU355" s="256" t="s">
        <v>88</v>
      </c>
      <c r="AV355" s="15" t="s">
        <v>160</v>
      </c>
      <c r="AW355" s="15" t="s">
        <v>37</v>
      </c>
      <c r="AX355" s="15" t="s">
        <v>86</v>
      </c>
      <c r="AY355" s="256" t="s">
        <v>153</v>
      </c>
    </row>
    <row r="356" s="2" customFormat="1" ht="24.15" customHeight="1">
      <c r="A356" s="40"/>
      <c r="B356" s="41"/>
      <c r="C356" s="206" t="s">
        <v>422</v>
      </c>
      <c r="D356" s="206" t="s">
        <v>155</v>
      </c>
      <c r="E356" s="207" t="s">
        <v>809</v>
      </c>
      <c r="F356" s="208" t="s">
        <v>810</v>
      </c>
      <c r="G356" s="209" t="s">
        <v>158</v>
      </c>
      <c r="H356" s="210">
        <v>50.100000000000001</v>
      </c>
      <c r="I356" s="211"/>
      <c r="J356" s="212">
        <f>ROUND(I356*H356,2)</f>
        <v>0</v>
      </c>
      <c r="K356" s="208" t="s">
        <v>159</v>
      </c>
      <c r="L356" s="46"/>
      <c r="M356" s="213" t="s">
        <v>19</v>
      </c>
      <c r="N356" s="214" t="s">
        <v>49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160</v>
      </c>
      <c r="AT356" s="217" t="s">
        <v>155</v>
      </c>
      <c r="AU356" s="217" t="s">
        <v>88</v>
      </c>
      <c r="AY356" s="19" t="s">
        <v>153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86</v>
      </c>
      <c r="BK356" s="218">
        <f>ROUND(I356*H356,2)</f>
        <v>0</v>
      </c>
      <c r="BL356" s="19" t="s">
        <v>160</v>
      </c>
      <c r="BM356" s="217" t="s">
        <v>425</v>
      </c>
    </row>
    <row r="357" s="2" customFormat="1">
      <c r="A357" s="40"/>
      <c r="B357" s="41"/>
      <c r="C357" s="42"/>
      <c r="D357" s="219" t="s">
        <v>161</v>
      </c>
      <c r="E357" s="42"/>
      <c r="F357" s="220" t="s">
        <v>811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161</v>
      </c>
      <c r="AU357" s="19" t="s">
        <v>88</v>
      </c>
    </row>
    <row r="358" s="13" customFormat="1">
      <c r="A358" s="13"/>
      <c r="B358" s="224"/>
      <c r="C358" s="225"/>
      <c r="D358" s="226" t="s">
        <v>163</v>
      </c>
      <c r="E358" s="227" t="s">
        <v>19</v>
      </c>
      <c r="F358" s="228" t="s">
        <v>1675</v>
      </c>
      <c r="G358" s="225"/>
      <c r="H358" s="229">
        <v>50.100000000000001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163</v>
      </c>
      <c r="AU358" s="235" t="s">
        <v>88</v>
      </c>
      <c r="AV358" s="13" t="s">
        <v>88</v>
      </c>
      <c r="AW358" s="13" t="s">
        <v>37</v>
      </c>
      <c r="AX358" s="13" t="s">
        <v>78</v>
      </c>
      <c r="AY358" s="235" t="s">
        <v>153</v>
      </c>
    </row>
    <row r="359" s="14" customFormat="1">
      <c r="A359" s="14"/>
      <c r="B359" s="236"/>
      <c r="C359" s="237"/>
      <c r="D359" s="226" t="s">
        <v>163</v>
      </c>
      <c r="E359" s="238" t="s">
        <v>19</v>
      </c>
      <c r="F359" s="239" t="s">
        <v>1708</v>
      </c>
      <c r="G359" s="237"/>
      <c r="H359" s="238" t="s">
        <v>19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163</v>
      </c>
      <c r="AU359" s="245" t="s">
        <v>88</v>
      </c>
      <c r="AV359" s="14" t="s">
        <v>86</v>
      </c>
      <c r="AW359" s="14" t="s">
        <v>37</v>
      </c>
      <c r="AX359" s="14" t="s">
        <v>78</v>
      </c>
      <c r="AY359" s="245" t="s">
        <v>153</v>
      </c>
    </row>
    <row r="360" s="15" customFormat="1">
      <c r="A360" s="15"/>
      <c r="B360" s="246"/>
      <c r="C360" s="247"/>
      <c r="D360" s="226" t="s">
        <v>163</v>
      </c>
      <c r="E360" s="248" t="s">
        <v>19</v>
      </c>
      <c r="F360" s="249" t="s">
        <v>166</v>
      </c>
      <c r="G360" s="247"/>
      <c r="H360" s="250">
        <v>50.100000000000001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163</v>
      </c>
      <c r="AU360" s="256" t="s">
        <v>88</v>
      </c>
      <c r="AV360" s="15" t="s">
        <v>160</v>
      </c>
      <c r="AW360" s="15" t="s">
        <v>37</v>
      </c>
      <c r="AX360" s="15" t="s">
        <v>86</v>
      </c>
      <c r="AY360" s="256" t="s">
        <v>153</v>
      </c>
    </row>
    <row r="361" s="12" customFormat="1" ht="22.8" customHeight="1">
      <c r="A361" s="12"/>
      <c r="B361" s="190"/>
      <c r="C361" s="191"/>
      <c r="D361" s="192" t="s">
        <v>77</v>
      </c>
      <c r="E361" s="204" t="s">
        <v>182</v>
      </c>
      <c r="F361" s="204" t="s">
        <v>333</v>
      </c>
      <c r="G361" s="191"/>
      <c r="H361" s="191"/>
      <c r="I361" s="194"/>
      <c r="J361" s="205">
        <f>BK361</f>
        <v>0</v>
      </c>
      <c r="K361" s="191"/>
      <c r="L361" s="196"/>
      <c r="M361" s="197"/>
      <c r="N361" s="198"/>
      <c r="O361" s="198"/>
      <c r="P361" s="199">
        <f>SUM(P362:P514)</f>
        <v>0</v>
      </c>
      <c r="Q361" s="198"/>
      <c r="R361" s="199">
        <f>SUM(R362:R514)</f>
        <v>0</v>
      </c>
      <c r="S361" s="198"/>
      <c r="T361" s="200">
        <f>SUM(T362:T514)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86</v>
      </c>
      <c r="AT361" s="202" t="s">
        <v>77</v>
      </c>
      <c r="AU361" s="202" t="s">
        <v>86</v>
      </c>
      <c r="AY361" s="201" t="s">
        <v>153</v>
      </c>
      <c r="BK361" s="203">
        <f>SUM(BK362:BK514)</f>
        <v>0</v>
      </c>
    </row>
    <row r="362" s="2" customFormat="1" ht="16.5" customHeight="1">
      <c r="A362" s="40"/>
      <c r="B362" s="41"/>
      <c r="C362" s="206" t="s">
        <v>320</v>
      </c>
      <c r="D362" s="206" t="s">
        <v>155</v>
      </c>
      <c r="E362" s="207" t="s">
        <v>1709</v>
      </c>
      <c r="F362" s="208" t="s">
        <v>1710</v>
      </c>
      <c r="G362" s="209" t="s">
        <v>274</v>
      </c>
      <c r="H362" s="210">
        <v>1</v>
      </c>
      <c r="I362" s="211"/>
      <c r="J362" s="212">
        <f>ROUND(I362*H362,2)</f>
        <v>0</v>
      </c>
      <c r="K362" s="208" t="s">
        <v>19</v>
      </c>
      <c r="L362" s="46"/>
      <c r="M362" s="213" t="s">
        <v>19</v>
      </c>
      <c r="N362" s="214" t="s">
        <v>49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160</v>
      </c>
      <c r="AT362" s="217" t="s">
        <v>155</v>
      </c>
      <c r="AU362" s="217" t="s">
        <v>88</v>
      </c>
      <c r="AY362" s="19" t="s">
        <v>153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86</v>
      </c>
      <c r="BK362" s="218">
        <f>ROUND(I362*H362,2)</f>
        <v>0</v>
      </c>
      <c r="BL362" s="19" t="s">
        <v>160</v>
      </c>
      <c r="BM362" s="217" t="s">
        <v>428</v>
      </c>
    </row>
    <row r="363" s="2" customFormat="1" ht="16.5" customHeight="1">
      <c r="A363" s="40"/>
      <c r="B363" s="41"/>
      <c r="C363" s="206" t="s">
        <v>429</v>
      </c>
      <c r="D363" s="206" t="s">
        <v>155</v>
      </c>
      <c r="E363" s="207" t="s">
        <v>813</v>
      </c>
      <c r="F363" s="208" t="s">
        <v>814</v>
      </c>
      <c r="G363" s="209" t="s">
        <v>274</v>
      </c>
      <c r="H363" s="210">
        <v>5</v>
      </c>
      <c r="I363" s="211"/>
      <c r="J363" s="212">
        <f>ROUND(I363*H363,2)</f>
        <v>0</v>
      </c>
      <c r="K363" s="208" t="s">
        <v>19</v>
      </c>
      <c r="L363" s="46"/>
      <c r="M363" s="213" t="s">
        <v>19</v>
      </c>
      <c r="N363" s="214" t="s">
        <v>49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160</v>
      </c>
      <c r="AT363" s="217" t="s">
        <v>155</v>
      </c>
      <c r="AU363" s="217" t="s">
        <v>88</v>
      </c>
      <c r="AY363" s="19" t="s">
        <v>153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86</v>
      </c>
      <c r="BK363" s="218">
        <f>ROUND(I363*H363,2)</f>
        <v>0</v>
      </c>
      <c r="BL363" s="19" t="s">
        <v>160</v>
      </c>
      <c r="BM363" s="217" t="s">
        <v>432</v>
      </c>
    </row>
    <row r="364" s="13" customFormat="1">
      <c r="A364" s="13"/>
      <c r="B364" s="224"/>
      <c r="C364" s="225"/>
      <c r="D364" s="226" t="s">
        <v>163</v>
      </c>
      <c r="E364" s="227" t="s">
        <v>19</v>
      </c>
      <c r="F364" s="228" t="s">
        <v>1711</v>
      </c>
      <c r="G364" s="225"/>
      <c r="H364" s="229">
        <v>5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163</v>
      </c>
      <c r="AU364" s="235" t="s">
        <v>88</v>
      </c>
      <c r="AV364" s="13" t="s">
        <v>88</v>
      </c>
      <c r="AW364" s="13" t="s">
        <v>37</v>
      </c>
      <c r="AX364" s="13" t="s">
        <v>78</v>
      </c>
      <c r="AY364" s="235" t="s">
        <v>153</v>
      </c>
    </row>
    <row r="365" s="15" customFormat="1">
      <c r="A365" s="15"/>
      <c r="B365" s="246"/>
      <c r="C365" s="247"/>
      <c r="D365" s="226" t="s">
        <v>163</v>
      </c>
      <c r="E365" s="248" t="s">
        <v>19</v>
      </c>
      <c r="F365" s="249" t="s">
        <v>166</v>
      </c>
      <c r="G365" s="247"/>
      <c r="H365" s="250">
        <v>5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163</v>
      </c>
      <c r="AU365" s="256" t="s">
        <v>88</v>
      </c>
      <c r="AV365" s="15" t="s">
        <v>160</v>
      </c>
      <c r="AW365" s="15" t="s">
        <v>37</v>
      </c>
      <c r="AX365" s="15" t="s">
        <v>86</v>
      </c>
      <c r="AY365" s="256" t="s">
        <v>153</v>
      </c>
    </row>
    <row r="366" s="2" customFormat="1" ht="24.15" customHeight="1">
      <c r="A366" s="40"/>
      <c r="B366" s="41"/>
      <c r="C366" s="206" t="s">
        <v>323</v>
      </c>
      <c r="D366" s="206" t="s">
        <v>155</v>
      </c>
      <c r="E366" s="207" t="s">
        <v>815</v>
      </c>
      <c r="F366" s="208" t="s">
        <v>816</v>
      </c>
      <c r="G366" s="209" t="s">
        <v>274</v>
      </c>
      <c r="H366" s="210">
        <v>60</v>
      </c>
      <c r="I366" s="211"/>
      <c r="J366" s="212">
        <f>ROUND(I366*H366,2)</f>
        <v>0</v>
      </c>
      <c r="K366" s="208" t="s">
        <v>159</v>
      </c>
      <c r="L366" s="46"/>
      <c r="M366" s="213" t="s">
        <v>19</v>
      </c>
      <c r="N366" s="214" t="s">
        <v>49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160</v>
      </c>
      <c r="AT366" s="217" t="s">
        <v>155</v>
      </c>
      <c r="AU366" s="217" t="s">
        <v>88</v>
      </c>
      <c r="AY366" s="19" t="s">
        <v>153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86</v>
      </c>
      <c r="BK366" s="218">
        <f>ROUND(I366*H366,2)</f>
        <v>0</v>
      </c>
      <c r="BL366" s="19" t="s">
        <v>160</v>
      </c>
      <c r="BM366" s="217" t="s">
        <v>435</v>
      </c>
    </row>
    <row r="367" s="2" customFormat="1">
      <c r="A367" s="40"/>
      <c r="B367" s="41"/>
      <c r="C367" s="42"/>
      <c r="D367" s="219" t="s">
        <v>161</v>
      </c>
      <c r="E367" s="42"/>
      <c r="F367" s="220" t="s">
        <v>817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161</v>
      </c>
      <c r="AU367" s="19" t="s">
        <v>88</v>
      </c>
    </row>
    <row r="368" s="13" customFormat="1">
      <c r="A368" s="13"/>
      <c r="B368" s="224"/>
      <c r="C368" s="225"/>
      <c r="D368" s="226" t="s">
        <v>163</v>
      </c>
      <c r="E368" s="227" t="s">
        <v>19</v>
      </c>
      <c r="F368" s="228" t="s">
        <v>327</v>
      </c>
      <c r="G368" s="225"/>
      <c r="H368" s="229">
        <v>60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163</v>
      </c>
      <c r="AU368" s="235" t="s">
        <v>88</v>
      </c>
      <c r="AV368" s="13" t="s">
        <v>88</v>
      </c>
      <c r="AW368" s="13" t="s">
        <v>37</v>
      </c>
      <c r="AX368" s="13" t="s">
        <v>78</v>
      </c>
      <c r="AY368" s="235" t="s">
        <v>153</v>
      </c>
    </row>
    <row r="369" s="14" customFormat="1">
      <c r="A369" s="14"/>
      <c r="B369" s="236"/>
      <c r="C369" s="237"/>
      <c r="D369" s="226" t="s">
        <v>163</v>
      </c>
      <c r="E369" s="238" t="s">
        <v>19</v>
      </c>
      <c r="F369" s="239" t="s">
        <v>818</v>
      </c>
      <c r="G369" s="237"/>
      <c r="H369" s="238" t="s">
        <v>19</v>
      </c>
      <c r="I369" s="240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163</v>
      </c>
      <c r="AU369" s="245" t="s">
        <v>88</v>
      </c>
      <c r="AV369" s="14" t="s">
        <v>86</v>
      </c>
      <c r="AW369" s="14" t="s">
        <v>37</v>
      </c>
      <c r="AX369" s="14" t="s">
        <v>78</v>
      </c>
      <c r="AY369" s="245" t="s">
        <v>153</v>
      </c>
    </row>
    <row r="370" s="15" customFormat="1">
      <c r="A370" s="15"/>
      <c r="B370" s="246"/>
      <c r="C370" s="247"/>
      <c r="D370" s="226" t="s">
        <v>163</v>
      </c>
      <c r="E370" s="248" t="s">
        <v>19</v>
      </c>
      <c r="F370" s="249" t="s">
        <v>166</v>
      </c>
      <c r="G370" s="247"/>
      <c r="H370" s="250">
        <v>60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163</v>
      </c>
      <c r="AU370" s="256" t="s">
        <v>88</v>
      </c>
      <c r="AV370" s="15" t="s">
        <v>160</v>
      </c>
      <c r="AW370" s="15" t="s">
        <v>37</v>
      </c>
      <c r="AX370" s="15" t="s">
        <v>86</v>
      </c>
      <c r="AY370" s="256" t="s">
        <v>153</v>
      </c>
    </row>
    <row r="371" s="2" customFormat="1" ht="24.15" customHeight="1">
      <c r="A371" s="40"/>
      <c r="B371" s="41"/>
      <c r="C371" s="206" t="s">
        <v>436</v>
      </c>
      <c r="D371" s="206" t="s">
        <v>155</v>
      </c>
      <c r="E371" s="207" t="s">
        <v>1712</v>
      </c>
      <c r="F371" s="208" t="s">
        <v>1713</v>
      </c>
      <c r="G371" s="209" t="s">
        <v>274</v>
      </c>
      <c r="H371" s="210">
        <v>10.4</v>
      </c>
      <c r="I371" s="211"/>
      <c r="J371" s="212">
        <f>ROUND(I371*H371,2)</f>
        <v>0</v>
      </c>
      <c r="K371" s="208" t="s">
        <v>159</v>
      </c>
      <c r="L371" s="46"/>
      <c r="M371" s="213" t="s">
        <v>19</v>
      </c>
      <c r="N371" s="214" t="s">
        <v>49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160</v>
      </c>
      <c r="AT371" s="217" t="s">
        <v>155</v>
      </c>
      <c r="AU371" s="217" t="s">
        <v>88</v>
      </c>
      <c r="AY371" s="19" t="s">
        <v>153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86</v>
      </c>
      <c r="BK371" s="218">
        <f>ROUND(I371*H371,2)</f>
        <v>0</v>
      </c>
      <c r="BL371" s="19" t="s">
        <v>160</v>
      </c>
      <c r="BM371" s="217" t="s">
        <v>437</v>
      </c>
    </row>
    <row r="372" s="2" customFormat="1">
      <c r="A372" s="40"/>
      <c r="B372" s="41"/>
      <c r="C372" s="42"/>
      <c r="D372" s="219" t="s">
        <v>161</v>
      </c>
      <c r="E372" s="42"/>
      <c r="F372" s="220" t="s">
        <v>1714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161</v>
      </c>
      <c r="AU372" s="19" t="s">
        <v>88</v>
      </c>
    </row>
    <row r="373" s="13" customFormat="1">
      <c r="A373" s="13"/>
      <c r="B373" s="224"/>
      <c r="C373" s="225"/>
      <c r="D373" s="226" t="s">
        <v>163</v>
      </c>
      <c r="E373" s="227" t="s">
        <v>19</v>
      </c>
      <c r="F373" s="228" t="s">
        <v>1715</v>
      </c>
      <c r="G373" s="225"/>
      <c r="H373" s="229">
        <v>4.0999999999999996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163</v>
      </c>
      <c r="AU373" s="235" t="s">
        <v>88</v>
      </c>
      <c r="AV373" s="13" t="s">
        <v>88</v>
      </c>
      <c r="AW373" s="13" t="s">
        <v>37</v>
      </c>
      <c r="AX373" s="13" t="s">
        <v>78</v>
      </c>
      <c r="AY373" s="235" t="s">
        <v>153</v>
      </c>
    </row>
    <row r="374" s="14" customFormat="1">
      <c r="A374" s="14"/>
      <c r="B374" s="236"/>
      <c r="C374" s="237"/>
      <c r="D374" s="226" t="s">
        <v>163</v>
      </c>
      <c r="E374" s="238" t="s">
        <v>19</v>
      </c>
      <c r="F374" s="239" t="s">
        <v>1716</v>
      </c>
      <c r="G374" s="237"/>
      <c r="H374" s="238" t="s">
        <v>19</v>
      </c>
      <c r="I374" s="240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163</v>
      </c>
      <c r="AU374" s="245" t="s">
        <v>88</v>
      </c>
      <c r="AV374" s="14" t="s">
        <v>86</v>
      </c>
      <c r="AW374" s="14" t="s">
        <v>37</v>
      </c>
      <c r="AX374" s="14" t="s">
        <v>78</v>
      </c>
      <c r="AY374" s="245" t="s">
        <v>153</v>
      </c>
    </row>
    <row r="375" s="13" customFormat="1">
      <c r="A375" s="13"/>
      <c r="B375" s="224"/>
      <c r="C375" s="225"/>
      <c r="D375" s="226" t="s">
        <v>163</v>
      </c>
      <c r="E375" s="227" t="s">
        <v>19</v>
      </c>
      <c r="F375" s="228" t="s">
        <v>839</v>
      </c>
      <c r="G375" s="225"/>
      <c r="H375" s="229">
        <v>1.5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163</v>
      </c>
      <c r="AU375" s="235" t="s">
        <v>88</v>
      </c>
      <c r="AV375" s="13" t="s">
        <v>88</v>
      </c>
      <c r="AW375" s="13" t="s">
        <v>37</v>
      </c>
      <c r="AX375" s="13" t="s">
        <v>78</v>
      </c>
      <c r="AY375" s="235" t="s">
        <v>153</v>
      </c>
    </row>
    <row r="376" s="14" customFormat="1">
      <c r="A376" s="14"/>
      <c r="B376" s="236"/>
      <c r="C376" s="237"/>
      <c r="D376" s="226" t="s">
        <v>163</v>
      </c>
      <c r="E376" s="238" t="s">
        <v>19</v>
      </c>
      <c r="F376" s="239" t="s">
        <v>1717</v>
      </c>
      <c r="G376" s="237"/>
      <c r="H376" s="238" t="s">
        <v>19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163</v>
      </c>
      <c r="AU376" s="245" t="s">
        <v>88</v>
      </c>
      <c r="AV376" s="14" t="s">
        <v>86</v>
      </c>
      <c r="AW376" s="14" t="s">
        <v>37</v>
      </c>
      <c r="AX376" s="14" t="s">
        <v>78</v>
      </c>
      <c r="AY376" s="245" t="s">
        <v>153</v>
      </c>
    </row>
    <row r="377" s="13" customFormat="1">
      <c r="A377" s="13"/>
      <c r="B377" s="224"/>
      <c r="C377" s="225"/>
      <c r="D377" s="226" t="s">
        <v>163</v>
      </c>
      <c r="E377" s="227" t="s">
        <v>19</v>
      </c>
      <c r="F377" s="228" t="s">
        <v>1718</v>
      </c>
      <c r="G377" s="225"/>
      <c r="H377" s="229">
        <v>4.7999999999999998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163</v>
      </c>
      <c r="AU377" s="235" t="s">
        <v>88</v>
      </c>
      <c r="AV377" s="13" t="s">
        <v>88</v>
      </c>
      <c r="AW377" s="13" t="s">
        <v>37</v>
      </c>
      <c r="AX377" s="13" t="s">
        <v>78</v>
      </c>
      <c r="AY377" s="235" t="s">
        <v>153</v>
      </c>
    </row>
    <row r="378" s="14" customFormat="1">
      <c r="A378" s="14"/>
      <c r="B378" s="236"/>
      <c r="C378" s="237"/>
      <c r="D378" s="226" t="s">
        <v>163</v>
      </c>
      <c r="E378" s="238" t="s">
        <v>19</v>
      </c>
      <c r="F378" s="239" t="s">
        <v>1719</v>
      </c>
      <c r="G378" s="237"/>
      <c r="H378" s="238" t="s">
        <v>19</v>
      </c>
      <c r="I378" s="240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163</v>
      </c>
      <c r="AU378" s="245" t="s">
        <v>88</v>
      </c>
      <c r="AV378" s="14" t="s">
        <v>86</v>
      </c>
      <c r="AW378" s="14" t="s">
        <v>37</v>
      </c>
      <c r="AX378" s="14" t="s">
        <v>78</v>
      </c>
      <c r="AY378" s="245" t="s">
        <v>153</v>
      </c>
    </row>
    <row r="379" s="14" customFormat="1">
      <c r="A379" s="14"/>
      <c r="B379" s="236"/>
      <c r="C379" s="237"/>
      <c r="D379" s="226" t="s">
        <v>163</v>
      </c>
      <c r="E379" s="238" t="s">
        <v>19</v>
      </c>
      <c r="F379" s="239" t="s">
        <v>1720</v>
      </c>
      <c r="G379" s="237"/>
      <c r="H379" s="238" t="s">
        <v>19</v>
      </c>
      <c r="I379" s="240"/>
      <c r="J379" s="237"/>
      <c r="K379" s="237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163</v>
      </c>
      <c r="AU379" s="245" t="s">
        <v>88</v>
      </c>
      <c r="AV379" s="14" t="s">
        <v>86</v>
      </c>
      <c r="AW379" s="14" t="s">
        <v>37</v>
      </c>
      <c r="AX379" s="14" t="s">
        <v>78</v>
      </c>
      <c r="AY379" s="245" t="s">
        <v>153</v>
      </c>
    </row>
    <row r="380" s="15" customFormat="1">
      <c r="A380" s="15"/>
      <c r="B380" s="246"/>
      <c r="C380" s="247"/>
      <c r="D380" s="226" t="s">
        <v>163</v>
      </c>
      <c r="E380" s="248" t="s">
        <v>19</v>
      </c>
      <c r="F380" s="249" t="s">
        <v>166</v>
      </c>
      <c r="G380" s="247"/>
      <c r="H380" s="250">
        <v>10.399999999999999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163</v>
      </c>
      <c r="AU380" s="256" t="s">
        <v>88</v>
      </c>
      <c r="AV380" s="15" t="s">
        <v>160</v>
      </c>
      <c r="AW380" s="15" t="s">
        <v>37</v>
      </c>
      <c r="AX380" s="15" t="s">
        <v>86</v>
      </c>
      <c r="AY380" s="256" t="s">
        <v>153</v>
      </c>
    </row>
    <row r="381" s="2" customFormat="1" ht="16.5" customHeight="1">
      <c r="A381" s="40"/>
      <c r="B381" s="41"/>
      <c r="C381" s="206" t="s">
        <v>327</v>
      </c>
      <c r="D381" s="206" t="s">
        <v>155</v>
      </c>
      <c r="E381" s="207" t="s">
        <v>1721</v>
      </c>
      <c r="F381" s="208" t="s">
        <v>1722</v>
      </c>
      <c r="G381" s="209" t="s">
        <v>274</v>
      </c>
      <c r="H381" s="210">
        <v>89.400000000000006</v>
      </c>
      <c r="I381" s="211"/>
      <c r="J381" s="212">
        <f>ROUND(I381*H381,2)</f>
        <v>0</v>
      </c>
      <c r="K381" s="208" t="s">
        <v>159</v>
      </c>
      <c r="L381" s="46"/>
      <c r="M381" s="213" t="s">
        <v>19</v>
      </c>
      <c r="N381" s="214" t="s">
        <v>49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160</v>
      </c>
      <c r="AT381" s="217" t="s">
        <v>155</v>
      </c>
      <c r="AU381" s="217" t="s">
        <v>88</v>
      </c>
      <c r="AY381" s="19" t="s">
        <v>153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86</v>
      </c>
      <c r="BK381" s="218">
        <f>ROUND(I381*H381,2)</f>
        <v>0</v>
      </c>
      <c r="BL381" s="19" t="s">
        <v>160</v>
      </c>
      <c r="BM381" s="217" t="s">
        <v>441</v>
      </c>
    </row>
    <row r="382" s="2" customFormat="1">
      <c r="A382" s="40"/>
      <c r="B382" s="41"/>
      <c r="C382" s="42"/>
      <c r="D382" s="219" t="s">
        <v>161</v>
      </c>
      <c r="E382" s="42"/>
      <c r="F382" s="220" t="s">
        <v>1723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161</v>
      </c>
      <c r="AU382" s="19" t="s">
        <v>88</v>
      </c>
    </row>
    <row r="383" s="13" customFormat="1">
      <c r="A383" s="13"/>
      <c r="B383" s="224"/>
      <c r="C383" s="225"/>
      <c r="D383" s="226" t="s">
        <v>163</v>
      </c>
      <c r="E383" s="227" t="s">
        <v>19</v>
      </c>
      <c r="F383" s="228" t="s">
        <v>1724</v>
      </c>
      <c r="G383" s="225"/>
      <c r="H383" s="229">
        <v>89.400000000000006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163</v>
      </c>
      <c r="AU383" s="235" t="s">
        <v>88</v>
      </c>
      <c r="AV383" s="13" t="s">
        <v>88</v>
      </c>
      <c r="AW383" s="13" t="s">
        <v>37</v>
      </c>
      <c r="AX383" s="13" t="s">
        <v>78</v>
      </c>
      <c r="AY383" s="235" t="s">
        <v>153</v>
      </c>
    </row>
    <row r="384" s="14" customFormat="1">
      <c r="A384" s="14"/>
      <c r="B384" s="236"/>
      <c r="C384" s="237"/>
      <c r="D384" s="226" t="s">
        <v>163</v>
      </c>
      <c r="E384" s="238" t="s">
        <v>19</v>
      </c>
      <c r="F384" s="239" t="s">
        <v>1629</v>
      </c>
      <c r="G384" s="237"/>
      <c r="H384" s="238" t="s">
        <v>19</v>
      </c>
      <c r="I384" s="240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163</v>
      </c>
      <c r="AU384" s="245" t="s">
        <v>88</v>
      </c>
      <c r="AV384" s="14" t="s">
        <v>86</v>
      </c>
      <c r="AW384" s="14" t="s">
        <v>37</v>
      </c>
      <c r="AX384" s="14" t="s">
        <v>78</v>
      </c>
      <c r="AY384" s="245" t="s">
        <v>153</v>
      </c>
    </row>
    <row r="385" s="15" customFormat="1">
      <c r="A385" s="15"/>
      <c r="B385" s="246"/>
      <c r="C385" s="247"/>
      <c r="D385" s="226" t="s">
        <v>163</v>
      </c>
      <c r="E385" s="248" t="s">
        <v>19</v>
      </c>
      <c r="F385" s="249" t="s">
        <v>166</v>
      </c>
      <c r="G385" s="247"/>
      <c r="H385" s="250">
        <v>89.400000000000006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163</v>
      </c>
      <c r="AU385" s="256" t="s">
        <v>88</v>
      </c>
      <c r="AV385" s="15" t="s">
        <v>160</v>
      </c>
      <c r="AW385" s="15" t="s">
        <v>37</v>
      </c>
      <c r="AX385" s="15" t="s">
        <v>86</v>
      </c>
      <c r="AY385" s="256" t="s">
        <v>153</v>
      </c>
    </row>
    <row r="386" s="2" customFormat="1" ht="16.5" customHeight="1">
      <c r="A386" s="40"/>
      <c r="B386" s="41"/>
      <c r="C386" s="257" t="s">
        <v>442</v>
      </c>
      <c r="D386" s="257" t="s">
        <v>220</v>
      </c>
      <c r="E386" s="258" t="s">
        <v>1725</v>
      </c>
      <c r="F386" s="259" t="s">
        <v>1726</v>
      </c>
      <c r="G386" s="260" t="s">
        <v>274</v>
      </c>
      <c r="H386" s="261">
        <v>90.741</v>
      </c>
      <c r="I386" s="262"/>
      <c r="J386" s="263">
        <f>ROUND(I386*H386,2)</f>
        <v>0</v>
      </c>
      <c r="K386" s="259" t="s">
        <v>159</v>
      </c>
      <c r="L386" s="264"/>
      <c r="M386" s="265" t="s">
        <v>19</v>
      </c>
      <c r="N386" s="266" t="s">
        <v>49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182</v>
      </c>
      <c r="AT386" s="217" t="s">
        <v>220</v>
      </c>
      <c r="AU386" s="217" t="s">
        <v>88</v>
      </c>
      <c r="AY386" s="19" t="s">
        <v>153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86</v>
      </c>
      <c r="BK386" s="218">
        <f>ROUND(I386*H386,2)</f>
        <v>0</v>
      </c>
      <c r="BL386" s="19" t="s">
        <v>160</v>
      </c>
      <c r="BM386" s="217" t="s">
        <v>445</v>
      </c>
    </row>
    <row r="387" s="13" customFormat="1">
      <c r="A387" s="13"/>
      <c r="B387" s="224"/>
      <c r="C387" s="225"/>
      <c r="D387" s="226" t="s">
        <v>163</v>
      </c>
      <c r="E387" s="227" t="s">
        <v>19</v>
      </c>
      <c r="F387" s="228" t="s">
        <v>1727</v>
      </c>
      <c r="G387" s="225"/>
      <c r="H387" s="229">
        <v>90.741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163</v>
      </c>
      <c r="AU387" s="235" t="s">
        <v>88</v>
      </c>
      <c r="AV387" s="13" t="s">
        <v>88</v>
      </c>
      <c r="AW387" s="13" t="s">
        <v>37</v>
      </c>
      <c r="AX387" s="13" t="s">
        <v>78</v>
      </c>
      <c r="AY387" s="235" t="s">
        <v>153</v>
      </c>
    </row>
    <row r="388" s="15" customFormat="1">
      <c r="A388" s="15"/>
      <c r="B388" s="246"/>
      <c r="C388" s="247"/>
      <c r="D388" s="226" t="s">
        <v>163</v>
      </c>
      <c r="E388" s="248" t="s">
        <v>19</v>
      </c>
      <c r="F388" s="249" t="s">
        <v>166</v>
      </c>
      <c r="G388" s="247"/>
      <c r="H388" s="250">
        <v>90.741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163</v>
      </c>
      <c r="AU388" s="256" t="s">
        <v>88</v>
      </c>
      <c r="AV388" s="15" t="s">
        <v>160</v>
      </c>
      <c r="AW388" s="15" t="s">
        <v>37</v>
      </c>
      <c r="AX388" s="15" t="s">
        <v>86</v>
      </c>
      <c r="AY388" s="256" t="s">
        <v>153</v>
      </c>
    </row>
    <row r="389" s="2" customFormat="1" ht="16.5" customHeight="1">
      <c r="A389" s="40"/>
      <c r="B389" s="41"/>
      <c r="C389" s="206" t="s">
        <v>330</v>
      </c>
      <c r="D389" s="206" t="s">
        <v>155</v>
      </c>
      <c r="E389" s="207" t="s">
        <v>1728</v>
      </c>
      <c r="F389" s="208" t="s">
        <v>1729</v>
      </c>
      <c r="G389" s="209" t="s">
        <v>274</v>
      </c>
      <c r="H389" s="210">
        <v>118.3</v>
      </c>
      <c r="I389" s="211"/>
      <c r="J389" s="212">
        <f>ROUND(I389*H389,2)</f>
        <v>0</v>
      </c>
      <c r="K389" s="208" t="s">
        <v>159</v>
      </c>
      <c r="L389" s="46"/>
      <c r="M389" s="213" t="s">
        <v>19</v>
      </c>
      <c r="N389" s="214" t="s">
        <v>49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160</v>
      </c>
      <c r="AT389" s="217" t="s">
        <v>155</v>
      </c>
      <c r="AU389" s="217" t="s">
        <v>88</v>
      </c>
      <c r="AY389" s="19" t="s">
        <v>153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86</v>
      </c>
      <c r="BK389" s="218">
        <f>ROUND(I389*H389,2)</f>
        <v>0</v>
      </c>
      <c r="BL389" s="19" t="s">
        <v>160</v>
      </c>
      <c r="BM389" s="217" t="s">
        <v>448</v>
      </c>
    </row>
    <row r="390" s="2" customFormat="1">
      <c r="A390" s="40"/>
      <c r="B390" s="41"/>
      <c r="C390" s="42"/>
      <c r="D390" s="219" t="s">
        <v>161</v>
      </c>
      <c r="E390" s="42"/>
      <c r="F390" s="220" t="s">
        <v>1730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161</v>
      </c>
      <c r="AU390" s="19" t="s">
        <v>88</v>
      </c>
    </row>
    <row r="391" s="13" customFormat="1">
      <c r="A391" s="13"/>
      <c r="B391" s="224"/>
      <c r="C391" s="225"/>
      <c r="D391" s="226" t="s">
        <v>163</v>
      </c>
      <c r="E391" s="227" t="s">
        <v>19</v>
      </c>
      <c r="F391" s="228" t="s">
        <v>1731</v>
      </c>
      <c r="G391" s="225"/>
      <c r="H391" s="229">
        <v>118.3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163</v>
      </c>
      <c r="AU391" s="235" t="s">
        <v>88</v>
      </c>
      <c r="AV391" s="13" t="s">
        <v>88</v>
      </c>
      <c r="AW391" s="13" t="s">
        <v>37</v>
      </c>
      <c r="AX391" s="13" t="s">
        <v>78</v>
      </c>
      <c r="AY391" s="235" t="s">
        <v>153</v>
      </c>
    </row>
    <row r="392" s="14" customFormat="1">
      <c r="A392" s="14"/>
      <c r="B392" s="236"/>
      <c r="C392" s="237"/>
      <c r="D392" s="226" t="s">
        <v>163</v>
      </c>
      <c r="E392" s="238" t="s">
        <v>19</v>
      </c>
      <c r="F392" s="239" t="s">
        <v>1732</v>
      </c>
      <c r="G392" s="237"/>
      <c r="H392" s="238" t="s">
        <v>19</v>
      </c>
      <c r="I392" s="240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163</v>
      </c>
      <c r="AU392" s="245" t="s">
        <v>88</v>
      </c>
      <c r="AV392" s="14" t="s">
        <v>86</v>
      </c>
      <c r="AW392" s="14" t="s">
        <v>37</v>
      </c>
      <c r="AX392" s="14" t="s">
        <v>78</v>
      </c>
      <c r="AY392" s="245" t="s">
        <v>153</v>
      </c>
    </row>
    <row r="393" s="15" customFormat="1">
      <c r="A393" s="15"/>
      <c r="B393" s="246"/>
      <c r="C393" s="247"/>
      <c r="D393" s="226" t="s">
        <v>163</v>
      </c>
      <c r="E393" s="248" t="s">
        <v>19</v>
      </c>
      <c r="F393" s="249" t="s">
        <v>166</v>
      </c>
      <c r="G393" s="247"/>
      <c r="H393" s="250">
        <v>118.3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163</v>
      </c>
      <c r="AU393" s="256" t="s">
        <v>88</v>
      </c>
      <c r="AV393" s="15" t="s">
        <v>160</v>
      </c>
      <c r="AW393" s="15" t="s">
        <v>37</v>
      </c>
      <c r="AX393" s="15" t="s">
        <v>86</v>
      </c>
      <c r="AY393" s="256" t="s">
        <v>153</v>
      </c>
    </row>
    <row r="394" s="2" customFormat="1" ht="16.5" customHeight="1">
      <c r="A394" s="40"/>
      <c r="B394" s="41"/>
      <c r="C394" s="257" t="s">
        <v>449</v>
      </c>
      <c r="D394" s="257" t="s">
        <v>220</v>
      </c>
      <c r="E394" s="258" t="s">
        <v>1733</v>
      </c>
      <c r="F394" s="259" t="s">
        <v>1734</v>
      </c>
      <c r="G394" s="260" t="s">
        <v>274</v>
      </c>
      <c r="H394" s="261">
        <v>120.075</v>
      </c>
      <c r="I394" s="262"/>
      <c r="J394" s="263">
        <f>ROUND(I394*H394,2)</f>
        <v>0</v>
      </c>
      <c r="K394" s="259" t="s">
        <v>159</v>
      </c>
      <c r="L394" s="264"/>
      <c r="M394" s="265" t="s">
        <v>19</v>
      </c>
      <c r="N394" s="266" t="s">
        <v>49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182</v>
      </c>
      <c r="AT394" s="217" t="s">
        <v>220</v>
      </c>
      <c r="AU394" s="217" t="s">
        <v>88</v>
      </c>
      <c r="AY394" s="19" t="s">
        <v>153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86</v>
      </c>
      <c r="BK394" s="218">
        <f>ROUND(I394*H394,2)</f>
        <v>0</v>
      </c>
      <c r="BL394" s="19" t="s">
        <v>160</v>
      </c>
      <c r="BM394" s="217" t="s">
        <v>452</v>
      </c>
    </row>
    <row r="395" s="13" customFormat="1">
      <c r="A395" s="13"/>
      <c r="B395" s="224"/>
      <c r="C395" s="225"/>
      <c r="D395" s="226" t="s">
        <v>163</v>
      </c>
      <c r="E395" s="227" t="s">
        <v>19</v>
      </c>
      <c r="F395" s="228" t="s">
        <v>1735</v>
      </c>
      <c r="G395" s="225"/>
      <c r="H395" s="229">
        <v>120.075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163</v>
      </c>
      <c r="AU395" s="235" t="s">
        <v>88</v>
      </c>
      <c r="AV395" s="13" t="s">
        <v>88</v>
      </c>
      <c r="AW395" s="13" t="s">
        <v>37</v>
      </c>
      <c r="AX395" s="13" t="s">
        <v>78</v>
      </c>
      <c r="AY395" s="235" t="s">
        <v>153</v>
      </c>
    </row>
    <row r="396" s="15" customFormat="1">
      <c r="A396" s="15"/>
      <c r="B396" s="246"/>
      <c r="C396" s="247"/>
      <c r="D396" s="226" t="s">
        <v>163</v>
      </c>
      <c r="E396" s="248" t="s">
        <v>19</v>
      </c>
      <c r="F396" s="249" t="s">
        <v>166</v>
      </c>
      <c r="G396" s="247"/>
      <c r="H396" s="250">
        <v>120.075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163</v>
      </c>
      <c r="AU396" s="256" t="s">
        <v>88</v>
      </c>
      <c r="AV396" s="15" t="s">
        <v>160</v>
      </c>
      <c r="AW396" s="15" t="s">
        <v>37</v>
      </c>
      <c r="AX396" s="15" t="s">
        <v>86</v>
      </c>
      <c r="AY396" s="256" t="s">
        <v>153</v>
      </c>
    </row>
    <row r="397" s="2" customFormat="1" ht="16.5" customHeight="1">
      <c r="A397" s="40"/>
      <c r="B397" s="41"/>
      <c r="C397" s="206" t="s">
        <v>332</v>
      </c>
      <c r="D397" s="206" t="s">
        <v>155</v>
      </c>
      <c r="E397" s="207" t="s">
        <v>826</v>
      </c>
      <c r="F397" s="208" t="s">
        <v>827</v>
      </c>
      <c r="G397" s="209" t="s">
        <v>274</v>
      </c>
      <c r="H397" s="210">
        <v>150.30000000000001</v>
      </c>
      <c r="I397" s="211"/>
      <c r="J397" s="212">
        <f>ROUND(I397*H397,2)</f>
        <v>0</v>
      </c>
      <c r="K397" s="208" t="s">
        <v>159</v>
      </c>
      <c r="L397" s="46"/>
      <c r="M397" s="213" t="s">
        <v>19</v>
      </c>
      <c r="N397" s="214" t="s">
        <v>49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160</v>
      </c>
      <c r="AT397" s="217" t="s">
        <v>155</v>
      </c>
      <c r="AU397" s="217" t="s">
        <v>88</v>
      </c>
      <c r="AY397" s="19" t="s">
        <v>153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86</v>
      </c>
      <c r="BK397" s="218">
        <f>ROUND(I397*H397,2)</f>
        <v>0</v>
      </c>
      <c r="BL397" s="19" t="s">
        <v>160</v>
      </c>
      <c r="BM397" s="217" t="s">
        <v>455</v>
      </c>
    </row>
    <row r="398" s="2" customFormat="1">
      <c r="A398" s="40"/>
      <c r="B398" s="41"/>
      <c r="C398" s="42"/>
      <c r="D398" s="219" t="s">
        <v>161</v>
      </c>
      <c r="E398" s="42"/>
      <c r="F398" s="220" t="s">
        <v>828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161</v>
      </c>
      <c r="AU398" s="19" t="s">
        <v>88</v>
      </c>
    </row>
    <row r="399" s="13" customFormat="1">
      <c r="A399" s="13"/>
      <c r="B399" s="224"/>
      <c r="C399" s="225"/>
      <c r="D399" s="226" t="s">
        <v>163</v>
      </c>
      <c r="E399" s="227" t="s">
        <v>19</v>
      </c>
      <c r="F399" s="228" t="s">
        <v>1736</v>
      </c>
      <c r="G399" s="225"/>
      <c r="H399" s="229">
        <v>150.30000000000001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163</v>
      </c>
      <c r="AU399" s="235" t="s">
        <v>88</v>
      </c>
      <c r="AV399" s="13" t="s">
        <v>88</v>
      </c>
      <c r="AW399" s="13" t="s">
        <v>37</v>
      </c>
      <c r="AX399" s="13" t="s">
        <v>78</v>
      </c>
      <c r="AY399" s="235" t="s">
        <v>153</v>
      </c>
    </row>
    <row r="400" s="14" customFormat="1">
      <c r="A400" s="14"/>
      <c r="B400" s="236"/>
      <c r="C400" s="237"/>
      <c r="D400" s="226" t="s">
        <v>163</v>
      </c>
      <c r="E400" s="238" t="s">
        <v>19</v>
      </c>
      <c r="F400" s="239" t="s">
        <v>1737</v>
      </c>
      <c r="G400" s="237"/>
      <c r="H400" s="238" t="s">
        <v>19</v>
      </c>
      <c r="I400" s="240"/>
      <c r="J400" s="237"/>
      <c r="K400" s="237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163</v>
      </c>
      <c r="AU400" s="245" t="s">
        <v>88</v>
      </c>
      <c r="AV400" s="14" t="s">
        <v>86</v>
      </c>
      <c r="AW400" s="14" t="s">
        <v>37</v>
      </c>
      <c r="AX400" s="14" t="s">
        <v>78</v>
      </c>
      <c r="AY400" s="245" t="s">
        <v>153</v>
      </c>
    </row>
    <row r="401" s="15" customFormat="1">
      <c r="A401" s="15"/>
      <c r="B401" s="246"/>
      <c r="C401" s="247"/>
      <c r="D401" s="226" t="s">
        <v>163</v>
      </c>
      <c r="E401" s="248" t="s">
        <v>19</v>
      </c>
      <c r="F401" s="249" t="s">
        <v>166</v>
      </c>
      <c r="G401" s="247"/>
      <c r="H401" s="250">
        <v>150.30000000000001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163</v>
      </c>
      <c r="AU401" s="256" t="s">
        <v>88</v>
      </c>
      <c r="AV401" s="15" t="s">
        <v>160</v>
      </c>
      <c r="AW401" s="15" t="s">
        <v>37</v>
      </c>
      <c r="AX401" s="15" t="s">
        <v>86</v>
      </c>
      <c r="AY401" s="256" t="s">
        <v>153</v>
      </c>
    </row>
    <row r="402" s="2" customFormat="1" ht="16.5" customHeight="1">
      <c r="A402" s="40"/>
      <c r="B402" s="41"/>
      <c r="C402" s="257" t="s">
        <v>456</v>
      </c>
      <c r="D402" s="257" t="s">
        <v>220</v>
      </c>
      <c r="E402" s="258" t="s">
        <v>831</v>
      </c>
      <c r="F402" s="259" t="s">
        <v>832</v>
      </c>
      <c r="G402" s="260" t="s">
        <v>274</v>
      </c>
      <c r="H402" s="261">
        <v>152.55500000000001</v>
      </c>
      <c r="I402" s="262"/>
      <c r="J402" s="263">
        <f>ROUND(I402*H402,2)</f>
        <v>0</v>
      </c>
      <c r="K402" s="259" t="s">
        <v>159</v>
      </c>
      <c r="L402" s="264"/>
      <c r="M402" s="265" t="s">
        <v>19</v>
      </c>
      <c r="N402" s="266" t="s">
        <v>49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182</v>
      </c>
      <c r="AT402" s="217" t="s">
        <v>220</v>
      </c>
      <c r="AU402" s="217" t="s">
        <v>88</v>
      </c>
      <c r="AY402" s="19" t="s">
        <v>153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86</v>
      </c>
      <c r="BK402" s="218">
        <f>ROUND(I402*H402,2)</f>
        <v>0</v>
      </c>
      <c r="BL402" s="19" t="s">
        <v>160</v>
      </c>
      <c r="BM402" s="217" t="s">
        <v>459</v>
      </c>
    </row>
    <row r="403" s="13" customFormat="1">
      <c r="A403" s="13"/>
      <c r="B403" s="224"/>
      <c r="C403" s="225"/>
      <c r="D403" s="226" t="s">
        <v>163</v>
      </c>
      <c r="E403" s="227" t="s">
        <v>19</v>
      </c>
      <c r="F403" s="228" t="s">
        <v>1738</v>
      </c>
      <c r="G403" s="225"/>
      <c r="H403" s="229">
        <v>152.55500000000001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163</v>
      </c>
      <c r="AU403" s="235" t="s">
        <v>88</v>
      </c>
      <c r="AV403" s="13" t="s">
        <v>88</v>
      </c>
      <c r="AW403" s="13" t="s">
        <v>37</v>
      </c>
      <c r="AX403" s="13" t="s">
        <v>78</v>
      </c>
      <c r="AY403" s="235" t="s">
        <v>153</v>
      </c>
    </row>
    <row r="404" s="15" customFormat="1">
      <c r="A404" s="15"/>
      <c r="B404" s="246"/>
      <c r="C404" s="247"/>
      <c r="D404" s="226" t="s">
        <v>163</v>
      </c>
      <c r="E404" s="248" t="s">
        <v>19</v>
      </c>
      <c r="F404" s="249" t="s">
        <v>166</v>
      </c>
      <c r="G404" s="247"/>
      <c r="H404" s="250">
        <v>152.55500000000001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163</v>
      </c>
      <c r="AU404" s="256" t="s">
        <v>88</v>
      </c>
      <c r="AV404" s="15" t="s">
        <v>160</v>
      </c>
      <c r="AW404" s="15" t="s">
        <v>37</v>
      </c>
      <c r="AX404" s="15" t="s">
        <v>86</v>
      </c>
      <c r="AY404" s="256" t="s">
        <v>153</v>
      </c>
    </row>
    <row r="405" s="2" customFormat="1" ht="16.5" customHeight="1">
      <c r="A405" s="40"/>
      <c r="B405" s="41"/>
      <c r="C405" s="206" t="s">
        <v>337</v>
      </c>
      <c r="D405" s="206" t="s">
        <v>155</v>
      </c>
      <c r="E405" s="207" t="s">
        <v>1739</v>
      </c>
      <c r="F405" s="208" t="s">
        <v>1740</v>
      </c>
      <c r="G405" s="209" t="s">
        <v>274</v>
      </c>
      <c r="H405" s="210">
        <v>88.599999999999994</v>
      </c>
      <c r="I405" s="211"/>
      <c r="J405" s="212">
        <f>ROUND(I405*H405,2)</f>
        <v>0</v>
      </c>
      <c r="K405" s="208" t="s">
        <v>159</v>
      </c>
      <c r="L405" s="46"/>
      <c r="M405" s="213" t="s">
        <v>19</v>
      </c>
      <c r="N405" s="214" t="s">
        <v>49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160</v>
      </c>
      <c r="AT405" s="217" t="s">
        <v>155</v>
      </c>
      <c r="AU405" s="217" t="s">
        <v>88</v>
      </c>
      <c r="AY405" s="19" t="s">
        <v>153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86</v>
      </c>
      <c r="BK405" s="218">
        <f>ROUND(I405*H405,2)</f>
        <v>0</v>
      </c>
      <c r="BL405" s="19" t="s">
        <v>160</v>
      </c>
      <c r="BM405" s="217" t="s">
        <v>463</v>
      </c>
    </row>
    <row r="406" s="2" customFormat="1">
      <c r="A406" s="40"/>
      <c r="B406" s="41"/>
      <c r="C406" s="42"/>
      <c r="D406" s="219" t="s">
        <v>161</v>
      </c>
      <c r="E406" s="42"/>
      <c r="F406" s="220" t="s">
        <v>1741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161</v>
      </c>
      <c r="AU406" s="19" t="s">
        <v>88</v>
      </c>
    </row>
    <row r="407" s="13" customFormat="1">
      <c r="A407" s="13"/>
      <c r="B407" s="224"/>
      <c r="C407" s="225"/>
      <c r="D407" s="226" t="s">
        <v>163</v>
      </c>
      <c r="E407" s="227" t="s">
        <v>19</v>
      </c>
      <c r="F407" s="228" t="s">
        <v>1742</v>
      </c>
      <c r="G407" s="225"/>
      <c r="H407" s="229">
        <v>88.599999999999994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163</v>
      </c>
      <c r="AU407" s="235" t="s">
        <v>88</v>
      </c>
      <c r="AV407" s="13" t="s">
        <v>88</v>
      </c>
      <c r="AW407" s="13" t="s">
        <v>37</v>
      </c>
      <c r="AX407" s="13" t="s">
        <v>78</v>
      </c>
      <c r="AY407" s="235" t="s">
        <v>153</v>
      </c>
    </row>
    <row r="408" s="14" customFormat="1">
      <c r="A408" s="14"/>
      <c r="B408" s="236"/>
      <c r="C408" s="237"/>
      <c r="D408" s="226" t="s">
        <v>163</v>
      </c>
      <c r="E408" s="238" t="s">
        <v>19</v>
      </c>
      <c r="F408" s="239" t="s">
        <v>1633</v>
      </c>
      <c r="G408" s="237"/>
      <c r="H408" s="238" t="s">
        <v>19</v>
      </c>
      <c r="I408" s="240"/>
      <c r="J408" s="237"/>
      <c r="K408" s="237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163</v>
      </c>
      <c r="AU408" s="245" t="s">
        <v>88</v>
      </c>
      <c r="AV408" s="14" t="s">
        <v>86</v>
      </c>
      <c r="AW408" s="14" t="s">
        <v>37</v>
      </c>
      <c r="AX408" s="14" t="s">
        <v>78</v>
      </c>
      <c r="AY408" s="245" t="s">
        <v>153</v>
      </c>
    </row>
    <row r="409" s="15" customFormat="1">
      <c r="A409" s="15"/>
      <c r="B409" s="246"/>
      <c r="C409" s="247"/>
      <c r="D409" s="226" t="s">
        <v>163</v>
      </c>
      <c r="E409" s="248" t="s">
        <v>19</v>
      </c>
      <c r="F409" s="249" t="s">
        <v>166</v>
      </c>
      <c r="G409" s="247"/>
      <c r="H409" s="250">
        <v>88.599999999999994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163</v>
      </c>
      <c r="AU409" s="256" t="s">
        <v>88</v>
      </c>
      <c r="AV409" s="15" t="s">
        <v>160</v>
      </c>
      <c r="AW409" s="15" t="s">
        <v>37</v>
      </c>
      <c r="AX409" s="15" t="s">
        <v>86</v>
      </c>
      <c r="AY409" s="256" t="s">
        <v>153</v>
      </c>
    </row>
    <row r="410" s="2" customFormat="1" ht="16.5" customHeight="1">
      <c r="A410" s="40"/>
      <c r="B410" s="41"/>
      <c r="C410" s="257" t="s">
        <v>464</v>
      </c>
      <c r="D410" s="257" t="s">
        <v>220</v>
      </c>
      <c r="E410" s="258" t="s">
        <v>1743</v>
      </c>
      <c r="F410" s="259" t="s">
        <v>1744</v>
      </c>
      <c r="G410" s="260" t="s">
        <v>274</v>
      </c>
      <c r="H410" s="261">
        <v>89.929000000000002</v>
      </c>
      <c r="I410" s="262"/>
      <c r="J410" s="263">
        <f>ROUND(I410*H410,2)</f>
        <v>0</v>
      </c>
      <c r="K410" s="259" t="s">
        <v>159</v>
      </c>
      <c r="L410" s="264"/>
      <c r="M410" s="265" t="s">
        <v>19</v>
      </c>
      <c r="N410" s="266" t="s">
        <v>49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182</v>
      </c>
      <c r="AT410" s="217" t="s">
        <v>220</v>
      </c>
      <c r="AU410" s="217" t="s">
        <v>88</v>
      </c>
      <c r="AY410" s="19" t="s">
        <v>153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86</v>
      </c>
      <c r="BK410" s="218">
        <f>ROUND(I410*H410,2)</f>
        <v>0</v>
      </c>
      <c r="BL410" s="19" t="s">
        <v>160</v>
      </c>
      <c r="BM410" s="217" t="s">
        <v>467</v>
      </c>
    </row>
    <row r="411" s="13" customFormat="1">
      <c r="A411" s="13"/>
      <c r="B411" s="224"/>
      <c r="C411" s="225"/>
      <c r="D411" s="226" t="s">
        <v>163</v>
      </c>
      <c r="E411" s="227" t="s">
        <v>19</v>
      </c>
      <c r="F411" s="228" t="s">
        <v>1745</v>
      </c>
      <c r="G411" s="225"/>
      <c r="H411" s="229">
        <v>89.929000000000002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163</v>
      </c>
      <c r="AU411" s="235" t="s">
        <v>88</v>
      </c>
      <c r="AV411" s="13" t="s">
        <v>88</v>
      </c>
      <c r="AW411" s="13" t="s">
        <v>37</v>
      </c>
      <c r="AX411" s="13" t="s">
        <v>78</v>
      </c>
      <c r="AY411" s="235" t="s">
        <v>153</v>
      </c>
    </row>
    <row r="412" s="15" customFormat="1">
      <c r="A412" s="15"/>
      <c r="B412" s="246"/>
      <c r="C412" s="247"/>
      <c r="D412" s="226" t="s">
        <v>163</v>
      </c>
      <c r="E412" s="248" t="s">
        <v>19</v>
      </c>
      <c r="F412" s="249" t="s">
        <v>166</v>
      </c>
      <c r="G412" s="247"/>
      <c r="H412" s="250">
        <v>89.929000000000002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163</v>
      </c>
      <c r="AU412" s="256" t="s">
        <v>88</v>
      </c>
      <c r="AV412" s="15" t="s">
        <v>160</v>
      </c>
      <c r="AW412" s="15" t="s">
        <v>37</v>
      </c>
      <c r="AX412" s="15" t="s">
        <v>86</v>
      </c>
      <c r="AY412" s="256" t="s">
        <v>153</v>
      </c>
    </row>
    <row r="413" s="2" customFormat="1" ht="16.5" customHeight="1">
      <c r="A413" s="40"/>
      <c r="B413" s="41"/>
      <c r="C413" s="206" t="s">
        <v>342</v>
      </c>
      <c r="D413" s="206" t="s">
        <v>155</v>
      </c>
      <c r="E413" s="207" t="s">
        <v>834</v>
      </c>
      <c r="F413" s="208" t="s">
        <v>835</v>
      </c>
      <c r="G413" s="209" t="s">
        <v>274</v>
      </c>
      <c r="H413" s="210">
        <v>348.30000000000001</v>
      </c>
      <c r="I413" s="211"/>
      <c r="J413" s="212">
        <f>ROUND(I413*H413,2)</f>
        <v>0</v>
      </c>
      <c r="K413" s="208" t="s">
        <v>159</v>
      </c>
      <c r="L413" s="46"/>
      <c r="M413" s="213" t="s">
        <v>19</v>
      </c>
      <c r="N413" s="214" t="s">
        <v>49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160</v>
      </c>
      <c r="AT413" s="217" t="s">
        <v>155</v>
      </c>
      <c r="AU413" s="217" t="s">
        <v>88</v>
      </c>
      <c r="AY413" s="19" t="s">
        <v>153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86</v>
      </c>
      <c r="BK413" s="218">
        <f>ROUND(I413*H413,2)</f>
        <v>0</v>
      </c>
      <c r="BL413" s="19" t="s">
        <v>160</v>
      </c>
      <c r="BM413" s="217" t="s">
        <v>470</v>
      </c>
    </row>
    <row r="414" s="2" customFormat="1">
      <c r="A414" s="40"/>
      <c r="B414" s="41"/>
      <c r="C414" s="42"/>
      <c r="D414" s="219" t="s">
        <v>161</v>
      </c>
      <c r="E414" s="42"/>
      <c r="F414" s="220" t="s">
        <v>836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161</v>
      </c>
      <c r="AU414" s="19" t="s">
        <v>88</v>
      </c>
    </row>
    <row r="415" s="13" customFormat="1">
      <c r="A415" s="13"/>
      <c r="B415" s="224"/>
      <c r="C415" s="225"/>
      <c r="D415" s="226" t="s">
        <v>163</v>
      </c>
      <c r="E415" s="227" t="s">
        <v>19</v>
      </c>
      <c r="F415" s="228" t="s">
        <v>1746</v>
      </c>
      <c r="G415" s="225"/>
      <c r="H415" s="229">
        <v>348.30000000000001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163</v>
      </c>
      <c r="AU415" s="235" t="s">
        <v>88</v>
      </c>
      <c r="AV415" s="13" t="s">
        <v>88</v>
      </c>
      <c r="AW415" s="13" t="s">
        <v>37</v>
      </c>
      <c r="AX415" s="13" t="s">
        <v>78</v>
      </c>
      <c r="AY415" s="235" t="s">
        <v>153</v>
      </c>
    </row>
    <row r="416" s="14" customFormat="1">
      <c r="A416" s="14"/>
      <c r="B416" s="236"/>
      <c r="C416" s="237"/>
      <c r="D416" s="226" t="s">
        <v>163</v>
      </c>
      <c r="E416" s="238" t="s">
        <v>19</v>
      </c>
      <c r="F416" s="239" t="s">
        <v>77</v>
      </c>
      <c r="G416" s="237"/>
      <c r="H416" s="238" t="s">
        <v>19</v>
      </c>
      <c r="I416" s="240"/>
      <c r="J416" s="237"/>
      <c r="K416" s="237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163</v>
      </c>
      <c r="AU416" s="245" t="s">
        <v>88</v>
      </c>
      <c r="AV416" s="14" t="s">
        <v>86</v>
      </c>
      <c r="AW416" s="14" t="s">
        <v>37</v>
      </c>
      <c r="AX416" s="14" t="s">
        <v>78</v>
      </c>
      <c r="AY416" s="245" t="s">
        <v>153</v>
      </c>
    </row>
    <row r="417" s="15" customFormat="1">
      <c r="A417" s="15"/>
      <c r="B417" s="246"/>
      <c r="C417" s="247"/>
      <c r="D417" s="226" t="s">
        <v>163</v>
      </c>
      <c r="E417" s="248" t="s">
        <v>19</v>
      </c>
      <c r="F417" s="249" t="s">
        <v>166</v>
      </c>
      <c r="G417" s="247"/>
      <c r="H417" s="250">
        <v>348.30000000000001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163</v>
      </c>
      <c r="AU417" s="256" t="s">
        <v>88</v>
      </c>
      <c r="AV417" s="15" t="s">
        <v>160</v>
      </c>
      <c r="AW417" s="15" t="s">
        <v>37</v>
      </c>
      <c r="AX417" s="15" t="s">
        <v>86</v>
      </c>
      <c r="AY417" s="256" t="s">
        <v>153</v>
      </c>
    </row>
    <row r="418" s="2" customFormat="1" ht="16.5" customHeight="1">
      <c r="A418" s="40"/>
      <c r="B418" s="41"/>
      <c r="C418" s="257" t="s">
        <v>471</v>
      </c>
      <c r="D418" s="257" t="s">
        <v>220</v>
      </c>
      <c r="E418" s="258" t="s">
        <v>841</v>
      </c>
      <c r="F418" s="259" t="s">
        <v>842</v>
      </c>
      <c r="G418" s="260" t="s">
        <v>274</v>
      </c>
      <c r="H418" s="261">
        <v>353.52499999999998</v>
      </c>
      <c r="I418" s="262"/>
      <c r="J418" s="263">
        <f>ROUND(I418*H418,2)</f>
        <v>0</v>
      </c>
      <c r="K418" s="259" t="s">
        <v>159</v>
      </c>
      <c r="L418" s="264"/>
      <c r="M418" s="265" t="s">
        <v>19</v>
      </c>
      <c r="N418" s="266" t="s">
        <v>49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182</v>
      </c>
      <c r="AT418" s="217" t="s">
        <v>220</v>
      </c>
      <c r="AU418" s="217" t="s">
        <v>88</v>
      </c>
      <c r="AY418" s="19" t="s">
        <v>153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86</v>
      </c>
      <c r="BK418" s="218">
        <f>ROUND(I418*H418,2)</f>
        <v>0</v>
      </c>
      <c r="BL418" s="19" t="s">
        <v>160</v>
      </c>
      <c r="BM418" s="217" t="s">
        <v>474</v>
      </c>
    </row>
    <row r="419" s="13" customFormat="1">
      <c r="A419" s="13"/>
      <c r="B419" s="224"/>
      <c r="C419" s="225"/>
      <c r="D419" s="226" t="s">
        <v>163</v>
      </c>
      <c r="E419" s="227" t="s">
        <v>19</v>
      </c>
      <c r="F419" s="228" t="s">
        <v>1747</v>
      </c>
      <c r="G419" s="225"/>
      <c r="H419" s="229">
        <v>353.52499999999998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163</v>
      </c>
      <c r="AU419" s="235" t="s">
        <v>88</v>
      </c>
      <c r="AV419" s="13" t="s">
        <v>88</v>
      </c>
      <c r="AW419" s="13" t="s">
        <v>37</v>
      </c>
      <c r="AX419" s="13" t="s">
        <v>78</v>
      </c>
      <c r="AY419" s="235" t="s">
        <v>153</v>
      </c>
    </row>
    <row r="420" s="15" customFormat="1">
      <c r="A420" s="15"/>
      <c r="B420" s="246"/>
      <c r="C420" s="247"/>
      <c r="D420" s="226" t="s">
        <v>163</v>
      </c>
      <c r="E420" s="248" t="s">
        <v>19</v>
      </c>
      <c r="F420" s="249" t="s">
        <v>166</v>
      </c>
      <c r="G420" s="247"/>
      <c r="H420" s="250">
        <v>353.52499999999998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163</v>
      </c>
      <c r="AU420" s="256" t="s">
        <v>88</v>
      </c>
      <c r="AV420" s="15" t="s">
        <v>160</v>
      </c>
      <c r="AW420" s="15" t="s">
        <v>37</v>
      </c>
      <c r="AX420" s="15" t="s">
        <v>86</v>
      </c>
      <c r="AY420" s="256" t="s">
        <v>153</v>
      </c>
    </row>
    <row r="421" s="2" customFormat="1" ht="21.75" customHeight="1">
      <c r="A421" s="40"/>
      <c r="B421" s="41"/>
      <c r="C421" s="206" t="s">
        <v>347</v>
      </c>
      <c r="D421" s="206" t="s">
        <v>155</v>
      </c>
      <c r="E421" s="207" t="s">
        <v>1748</v>
      </c>
      <c r="F421" s="208" t="s">
        <v>1749</v>
      </c>
      <c r="G421" s="209" t="s">
        <v>341</v>
      </c>
      <c r="H421" s="210">
        <v>9</v>
      </c>
      <c r="I421" s="211"/>
      <c r="J421" s="212">
        <f>ROUND(I421*H421,2)</f>
        <v>0</v>
      </c>
      <c r="K421" s="208" t="s">
        <v>159</v>
      </c>
      <c r="L421" s="46"/>
      <c r="M421" s="213" t="s">
        <v>19</v>
      </c>
      <c r="N421" s="214" t="s">
        <v>49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160</v>
      </c>
      <c r="AT421" s="217" t="s">
        <v>155</v>
      </c>
      <c r="AU421" s="217" t="s">
        <v>88</v>
      </c>
      <c r="AY421" s="19" t="s">
        <v>153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86</v>
      </c>
      <c r="BK421" s="218">
        <f>ROUND(I421*H421,2)</f>
        <v>0</v>
      </c>
      <c r="BL421" s="19" t="s">
        <v>160</v>
      </c>
      <c r="BM421" s="217" t="s">
        <v>477</v>
      </c>
    </row>
    <row r="422" s="2" customFormat="1">
      <c r="A422" s="40"/>
      <c r="B422" s="41"/>
      <c r="C422" s="42"/>
      <c r="D422" s="219" t="s">
        <v>161</v>
      </c>
      <c r="E422" s="42"/>
      <c r="F422" s="220" t="s">
        <v>1750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161</v>
      </c>
      <c r="AU422" s="19" t="s">
        <v>88</v>
      </c>
    </row>
    <row r="423" s="13" customFormat="1">
      <c r="A423" s="13"/>
      <c r="B423" s="224"/>
      <c r="C423" s="225"/>
      <c r="D423" s="226" t="s">
        <v>163</v>
      </c>
      <c r="E423" s="227" t="s">
        <v>19</v>
      </c>
      <c r="F423" s="228" t="s">
        <v>213</v>
      </c>
      <c r="G423" s="225"/>
      <c r="H423" s="229">
        <v>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163</v>
      </c>
      <c r="AU423" s="235" t="s">
        <v>88</v>
      </c>
      <c r="AV423" s="13" t="s">
        <v>88</v>
      </c>
      <c r="AW423" s="13" t="s">
        <v>37</v>
      </c>
      <c r="AX423" s="13" t="s">
        <v>78</v>
      </c>
      <c r="AY423" s="235" t="s">
        <v>153</v>
      </c>
    </row>
    <row r="424" s="15" customFormat="1">
      <c r="A424" s="15"/>
      <c r="B424" s="246"/>
      <c r="C424" s="247"/>
      <c r="D424" s="226" t="s">
        <v>163</v>
      </c>
      <c r="E424" s="248" t="s">
        <v>19</v>
      </c>
      <c r="F424" s="249" t="s">
        <v>166</v>
      </c>
      <c r="G424" s="247"/>
      <c r="H424" s="250">
        <v>9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163</v>
      </c>
      <c r="AU424" s="256" t="s">
        <v>88</v>
      </c>
      <c r="AV424" s="15" t="s">
        <v>160</v>
      </c>
      <c r="AW424" s="15" t="s">
        <v>37</v>
      </c>
      <c r="AX424" s="15" t="s">
        <v>86</v>
      </c>
      <c r="AY424" s="256" t="s">
        <v>153</v>
      </c>
    </row>
    <row r="425" s="2" customFormat="1" ht="16.5" customHeight="1">
      <c r="A425" s="40"/>
      <c r="B425" s="41"/>
      <c r="C425" s="257" t="s">
        <v>481</v>
      </c>
      <c r="D425" s="257" t="s">
        <v>220</v>
      </c>
      <c r="E425" s="258" t="s">
        <v>1751</v>
      </c>
      <c r="F425" s="259" t="s">
        <v>1752</v>
      </c>
      <c r="G425" s="260" t="s">
        <v>341</v>
      </c>
      <c r="H425" s="261">
        <v>9</v>
      </c>
      <c r="I425" s="262"/>
      <c r="J425" s="263">
        <f>ROUND(I425*H425,2)</f>
        <v>0</v>
      </c>
      <c r="K425" s="259" t="s">
        <v>19</v>
      </c>
      <c r="L425" s="264"/>
      <c r="M425" s="265" t="s">
        <v>19</v>
      </c>
      <c r="N425" s="266" t="s">
        <v>49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182</v>
      </c>
      <c r="AT425" s="217" t="s">
        <v>220</v>
      </c>
      <c r="AU425" s="217" t="s">
        <v>88</v>
      </c>
      <c r="AY425" s="19" t="s">
        <v>153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86</v>
      </c>
      <c r="BK425" s="218">
        <f>ROUND(I425*H425,2)</f>
        <v>0</v>
      </c>
      <c r="BL425" s="19" t="s">
        <v>160</v>
      </c>
      <c r="BM425" s="217" t="s">
        <v>484</v>
      </c>
    </row>
    <row r="426" s="2" customFormat="1" ht="21.75" customHeight="1">
      <c r="A426" s="40"/>
      <c r="B426" s="41"/>
      <c r="C426" s="206" t="s">
        <v>350</v>
      </c>
      <c r="D426" s="206" t="s">
        <v>155</v>
      </c>
      <c r="E426" s="207" t="s">
        <v>851</v>
      </c>
      <c r="F426" s="208" t="s">
        <v>852</v>
      </c>
      <c r="G426" s="209" t="s">
        <v>341</v>
      </c>
      <c r="H426" s="210">
        <v>1</v>
      </c>
      <c r="I426" s="211"/>
      <c r="J426" s="212">
        <f>ROUND(I426*H426,2)</f>
        <v>0</v>
      </c>
      <c r="K426" s="208" t="s">
        <v>159</v>
      </c>
      <c r="L426" s="46"/>
      <c r="M426" s="213" t="s">
        <v>19</v>
      </c>
      <c r="N426" s="214" t="s">
        <v>49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160</v>
      </c>
      <c r="AT426" s="217" t="s">
        <v>155</v>
      </c>
      <c r="AU426" s="217" t="s">
        <v>88</v>
      </c>
      <c r="AY426" s="19" t="s">
        <v>153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86</v>
      </c>
      <c r="BK426" s="218">
        <f>ROUND(I426*H426,2)</f>
        <v>0</v>
      </c>
      <c r="BL426" s="19" t="s">
        <v>160</v>
      </c>
      <c r="BM426" s="217" t="s">
        <v>490</v>
      </c>
    </row>
    <row r="427" s="2" customFormat="1">
      <c r="A427" s="40"/>
      <c r="B427" s="41"/>
      <c r="C427" s="42"/>
      <c r="D427" s="219" t="s">
        <v>161</v>
      </c>
      <c r="E427" s="42"/>
      <c r="F427" s="220" t="s">
        <v>853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161</v>
      </c>
      <c r="AU427" s="19" t="s">
        <v>88</v>
      </c>
    </row>
    <row r="428" s="2" customFormat="1" ht="16.5" customHeight="1">
      <c r="A428" s="40"/>
      <c r="B428" s="41"/>
      <c r="C428" s="257" t="s">
        <v>493</v>
      </c>
      <c r="D428" s="257" t="s">
        <v>220</v>
      </c>
      <c r="E428" s="258" t="s">
        <v>854</v>
      </c>
      <c r="F428" s="259" t="s">
        <v>855</v>
      </c>
      <c r="G428" s="260" t="s">
        <v>341</v>
      </c>
      <c r="H428" s="261">
        <v>1</v>
      </c>
      <c r="I428" s="262"/>
      <c r="J428" s="263">
        <f>ROUND(I428*H428,2)</f>
        <v>0</v>
      </c>
      <c r="K428" s="259" t="s">
        <v>159</v>
      </c>
      <c r="L428" s="264"/>
      <c r="M428" s="265" t="s">
        <v>19</v>
      </c>
      <c r="N428" s="266" t="s">
        <v>49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182</v>
      </c>
      <c r="AT428" s="217" t="s">
        <v>220</v>
      </c>
      <c r="AU428" s="217" t="s">
        <v>88</v>
      </c>
      <c r="AY428" s="19" t="s">
        <v>153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86</v>
      </c>
      <c r="BK428" s="218">
        <f>ROUND(I428*H428,2)</f>
        <v>0</v>
      </c>
      <c r="BL428" s="19" t="s">
        <v>160</v>
      </c>
      <c r="BM428" s="217" t="s">
        <v>496</v>
      </c>
    </row>
    <row r="429" s="2" customFormat="1" ht="21.75" customHeight="1">
      <c r="A429" s="40"/>
      <c r="B429" s="41"/>
      <c r="C429" s="206" t="s">
        <v>354</v>
      </c>
      <c r="D429" s="206" t="s">
        <v>155</v>
      </c>
      <c r="E429" s="207" t="s">
        <v>851</v>
      </c>
      <c r="F429" s="208" t="s">
        <v>852</v>
      </c>
      <c r="G429" s="209" t="s">
        <v>341</v>
      </c>
      <c r="H429" s="210">
        <v>5</v>
      </c>
      <c r="I429" s="211"/>
      <c r="J429" s="212">
        <f>ROUND(I429*H429,2)</f>
        <v>0</v>
      </c>
      <c r="K429" s="208" t="s">
        <v>159</v>
      </c>
      <c r="L429" s="46"/>
      <c r="M429" s="213" t="s">
        <v>19</v>
      </c>
      <c r="N429" s="214" t="s">
        <v>49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160</v>
      </c>
      <c r="AT429" s="217" t="s">
        <v>155</v>
      </c>
      <c r="AU429" s="217" t="s">
        <v>88</v>
      </c>
      <c r="AY429" s="19" t="s">
        <v>153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86</v>
      </c>
      <c r="BK429" s="218">
        <f>ROUND(I429*H429,2)</f>
        <v>0</v>
      </c>
      <c r="BL429" s="19" t="s">
        <v>160</v>
      </c>
      <c r="BM429" s="217" t="s">
        <v>501</v>
      </c>
    </row>
    <row r="430" s="2" customFormat="1">
      <c r="A430" s="40"/>
      <c r="B430" s="41"/>
      <c r="C430" s="42"/>
      <c r="D430" s="219" t="s">
        <v>161</v>
      </c>
      <c r="E430" s="42"/>
      <c r="F430" s="220" t="s">
        <v>853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161</v>
      </c>
      <c r="AU430" s="19" t="s">
        <v>88</v>
      </c>
    </row>
    <row r="431" s="13" customFormat="1">
      <c r="A431" s="13"/>
      <c r="B431" s="224"/>
      <c r="C431" s="225"/>
      <c r="D431" s="226" t="s">
        <v>163</v>
      </c>
      <c r="E431" s="227" t="s">
        <v>19</v>
      </c>
      <c r="F431" s="228" t="s">
        <v>191</v>
      </c>
      <c r="G431" s="225"/>
      <c r="H431" s="229">
        <v>5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163</v>
      </c>
      <c r="AU431" s="235" t="s">
        <v>88</v>
      </c>
      <c r="AV431" s="13" t="s">
        <v>88</v>
      </c>
      <c r="AW431" s="13" t="s">
        <v>37</v>
      </c>
      <c r="AX431" s="13" t="s">
        <v>78</v>
      </c>
      <c r="AY431" s="235" t="s">
        <v>153</v>
      </c>
    </row>
    <row r="432" s="15" customFormat="1">
      <c r="A432" s="15"/>
      <c r="B432" s="246"/>
      <c r="C432" s="247"/>
      <c r="D432" s="226" t="s">
        <v>163</v>
      </c>
      <c r="E432" s="248" t="s">
        <v>19</v>
      </c>
      <c r="F432" s="249" t="s">
        <v>166</v>
      </c>
      <c r="G432" s="247"/>
      <c r="H432" s="250">
        <v>5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163</v>
      </c>
      <c r="AU432" s="256" t="s">
        <v>88</v>
      </c>
      <c r="AV432" s="15" t="s">
        <v>160</v>
      </c>
      <c r="AW432" s="15" t="s">
        <v>37</v>
      </c>
      <c r="AX432" s="15" t="s">
        <v>86</v>
      </c>
      <c r="AY432" s="256" t="s">
        <v>153</v>
      </c>
    </row>
    <row r="433" s="2" customFormat="1" ht="16.5" customHeight="1">
      <c r="A433" s="40"/>
      <c r="B433" s="41"/>
      <c r="C433" s="257" t="s">
        <v>503</v>
      </c>
      <c r="D433" s="257" t="s">
        <v>220</v>
      </c>
      <c r="E433" s="258" t="s">
        <v>1753</v>
      </c>
      <c r="F433" s="259" t="s">
        <v>1754</v>
      </c>
      <c r="G433" s="260" t="s">
        <v>341</v>
      </c>
      <c r="H433" s="261">
        <v>5</v>
      </c>
      <c r="I433" s="262"/>
      <c r="J433" s="263">
        <f>ROUND(I433*H433,2)</f>
        <v>0</v>
      </c>
      <c r="K433" s="259" t="s">
        <v>19</v>
      </c>
      <c r="L433" s="264"/>
      <c r="M433" s="265" t="s">
        <v>19</v>
      </c>
      <c r="N433" s="266" t="s">
        <v>49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182</v>
      </c>
      <c r="AT433" s="217" t="s">
        <v>220</v>
      </c>
      <c r="AU433" s="217" t="s">
        <v>88</v>
      </c>
      <c r="AY433" s="19" t="s">
        <v>153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86</v>
      </c>
      <c r="BK433" s="218">
        <f>ROUND(I433*H433,2)</f>
        <v>0</v>
      </c>
      <c r="BL433" s="19" t="s">
        <v>160</v>
      </c>
      <c r="BM433" s="217" t="s">
        <v>506</v>
      </c>
    </row>
    <row r="434" s="2" customFormat="1" ht="21.75" customHeight="1">
      <c r="A434" s="40"/>
      <c r="B434" s="41"/>
      <c r="C434" s="206" t="s">
        <v>357</v>
      </c>
      <c r="D434" s="206" t="s">
        <v>155</v>
      </c>
      <c r="E434" s="207" t="s">
        <v>856</v>
      </c>
      <c r="F434" s="208" t="s">
        <v>857</v>
      </c>
      <c r="G434" s="209" t="s">
        <v>341</v>
      </c>
      <c r="H434" s="210">
        <v>31</v>
      </c>
      <c r="I434" s="211"/>
      <c r="J434" s="212">
        <f>ROUND(I434*H434,2)</f>
        <v>0</v>
      </c>
      <c r="K434" s="208" t="s">
        <v>159</v>
      </c>
      <c r="L434" s="46"/>
      <c r="M434" s="213" t="s">
        <v>19</v>
      </c>
      <c r="N434" s="214" t="s">
        <v>49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160</v>
      </c>
      <c r="AT434" s="217" t="s">
        <v>155</v>
      </c>
      <c r="AU434" s="217" t="s">
        <v>88</v>
      </c>
      <c r="AY434" s="19" t="s">
        <v>153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86</v>
      </c>
      <c r="BK434" s="218">
        <f>ROUND(I434*H434,2)</f>
        <v>0</v>
      </c>
      <c r="BL434" s="19" t="s">
        <v>160</v>
      </c>
      <c r="BM434" s="217" t="s">
        <v>510</v>
      </c>
    </row>
    <row r="435" s="2" customFormat="1">
      <c r="A435" s="40"/>
      <c r="B435" s="41"/>
      <c r="C435" s="42"/>
      <c r="D435" s="219" t="s">
        <v>161</v>
      </c>
      <c r="E435" s="42"/>
      <c r="F435" s="220" t="s">
        <v>858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161</v>
      </c>
      <c r="AU435" s="19" t="s">
        <v>88</v>
      </c>
    </row>
    <row r="436" s="13" customFormat="1">
      <c r="A436" s="13"/>
      <c r="B436" s="224"/>
      <c r="C436" s="225"/>
      <c r="D436" s="226" t="s">
        <v>163</v>
      </c>
      <c r="E436" s="227" t="s">
        <v>19</v>
      </c>
      <c r="F436" s="228" t="s">
        <v>311</v>
      </c>
      <c r="G436" s="225"/>
      <c r="H436" s="229">
        <v>31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163</v>
      </c>
      <c r="AU436" s="235" t="s">
        <v>88</v>
      </c>
      <c r="AV436" s="13" t="s">
        <v>88</v>
      </c>
      <c r="AW436" s="13" t="s">
        <v>37</v>
      </c>
      <c r="AX436" s="13" t="s">
        <v>78</v>
      </c>
      <c r="AY436" s="235" t="s">
        <v>153</v>
      </c>
    </row>
    <row r="437" s="15" customFormat="1">
      <c r="A437" s="15"/>
      <c r="B437" s="246"/>
      <c r="C437" s="247"/>
      <c r="D437" s="226" t="s">
        <v>163</v>
      </c>
      <c r="E437" s="248" t="s">
        <v>19</v>
      </c>
      <c r="F437" s="249" t="s">
        <v>166</v>
      </c>
      <c r="G437" s="247"/>
      <c r="H437" s="250">
        <v>31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163</v>
      </c>
      <c r="AU437" s="256" t="s">
        <v>88</v>
      </c>
      <c r="AV437" s="15" t="s">
        <v>160</v>
      </c>
      <c r="AW437" s="15" t="s">
        <v>37</v>
      </c>
      <c r="AX437" s="15" t="s">
        <v>86</v>
      </c>
      <c r="AY437" s="256" t="s">
        <v>153</v>
      </c>
    </row>
    <row r="438" s="2" customFormat="1" ht="16.5" customHeight="1">
      <c r="A438" s="40"/>
      <c r="B438" s="41"/>
      <c r="C438" s="257" t="s">
        <v>511</v>
      </c>
      <c r="D438" s="257" t="s">
        <v>220</v>
      </c>
      <c r="E438" s="258" t="s">
        <v>864</v>
      </c>
      <c r="F438" s="259" t="s">
        <v>1755</v>
      </c>
      <c r="G438" s="260" t="s">
        <v>341</v>
      </c>
      <c r="H438" s="261">
        <v>31</v>
      </c>
      <c r="I438" s="262"/>
      <c r="J438" s="263">
        <f>ROUND(I438*H438,2)</f>
        <v>0</v>
      </c>
      <c r="K438" s="259" t="s">
        <v>19</v>
      </c>
      <c r="L438" s="264"/>
      <c r="M438" s="265" t="s">
        <v>19</v>
      </c>
      <c r="N438" s="266" t="s">
        <v>49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182</v>
      </c>
      <c r="AT438" s="217" t="s">
        <v>220</v>
      </c>
      <c r="AU438" s="217" t="s">
        <v>88</v>
      </c>
      <c r="AY438" s="19" t="s">
        <v>153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86</v>
      </c>
      <c r="BK438" s="218">
        <f>ROUND(I438*H438,2)</f>
        <v>0</v>
      </c>
      <c r="BL438" s="19" t="s">
        <v>160</v>
      </c>
      <c r="BM438" s="217" t="s">
        <v>514</v>
      </c>
    </row>
    <row r="439" s="2" customFormat="1" ht="21.75" customHeight="1">
      <c r="A439" s="40"/>
      <c r="B439" s="41"/>
      <c r="C439" s="206" t="s">
        <v>362</v>
      </c>
      <c r="D439" s="206" t="s">
        <v>155</v>
      </c>
      <c r="E439" s="207" t="s">
        <v>856</v>
      </c>
      <c r="F439" s="208" t="s">
        <v>857</v>
      </c>
      <c r="G439" s="209" t="s">
        <v>341</v>
      </c>
      <c r="H439" s="210">
        <v>2</v>
      </c>
      <c r="I439" s="211"/>
      <c r="J439" s="212">
        <f>ROUND(I439*H439,2)</f>
        <v>0</v>
      </c>
      <c r="K439" s="208" t="s">
        <v>159</v>
      </c>
      <c r="L439" s="46"/>
      <c r="M439" s="213" t="s">
        <v>19</v>
      </c>
      <c r="N439" s="214" t="s">
        <v>49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160</v>
      </c>
      <c r="AT439" s="217" t="s">
        <v>155</v>
      </c>
      <c r="AU439" s="217" t="s">
        <v>88</v>
      </c>
      <c r="AY439" s="19" t="s">
        <v>153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86</v>
      </c>
      <c r="BK439" s="218">
        <f>ROUND(I439*H439,2)</f>
        <v>0</v>
      </c>
      <c r="BL439" s="19" t="s">
        <v>160</v>
      </c>
      <c r="BM439" s="217" t="s">
        <v>519</v>
      </c>
    </row>
    <row r="440" s="2" customFormat="1">
      <c r="A440" s="40"/>
      <c r="B440" s="41"/>
      <c r="C440" s="42"/>
      <c r="D440" s="219" t="s">
        <v>161</v>
      </c>
      <c r="E440" s="42"/>
      <c r="F440" s="220" t="s">
        <v>858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161</v>
      </c>
      <c r="AU440" s="19" t="s">
        <v>88</v>
      </c>
    </row>
    <row r="441" s="13" customFormat="1">
      <c r="A441" s="13"/>
      <c r="B441" s="224"/>
      <c r="C441" s="225"/>
      <c r="D441" s="226" t="s">
        <v>163</v>
      </c>
      <c r="E441" s="227" t="s">
        <v>19</v>
      </c>
      <c r="F441" s="228" t="s">
        <v>88</v>
      </c>
      <c r="G441" s="225"/>
      <c r="H441" s="229">
        <v>2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163</v>
      </c>
      <c r="AU441" s="235" t="s">
        <v>88</v>
      </c>
      <c r="AV441" s="13" t="s">
        <v>88</v>
      </c>
      <c r="AW441" s="13" t="s">
        <v>37</v>
      </c>
      <c r="AX441" s="13" t="s">
        <v>78</v>
      </c>
      <c r="AY441" s="235" t="s">
        <v>153</v>
      </c>
    </row>
    <row r="442" s="15" customFormat="1">
      <c r="A442" s="15"/>
      <c r="B442" s="246"/>
      <c r="C442" s="247"/>
      <c r="D442" s="226" t="s">
        <v>163</v>
      </c>
      <c r="E442" s="248" t="s">
        <v>19</v>
      </c>
      <c r="F442" s="249" t="s">
        <v>166</v>
      </c>
      <c r="G442" s="247"/>
      <c r="H442" s="250">
        <v>2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6" t="s">
        <v>163</v>
      </c>
      <c r="AU442" s="256" t="s">
        <v>88</v>
      </c>
      <c r="AV442" s="15" t="s">
        <v>160</v>
      </c>
      <c r="AW442" s="15" t="s">
        <v>37</v>
      </c>
      <c r="AX442" s="15" t="s">
        <v>86</v>
      </c>
      <c r="AY442" s="256" t="s">
        <v>153</v>
      </c>
    </row>
    <row r="443" s="2" customFormat="1" ht="16.5" customHeight="1">
      <c r="A443" s="40"/>
      <c r="B443" s="41"/>
      <c r="C443" s="257" t="s">
        <v>522</v>
      </c>
      <c r="D443" s="257" t="s">
        <v>220</v>
      </c>
      <c r="E443" s="258" t="s">
        <v>859</v>
      </c>
      <c r="F443" s="259" t="s">
        <v>860</v>
      </c>
      <c r="G443" s="260" t="s">
        <v>341</v>
      </c>
      <c r="H443" s="261">
        <v>2</v>
      </c>
      <c r="I443" s="262"/>
      <c r="J443" s="263">
        <f>ROUND(I443*H443,2)</f>
        <v>0</v>
      </c>
      <c r="K443" s="259" t="s">
        <v>159</v>
      </c>
      <c r="L443" s="264"/>
      <c r="M443" s="265" t="s">
        <v>19</v>
      </c>
      <c r="N443" s="266" t="s">
        <v>49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182</v>
      </c>
      <c r="AT443" s="217" t="s">
        <v>220</v>
      </c>
      <c r="AU443" s="217" t="s">
        <v>88</v>
      </c>
      <c r="AY443" s="19" t="s">
        <v>153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86</v>
      </c>
      <c r="BK443" s="218">
        <f>ROUND(I443*H443,2)</f>
        <v>0</v>
      </c>
      <c r="BL443" s="19" t="s">
        <v>160</v>
      </c>
      <c r="BM443" s="217" t="s">
        <v>525</v>
      </c>
    </row>
    <row r="444" s="2" customFormat="1" ht="16.5" customHeight="1">
      <c r="A444" s="40"/>
      <c r="B444" s="41"/>
      <c r="C444" s="206" t="s">
        <v>365</v>
      </c>
      <c r="D444" s="206" t="s">
        <v>155</v>
      </c>
      <c r="E444" s="207" t="s">
        <v>1756</v>
      </c>
      <c r="F444" s="208" t="s">
        <v>1757</v>
      </c>
      <c r="G444" s="209" t="s">
        <v>871</v>
      </c>
      <c r="H444" s="210">
        <v>7</v>
      </c>
      <c r="I444" s="211"/>
      <c r="J444" s="212">
        <f>ROUND(I444*H444,2)</f>
        <v>0</v>
      </c>
      <c r="K444" s="208" t="s">
        <v>159</v>
      </c>
      <c r="L444" s="46"/>
      <c r="M444" s="213" t="s">
        <v>19</v>
      </c>
      <c r="N444" s="214" t="s">
        <v>49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160</v>
      </c>
      <c r="AT444" s="217" t="s">
        <v>155</v>
      </c>
      <c r="AU444" s="217" t="s">
        <v>88</v>
      </c>
      <c r="AY444" s="19" t="s">
        <v>153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86</v>
      </c>
      <c r="BK444" s="218">
        <f>ROUND(I444*H444,2)</f>
        <v>0</v>
      </c>
      <c r="BL444" s="19" t="s">
        <v>160</v>
      </c>
      <c r="BM444" s="217" t="s">
        <v>529</v>
      </c>
    </row>
    <row r="445" s="2" customFormat="1">
      <c r="A445" s="40"/>
      <c r="B445" s="41"/>
      <c r="C445" s="42"/>
      <c r="D445" s="219" t="s">
        <v>161</v>
      </c>
      <c r="E445" s="42"/>
      <c r="F445" s="220" t="s">
        <v>1758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161</v>
      </c>
      <c r="AU445" s="19" t="s">
        <v>88</v>
      </c>
    </row>
    <row r="446" s="2" customFormat="1" ht="16.5" customHeight="1">
      <c r="A446" s="40"/>
      <c r="B446" s="41"/>
      <c r="C446" s="206" t="s">
        <v>532</v>
      </c>
      <c r="D446" s="206" t="s">
        <v>155</v>
      </c>
      <c r="E446" s="207" t="s">
        <v>1759</v>
      </c>
      <c r="F446" s="208" t="s">
        <v>1760</v>
      </c>
      <c r="G446" s="209" t="s">
        <v>341</v>
      </c>
      <c r="H446" s="210">
        <v>17</v>
      </c>
      <c r="I446" s="211"/>
      <c r="J446" s="212">
        <f>ROUND(I446*H446,2)</f>
        <v>0</v>
      </c>
      <c r="K446" s="208" t="s">
        <v>159</v>
      </c>
      <c r="L446" s="46"/>
      <c r="M446" s="213" t="s">
        <v>19</v>
      </c>
      <c r="N446" s="214" t="s">
        <v>49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160</v>
      </c>
      <c r="AT446" s="217" t="s">
        <v>155</v>
      </c>
      <c r="AU446" s="217" t="s">
        <v>88</v>
      </c>
      <c r="AY446" s="19" t="s">
        <v>153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86</v>
      </c>
      <c r="BK446" s="218">
        <f>ROUND(I446*H446,2)</f>
        <v>0</v>
      </c>
      <c r="BL446" s="19" t="s">
        <v>160</v>
      </c>
      <c r="BM446" s="217" t="s">
        <v>535</v>
      </c>
    </row>
    <row r="447" s="2" customFormat="1">
      <c r="A447" s="40"/>
      <c r="B447" s="41"/>
      <c r="C447" s="42"/>
      <c r="D447" s="219" t="s">
        <v>161</v>
      </c>
      <c r="E447" s="42"/>
      <c r="F447" s="220" t="s">
        <v>1761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161</v>
      </c>
      <c r="AU447" s="19" t="s">
        <v>88</v>
      </c>
    </row>
    <row r="448" s="2" customFormat="1" ht="16.5" customHeight="1">
      <c r="A448" s="40"/>
      <c r="B448" s="41"/>
      <c r="C448" s="206" t="s">
        <v>369</v>
      </c>
      <c r="D448" s="206" t="s">
        <v>155</v>
      </c>
      <c r="E448" s="207" t="s">
        <v>869</v>
      </c>
      <c r="F448" s="208" t="s">
        <v>870</v>
      </c>
      <c r="G448" s="209" t="s">
        <v>871</v>
      </c>
      <c r="H448" s="210">
        <v>11</v>
      </c>
      <c r="I448" s="211"/>
      <c r="J448" s="212">
        <f>ROUND(I448*H448,2)</f>
        <v>0</v>
      </c>
      <c r="K448" s="208" t="s">
        <v>159</v>
      </c>
      <c r="L448" s="46"/>
      <c r="M448" s="213" t="s">
        <v>19</v>
      </c>
      <c r="N448" s="214" t="s">
        <v>49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160</v>
      </c>
      <c r="AT448" s="217" t="s">
        <v>155</v>
      </c>
      <c r="AU448" s="217" t="s">
        <v>88</v>
      </c>
      <c r="AY448" s="19" t="s">
        <v>153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86</v>
      </c>
      <c r="BK448" s="218">
        <f>ROUND(I448*H448,2)</f>
        <v>0</v>
      </c>
      <c r="BL448" s="19" t="s">
        <v>160</v>
      </c>
      <c r="BM448" s="217" t="s">
        <v>539</v>
      </c>
    </row>
    <row r="449" s="2" customFormat="1">
      <c r="A449" s="40"/>
      <c r="B449" s="41"/>
      <c r="C449" s="42"/>
      <c r="D449" s="219" t="s">
        <v>161</v>
      </c>
      <c r="E449" s="42"/>
      <c r="F449" s="220" t="s">
        <v>872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161</v>
      </c>
      <c r="AU449" s="19" t="s">
        <v>88</v>
      </c>
    </row>
    <row r="450" s="13" customFormat="1">
      <c r="A450" s="13"/>
      <c r="B450" s="224"/>
      <c r="C450" s="225"/>
      <c r="D450" s="226" t="s">
        <v>163</v>
      </c>
      <c r="E450" s="227" t="s">
        <v>19</v>
      </c>
      <c r="F450" s="228" t="s">
        <v>226</v>
      </c>
      <c r="G450" s="225"/>
      <c r="H450" s="229">
        <v>11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163</v>
      </c>
      <c r="AU450" s="235" t="s">
        <v>88</v>
      </c>
      <c r="AV450" s="13" t="s">
        <v>88</v>
      </c>
      <c r="AW450" s="13" t="s">
        <v>37</v>
      </c>
      <c r="AX450" s="13" t="s">
        <v>78</v>
      </c>
      <c r="AY450" s="235" t="s">
        <v>153</v>
      </c>
    </row>
    <row r="451" s="15" customFormat="1">
      <c r="A451" s="15"/>
      <c r="B451" s="246"/>
      <c r="C451" s="247"/>
      <c r="D451" s="226" t="s">
        <v>163</v>
      </c>
      <c r="E451" s="248" t="s">
        <v>19</v>
      </c>
      <c r="F451" s="249" t="s">
        <v>166</v>
      </c>
      <c r="G451" s="247"/>
      <c r="H451" s="250">
        <v>11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163</v>
      </c>
      <c r="AU451" s="256" t="s">
        <v>88</v>
      </c>
      <c r="AV451" s="15" t="s">
        <v>160</v>
      </c>
      <c r="AW451" s="15" t="s">
        <v>37</v>
      </c>
      <c r="AX451" s="15" t="s">
        <v>86</v>
      </c>
      <c r="AY451" s="256" t="s">
        <v>153</v>
      </c>
    </row>
    <row r="452" s="2" customFormat="1" ht="16.5" customHeight="1">
      <c r="A452" s="40"/>
      <c r="B452" s="41"/>
      <c r="C452" s="206" t="s">
        <v>541</v>
      </c>
      <c r="D452" s="206" t="s">
        <v>155</v>
      </c>
      <c r="E452" s="207" t="s">
        <v>873</v>
      </c>
      <c r="F452" s="208" t="s">
        <v>874</v>
      </c>
      <c r="G452" s="209" t="s">
        <v>871</v>
      </c>
      <c r="H452" s="210">
        <v>31</v>
      </c>
      <c r="I452" s="211"/>
      <c r="J452" s="212">
        <f>ROUND(I452*H452,2)</f>
        <v>0</v>
      </c>
      <c r="K452" s="208" t="s">
        <v>159</v>
      </c>
      <c r="L452" s="46"/>
      <c r="M452" s="213" t="s">
        <v>19</v>
      </c>
      <c r="N452" s="214" t="s">
        <v>49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160</v>
      </c>
      <c r="AT452" s="217" t="s">
        <v>155</v>
      </c>
      <c r="AU452" s="217" t="s">
        <v>88</v>
      </c>
      <c r="AY452" s="19" t="s">
        <v>153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86</v>
      </c>
      <c r="BK452" s="218">
        <f>ROUND(I452*H452,2)</f>
        <v>0</v>
      </c>
      <c r="BL452" s="19" t="s">
        <v>160</v>
      </c>
      <c r="BM452" s="217" t="s">
        <v>544</v>
      </c>
    </row>
    <row r="453" s="2" customFormat="1">
      <c r="A453" s="40"/>
      <c r="B453" s="41"/>
      <c r="C453" s="42"/>
      <c r="D453" s="219" t="s">
        <v>161</v>
      </c>
      <c r="E453" s="42"/>
      <c r="F453" s="220" t="s">
        <v>875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161</v>
      </c>
      <c r="AU453" s="19" t="s">
        <v>88</v>
      </c>
    </row>
    <row r="454" s="13" customFormat="1">
      <c r="A454" s="13"/>
      <c r="B454" s="224"/>
      <c r="C454" s="225"/>
      <c r="D454" s="226" t="s">
        <v>163</v>
      </c>
      <c r="E454" s="227" t="s">
        <v>19</v>
      </c>
      <c r="F454" s="228" t="s">
        <v>311</v>
      </c>
      <c r="G454" s="225"/>
      <c r="H454" s="229">
        <v>31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163</v>
      </c>
      <c r="AU454" s="235" t="s">
        <v>88</v>
      </c>
      <c r="AV454" s="13" t="s">
        <v>88</v>
      </c>
      <c r="AW454" s="13" t="s">
        <v>37</v>
      </c>
      <c r="AX454" s="13" t="s">
        <v>78</v>
      </c>
      <c r="AY454" s="235" t="s">
        <v>153</v>
      </c>
    </row>
    <row r="455" s="15" customFormat="1">
      <c r="A455" s="15"/>
      <c r="B455" s="246"/>
      <c r="C455" s="247"/>
      <c r="D455" s="226" t="s">
        <v>163</v>
      </c>
      <c r="E455" s="248" t="s">
        <v>19</v>
      </c>
      <c r="F455" s="249" t="s">
        <v>166</v>
      </c>
      <c r="G455" s="247"/>
      <c r="H455" s="250">
        <v>31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163</v>
      </c>
      <c r="AU455" s="256" t="s">
        <v>88</v>
      </c>
      <c r="AV455" s="15" t="s">
        <v>160</v>
      </c>
      <c r="AW455" s="15" t="s">
        <v>37</v>
      </c>
      <c r="AX455" s="15" t="s">
        <v>86</v>
      </c>
      <c r="AY455" s="256" t="s">
        <v>153</v>
      </c>
    </row>
    <row r="456" s="2" customFormat="1" ht="16.5" customHeight="1">
      <c r="A456" s="40"/>
      <c r="B456" s="41"/>
      <c r="C456" s="206" t="s">
        <v>372</v>
      </c>
      <c r="D456" s="206" t="s">
        <v>155</v>
      </c>
      <c r="E456" s="207" t="s">
        <v>879</v>
      </c>
      <c r="F456" s="208" t="s">
        <v>880</v>
      </c>
      <c r="G456" s="209" t="s">
        <v>341</v>
      </c>
      <c r="H456" s="210">
        <v>15</v>
      </c>
      <c r="I456" s="211"/>
      <c r="J456" s="212">
        <f>ROUND(I456*H456,2)</f>
        <v>0</v>
      </c>
      <c r="K456" s="208" t="s">
        <v>159</v>
      </c>
      <c r="L456" s="46"/>
      <c r="M456" s="213" t="s">
        <v>19</v>
      </c>
      <c r="N456" s="214" t="s">
        <v>49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160</v>
      </c>
      <c r="AT456" s="217" t="s">
        <v>155</v>
      </c>
      <c r="AU456" s="217" t="s">
        <v>88</v>
      </c>
      <c r="AY456" s="19" t="s">
        <v>153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86</v>
      </c>
      <c r="BK456" s="218">
        <f>ROUND(I456*H456,2)</f>
        <v>0</v>
      </c>
      <c r="BL456" s="19" t="s">
        <v>160</v>
      </c>
      <c r="BM456" s="217" t="s">
        <v>551</v>
      </c>
    </row>
    <row r="457" s="2" customFormat="1">
      <c r="A457" s="40"/>
      <c r="B457" s="41"/>
      <c r="C457" s="42"/>
      <c r="D457" s="219" t="s">
        <v>161</v>
      </c>
      <c r="E457" s="42"/>
      <c r="F457" s="220" t="s">
        <v>881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161</v>
      </c>
      <c r="AU457" s="19" t="s">
        <v>88</v>
      </c>
    </row>
    <row r="458" s="13" customFormat="1">
      <c r="A458" s="13"/>
      <c r="B458" s="224"/>
      <c r="C458" s="225"/>
      <c r="D458" s="226" t="s">
        <v>163</v>
      </c>
      <c r="E458" s="227" t="s">
        <v>19</v>
      </c>
      <c r="F458" s="228" t="s">
        <v>251</v>
      </c>
      <c r="G458" s="225"/>
      <c r="H458" s="229">
        <v>15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163</v>
      </c>
      <c r="AU458" s="235" t="s">
        <v>88</v>
      </c>
      <c r="AV458" s="13" t="s">
        <v>88</v>
      </c>
      <c r="AW458" s="13" t="s">
        <v>37</v>
      </c>
      <c r="AX458" s="13" t="s">
        <v>78</v>
      </c>
      <c r="AY458" s="235" t="s">
        <v>153</v>
      </c>
    </row>
    <row r="459" s="15" customFormat="1">
      <c r="A459" s="15"/>
      <c r="B459" s="246"/>
      <c r="C459" s="247"/>
      <c r="D459" s="226" t="s">
        <v>163</v>
      </c>
      <c r="E459" s="248" t="s">
        <v>19</v>
      </c>
      <c r="F459" s="249" t="s">
        <v>166</v>
      </c>
      <c r="G459" s="247"/>
      <c r="H459" s="250">
        <v>15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163</v>
      </c>
      <c r="AU459" s="256" t="s">
        <v>88</v>
      </c>
      <c r="AV459" s="15" t="s">
        <v>160</v>
      </c>
      <c r="AW459" s="15" t="s">
        <v>37</v>
      </c>
      <c r="AX459" s="15" t="s">
        <v>86</v>
      </c>
      <c r="AY459" s="256" t="s">
        <v>153</v>
      </c>
    </row>
    <row r="460" s="2" customFormat="1" ht="24.15" customHeight="1">
      <c r="A460" s="40"/>
      <c r="B460" s="41"/>
      <c r="C460" s="206" t="s">
        <v>1525</v>
      </c>
      <c r="D460" s="206" t="s">
        <v>155</v>
      </c>
      <c r="E460" s="207" t="s">
        <v>883</v>
      </c>
      <c r="F460" s="208" t="s">
        <v>884</v>
      </c>
      <c r="G460" s="209" t="s">
        <v>173</v>
      </c>
      <c r="H460" s="210">
        <v>3.6309999999999998</v>
      </c>
      <c r="I460" s="211"/>
      <c r="J460" s="212">
        <f>ROUND(I460*H460,2)</f>
        <v>0</v>
      </c>
      <c r="K460" s="208" t="s">
        <v>403</v>
      </c>
      <c r="L460" s="46"/>
      <c r="M460" s="213" t="s">
        <v>19</v>
      </c>
      <c r="N460" s="214" t="s">
        <v>49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160</v>
      </c>
      <c r="AT460" s="217" t="s">
        <v>155</v>
      </c>
      <c r="AU460" s="217" t="s">
        <v>88</v>
      </c>
      <c r="AY460" s="19" t="s">
        <v>153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86</v>
      </c>
      <c r="BK460" s="218">
        <f>ROUND(I460*H460,2)</f>
        <v>0</v>
      </c>
      <c r="BL460" s="19" t="s">
        <v>160</v>
      </c>
      <c r="BM460" s="217" t="s">
        <v>1762</v>
      </c>
    </row>
    <row r="461" s="2" customFormat="1">
      <c r="A461" s="40"/>
      <c r="B461" s="41"/>
      <c r="C461" s="42"/>
      <c r="D461" s="219" t="s">
        <v>161</v>
      </c>
      <c r="E461" s="42"/>
      <c r="F461" s="220" t="s">
        <v>886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161</v>
      </c>
      <c r="AU461" s="19" t="s">
        <v>88</v>
      </c>
    </row>
    <row r="462" s="13" customFormat="1">
      <c r="A462" s="13"/>
      <c r="B462" s="224"/>
      <c r="C462" s="225"/>
      <c r="D462" s="226" t="s">
        <v>163</v>
      </c>
      <c r="E462" s="227" t="s">
        <v>19</v>
      </c>
      <c r="F462" s="228" t="s">
        <v>1763</v>
      </c>
      <c r="G462" s="225"/>
      <c r="H462" s="229">
        <v>0.52500000000000002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163</v>
      </c>
      <c r="AU462" s="235" t="s">
        <v>88</v>
      </c>
      <c r="AV462" s="13" t="s">
        <v>88</v>
      </c>
      <c r="AW462" s="13" t="s">
        <v>37</v>
      </c>
      <c r="AX462" s="13" t="s">
        <v>78</v>
      </c>
      <c r="AY462" s="235" t="s">
        <v>153</v>
      </c>
    </row>
    <row r="463" s="13" customFormat="1">
      <c r="A463" s="13"/>
      <c r="B463" s="224"/>
      <c r="C463" s="225"/>
      <c r="D463" s="226" t="s">
        <v>163</v>
      </c>
      <c r="E463" s="227" t="s">
        <v>19</v>
      </c>
      <c r="F463" s="228" t="s">
        <v>1764</v>
      </c>
      <c r="G463" s="225"/>
      <c r="H463" s="229">
        <v>3.206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163</v>
      </c>
      <c r="AU463" s="235" t="s">
        <v>88</v>
      </c>
      <c r="AV463" s="13" t="s">
        <v>88</v>
      </c>
      <c r="AW463" s="13" t="s">
        <v>37</v>
      </c>
      <c r="AX463" s="13" t="s">
        <v>78</v>
      </c>
      <c r="AY463" s="235" t="s">
        <v>153</v>
      </c>
    </row>
    <row r="464" s="13" customFormat="1">
      <c r="A464" s="13"/>
      <c r="B464" s="224"/>
      <c r="C464" s="225"/>
      <c r="D464" s="226" t="s">
        <v>163</v>
      </c>
      <c r="E464" s="227" t="s">
        <v>19</v>
      </c>
      <c r="F464" s="228" t="s">
        <v>1765</v>
      </c>
      <c r="G464" s="225"/>
      <c r="H464" s="229">
        <v>-0.10000000000000001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163</v>
      </c>
      <c r="AU464" s="235" t="s">
        <v>88</v>
      </c>
      <c r="AV464" s="13" t="s">
        <v>88</v>
      </c>
      <c r="AW464" s="13" t="s">
        <v>37</v>
      </c>
      <c r="AX464" s="13" t="s">
        <v>78</v>
      </c>
      <c r="AY464" s="235" t="s">
        <v>153</v>
      </c>
    </row>
    <row r="465" s="14" customFormat="1">
      <c r="A465" s="14"/>
      <c r="B465" s="236"/>
      <c r="C465" s="237"/>
      <c r="D465" s="226" t="s">
        <v>163</v>
      </c>
      <c r="E465" s="238" t="s">
        <v>19</v>
      </c>
      <c r="F465" s="239" t="s">
        <v>890</v>
      </c>
      <c r="G465" s="237"/>
      <c r="H465" s="238" t="s">
        <v>19</v>
      </c>
      <c r="I465" s="240"/>
      <c r="J465" s="237"/>
      <c r="K465" s="237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163</v>
      </c>
      <c r="AU465" s="245" t="s">
        <v>88</v>
      </c>
      <c r="AV465" s="14" t="s">
        <v>86</v>
      </c>
      <c r="AW465" s="14" t="s">
        <v>37</v>
      </c>
      <c r="AX465" s="14" t="s">
        <v>78</v>
      </c>
      <c r="AY465" s="245" t="s">
        <v>153</v>
      </c>
    </row>
    <row r="466" s="15" customFormat="1">
      <c r="A466" s="15"/>
      <c r="B466" s="246"/>
      <c r="C466" s="247"/>
      <c r="D466" s="226" t="s">
        <v>163</v>
      </c>
      <c r="E466" s="248" t="s">
        <v>19</v>
      </c>
      <c r="F466" s="249" t="s">
        <v>166</v>
      </c>
      <c r="G466" s="247"/>
      <c r="H466" s="250">
        <v>3.6309999999999998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163</v>
      </c>
      <c r="AU466" s="256" t="s">
        <v>88</v>
      </c>
      <c r="AV466" s="15" t="s">
        <v>160</v>
      </c>
      <c r="AW466" s="15" t="s">
        <v>37</v>
      </c>
      <c r="AX466" s="15" t="s">
        <v>86</v>
      </c>
      <c r="AY466" s="256" t="s">
        <v>153</v>
      </c>
    </row>
    <row r="467" s="2" customFormat="1" ht="21.75" customHeight="1">
      <c r="A467" s="40"/>
      <c r="B467" s="41"/>
      <c r="C467" s="206" t="s">
        <v>376</v>
      </c>
      <c r="D467" s="206" t="s">
        <v>155</v>
      </c>
      <c r="E467" s="207" t="s">
        <v>891</v>
      </c>
      <c r="F467" s="208" t="s">
        <v>892</v>
      </c>
      <c r="G467" s="209" t="s">
        <v>341</v>
      </c>
      <c r="H467" s="210">
        <v>18</v>
      </c>
      <c r="I467" s="211"/>
      <c r="J467" s="212">
        <f>ROUND(I467*H467,2)</f>
        <v>0</v>
      </c>
      <c r="K467" s="208" t="s">
        <v>159</v>
      </c>
      <c r="L467" s="46"/>
      <c r="M467" s="213" t="s">
        <v>19</v>
      </c>
      <c r="N467" s="214" t="s">
        <v>49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160</v>
      </c>
      <c r="AT467" s="217" t="s">
        <v>155</v>
      </c>
      <c r="AU467" s="217" t="s">
        <v>88</v>
      </c>
      <c r="AY467" s="19" t="s">
        <v>153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86</v>
      </c>
      <c r="BK467" s="218">
        <f>ROUND(I467*H467,2)</f>
        <v>0</v>
      </c>
      <c r="BL467" s="19" t="s">
        <v>160</v>
      </c>
      <c r="BM467" s="217" t="s">
        <v>561</v>
      </c>
    </row>
    <row r="468" s="2" customFormat="1">
      <c r="A468" s="40"/>
      <c r="B468" s="41"/>
      <c r="C468" s="42"/>
      <c r="D468" s="219" t="s">
        <v>161</v>
      </c>
      <c r="E468" s="42"/>
      <c r="F468" s="220" t="s">
        <v>893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161</v>
      </c>
      <c r="AU468" s="19" t="s">
        <v>88</v>
      </c>
    </row>
    <row r="469" s="13" customFormat="1">
      <c r="A469" s="13"/>
      <c r="B469" s="224"/>
      <c r="C469" s="225"/>
      <c r="D469" s="226" t="s">
        <v>163</v>
      </c>
      <c r="E469" s="227" t="s">
        <v>19</v>
      </c>
      <c r="F469" s="228" t="s">
        <v>216</v>
      </c>
      <c r="G469" s="225"/>
      <c r="H469" s="229">
        <v>18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163</v>
      </c>
      <c r="AU469" s="235" t="s">
        <v>88</v>
      </c>
      <c r="AV469" s="13" t="s">
        <v>88</v>
      </c>
      <c r="AW469" s="13" t="s">
        <v>37</v>
      </c>
      <c r="AX469" s="13" t="s">
        <v>78</v>
      </c>
      <c r="AY469" s="235" t="s">
        <v>153</v>
      </c>
    </row>
    <row r="470" s="15" customFormat="1">
      <c r="A470" s="15"/>
      <c r="B470" s="246"/>
      <c r="C470" s="247"/>
      <c r="D470" s="226" t="s">
        <v>163</v>
      </c>
      <c r="E470" s="248" t="s">
        <v>19</v>
      </c>
      <c r="F470" s="249" t="s">
        <v>166</v>
      </c>
      <c r="G470" s="247"/>
      <c r="H470" s="250">
        <v>18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163</v>
      </c>
      <c r="AU470" s="256" t="s">
        <v>88</v>
      </c>
      <c r="AV470" s="15" t="s">
        <v>160</v>
      </c>
      <c r="AW470" s="15" t="s">
        <v>37</v>
      </c>
      <c r="AX470" s="15" t="s">
        <v>86</v>
      </c>
      <c r="AY470" s="256" t="s">
        <v>153</v>
      </c>
    </row>
    <row r="471" s="2" customFormat="1" ht="24.15" customHeight="1">
      <c r="A471" s="40"/>
      <c r="B471" s="41"/>
      <c r="C471" s="206" t="s">
        <v>558</v>
      </c>
      <c r="D471" s="206" t="s">
        <v>155</v>
      </c>
      <c r="E471" s="207" t="s">
        <v>894</v>
      </c>
      <c r="F471" s="208" t="s">
        <v>895</v>
      </c>
      <c r="G471" s="209" t="s">
        <v>341</v>
      </c>
      <c r="H471" s="210">
        <v>16</v>
      </c>
      <c r="I471" s="211"/>
      <c r="J471" s="212">
        <f>ROUND(I471*H471,2)</f>
        <v>0</v>
      </c>
      <c r="K471" s="208" t="s">
        <v>159</v>
      </c>
      <c r="L471" s="46"/>
      <c r="M471" s="213" t="s">
        <v>19</v>
      </c>
      <c r="N471" s="214" t="s">
        <v>49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160</v>
      </c>
      <c r="AT471" s="217" t="s">
        <v>155</v>
      </c>
      <c r="AU471" s="217" t="s">
        <v>88</v>
      </c>
      <c r="AY471" s="19" t="s">
        <v>153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86</v>
      </c>
      <c r="BK471" s="218">
        <f>ROUND(I471*H471,2)</f>
        <v>0</v>
      </c>
      <c r="BL471" s="19" t="s">
        <v>160</v>
      </c>
      <c r="BM471" s="217" t="s">
        <v>565</v>
      </c>
    </row>
    <row r="472" s="2" customFormat="1">
      <c r="A472" s="40"/>
      <c r="B472" s="41"/>
      <c r="C472" s="42"/>
      <c r="D472" s="219" t="s">
        <v>161</v>
      </c>
      <c r="E472" s="42"/>
      <c r="F472" s="220" t="s">
        <v>896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161</v>
      </c>
      <c r="AU472" s="19" t="s">
        <v>88</v>
      </c>
    </row>
    <row r="473" s="13" customFormat="1">
      <c r="A473" s="13"/>
      <c r="B473" s="224"/>
      <c r="C473" s="225"/>
      <c r="D473" s="226" t="s">
        <v>163</v>
      </c>
      <c r="E473" s="227" t="s">
        <v>19</v>
      </c>
      <c r="F473" s="228" t="s">
        <v>211</v>
      </c>
      <c r="G473" s="225"/>
      <c r="H473" s="229">
        <v>16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163</v>
      </c>
      <c r="AU473" s="235" t="s">
        <v>88</v>
      </c>
      <c r="AV473" s="13" t="s">
        <v>88</v>
      </c>
      <c r="AW473" s="13" t="s">
        <v>37</v>
      </c>
      <c r="AX473" s="13" t="s">
        <v>78</v>
      </c>
      <c r="AY473" s="235" t="s">
        <v>153</v>
      </c>
    </row>
    <row r="474" s="15" customFormat="1">
      <c r="A474" s="15"/>
      <c r="B474" s="246"/>
      <c r="C474" s="247"/>
      <c r="D474" s="226" t="s">
        <v>163</v>
      </c>
      <c r="E474" s="248" t="s">
        <v>19</v>
      </c>
      <c r="F474" s="249" t="s">
        <v>166</v>
      </c>
      <c r="G474" s="247"/>
      <c r="H474" s="250">
        <v>16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163</v>
      </c>
      <c r="AU474" s="256" t="s">
        <v>88</v>
      </c>
      <c r="AV474" s="15" t="s">
        <v>160</v>
      </c>
      <c r="AW474" s="15" t="s">
        <v>37</v>
      </c>
      <c r="AX474" s="15" t="s">
        <v>86</v>
      </c>
      <c r="AY474" s="256" t="s">
        <v>153</v>
      </c>
    </row>
    <row r="475" s="2" customFormat="1" ht="16.5" customHeight="1">
      <c r="A475" s="40"/>
      <c r="B475" s="41"/>
      <c r="C475" s="257" t="s">
        <v>379</v>
      </c>
      <c r="D475" s="257" t="s">
        <v>220</v>
      </c>
      <c r="E475" s="258" t="s">
        <v>903</v>
      </c>
      <c r="F475" s="259" t="s">
        <v>1766</v>
      </c>
      <c r="G475" s="260" t="s">
        <v>341</v>
      </c>
      <c r="H475" s="261">
        <v>18</v>
      </c>
      <c r="I475" s="262"/>
      <c r="J475" s="263">
        <f>ROUND(I475*H475,2)</f>
        <v>0</v>
      </c>
      <c r="K475" s="259" t="s">
        <v>159</v>
      </c>
      <c r="L475" s="264"/>
      <c r="M475" s="265" t="s">
        <v>19</v>
      </c>
      <c r="N475" s="266" t="s">
        <v>49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182</v>
      </c>
      <c r="AT475" s="217" t="s">
        <v>220</v>
      </c>
      <c r="AU475" s="217" t="s">
        <v>88</v>
      </c>
      <c r="AY475" s="19" t="s">
        <v>153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86</v>
      </c>
      <c r="BK475" s="218">
        <f>ROUND(I475*H475,2)</f>
        <v>0</v>
      </c>
      <c r="BL475" s="19" t="s">
        <v>160</v>
      </c>
      <c r="BM475" s="217" t="s">
        <v>574</v>
      </c>
    </row>
    <row r="476" s="13" customFormat="1">
      <c r="A476" s="13"/>
      <c r="B476" s="224"/>
      <c r="C476" s="225"/>
      <c r="D476" s="226" t="s">
        <v>163</v>
      </c>
      <c r="E476" s="227" t="s">
        <v>19</v>
      </c>
      <c r="F476" s="228" t="s">
        <v>216</v>
      </c>
      <c r="G476" s="225"/>
      <c r="H476" s="229">
        <v>18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163</v>
      </c>
      <c r="AU476" s="235" t="s">
        <v>88</v>
      </c>
      <c r="AV476" s="13" t="s">
        <v>88</v>
      </c>
      <c r="AW476" s="13" t="s">
        <v>37</v>
      </c>
      <c r="AX476" s="13" t="s">
        <v>78</v>
      </c>
      <c r="AY476" s="235" t="s">
        <v>153</v>
      </c>
    </row>
    <row r="477" s="15" customFormat="1">
      <c r="A477" s="15"/>
      <c r="B477" s="246"/>
      <c r="C477" s="247"/>
      <c r="D477" s="226" t="s">
        <v>163</v>
      </c>
      <c r="E477" s="248" t="s">
        <v>19</v>
      </c>
      <c r="F477" s="249" t="s">
        <v>166</v>
      </c>
      <c r="G477" s="247"/>
      <c r="H477" s="250">
        <v>18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163</v>
      </c>
      <c r="AU477" s="256" t="s">
        <v>88</v>
      </c>
      <c r="AV477" s="15" t="s">
        <v>160</v>
      </c>
      <c r="AW477" s="15" t="s">
        <v>37</v>
      </c>
      <c r="AX477" s="15" t="s">
        <v>86</v>
      </c>
      <c r="AY477" s="256" t="s">
        <v>153</v>
      </c>
    </row>
    <row r="478" s="2" customFormat="1" ht="16.5" customHeight="1">
      <c r="A478" s="40"/>
      <c r="B478" s="41"/>
      <c r="C478" s="257" t="s">
        <v>233</v>
      </c>
      <c r="D478" s="257" t="s">
        <v>220</v>
      </c>
      <c r="E478" s="258" t="s">
        <v>1767</v>
      </c>
      <c r="F478" s="259" t="s">
        <v>1768</v>
      </c>
      <c r="G478" s="260" t="s">
        <v>341</v>
      </c>
      <c r="H478" s="261">
        <v>17</v>
      </c>
      <c r="I478" s="262"/>
      <c r="J478" s="263">
        <f>ROUND(I478*H478,2)</f>
        <v>0</v>
      </c>
      <c r="K478" s="259" t="s">
        <v>19</v>
      </c>
      <c r="L478" s="264"/>
      <c r="M478" s="265" t="s">
        <v>19</v>
      </c>
      <c r="N478" s="266" t="s">
        <v>49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182</v>
      </c>
      <c r="AT478" s="217" t="s">
        <v>220</v>
      </c>
      <c r="AU478" s="217" t="s">
        <v>88</v>
      </c>
      <c r="AY478" s="19" t="s">
        <v>153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86</v>
      </c>
      <c r="BK478" s="218">
        <f>ROUND(I478*H478,2)</f>
        <v>0</v>
      </c>
      <c r="BL478" s="19" t="s">
        <v>160</v>
      </c>
      <c r="BM478" s="217" t="s">
        <v>902</v>
      </c>
    </row>
    <row r="479" s="2" customFormat="1" ht="16.5" customHeight="1">
      <c r="A479" s="40"/>
      <c r="B479" s="41"/>
      <c r="C479" s="257" t="s">
        <v>384</v>
      </c>
      <c r="D479" s="257" t="s">
        <v>220</v>
      </c>
      <c r="E479" s="258" t="s">
        <v>1769</v>
      </c>
      <c r="F479" s="259" t="s">
        <v>925</v>
      </c>
      <c r="G479" s="260" t="s">
        <v>341</v>
      </c>
      <c r="H479" s="261">
        <v>35</v>
      </c>
      <c r="I479" s="262"/>
      <c r="J479" s="263">
        <f>ROUND(I479*H479,2)</f>
        <v>0</v>
      </c>
      <c r="K479" s="259" t="s">
        <v>19</v>
      </c>
      <c r="L479" s="264"/>
      <c r="M479" s="265" t="s">
        <v>19</v>
      </c>
      <c r="N479" s="266" t="s">
        <v>49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182</v>
      </c>
      <c r="AT479" s="217" t="s">
        <v>220</v>
      </c>
      <c r="AU479" s="217" t="s">
        <v>88</v>
      </c>
      <c r="AY479" s="19" t="s">
        <v>153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86</v>
      </c>
      <c r="BK479" s="218">
        <f>ROUND(I479*H479,2)</f>
        <v>0</v>
      </c>
      <c r="BL479" s="19" t="s">
        <v>160</v>
      </c>
      <c r="BM479" s="217" t="s">
        <v>905</v>
      </c>
    </row>
    <row r="480" s="2" customFormat="1" ht="16.5" customHeight="1">
      <c r="A480" s="40"/>
      <c r="B480" s="41"/>
      <c r="C480" s="257" t="s">
        <v>906</v>
      </c>
      <c r="D480" s="257" t="s">
        <v>220</v>
      </c>
      <c r="E480" s="258" t="s">
        <v>1770</v>
      </c>
      <c r="F480" s="259" t="s">
        <v>1771</v>
      </c>
      <c r="G480" s="260" t="s">
        <v>341</v>
      </c>
      <c r="H480" s="261">
        <v>18</v>
      </c>
      <c r="I480" s="262"/>
      <c r="J480" s="263">
        <f>ROUND(I480*H480,2)</f>
        <v>0</v>
      </c>
      <c r="K480" s="259" t="s">
        <v>159</v>
      </c>
      <c r="L480" s="264"/>
      <c r="M480" s="265" t="s">
        <v>19</v>
      </c>
      <c r="N480" s="266" t="s">
        <v>49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182</v>
      </c>
      <c r="AT480" s="217" t="s">
        <v>220</v>
      </c>
      <c r="AU480" s="217" t="s">
        <v>88</v>
      </c>
      <c r="AY480" s="19" t="s">
        <v>153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86</v>
      </c>
      <c r="BK480" s="218">
        <f>ROUND(I480*H480,2)</f>
        <v>0</v>
      </c>
      <c r="BL480" s="19" t="s">
        <v>160</v>
      </c>
      <c r="BM480" s="217" t="s">
        <v>909</v>
      </c>
    </row>
    <row r="481" s="2" customFormat="1" ht="16.5" customHeight="1">
      <c r="A481" s="40"/>
      <c r="B481" s="41"/>
      <c r="C481" s="257" t="s">
        <v>387</v>
      </c>
      <c r="D481" s="257" t="s">
        <v>220</v>
      </c>
      <c r="E481" s="258" t="s">
        <v>1772</v>
      </c>
      <c r="F481" s="259" t="s">
        <v>1773</v>
      </c>
      <c r="G481" s="260" t="s">
        <v>341</v>
      </c>
      <c r="H481" s="261">
        <v>9</v>
      </c>
      <c r="I481" s="262"/>
      <c r="J481" s="263">
        <f>ROUND(I481*H481,2)</f>
        <v>0</v>
      </c>
      <c r="K481" s="259" t="s">
        <v>159</v>
      </c>
      <c r="L481" s="264"/>
      <c r="M481" s="265" t="s">
        <v>19</v>
      </c>
      <c r="N481" s="266" t="s">
        <v>49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182</v>
      </c>
      <c r="AT481" s="217" t="s">
        <v>220</v>
      </c>
      <c r="AU481" s="217" t="s">
        <v>88</v>
      </c>
      <c r="AY481" s="19" t="s">
        <v>153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86</v>
      </c>
      <c r="BK481" s="218">
        <f>ROUND(I481*H481,2)</f>
        <v>0</v>
      </c>
      <c r="BL481" s="19" t="s">
        <v>160</v>
      </c>
      <c r="BM481" s="217" t="s">
        <v>912</v>
      </c>
    </row>
    <row r="482" s="2" customFormat="1" ht="16.5" customHeight="1">
      <c r="A482" s="40"/>
      <c r="B482" s="41"/>
      <c r="C482" s="257" t="s">
        <v>913</v>
      </c>
      <c r="D482" s="257" t="s">
        <v>220</v>
      </c>
      <c r="E482" s="258" t="s">
        <v>921</v>
      </c>
      <c r="F482" s="259" t="s">
        <v>922</v>
      </c>
      <c r="G482" s="260" t="s">
        <v>341</v>
      </c>
      <c r="H482" s="261">
        <v>12</v>
      </c>
      <c r="I482" s="262"/>
      <c r="J482" s="263">
        <f>ROUND(I482*H482,2)</f>
        <v>0</v>
      </c>
      <c r="K482" s="259" t="s">
        <v>159</v>
      </c>
      <c r="L482" s="264"/>
      <c r="M482" s="265" t="s">
        <v>19</v>
      </c>
      <c r="N482" s="266" t="s">
        <v>49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182</v>
      </c>
      <c r="AT482" s="217" t="s">
        <v>220</v>
      </c>
      <c r="AU482" s="217" t="s">
        <v>88</v>
      </c>
      <c r="AY482" s="19" t="s">
        <v>153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86</v>
      </c>
      <c r="BK482" s="218">
        <f>ROUND(I482*H482,2)</f>
        <v>0</v>
      </c>
      <c r="BL482" s="19" t="s">
        <v>160</v>
      </c>
      <c r="BM482" s="217" t="s">
        <v>916</v>
      </c>
    </row>
    <row r="483" s="2" customFormat="1" ht="16.5" customHeight="1">
      <c r="A483" s="40"/>
      <c r="B483" s="41"/>
      <c r="C483" s="257" t="s">
        <v>392</v>
      </c>
      <c r="D483" s="257" t="s">
        <v>220</v>
      </c>
      <c r="E483" s="258" t="s">
        <v>910</v>
      </c>
      <c r="F483" s="259" t="s">
        <v>911</v>
      </c>
      <c r="G483" s="260" t="s">
        <v>341</v>
      </c>
      <c r="H483" s="261">
        <v>63</v>
      </c>
      <c r="I483" s="262"/>
      <c r="J483" s="263">
        <f>ROUND(I483*H483,2)</f>
        <v>0</v>
      </c>
      <c r="K483" s="259" t="s">
        <v>159</v>
      </c>
      <c r="L483" s="264"/>
      <c r="M483" s="265" t="s">
        <v>19</v>
      </c>
      <c r="N483" s="266" t="s">
        <v>49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182</v>
      </c>
      <c r="AT483" s="217" t="s">
        <v>220</v>
      </c>
      <c r="AU483" s="217" t="s">
        <v>88</v>
      </c>
      <c r="AY483" s="19" t="s">
        <v>153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86</v>
      </c>
      <c r="BK483" s="218">
        <f>ROUND(I483*H483,2)</f>
        <v>0</v>
      </c>
      <c r="BL483" s="19" t="s">
        <v>160</v>
      </c>
      <c r="BM483" s="217" t="s">
        <v>919</v>
      </c>
    </row>
    <row r="484" s="2" customFormat="1" ht="21.75" customHeight="1">
      <c r="A484" s="40"/>
      <c r="B484" s="41"/>
      <c r="C484" s="206" t="s">
        <v>920</v>
      </c>
      <c r="D484" s="206" t="s">
        <v>155</v>
      </c>
      <c r="E484" s="207" t="s">
        <v>932</v>
      </c>
      <c r="F484" s="208" t="s">
        <v>933</v>
      </c>
      <c r="G484" s="209" t="s">
        <v>158</v>
      </c>
      <c r="H484" s="210">
        <v>128.25</v>
      </c>
      <c r="I484" s="211"/>
      <c r="J484" s="212">
        <f>ROUND(I484*H484,2)</f>
        <v>0</v>
      </c>
      <c r="K484" s="208" t="s">
        <v>159</v>
      </c>
      <c r="L484" s="46"/>
      <c r="M484" s="213" t="s">
        <v>19</v>
      </c>
      <c r="N484" s="214" t="s">
        <v>49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160</v>
      </c>
      <c r="AT484" s="217" t="s">
        <v>155</v>
      </c>
      <c r="AU484" s="217" t="s">
        <v>88</v>
      </c>
      <c r="AY484" s="19" t="s">
        <v>153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86</v>
      </c>
      <c r="BK484" s="218">
        <f>ROUND(I484*H484,2)</f>
        <v>0</v>
      </c>
      <c r="BL484" s="19" t="s">
        <v>160</v>
      </c>
      <c r="BM484" s="217" t="s">
        <v>923</v>
      </c>
    </row>
    <row r="485" s="2" customFormat="1">
      <c r="A485" s="40"/>
      <c r="B485" s="41"/>
      <c r="C485" s="42"/>
      <c r="D485" s="219" t="s">
        <v>161</v>
      </c>
      <c r="E485" s="42"/>
      <c r="F485" s="220" t="s">
        <v>935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161</v>
      </c>
      <c r="AU485" s="19" t="s">
        <v>88</v>
      </c>
    </row>
    <row r="486" s="13" customFormat="1">
      <c r="A486" s="13"/>
      <c r="B486" s="224"/>
      <c r="C486" s="225"/>
      <c r="D486" s="226" t="s">
        <v>163</v>
      </c>
      <c r="E486" s="227" t="s">
        <v>19</v>
      </c>
      <c r="F486" s="228" t="s">
        <v>936</v>
      </c>
      <c r="G486" s="225"/>
      <c r="H486" s="229">
        <v>38.25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163</v>
      </c>
      <c r="AU486" s="235" t="s">
        <v>88</v>
      </c>
      <c r="AV486" s="13" t="s">
        <v>88</v>
      </c>
      <c r="AW486" s="13" t="s">
        <v>37</v>
      </c>
      <c r="AX486" s="13" t="s">
        <v>78</v>
      </c>
      <c r="AY486" s="235" t="s">
        <v>153</v>
      </c>
    </row>
    <row r="487" s="13" customFormat="1">
      <c r="A487" s="13"/>
      <c r="B487" s="224"/>
      <c r="C487" s="225"/>
      <c r="D487" s="226" t="s">
        <v>163</v>
      </c>
      <c r="E487" s="227" t="s">
        <v>19</v>
      </c>
      <c r="F487" s="228" t="s">
        <v>937</v>
      </c>
      <c r="G487" s="225"/>
      <c r="H487" s="229">
        <v>90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163</v>
      </c>
      <c r="AU487" s="235" t="s">
        <v>88</v>
      </c>
      <c r="AV487" s="13" t="s">
        <v>88</v>
      </c>
      <c r="AW487" s="13" t="s">
        <v>37</v>
      </c>
      <c r="AX487" s="13" t="s">
        <v>78</v>
      </c>
      <c r="AY487" s="235" t="s">
        <v>153</v>
      </c>
    </row>
    <row r="488" s="15" customFormat="1">
      <c r="A488" s="15"/>
      <c r="B488" s="246"/>
      <c r="C488" s="247"/>
      <c r="D488" s="226" t="s">
        <v>163</v>
      </c>
      <c r="E488" s="248" t="s">
        <v>19</v>
      </c>
      <c r="F488" s="249" t="s">
        <v>166</v>
      </c>
      <c r="G488" s="247"/>
      <c r="H488" s="250">
        <v>128.25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163</v>
      </c>
      <c r="AU488" s="256" t="s">
        <v>88</v>
      </c>
      <c r="AV488" s="15" t="s">
        <v>160</v>
      </c>
      <c r="AW488" s="15" t="s">
        <v>37</v>
      </c>
      <c r="AX488" s="15" t="s">
        <v>86</v>
      </c>
      <c r="AY488" s="256" t="s">
        <v>153</v>
      </c>
    </row>
    <row r="489" s="2" customFormat="1" ht="16.5" customHeight="1">
      <c r="A489" s="40"/>
      <c r="B489" s="41"/>
      <c r="C489" s="206" t="s">
        <v>395</v>
      </c>
      <c r="D489" s="206" t="s">
        <v>155</v>
      </c>
      <c r="E489" s="207" t="s">
        <v>1774</v>
      </c>
      <c r="F489" s="208" t="s">
        <v>1775</v>
      </c>
      <c r="G489" s="209" t="s">
        <v>223</v>
      </c>
      <c r="H489" s="210">
        <v>0.69999999999999996</v>
      </c>
      <c r="I489" s="211"/>
      <c r="J489" s="212">
        <f>ROUND(I489*H489,2)</f>
        <v>0</v>
      </c>
      <c r="K489" s="208" t="s">
        <v>159</v>
      </c>
      <c r="L489" s="46"/>
      <c r="M489" s="213" t="s">
        <v>19</v>
      </c>
      <c r="N489" s="214" t="s">
        <v>49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160</v>
      </c>
      <c r="AT489" s="217" t="s">
        <v>155</v>
      </c>
      <c r="AU489" s="217" t="s">
        <v>88</v>
      </c>
      <c r="AY489" s="19" t="s">
        <v>153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86</v>
      </c>
      <c r="BK489" s="218">
        <f>ROUND(I489*H489,2)</f>
        <v>0</v>
      </c>
      <c r="BL489" s="19" t="s">
        <v>160</v>
      </c>
      <c r="BM489" s="217" t="s">
        <v>926</v>
      </c>
    </row>
    <row r="490" s="2" customFormat="1">
      <c r="A490" s="40"/>
      <c r="B490" s="41"/>
      <c r="C490" s="42"/>
      <c r="D490" s="219" t="s">
        <v>161</v>
      </c>
      <c r="E490" s="42"/>
      <c r="F490" s="220" t="s">
        <v>1776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161</v>
      </c>
      <c r="AU490" s="19" t="s">
        <v>88</v>
      </c>
    </row>
    <row r="491" s="2" customFormat="1" ht="16.5" customHeight="1">
      <c r="A491" s="40"/>
      <c r="B491" s="41"/>
      <c r="C491" s="206" t="s">
        <v>931</v>
      </c>
      <c r="D491" s="206" t="s">
        <v>155</v>
      </c>
      <c r="E491" s="207" t="s">
        <v>1777</v>
      </c>
      <c r="F491" s="208" t="s">
        <v>1778</v>
      </c>
      <c r="G491" s="209" t="s">
        <v>341</v>
      </c>
      <c r="H491" s="210">
        <v>2</v>
      </c>
      <c r="I491" s="211"/>
      <c r="J491" s="212">
        <f>ROUND(I491*H491,2)</f>
        <v>0</v>
      </c>
      <c r="K491" s="208" t="s">
        <v>159</v>
      </c>
      <c r="L491" s="46"/>
      <c r="M491" s="213" t="s">
        <v>19</v>
      </c>
      <c r="N491" s="214" t="s">
        <v>49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160</v>
      </c>
      <c r="AT491" s="217" t="s">
        <v>155</v>
      </c>
      <c r="AU491" s="217" t="s">
        <v>88</v>
      </c>
      <c r="AY491" s="19" t="s">
        <v>153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86</v>
      </c>
      <c r="BK491" s="218">
        <f>ROUND(I491*H491,2)</f>
        <v>0</v>
      </c>
      <c r="BL491" s="19" t="s">
        <v>160</v>
      </c>
      <c r="BM491" s="217" t="s">
        <v>934</v>
      </c>
    </row>
    <row r="492" s="2" customFormat="1">
      <c r="A492" s="40"/>
      <c r="B492" s="41"/>
      <c r="C492" s="42"/>
      <c r="D492" s="219" t="s">
        <v>161</v>
      </c>
      <c r="E492" s="42"/>
      <c r="F492" s="220" t="s">
        <v>1779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161</v>
      </c>
      <c r="AU492" s="19" t="s">
        <v>88</v>
      </c>
    </row>
    <row r="493" s="13" customFormat="1">
      <c r="A493" s="13"/>
      <c r="B493" s="224"/>
      <c r="C493" s="225"/>
      <c r="D493" s="226" t="s">
        <v>163</v>
      </c>
      <c r="E493" s="227" t="s">
        <v>19</v>
      </c>
      <c r="F493" s="228" t="s">
        <v>88</v>
      </c>
      <c r="G493" s="225"/>
      <c r="H493" s="229">
        <v>2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163</v>
      </c>
      <c r="AU493" s="235" t="s">
        <v>88</v>
      </c>
      <c r="AV493" s="13" t="s">
        <v>88</v>
      </c>
      <c r="AW493" s="13" t="s">
        <v>37</v>
      </c>
      <c r="AX493" s="13" t="s">
        <v>78</v>
      </c>
      <c r="AY493" s="235" t="s">
        <v>153</v>
      </c>
    </row>
    <row r="494" s="15" customFormat="1">
      <c r="A494" s="15"/>
      <c r="B494" s="246"/>
      <c r="C494" s="247"/>
      <c r="D494" s="226" t="s">
        <v>163</v>
      </c>
      <c r="E494" s="248" t="s">
        <v>19</v>
      </c>
      <c r="F494" s="249" t="s">
        <v>166</v>
      </c>
      <c r="G494" s="247"/>
      <c r="H494" s="250">
        <v>2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163</v>
      </c>
      <c r="AU494" s="256" t="s">
        <v>88</v>
      </c>
      <c r="AV494" s="15" t="s">
        <v>160</v>
      </c>
      <c r="AW494" s="15" t="s">
        <v>37</v>
      </c>
      <c r="AX494" s="15" t="s">
        <v>86</v>
      </c>
      <c r="AY494" s="256" t="s">
        <v>153</v>
      </c>
    </row>
    <row r="495" s="2" customFormat="1" ht="33" customHeight="1">
      <c r="A495" s="40"/>
      <c r="B495" s="41"/>
      <c r="C495" s="206" t="s">
        <v>400</v>
      </c>
      <c r="D495" s="206" t="s">
        <v>155</v>
      </c>
      <c r="E495" s="207" t="s">
        <v>1780</v>
      </c>
      <c r="F495" s="208" t="s">
        <v>1781</v>
      </c>
      <c r="G495" s="209" t="s">
        <v>341</v>
      </c>
      <c r="H495" s="210">
        <v>1</v>
      </c>
      <c r="I495" s="211"/>
      <c r="J495" s="212">
        <f>ROUND(I495*H495,2)</f>
        <v>0</v>
      </c>
      <c r="K495" s="208" t="s">
        <v>159</v>
      </c>
      <c r="L495" s="46"/>
      <c r="M495" s="213" t="s">
        <v>19</v>
      </c>
      <c r="N495" s="214" t="s">
        <v>49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160</v>
      </c>
      <c r="AT495" s="217" t="s">
        <v>155</v>
      </c>
      <c r="AU495" s="217" t="s">
        <v>88</v>
      </c>
      <c r="AY495" s="19" t="s">
        <v>153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86</v>
      </c>
      <c r="BK495" s="218">
        <f>ROUND(I495*H495,2)</f>
        <v>0</v>
      </c>
      <c r="BL495" s="19" t="s">
        <v>160</v>
      </c>
      <c r="BM495" s="217" t="s">
        <v>940</v>
      </c>
    </row>
    <row r="496" s="2" customFormat="1">
      <c r="A496" s="40"/>
      <c r="B496" s="41"/>
      <c r="C496" s="42"/>
      <c r="D496" s="219" t="s">
        <v>161</v>
      </c>
      <c r="E496" s="42"/>
      <c r="F496" s="220" t="s">
        <v>1782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161</v>
      </c>
      <c r="AU496" s="19" t="s">
        <v>88</v>
      </c>
    </row>
    <row r="497" s="2" customFormat="1" ht="21.75" customHeight="1">
      <c r="A497" s="40"/>
      <c r="B497" s="41"/>
      <c r="C497" s="206" t="s">
        <v>942</v>
      </c>
      <c r="D497" s="206" t="s">
        <v>155</v>
      </c>
      <c r="E497" s="207" t="s">
        <v>938</v>
      </c>
      <c r="F497" s="208" t="s">
        <v>939</v>
      </c>
      <c r="G497" s="209" t="s">
        <v>341</v>
      </c>
      <c r="H497" s="210">
        <v>35</v>
      </c>
      <c r="I497" s="211"/>
      <c r="J497" s="212">
        <f>ROUND(I497*H497,2)</f>
        <v>0</v>
      </c>
      <c r="K497" s="208" t="s">
        <v>159</v>
      </c>
      <c r="L497" s="46"/>
      <c r="M497" s="213" t="s">
        <v>19</v>
      </c>
      <c r="N497" s="214" t="s">
        <v>49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160</v>
      </c>
      <c r="AT497" s="217" t="s">
        <v>155</v>
      </c>
      <c r="AU497" s="217" t="s">
        <v>88</v>
      </c>
      <c r="AY497" s="19" t="s">
        <v>153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86</v>
      </c>
      <c r="BK497" s="218">
        <f>ROUND(I497*H497,2)</f>
        <v>0</v>
      </c>
      <c r="BL497" s="19" t="s">
        <v>160</v>
      </c>
      <c r="BM497" s="217" t="s">
        <v>945</v>
      </c>
    </row>
    <row r="498" s="2" customFormat="1">
      <c r="A498" s="40"/>
      <c r="B498" s="41"/>
      <c r="C498" s="42"/>
      <c r="D498" s="219" t="s">
        <v>161</v>
      </c>
      <c r="E498" s="42"/>
      <c r="F498" s="220" t="s">
        <v>941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161</v>
      </c>
      <c r="AU498" s="19" t="s">
        <v>88</v>
      </c>
    </row>
    <row r="499" s="13" customFormat="1">
      <c r="A499" s="13"/>
      <c r="B499" s="224"/>
      <c r="C499" s="225"/>
      <c r="D499" s="226" t="s">
        <v>163</v>
      </c>
      <c r="E499" s="227" t="s">
        <v>19</v>
      </c>
      <c r="F499" s="228" t="s">
        <v>1783</v>
      </c>
      <c r="G499" s="225"/>
      <c r="H499" s="229">
        <v>35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163</v>
      </c>
      <c r="AU499" s="235" t="s">
        <v>88</v>
      </c>
      <c r="AV499" s="13" t="s">
        <v>88</v>
      </c>
      <c r="AW499" s="13" t="s">
        <v>37</v>
      </c>
      <c r="AX499" s="13" t="s">
        <v>78</v>
      </c>
      <c r="AY499" s="235" t="s">
        <v>153</v>
      </c>
    </row>
    <row r="500" s="15" customFormat="1">
      <c r="A500" s="15"/>
      <c r="B500" s="246"/>
      <c r="C500" s="247"/>
      <c r="D500" s="226" t="s">
        <v>163</v>
      </c>
      <c r="E500" s="248" t="s">
        <v>19</v>
      </c>
      <c r="F500" s="249" t="s">
        <v>166</v>
      </c>
      <c r="G500" s="247"/>
      <c r="H500" s="250">
        <v>35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163</v>
      </c>
      <c r="AU500" s="256" t="s">
        <v>88</v>
      </c>
      <c r="AV500" s="15" t="s">
        <v>160</v>
      </c>
      <c r="AW500" s="15" t="s">
        <v>37</v>
      </c>
      <c r="AX500" s="15" t="s">
        <v>86</v>
      </c>
      <c r="AY500" s="256" t="s">
        <v>153</v>
      </c>
    </row>
    <row r="501" s="2" customFormat="1" ht="16.5" customHeight="1">
      <c r="A501" s="40"/>
      <c r="B501" s="41"/>
      <c r="C501" s="257" t="s">
        <v>774</v>
      </c>
      <c r="D501" s="257" t="s">
        <v>220</v>
      </c>
      <c r="E501" s="258" t="s">
        <v>943</v>
      </c>
      <c r="F501" s="259" t="s">
        <v>944</v>
      </c>
      <c r="G501" s="260" t="s">
        <v>341</v>
      </c>
      <c r="H501" s="261">
        <v>6</v>
      </c>
      <c r="I501" s="262"/>
      <c r="J501" s="263">
        <f>ROUND(I501*H501,2)</f>
        <v>0</v>
      </c>
      <c r="K501" s="259" t="s">
        <v>159</v>
      </c>
      <c r="L501" s="264"/>
      <c r="M501" s="265" t="s">
        <v>19</v>
      </c>
      <c r="N501" s="266" t="s">
        <v>49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182</v>
      </c>
      <c r="AT501" s="217" t="s">
        <v>220</v>
      </c>
      <c r="AU501" s="217" t="s">
        <v>88</v>
      </c>
      <c r="AY501" s="19" t="s">
        <v>153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86</v>
      </c>
      <c r="BK501" s="218">
        <f>ROUND(I501*H501,2)</f>
        <v>0</v>
      </c>
      <c r="BL501" s="19" t="s">
        <v>160</v>
      </c>
      <c r="BM501" s="217" t="s">
        <v>948</v>
      </c>
    </row>
    <row r="502" s="2" customFormat="1" ht="16.5" customHeight="1">
      <c r="A502" s="40"/>
      <c r="B502" s="41"/>
      <c r="C502" s="257" t="s">
        <v>949</v>
      </c>
      <c r="D502" s="257" t="s">
        <v>220</v>
      </c>
      <c r="E502" s="258" t="s">
        <v>946</v>
      </c>
      <c r="F502" s="259" t="s">
        <v>947</v>
      </c>
      <c r="G502" s="260" t="s">
        <v>341</v>
      </c>
      <c r="H502" s="261">
        <v>19</v>
      </c>
      <c r="I502" s="262"/>
      <c r="J502" s="263">
        <f>ROUND(I502*H502,2)</f>
        <v>0</v>
      </c>
      <c r="K502" s="259" t="s">
        <v>159</v>
      </c>
      <c r="L502" s="264"/>
      <c r="M502" s="265" t="s">
        <v>19</v>
      </c>
      <c r="N502" s="266" t="s">
        <v>49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182</v>
      </c>
      <c r="AT502" s="217" t="s">
        <v>220</v>
      </c>
      <c r="AU502" s="217" t="s">
        <v>88</v>
      </c>
      <c r="AY502" s="19" t="s">
        <v>153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86</v>
      </c>
      <c r="BK502" s="218">
        <f>ROUND(I502*H502,2)</f>
        <v>0</v>
      </c>
      <c r="BL502" s="19" t="s">
        <v>160</v>
      </c>
      <c r="BM502" s="217" t="s">
        <v>952</v>
      </c>
    </row>
    <row r="503" s="2" customFormat="1" ht="24.15" customHeight="1">
      <c r="A503" s="40"/>
      <c r="B503" s="41"/>
      <c r="C503" s="257" t="s">
        <v>408</v>
      </c>
      <c r="D503" s="257" t="s">
        <v>220</v>
      </c>
      <c r="E503" s="258" t="s">
        <v>950</v>
      </c>
      <c r="F503" s="259" t="s">
        <v>951</v>
      </c>
      <c r="G503" s="260" t="s">
        <v>341</v>
      </c>
      <c r="H503" s="261">
        <v>9</v>
      </c>
      <c r="I503" s="262"/>
      <c r="J503" s="263">
        <f>ROUND(I503*H503,2)</f>
        <v>0</v>
      </c>
      <c r="K503" s="259" t="s">
        <v>159</v>
      </c>
      <c r="L503" s="264"/>
      <c r="M503" s="265" t="s">
        <v>19</v>
      </c>
      <c r="N503" s="266" t="s">
        <v>49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182</v>
      </c>
      <c r="AT503" s="217" t="s">
        <v>220</v>
      </c>
      <c r="AU503" s="217" t="s">
        <v>88</v>
      </c>
      <c r="AY503" s="19" t="s">
        <v>153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86</v>
      </c>
      <c r="BK503" s="218">
        <f>ROUND(I503*H503,2)</f>
        <v>0</v>
      </c>
      <c r="BL503" s="19" t="s">
        <v>160</v>
      </c>
      <c r="BM503" s="217" t="s">
        <v>955</v>
      </c>
    </row>
    <row r="504" s="2" customFormat="1" ht="24.15" customHeight="1">
      <c r="A504" s="40"/>
      <c r="B504" s="41"/>
      <c r="C504" s="257" t="s">
        <v>958</v>
      </c>
      <c r="D504" s="257" t="s">
        <v>220</v>
      </c>
      <c r="E504" s="258" t="s">
        <v>1784</v>
      </c>
      <c r="F504" s="259" t="s">
        <v>1785</v>
      </c>
      <c r="G504" s="260" t="s">
        <v>341</v>
      </c>
      <c r="H504" s="261">
        <v>1</v>
      </c>
      <c r="I504" s="262"/>
      <c r="J504" s="263">
        <f>ROUND(I504*H504,2)</f>
        <v>0</v>
      </c>
      <c r="K504" s="259" t="s">
        <v>19</v>
      </c>
      <c r="L504" s="264"/>
      <c r="M504" s="265" t="s">
        <v>19</v>
      </c>
      <c r="N504" s="266" t="s">
        <v>49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182</v>
      </c>
      <c r="AT504" s="217" t="s">
        <v>220</v>
      </c>
      <c r="AU504" s="217" t="s">
        <v>88</v>
      </c>
      <c r="AY504" s="19" t="s">
        <v>153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86</v>
      </c>
      <c r="BK504" s="218">
        <f>ROUND(I504*H504,2)</f>
        <v>0</v>
      </c>
      <c r="BL504" s="19" t="s">
        <v>160</v>
      </c>
      <c r="BM504" s="217" t="s">
        <v>959</v>
      </c>
    </row>
    <row r="505" s="2" customFormat="1" ht="16.5" customHeight="1">
      <c r="A505" s="40"/>
      <c r="B505" s="41"/>
      <c r="C505" s="206" t="s">
        <v>412</v>
      </c>
      <c r="D505" s="206" t="s">
        <v>155</v>
      </c>
      <c r="E505" s="207" t="s">
        <v>1786</v>
      </c>
      <c r="F505" s="208" t="s">
        <v>1787</v>
      </c>
      <c r="G505" s="209" t="s">
        <v>173</v>
      </c>
      <c r="H505" s="210">
        <v>3.7349999999999999</v>
      </c>
      <c r="I505" s="211"/>
      <c r="J505" s="212">
        <f>ROUND(I505*H505,2)</f>
        <v>0</v>
      </c>
      <c r="K505" s="208" t="s">
        <v>159</v>
      </c>
      <c r="L505" s="46"/>
      <c r="M505" s="213" t="s">
        <v>19</v>
      </c>
      <c r="N505" s="214" t="s">
        <v>49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160</v>
      </c>
      <c r="AT505" s="217" t="s">
        <v>155</v>
      </c>
      <c r="AU505" s="217" t="s">
        <v>88</v>
      </c>
      <c r="AY505" s="19" t="s">
        <v>153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86</v>
      </c>
      <c r="BK505" s="218">
        <f>ROUND(I505*H505,2)</f>
        <v>0</v>
      </c>
      <c r="BL505" s="19" t="s">
        <v>160</v>
      </c>
      <c r="BM505" s="217" t="s">
        <v>963</v>
      </c>
    </row>
    <row r="506" s="2" customFormat="1">
      <c r="A506" s="40"/>
      <c r="B506" s="41"/>
      <c r="C506" s="42"/>
      <c r="D506" s="219" t="s">
        <v>161</v>
      </c>
      <c r="E506" s="42"/>
      <c r="F506" s="220" t="s">
        <v>1788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161</v>
      </c>
      <c r="AU506" s="19" t="s">
        <v>88</v>
      </c>
    </row>
    <row r="507" s="14" customFormat="1">
      <c r="A507" s="14"/>
      <c r="B507" s="236"/>
      <c r="C507" s="237"/>
      <c r="D507" s="226" t="s">
        <v>163</v>
      </c>
      <c r="E507" s="238" t="s">
        <v>19</v>
      </c>
      <c r="F507" s="239" t="s">
        <v>1670</v>
      </c>
      <c r="G507" s="237"/>
      <c r="H507" s="238" t="s">
        <v>19</v>
      </c>
      <c r="I507" s="240"/>
      <c r="J507" s="237"/>
      <c r="K507" s="237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163</v>
      </c>
      <c r="AU507" s="245" t="s">
        <v>88</v>
      </c>
      <c r="AV507" s="14" t="s">
        <v>86</v>
      </c>
      <c r="AW507" s="14" t="s">
        <v>37</v>
      </c>
      <c r="AX507" s="14" t="s">
        <v>78</v>
      </c>
      <c r="AY507" s="245" t="s">
        <v>153</v>
      </c>
    </row>
    <row r="508" s="13" customFormat="1">
      <c r="A508" s="13"/>
      <c r="B508" s="224"/>
      <c r="C508" s="225"/>
      <c r="D508" s="226" t="s">
        <v>163</v>
      </c>
      <c r="E508" s="227" t="s">
        <v>19</v>
      </c>
      <c r="F508" s="228" t="s">
        <v>1789</v>
      </c>
      <c r="G508" s="225"/>
      <c r="H508" s="229">
        <v>3.9199999999999999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163</v>
      </c>
      <c r="AU508" s="235" t="s">
        <v>88</v>
      </c>
      <c r="AV508" s="13" t="s">
        <v>88</v>
      </c>
      <c r="AW508" s="13" t="s">
        <v>37</v>
      </c>
      <c r="AX508" s="13" t="s">
        <v>78</v>
      </c>
      <c r="AY508" s="235" t="s">
        <v>153</v>
      </c>
    </row>
    <row r="509" s="13" customFormat="1">
      <c r="A509" s="13"/>
      <c r="B509" s="224"/>
      <c r="C509" s="225"/>
      <c r="D509" s="226" t="s">
        <v>163</v>
      </c>
      <c r="E509" s="227" t="s">
        <v>19</v>
      </c>
      <c r="F509" s="228" t="s">
        <v>1790</v>
      </c>
      <c r="G509" s="225"/>
      <c r="H509" s="229">
        <v>-0.185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163</v>
      </c>
      <c r="AU509" s="235" t="s">
        <v>88</v>
      </c>
      <c r="AV509" s="13" t="s">
        <v>88</v>
      </c>
      <c r="AW509" s="13" t="s">
        <v>37</v>
      </c>
      <c r="AX509" s="13" t="s">
        <v>78</v>
      </c>
      <c r="AY509" s="235" t="s">
        <v>153</v>
      </c>
    </row>
    <row r="510" s="15" customFormat="1">
      <c r="A510" s="15"/>
      <c r="B510" s="246"/>
      <c r="C510" s="247"/>
      <c r="D510" s="226" t="s">
        <v>163</v>
      </c>
      <c r="E510" s="248" t="s">
        <v>19</v>
      </c>
      <c r="F510" s="249" t="s">
        <v>166</v>
      </c>
      <c r="G510" s="247"/>
      <c r="H510" s="250">
        <v>3.7349999999999999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163</v>
      </c>
      <c r="AU510" s="256" t="s">
        <v>88</v>
      </c>
      <c r="AV510" s="15" t="s">
        <v>160</v>
      </c>
      <c r="AW510" s="15" t="s">
        <v>37</v>
      </c>
      <c r="AX510" s="15" t="s">
        <v>86</v>
      </c>
      <c r="AY510" s="256" t="s">
        <v>153</v>
      </c>
    </row>
    <row r="511" s="2" customFormat="1" ht="16.5" customHeight="1">
      <c r="A511" s="40"/>
      <c r="B511" s="41"/>
      <c r="C511" s="206" t="s">
        <v>965</v>
      </c>
      <c r="D511" s="206" t="s">
        <v>155</v>
      </c>
      <c r="E511" s="207" t="s">
        <v>953</v>
      </c>
      <c r="F511" s="208" t="s">
        <v>954</v>
      </c>
      <c r="G511" s="209" t="s">
        <v>274</v>
      </c>
      <c r="H511" s="210">
        <v>865.29999999999995</v>
      </c>
      <c r="I511" s="211"/>
      <c r="J511" s="212">
        <f>ROUND(I511*H511,2)</f>
        <v>0</v>
      </c>
      <c r="K511" s="208" t="s">
        <v>159</v>
      </c>
      <c r="L511" s="46"/>
      <c r="M511" s="213" t="s">
        <v>19</v>
      </c>
      <c r="N511" s="214" t="s">
        <v>49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160</v>
      </c>
      <c r="AT511" s="217" t="s">
        <v>155</v>
      </c>
      <c r="AU511" s="217" t="s">
        <v>88</v>
      </c>
      <c r="AY511" s="19" t="s">
        <v>153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86</v>
      </c>
      <c r="BK511" s="218">
        <f>ROUND(I511*H511,2)</f>
        <v>0</v>
      </c>
      <c r="BL511" s="19" t="s">
        <v>160</v>
      </c>
      <c r="BM511" s="217" t="s">
        <v>968</v>
      </c>
    </row>
    <row r="512" s="2" customFormat="1">
      <c r="A512" s="40"/>
      <c r="B512" s="41"/>
      <c r="C512" s="42"/>
      <c r="D512" s="219" t="s">
        <v>161</v>
      </c>
      <c r="E512" s="42"/>
      <c r="F512" s="220" t="s">
        <v>956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161</v>
      </c>
      <c r="AU512" s="19" t="s">
        <v>88</v>
      </c>
    </row>
    <row r="513" s="13" customFormat="1">
      <c r="A513" s="13"/>
      <c r="B513" s="224"/>
      <c r="C513" s="225"/>
      <c r="D513" s="226" t="s">
        <v>163</v>
      </c>
      <c r="E513" s="227" t="s">
        <v>19</v>
      </c>
      <c r="F513" s="228" t="s">
        <v>1791</v>
      </c>
      <c r="G513" s="225"/>
      <c r="H513" s="229">
        <v>865.29999999999995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163</v>
      </c>
      <c r="AU513" s="235" t="s">
        <v>88</v>
      </c>
      <c r="AV513" s="13" t="s">
        <v>88</v>
      </c>
      <c r="AW513" s="13" t="s">
        <v>37</v>
      </c>
      <c r="AX513" s="13" t="s">
        <v>78</v>
      </c>
      <c r="AY513" s="235" t="s">
        <v>153</v>
      </c>
    </row>
    <row r="514" s="15" customFormat="1">
      <c r="A514" s="15"/>
      <c r="B514" s="246"/>
      <c r="C514" s="247"/>
      <c r="D514" s="226" t="s">
        <v>163</v>
      </c>
      <c r="E514" s="248" t="s">
        <v>19</v>
      </c>
      <c r="F514" s="249" t="s">
        <v>166</v>
      </c>
      <c r="G514" s="247"/>
      <c r="H514" s="250">
        <v>865.29999999999995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163</v>
      </c>
      <c r="AU514" s="256" t="s">
        <v>88</v>
      </c>
      <c r="AV514" s="15" t="s">
        <v>160</v>
      </c>
      <c r="AW514" s="15" t="s">
        <v>37</v>
      </c>
      <c r="AX514" s="15" t="s">
        <v>86</v>
      </c>
      <c r="AY514" s="256" t="s">
        <v>153</v>
      </c>
    </row>
    <row r="515" s="12" customFormat="1" ht="22.8" customHeight="1">
      <c r="A515" s="12"/>
      <c r="B515" s="190"/>
      <c r="C515" s="191"/>
      <c r="D515" s="192" t="s">
        <v>77</v>
      </c>
      <c r="E515" s="204" t="s">
        <v>213</v>
      </c>
      <c r="F515" s="204" t="s">
        <v>409</v>
      </c>
      <c r="G515" s="191"/>
      <c r="H515" s="191"/>
      <c r="I515" s="194"/>
      <c r="J515" s="205">
        <f>BK515</f>
        <v>0</v>
      </c>
      <c r="K515" s="191"/>
      <c r="L515" s="196"/>
      <c r="M515" s="197"/>
      <c r="N515" s="198"/>
      <c r="O515" s="198"/>
      <c r="P515" s="199">
        <f>SUM(P516:P535)</f>
        <v>0</v>
      </c>
      <c r="Q515" s="198"/>
      <c r="R515" s="199">
        <f>SUM(R516:R535)</f>
        <v>0</v>
      </c>
      <c r="S515" s="198"/>
      <c r="T515" s="200">
        <f>SUM(T516:T535)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1" t="s">
        <v>86</v>
      </c>
      <c r="AT515" s="202" t="s">
        <v>77</v>
      </c>
      <c r="AU515" s="202" t="s">
        <v>86</v>
      </c>
      <c r="AY515" s="201" t="s">
        <v>153</v>
      </c>
      <c r="BK515" s="203">
        <f>SUM(BK516:BK535)</f>
        <v>0</v>
      </c>
    </row>
    <row r="516" s="2" customFormat="1" ht="33" customHeight="1">
      <c r="A516" s="40"/>
      <c r="B516" s="41"/>
      <c r="C516" s="206" t="s">
        <v>418</v>
      </c>
      <c r="D516" s="206" t="s">
        <v>155</v>
      </c>
      <c r="E516" s="207" t="s">
        <v>523</v>
      </c>
      <c r="F516" s="208" t="s">
        <v>524</v>
      </c>
      <c r="G516" s="209" t="s">
        <v>274</v>
      </c>
      <c r="H516" s="210">
        <v>110.92</v>
      </c>
      <c r="I516" s="211"/>
      <c r="J516" s="212">
        <f>ROUND(I516*H516,2)</f>
        <v>0</v>
      </c>
      <c r="K516" s="208" t="s">
        <v>159</v>
      </c>
      <c r="L516" s="46"/>
      <c r="M516" s="213" t="s">
        <v>19</v>
      </c>
      <c r="N516" s="214" t="s">
        <v>49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160</v>
      </c>
      <c r="AT516" s="217" t="s">
        <v>155</v>
      </c>
      <c r="AU516" s="217" t="s">
        <v>88</v>
      </c>
      <c r="AY516" s="19" t="s">
        <v>153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86</v>
      </c>
      <c r="BK516" s="218">
        <f>ROUND(I516*H516,2)</f>
        <v>0</v>
      </c>
      <c r="BL516" s="19" t="s">
        <v>160</v>
      </c>
      <c r="BM516" s="217" t="s">
        <v>973</v>
      </c>
    </row>
    <row r="517" s="2" customFormat="1">
      <c r="A517" s="40"/>
      <c r="B517" s="41"/>
      <c r="C517" s="42"/>
      <c r="D517" s="219" t="s">
        <v>161</v>
      </c>
      <c r="E517" s="42"/>
      <c r="F517" s="220" t="s">
        <v>526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161</v>
      </c>
      <c r="AU517" s="19" t="s">
        <v>88</v>
      </c>
    </row>
    <row r="518" s="13" customFormat="1">
      <c r="A518" s="13"/>
      <c r="B518" s="224"/>
      <c r="C518" s="225"/>
      <c r="D518" s="226" t="s">
        <v>163</v>
      </c>
      <c r="E518" s="227" t="s">
        <v>19</v>
      </c>
      <c r="F518" s="228" t="s">
        <v>1792</v>
      </c>
      <c r="G518" s="225"/>
      <c r="H518" s="229">
        <v>110.92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163</v>
      </c>
      <c r="AU518" s="235" t="s">
        <v>88</v>
      </c>
      <c r="AV518" s="13" t="s">
        <v>88</v>
      </c>
      <c r="AW518" s="13" t="s">
        <v>37</v>
      </c>
      <c r="AX518" s="13" t="s">
        <v>78</v>
      </c>
      <c r="AY518" s="235" t="s">
        <v>153</v>
      </c>
    </row>
    <row r="519" s="15" customFormat="1">
      <c r="A519" s="15"/>
      <c r="B519" s="246"/>
      <c r="C519" s="247"/>
      <c r="D519" s="226" t="s">
        <v>163</v>
      </c>
      <c r="E519" s="248" t="s">
        <v>19</v>
      </c>
      <c r="F519" s="249" t="s">
        <v>166</v>
      </c>
      <c r="G519" s="247"/>
      <c r="H519" s="250">
        <v>110.92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163</v>
      </c>
      <c r="AU519" s="256" t="s">
        <v>88</v>
      </c>
      <c r="AV519" s="15" t="s">
        <v>160</v>
      </c>
      <c r="AW519" s="15" t="s">
        <v>37</v>
      </c>
      <c r="AX519" s="15" t="s">
        <v>86</v>
      </c>
      <c r="AY519" s="256" t="s">
        <v>153</v>
      </c>
    </row>
    <row r="520" s="2" customFormat="1" ht="16.5" customHeight="1">
      <c r="A520" s="40"/>
      <c r="B520" s="41"/>
      <c r="C520" s="206" t="s">
        <v>975</v>
      </c>
      <c r="D520" s="206" t="s">
        <v>155</v>
      </c>
      <c r="E520" s="207" t="s">
        <v>961</v>
      </c>
      <c r="F520" s="208" t="s">
        <v>962</v>
      </c>
      <c r="G520" s="209" t="s">
        <v>274</v>
      </c>
      <c r="H520" s="210">
        <v>110.92</v>
      </c>
      <c r="I520" s="211"/>
      <c r="J520" s="212">
        <f>ROUND(I520*H520,2)</f>
        <v>0</v>
      </c>
      <c r="K520" s="208" t="s">
        <v>159</v>
      </c>
      <c r="L520" s="46"/>
      <c r="M520" s="213" t="s">
        <v>19</v>
      </c>
      <c r="N520" s="214" t="s">
        <v>49</v>
      </c>
      <c r="O520" s="86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160</v>
      </c>
      <c r="AT520" s="217" t="s">
        <v>155</v>
      </c>
      <c r="AU520" s="217" t="s">
        <v>88</v>
      </c>
      <c r="AY520" s="19" t="s">
        <v>153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86</v>
      </c>
      <c r="BK520" s="218">
        <f>ROUND(I520*H520,2)</f>
        <v>0</v>
      </c>
      <c r="BL520" s="19" t="s">
        <v>160</v>
      </c>
      <c r="BM520" s="217" t="s">
        <v>978</v>
      </c>
    </row>
    <row r="521" s="2" customFormat="1">
      <c r="A521" s="40"/>
      <c r="B521" s="41"/>
      <c r="C521" s="42"/>
      <c r="D521" s="219" t="s">
        <v>161</v>
      </c>
      <c r="E521" s="42"/>
      <c r="F521" s="220" t="s">
        <v>964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161</v>
      </c>
      <c r="AU521" s="19" t="s">
        <v>88</v>
      </c>
    </row>
    <row r="522" s="13" customFormat="1">
      <c r="A522" s="13"/>
      <c r="B522" s="224"/>
      <c r="C522" s="225"/>
      <c r="D522" s="226" t="s">
        <v>163</v>
      </c>
      <c r="E522" s="227" t="s">
        <v>19</v>
      </c>
      <c r="F522" s="228" t="s">
        <v>1793</v>
      </c>
      <c r="G522" s="225"/>
      <c r="H522" s="229">
        <v>110.92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163</v>
      </c>
      <c r="AU522" s="235" t="s">
        <v>88</v>
      </c>
      <c r="AV522" s="13" t="s">
        <v>88</v>
      </c>
      <c r="AW522" s="13" t="s">
        <v>37</v>
      </c>
      <c r="AX522" s="13" t="s">
        <v>78</v>
      </c>
      <c r="AY522" s="235" t="s">
        <v>153</v>
      </c>
    </row>
    <row r="523" s="15" customFormat="1">
      <c r="A523" s="15"/>
      <c r="B523" s="246"/>
      <c r="C523" s="247"/>
      <c r="D523" s="226" t="s">
        <v>163</v>
      </c>
      <c r="E523" s="248" t="s">
        <v>19</v>
      </c>
      <c r="F523" s="249" t="s">
        <v>166</v>
      </c>
      <c r="G523" s="247"/>
      <c r="H523" s="250">
        <v>110.92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163</v>
      </c>
      <c r="AU523" s="256" t="s">
        <v>88</v>
      </c>
      <c r="AV523" s="15" t="s">
        <v>160</v>
      </c>
      <c r="AW523" s="15" t="s">
        <v>37</v>
      </c>
      <c r="AX523" s="15" t="s">
        <v>86</v>
      </c>
      <c r="AY523" s="256" t="s">
        <v>153</v>
      </c>
    </row>
    <row r="524" s="2" customFormat="1" ht="33" customHeight="1">
      <c r="A524" s="40"/>
      <c r="B524" s="41"/>
      <c r="C524" s="206" t="s">
        <v>421</v>
      </c>
      <c r="D524" s="206" t="s">
        <v>155</v>
      </c>
      <c r="E524" s="207" t="s">
        <v>966</v>
      </c>
      <c r="F524" s="208" t="s">
        <v>967</v>
      </c>
      <c r="G524" s="209" t="s">
        <v>274</v>
      </c>
      <c r="H524" s="210">
        <v>12</v>
      </c>
      <c r="I524" s="211"/>
      <c r="J524" s="212">
        <f>ROUND(I524*H524,2)</f>
        <v>0</v>
      </c>
      <c r="K524" s="208" t="s">
        <v>159</v>
      </c>
      <c r="L524" s="46"/>
      <c r="M524" s="213" t="s">
        <v>19</v>
      </c>
      <c r="N524" s="214" t="s">
        <v>49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160</v>
      </c>
      <c r="AT524" s="217" t="s">
        <v>155</v>
      </c>
      <c r="AU524" s="217" t="s">
        <v>88</v>
      </c>
      <c r="AY524" s="19" t="s">
        <v>153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86</v>
      </c>
      <c r="BK524" s="218">
        <f>ROUND(I524*H524,2)</f>
        <v>0</v>
      </c>
      <c r="BL524" s="19" t="s">
        <v>160</v>
      </c>
      <c r="BM524" s="217" t="s">
        <v>994</v>
      </c>
    </row>
    <row r="525" s="2" customFormat="1">
      <c r="A525" s="40"/>
      <c r="B525" s="41"/>
      <c r="C525" s="42"/>
      <c r="D525" s="219" t="s">
        <v>161</v>
      </c>
      <c r="E525" s="42"/>
      <c r="F525" s="220" t="s">
        <v>969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161</v>
      </c>
      <c r="AU525" s="19" t="s">
        <v>88</v>
      </c>
    </row>
    <row r="526" s="13" customFormat="1">
      <c r="A526" s="13"/>
      <c r="B526" s="224"/>
      <c r="C526" s="225"/>
      <c r="D526" s="226" t="s">
        <v>163</v>
      </c>
      <c r="E526" s="227" t="s">
        <v>19</v>
      </c>
      <c r="F526" s="228" t="s">
        <v>1794</v>
      </c>
      <c r="G526" s="225"/>
      <c r="H526" s="229">
        <v>12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163</v>
      </c>
      <c r="AU526" s="235" t="s">
        <v>88</v>
      </c>
      <c r="AV526" s="13" t="s">
        <v>88</v>
      </c>
      <c r="AW526" s="13" t="s">
        <v>37</v>
      </c>
      <c r="AX526" s="13" t="s">
        <v>78</v>
      </c>
      <c r="AY526" s="235" t="s">
        <v>153</v>
      </c>
    </row>
    <row r="527" s="15" customFormat="1">
      <c r="A527" s="15"/>
      <c r="B527" s="246"/>
      <c r="C527" s="247"/>
      <c r="D527" s="226" t="s">
        <v>163</v>
      </c>
      <c r="E527" s="248" t="s">
        <v>19</v>
      </c>
      <c r="F527" s="249" t="s">
        <v>166</v>
      </c>
      <c r="G527" s="247"/>
      <c r="H527" s="250">
        <v>12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163</v>
      </c>
      <c r="AU527" s="256" t="s">
        <v>88</v>
      </c>
      <c r="AV527" s="15" t="s">
        <v>160</v>
      </c>
      <c r="AW527" s="15" t="s">
        <v>37</v>
      </c>
      <c r="AX527" s="15" t="s">
        <v>86</v>
      </c>
      <c r="AY527" s="256" t="s">
        <v>153</v>
      </c>
    </row>
    <row r="528" s="2" customFormat="1" ht="16.5" customHeight="1">
      <c r="A528" s="40"/>
      <c r="B528" s="41"/>
      <c r="C528" s="257" t="s">
        <v>995</v>
      </c>
      <c r="D528" s="257" t="s">
        <v>220</v>
      </c>
      <c r="E528" s="258" t="s">
        <v>1795</v>
      </c>
      <c r="F528" s="259" t="s">
        <v>972</v>
      </c>
      <c r="G528" s="260" t="s">
        <v>274</v>
      </c>
      <c r="H528" s="261">
        <v>12.119999999999999</v>
      </c>
      <c r="I528" s="262"/>
      <c r="J528" s="263">
        <f>ROUND(I528*H528,2)</f>
        <v>0</v>
      </c>
      <c r="K528" s="259" t="s">
        <v>159</v>
      </c>
      <c r="L528" s="264"/>
      <c r="M528" s="265" t="s">
        <v>19</v>
      </c>
      <c r="N528" s="266" t="s">
        <v>49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182</v>
      </c>
      <c r="AT528" s="217" t="s">
        <v>220</v>
      </c>
      <c r="AU528" s="217" t="s">
        <v>88</v>
      </c>
      <c r="AY528" s="19" t="s">
        <v>153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86</v>
      </c>
      <c r="BK528" s="218">
        <f>ROUND(I528*H528,2)</f>
        <v>0</v>
      </c>
      <c r="BL528" s="19" t="s">
        <v>160</v>
      </c>
      <c r="BM528" s="217" t="s">
        <v>996</v>
      </c>
    </row>
    <row r="529" s="13" customFormat="1">
      <c r="A529" s="13"/>
      <c r="B529" s="224"/>
      <c r="C529" s="225"/>
      <c r="D529" s="226" t="s">
        <v>163</v>
      </c>
      <c r="E529" s="227" t="s">
        <v>19</v>
      </c>
      <c r="F529" s="228" t="s">
        <v>1796</v>
      </c>
      <c r="G529" s="225"/>
      <c r="H529" s="229">
        <v>12.119999999999999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163</v>
      </c>
      <c r="AU529" s="235" t="s">
        <v>88</v>
      </c>
      <c r="AV529" s="13" t="s">
        <v>88</v>
      </c>
      <c r="AW529" s="13" t="s">
        <v>37</v>
      </c>
      <c r="AX529" s="13" t="s">
        <v>78</v>
      </c>
      <c r="AY529" s="235" t="s">
        <v>153</v>
      </c>
    </row>
    <row r="530" s="15" customFormat="1">
      <c r="A530" s="15"/>
      <c r="B530" s="246"/>
      <c r="C530" s="247"/>
      <c r="D530" s="226" t="s">
        <v>163</v>
      </c>
      <c r="E530" s="248" t="s">
        <v>19</v>
      </c>
      <c r="F530" s="249" t="s">
        <v>166</v>
      </c>
      <c r="G530" s="247"/>
      <c r="H530" s="250">
        <v>12.119999999999999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6" t="s">
        <v>163</v>
      </c>
      <c r="AU530" s="256" t="s">
        <v>88</v>
      </c>
      <c r="AV530" s="15" t="s">
        <v>160</v>
      </c>
      <c r="AW530" s="15" t="s">
        <v>37</v>
      </c>
      <c r="AX530" s="15" t="s">
        <v>86</v>
      </c>
      <c r="AY530" s="256" t="s">
        <v>153</v>
      </c>
    </row>
    <row r="531" s="2" customFormat="1" ht="44.25" customHeight="1">
      <c r="A531" s="40"/>
      <c r="B531" s="41"/>
      <c r="C531" s="206" t="s">
        <v>425</v>
      </c>
      <c r="D531" s="206" t="s">
        <v>155</v>
      </c>
      <c r="E531" s="207" t="s">
        <v>976</v>
      </c>
      <c r="F531" s="208" t="s">
        <v>977</v>
      </c>
      <c r="G531" s="209" t="s">
        <v>274</v>
      </c>
      <c r="H531" s="210">
        <v>31.800000000000001</v>
      </c>
      <c r="I531" s="211"/>
      <c r="J531" s="212">
        <f>ROUND(I531*H531,2)</f>
        <v>0</v>
      </c>
      <c r="K531" s="208" t="s">
        <v>159</v>
      </c>
      <c r="L531" s="46"/>
      <c r="M531" s="213" t="s">
        <v>19</v>
      </c>
      <c r="N531" s="214" t="s">
        <v>49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160</v>
      </c>
      <c r="AT531" s="217" t="s">
        <v>155</v>
      </c>
      <c r="AU531" s="217" t="s">
        <v>88</v>
      </c>
      <c r="AY531" s="19" t="s">
        <v>153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86</v>
      </c>
      <c r="BK531" s="218">
        <f>ROUND(I531*H531,2)</f>
        <v>0</v>
      </c>
      <c r="BL531" s="19" t="s">
        <v>160</v>
      </c>
      <c r="BM531" s="217" t="s">
        <v>998</v>
      </c>
    </row>
    <row r="532" s="2" customFormat="1">
      <c r="A532" s="40"/>
      <c r="B532" s="41"/>
      <c r="C532" s="42"/>
      <c r="D532" s="219" t="s">
        <v>161</v>
      </c>
      <c r="E532" s="42"/>
      <c r="F532" s="220" t="s">
        <v>979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161</v>
      </c>
      <c r="AU532" s="19" t="s">
        <v>88</v>
      </c>
    </row>
    <row r="533" s="13" customFormat="1">
      <c r="A533" s="13"/>
      <c r="B533" s="224"/>
      <c r="C533" s="225"/>
      <c r="D533" s="226" t="s">
        <v>163</v>
      </c>
      <c r="E533" s="227" t="s">
        <v>19</v>
      </c>
      <c r="F533" s="228" t="s">
        <v>1797</v>
      </c>
      <c r="G533" s="225"/>
      <c r="H533" s="229">
        <v>31.800000000000001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163</v>
      </c>
      <c r="AU533" s="235" t="s">
        <v>88</v>
      </c>
      <c r="AV533" s="13" t="s">
        <v>88</v>
      </c>
      <c r="AW533" s="13" t="s">
        <v>37</v>
      </c>
      <c r="AX533" s="13" t="s">
        <v>78</v>
      </c>
      <c r="AY533" s="235" t="s">
        <v>153</v>
      </c>
    </row>
    <row r="534" s="14" customFormat="1">
      <c r="A534" s="14"/>
      <c r="B534" s="236"/>
      <c r="C534" s="237"/>
      <c r="D534" s="226" t="s">
        <v>163</v>
      </c>
      <c r="E534" s="238" t="s">
        <v>19</v>
      </c>
      <c r="F534" s="239" t="s">
        <v>981</v>
      </c>
      <c r="G534" s="237"/>
      <c r="H534" s="238" t="s">
        <v>19</v>
      </c>
      <c r="I534" s="240"/>
      <c r="J534" s="237"/>
      <c r="K534" s="237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163</v>
      </c>
      <c r="AU534" s="245" t="s">
        <v>88</v>
      </c>
      <c r="AV534" s="14" t="s">
        <v>86</v>
      </c>
      <c r="AW534" s="14" t="s">
        <v>37</v>
      </c>
      <c r="AX534" s="14" t="s">
        <v>78</v>
      </c>
      <c r="AY534" s="245" t="s">
        <v>153</v>
      </c>
    </row>
    <row r="535" s="15" customFormat="1">
      <c r="A535" s="15"/>
      <c r="B535" s="246"/>
      <c r="C535" s="247"/>
      <c r="D535" s="226" t="s">
        <v>163</v>
      </c>
      <c r="E535" s="248" t="s">
        <v>19</v>
      </c>
      <c r="F535" s="249" t="s">
        <v>166</v>
      </c>
      <c r="G535" s="247"/>
      <c r="H535" s="250">
        <v>31.800000000000001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163</v>
      </c>
      <c r="AU535" s="256" t="s">
        <v>88</v>
      </c>
      <c r="AV535" s="15" t="s">
        <v>160</v>
      </c>
      <c r="AW535" s="15" t="s">
        <v>37</v>
      </c>
      <c r="AX535" s="15" t="s">
        <v>86</v>
      </c>
      <c r="AY535" s="256" t="s">
        <v>153</v>
      </c>
    </row>
    <row r="536" s="12" customFormat="1" ht="22.8" customHeight="1">
      <c r="A536" s="12"/>
      <c r="B536" s="190"/>
      <c r="C536" s="191"/>
      <c r="D536" s="192" t="s">
        <v>77</v>
      </c>
      <c r="E536" s="204" t="s">
        <v>546</v>
      </c>
      <c r="F536" s="204" t="s">
        <v>547</v>
      </c>
      <c r="G536" s="191"/>
      <c r="H536" s="191"/>
      <c r="I536" s="194"/>
      <c r="J536" s="205">
        <f>BK536</f>
        <v>0</v>
      </c>
      <c r="K536" s="191"/>
      <c r="L536" s="196"/>
      <c r="M536" s="197"/>
      <c r="N536" s="198"/>
      <c r="O536" s="198"/>
      <c r="P536" s="199">
        <f>SUM(P537:P552)</f>
        <v>0</v>
      </c>
      <c r="Q536" s="198"/>
      <c r="R536" s="199">
        <f>SUM(R537:R552)</f>
        <v>0</v>
      </c>
      <c r="S536" s="198"/>
      <c r="T536" s="200">
        <f>SUM(T537:T552)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1" t="s">
        <v>86</v>
      </c>
      <c r="AT536" s="202" t="s">
        <v>77</v>
      </c>
      <c r="AU536" s="202" t="s">
        <v>86</v>
      </c>
      <c r="AY536" s="201" t="s">
        <v>153</v>
      </c>
      <c r="BK536" s="203">
        <f>SUM(BK537:BK552)</f>
        <v>0</v>
      </c>
    </row>
    <row r="537" s="2" customFormat="1" ht="24.15" customHeight="1">
      <c r="A537" s="40"/>
      <c r="B537" s="41"/>
      <c r="C537" s="206" t="s">
        <v>999</v>
      </c>
      <c r="D537" s="206" t="s">
        <v>155</v>
      </c>
      <c r="E537" s="207" t="s">
        <v>549</v>
      </c>
      <c r="F537" s="208" t="s">
        <v>550</v>
      </c>
      <c r="G537" s="209" t="s">
        <v>223</v>
      </c>
      <c r="H537" s="210">
        <v>94.546000000000006</v>
      </c>
      <c r="I537" s="211"/>
      <c r="J537" s="212">
        <f>ROUND(I537*H537,2)</f>
        <v>0</v>
      </c>
      <c r="K537" s="208" t="s">
        <v>159</v>
      </c>
      <c r="L537" s="46"/>
      <c r="M537" s="213" t="s">
        <v>19</v>
      </c>
      <c r="N537" s="214" t="s">
        <v>49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160</v>
      </c>
      <c r="AT537" s="217" t="s">
        <v>155</v>
      </c>
      <c r="AU537" s="217" t="s">
        <v>88</v>
      </c>
      <c r="AY537" s="19" t="s">
        <v>153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86</v>
      </c>
      <c r="BK537" s="218">
        <f>ROUND(I537*H537,2)</f>
        <v>0</v>
      </c>
      <c r="BL537" s="19" t="s">
        <v>160</v>
      </c>
      <c r="BM537" s="217" t="s">
        <v>1002</v>
      </c>
    </row>
    <row r="538" s="2" customFormat="1">
      <c r="A538" s="40"/>
      <c r="B538" s="41"/>
      <c r="C538" s="42"/>
      <c r="D538" s="219" t="s">
        <v>161</v>
      </c>
      <c r="E538" s="42"/>
      <c r="F538" s="220" t="s">
        <v>552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161</v>
      </c>
      <c r="AU538" s="19" t="s">
        <v>88</v>
      </c>
    </row>
    <row r="539" s="2" customFormat="1" ht="24.15" customHeight="1">
      <c r="A539" s="40"/>
      <c r="B539" s="41"/>
      <c r="C539" s="206" t="s">
        <v>428</v>
      </c>
      <c r="D539" s="206" t="s">
        <v>155</v>
      </c>
      <c r="E539" s="207" t="s">
        <v>553</v>
      </c>
      <c r="F539" s="208" t="s">
        <v>554</v>
      </c>
      <c r="G539" s="209" t="s">
        <v>223</v>
      </c>
      <c r="H539" s="210">
        <v>1323.644</v>
      </c>
      <c r="I539" s="211"/>
      <c r="J539" s="212">
        <f>ROUND(I539*H539,2)</f>
        <v>0</v>
      </c>
      <c r="K539" s="208" t="s">
        <v>159</v>
      </c>
      <c r="L539" s="46"/>
      <c r="M539" s="213" t="s">
        <v>19</v>
      </c>
      <c r="N539" s="214" t="s">
        <v>49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160</v>
      </c>
      <c r="AT539" s="217" t="s">
        <v>155</v>
      </c>
      <c r="AU539" s="217" t="s">
        <v>88</v>
      </c>
      <c r="AY539" s="19" t="s">
        <v>153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86</v>
      </c>
      <c r="BK539" s="218">
        <f>ROUND(I539*H539,2)</f>
        <v>0</v>
      </c>
      <c r="BL539" s="19" t="s">
        <v>160</v>
      </c>
      <c r="BM539" s="217" t="s">
        <v>1006</v>
      </c>
    </row>
    <row r="540" s="2" customFormat="1">
      <c r="A540" s="40"/>
      <c r="B540" s="41"/>
      <c r="C540" s="42"/>
      <c r="D540" s="219" t="s">
        <v>161</v>
      </c>
      <c r="E540" s="42"/>
      <c r="F540" s="220" t="s">
        <v>556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161</v>
      </c>
      <c r="AU540" s="19" t="s">
        <v>88</v>
      </c>
    </row>
    <row r="541" s="13" customFormat="1">
      <c r="A541" s="13"/>
      <c r="B541" s="224"/>
      <c r="C541" s="225"/>
      <c r="D541" s="226" t="s">
        <v>163</v>
      </c>
      <c r="E541" s="227" t="s">
        <v>19</v>
      </c>
      <c r="F541" s="228" t="s">
        <v>1798</v>
      </c>
      <c r="G541" s="225"/>
      <c r="H541" s="229">
        <v>1323.644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163</v>
      </c>
      <c r="AU541" s="235" t="s">
        <v>88</v>
      </c>
      <c r="AV541" s="13" t="s">
        <v>88</v>
      </c>
      <c r="AW541" s="13" t="s">
        <v>37</v>
      </c>
      <c r="AX541" s="13" t="s">
        <v>78</v>
      </c>
      <c r="AY541" s="235" t="s">
        <v>153</v>
      </c>
    </row>
    <row r="542" s="15" customFormat="1">
      <c r="A542" s="15"/>
      <c r="B542" s="246"/>
      <c r="C542" s="247"/>
      <c r="D542" s="226" t="s">
        <v>163</v>
      </c>
      <c r="E542" s="248" t="s">
        <v>19</v>
      </c>
      <c r="F542" s="249" t="s">
        <v>166</v>
      </c>
      <c r="G542" s="247"/>
      <c r="H542" s="250">
        <v>1323.644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163</v>
      </c>
      <c r="AU542" s="256" t="s">
        <v>88</v>
      </c>
      <c r="AV542" s="15" t="s">
        <v>160</v>
      </c>
      <c r="AW542" s="15" t="s">
        <v>37</v>
      </c>
      <c r="AX542" s="15" t="s">
        <v>86</v>
      </c>
      <c r="AY542" s="256" t="s">
        <v>153</v>
      </c>
    </row>
    <row r="543" s="2" customFormat="1" ht="16.5" customHeight="1">
      <c r="A543" s="40"/>
      <c r="B543" s="41"/>
      <c r="C543" s="206" t="s">
        <v>1009</v>
      </c>
      <c r="D543" s="206" t="s">
        <v>155</v>
      </c>
      <c r="E543" s="207" t="s">
        <v>559</v>
      </c>
      <c r="F543" s="208" t="s">
        <v>560</v>
      </c>
      <c r="G543" s="209" t="s">
        <v>223</v>
      </c>
      <c r="H543" s="210">
        <v>94.546000000000006</v>
      </c>
      <c r="I543" s="211"/>
      <c r="J543" s="212">
        <f>ROUND(I543*H543,2)</f>
        <v>0</v>
      </c>
      <c r="K543" s="208" t="s">
        <v>159</v>
      </c>
      <c r="L543" s="46"/>
      <c r="M543" s="213" t="s">
        <v>19</v>
      </c>
      <c r="N543" s="214" t="s">
        <v>49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160</v>
      </c>
      <c r="AT543" s="217" t="s">
        <v>155</v>
      </c>
      <c r="AU543" s="217" t="s">
        <v>88</v>
      </c>
      <c r="AY543" s="19" t="s">
        <v>153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86</v>
      </c>
      <c r="BK543" s="218">
        <f>ROUND(I543*H543,2)</f>
        <v>0</v>
      </c>
      <c r="BL543" s="19" t="s">
        <v>160</v>
      </c>
      <c r="BM543" s="217" t="s">
        <v>1012</v>
      </c>
    </row>
    <row r="544" s="2" customFormat="1">
      <c r="A544" s="40"/>
      <c r="B544" s="41"/>
      <c r="C544" s="42"/>
      <c r="D544" s="219" t="s">
        <v>161</v>
      </c>
      <c r="E544" s="42"/>
      <c r="F544" s="220" t="s">
        <v>562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161</v>
      </c>
      <c r="AU544" s="19" t="s">
        <v>88</v>
      </c>
    </row>
    <row r="545" s="2" customFormat="1" ht="24.15" customHeight="1">
      <c r="A545" s="40"/>
      <c r="B545" s="41"/>
      <c r="C545" s="206" t="s">
        <v>432</v>
      </c>
      <c r="D545" s="206" t="s">
        <v>155</v>
      </c>
      <c r="E545" s="207" t="s">
        <v>1000</v>
      </c>
      <c r="F545" s="208" t="s">
        <v>1001</v>
      </c>
      <c r="G545" s="209" t="s">
        <v>223</v>
      </c>
      <c r="H545" s="210">
        <v>26.917000000000002</v>
      </c>
      <c r="I545" s="211"/>
      <c r="J545" s="212">
        <f>ROUND(I545*H545,2)</f>
        <v>0</v>
      </c>
      <c r="K545" s="208" t="s">
        <v>159</v>
      </c>
      <c r="L545" s="46"/>
      <c r="M545" s="213" t="s">
        <v>19</v>
      </c>
      <c r="N545" s="214" t="s">
        <v>49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160</v>
      </c>
      <c r="AT545" s="217" t="s">
        <v>155</v>
      </c>
      <c r="AU545" s="217" t="s">
        <v>88</v>
      </c>
      <c r="AY545" s="19" t="s">
        <v>153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86</v>
      </c>
      <c r="BK545" s="218">
        <f>ROUND(I545*H545,2)</f>
        <v>0</v>
      </c>
      <c r="BL545" s="19" t="s">
        <v>160</v>
      </c>
      <c r="BM545" s="217" t="s">
        <v>1016</v>
      </c>
    </row>
    <row r="546" s="2" customFormat="1">
      <c r="A546" s="40"/>
      <c r="B546" s="41"/>
      <c r="C546" s="42"/>
      <c r="D546" s="219" t="s">
        <v>161</v>
      </c>
      <c r="E546" s="42"/>
      <c r="F546" s="220" t="s">
        <v>1003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161</v>
      </c>
      <c r="AU546" s="19" t="s">
        <v>88</v>
      </c>
    </row>
    <row r="547" s="13" customFormat="1">
      <c r="A547" s="13"/>
      <c r="B547" s="224"/>
      <c r="C547" s="225"/>
      <c r="D547" s="226" t="s">
        <v>163</v>
      </c>
      <c r="E547" s="227" t="s">
        <v>19</v>
      </c>
      <c r="F547" s="228" t="s">
        <v>1799</v>
      </c>
      <c r="G547" s="225"/>
      <c r="H547" s="229">
        <v>26.917000000000002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163</v>
      </c>
      <c r="AU547" s="235" t="s">
        <v>88</v>
      </c>
      <c r="AV547" s="13" t="s">
        <v>88</v>
      </c>
      <c r="AW547" s="13" t="s">
        <v>37</v>
      </c>
      <c r="AX547" s="13" t="s">
        <v>78</v>
      </c>
      <c r="AY547" s="235" t="s">
        <v>153</v>
      </c>
    </row>
    <row r="548" s="15" customFormat="1">
      <c r="A548" s="15"/>
      <c r="B548" s="246"/>
      <c r="C548" s="247"/>
      <c r="D548" s="226" t="s">
        <v>163</v>
      </c>
      <c r="E548" s="248" t="s">
        <v>19</v>
      </c>
      <c r="F548" s="249" t="s">
        <v>166</v>
      </c>
      <c r="G548" s="247"/>
      <c r="H548" s="250">
        <v>26.917000000000002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163</v>
      </c>
      <c r="AU548" s="256" t="s">
        <v>88</v>
      </c>
      <c r="AV548" s="15" t="s">
        <v>160</v>
      </c>
      <c r="AW548" s="15" t="s">
        <v>37</v>
      </c>
      <c r="AX548" s="15" t="s">
        <v>86</v>
      </c>
      <c r="AY548" s="256" t="s">
        <v>153</v>
      </c>
    </row>
    <row r="549" s="2" customFormat="1" ht="24.15" customHeight="1">
      <c r="A549" s="40"/>
      <c r="B549" s="41"/>
      <c r="C549" s="206" t="s">
        <v>1022</v>
      </c>
      <c r="D549" s="206" t="s">
        <v>155</v>
      </c>
      <c r="E549" s="207" t="s">
        <v>1005</v>
      </c>
      <c r="F549" s="208" t="s">
        <v>235</v>
      </c>
      <c r="G549" s="209" t="s">
        <v>223</v>
      </c>
      <c r="H549" s="210">
        <v>67.629000000000005</v>
      </c>
      <c r="I549" s="211"/>
      <c r="J549" s="212">
        <f>ROUND(I549*H549,2)</f>
        <v>0</v>
      </c>
      <c r="K549" s="208" t="s">
        <v>159</v>
      </c>
      <c r="L549" s="46"/>
      <c r="M549" s="213" t="s">
        <v>19</v>
      </c>
      <c r="N549" s="214" t="s">
        <v>49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160</v>
      </c>
      <c r="AT549" s="217" t="s">
        <v>155</v>
      </c>
      <c r="AU549" s="217" t="s">
        <v>88</v>
      </c>
      <c r="AY549" s="19" t="s">
        <v>153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86</v>
      </c>
      <c r="BK549" s="218">
        <f>ROUND(I549*H549,2)</f>
        <v>0</v>
      </c>
      <c r="BL549" s="19" t="s">
        <v>160</v>
      </c>
      <c r="BM549" s="217" t="s">
        <v>1025</v>
      </c>
    </row>
    <row r="550" s="2" customFormat="1">
      <c r="A550" s="40"/>
      <c r="B550" s="41"/>
      <c r="C550" s="42"/>
      <c r="D550" s="219" t="s">
        <v>161</v>
      </c>
      <c r="E550" s="42"/>
      <c r="F550" s="220" t="s">
        <v>1007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161</v>
      </c>
      <c r="AU550" s="19" t="s">
        <v>88</v>
      </c>
    </row>
    <row r="551" s="13" customFormat="1">
      <c r="A551" s="13"/>
      <c r="B551" s="224"/>
      <c r="C551" s="225"/>
      <c r="D551" s="226" t="s">
        <v>163</v>
      </c>
      <c r="E551" s="227" t="s">
        <v>19</v>
      </c>
      <c r="F551" s="228" t="s">
        <v>1800</v>
      </c>
      <c r="G551" s="225"/>
      <c r="H551" s="229">
        <v>67.629000000000005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163</v>
      </c>
      <c r="AU551" s="235" t="s">
        <v>88</v>
      </c>
      <c r="AV551" s="13" t="s">
        <v>88</v>
      </c>
      <c r="AW551" s="13" t="s">
        <v>37</v>
      </c>
      <c r="AX551" s="13" t="s">
        <v>78</v>
      </c>
      <c r="AY551" s="235" t="s">
        <v>153</v>
      </c>
    </row>
    <row r="552" s="15" customFormat="1">
      <c r="A552" s="15"/>
      <c r="B552" s="246"/>
      <c r="C552" s="247"/>
      <c r="D552" s="226" t="s">
        <v>163</v>
      </c>
      <c r="E552" s="248" t="s">
        <v>19</v>
      </c>
      <c r="F552" s="249" t="s">
        <v>166</v>
      </c>
      <c r="G552" s="247"/>
      <c r="H552" s="250">
        <v>67.629000000000005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163</v>
      </c>
      <c r="AU552" s="256" t="s">
        <v>88</v>
      </c>
      <c r="AV552" s="15" t="s">
        <v>160</v>
      </c>
      <c r="AW552" s="15" t="s">
        <v>37</v>
      </c>
      <c r="AX552" s="15" t="s">
        <v>86</v>
      </c>
      <c r="AY552" s="256" t="s">
        <v>153</v>
      </c>
    </row>
    <row r="553" s="12" customFormat="1" ht="22.8" customHeight="1">
      <c r="A553" s="12"/>
      <c r="B553" s="190"/>
      <c r="C553" s="191"/>
      <c r="D553" s="192" t="s">
        <v>77</v>
      </c>
      <c r="E553" s="204" t="s">
        <v>570</v>
      </c>
      <c r="F553" s="204" t="s">
        <v>571</v>
      </c>
      <c r="G553" s="191"/>
      <c r="H553" s="191"/>
      <c r="I553" s="194"/>
      <c r="J553" s="205">
        <f>BK553</f>
        <v>0</v>
      </c>
      <c r="K553" s="191"/>
      <c r="L553" s="196"/>
      <c r="M553" s="197"/>
      <c r="N553" s="198"/>
      <c r="O553" s="198"/>
      <c r="P553" s="199">
        <f>SUM(P554:P557)</f>
        <v>0</v>
      </c>
      <c r="Q553" s="198"/>
      <c r="R553" s="199">
        <f>SUM(R554:R557)</f>
        <v>0</v>
      </c>
      <c r="S553" s="198"/>
      <c r="T553" s="200">
        <f>SUM(T554:T557)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01" t="s">
        <v>86</v>
      </c>
      <c r="AT553" s="202" t="s">
        <v>77</v>
      </c>
      <c r="AU553" s="202" t="s">
        <v>86</v>
      </c>
      <c r="AY553" s="201" t="s">
        <v>153</v>
      </c>
      <c r="BK553" s="203">
        <f>SUM(BK554:BK557)</f>
        <v>0</v>
      </c>
    </row>
    <row r="554" s="2" customFormat="1" ht="24.15" customHeight="1">
      <c r="A554" s="40"/>
      <c r="B554" s="41"/>
      <c r="C554" s="206" t="s">
        <v>435</v>
      </c>
      <c r="D554" s="206" t="s">
        <v>155</v>
      </c>
      <c r="E554" s="207" t="s">
        <v>1010</v>
      </c>
      <c r="F554" s="208" t="s">
        <v>1011</v>
      </c>
      <c r="G554" s="209" t="s">
        <v>223</v>
      </c>
      <c r="H554" s="210">
        <v>1096.5699999999999</v>
      </c>
      <c r="I554" s="211"/>
      <c r="J554" s="212">
        <f>ROUND(I554*H554,2)</f>
        <v>0</v>
      </c>
      <c r="K554" s="208" t="s">
        <v>159</v>
      </c>
      <c r="L554" s="46"/>
      <c r="M554" s="213" t="s">
        <v>19</v>
      </c>
      <c r="N554" s="214" t="s">
        <v>49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160</v>
      </c>
      <c r="AT554" s="217" t="s">
        <v>155</v>
      </c>
      <c r="AU554" s="217" t="s">
        <v>88</v>
      </c>
      <c r="AY554" s="19" t="s">
        <v>153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86</v>
      </c>
      <c r="BK554" s="218">
        <f>ROUND(I554*H554,2)</f>
        <v>0</v>
      </c>
      <c r="BL554" s="19" t="s">
        <v>160</v>
      </c>
      <c r="BM554" s="217" t="s">
        <v>1030</v>
      </c>
    </row>
    <row r="555" s="2" customFormat="1">
      <c r="A555" s="40"/>
      <c r="B555" s="41"/>
      <c r="C555" s="42"/>
      <c r="D555" s="219" t="s">
        <v>161</v>
      </c>
      <c r="E555" s="42"/>
      <c r="F555" s="220" t="s">
        <v>1013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161</v>
      </c>
      <c r="AU555" s="19" t="s">
        <v>88</v>
      </c>
    </row>
    <row r="556" s="2" customFormat="1" ht="24.15" customHeight="1">
      <c r="A556" s="40"/>
      <c r="B556" s="41"/>
      <c r="C556" s="206" t="s">
        <v>1031</v>
      </c>
      <c r="D556" s="206" t="s">
        <v>155</v>
      </c>
      <c r="E556" s="207" t="s">
        <v>1014</v>
      </c>
      <c r="F556" s="208" t="s">
        <v>1015</v>
      </c>
      <c r="G556" s="209" t="s">
        <v>223</v>
      </c>
      <c r="H556" s="210">
        <v>1096.5699999999999</v>
      </c>
      <c r="I556" s="211"/>
      <c r="J556" s="212">
        <f>ROUND(I556*H556,2)</f>
        <v>0</v>
      </c>
      <c r="K556" s="208" t="s">
        <v>159</v>
      </c>
      <c r="L556" s="46"/>
      <c r="M556" s="213" t="s">
        <v>19</v>
      </c>
      <c r="N556" s="214" t="s">
        <v>49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160</v>
      </c>
      <c r="AT556" s="217" t="s">
        <v>155</v>
      </c>
      <c r="AU556" s="217" t="s">
        <v>88</v>
      </c>
      <c r="AY556" s="19" t="s">
        <v>153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86</v>
      </c>
      <c r="BK556" s="218">
        <f>ROUND(I556*H556,2)</f>
        <v>0</v>
      </c>
      <c r="BL556" s="19" t="s">
        <v>160</v>
      </c>
      <c r="BM556" s="217" t="s">
        <v>1034</v>
      </c>
    </row>
    <row r="557" s="2" customFormat="1">
      <c r="A557" s="40"/>
      <c r="B557" s="41"/>
      <c r="C557" s="42"/>
      <c r="D557" s="219" t="s">
        <v>161</v>
      </c>
      <c r="E557" s="42"/>
      <c r="F557" s="220" t="s">
        <v>1017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161</v>
      </c>
      <c r="AU557" s="19" t="s">
        <v>88</v>
      </c>
    </row>
    <row r="558" s="12" customFormat="1" ht="25.92" customHeight="1">
      <c r="A558" s="12"/>
      <c r="B558" s="190"/>
      <c r="C558" s="191"/>
      <c r="D558" s="192" t="s">
        <v>77</v>
      </c>
      <c r="E558" s="193" t="s">
        <v>1018</v>
      </c>
      <c r="F558" s="193" t="s">
        <v>1019</v>
      </c>
      <c r="G558" s="191"/>
      <c r="H558" s="191"/>
      <c r="I558" s="194"/>
      <c r="J558" s="195">
        <f>BK558</f>
        <v>0</v>
      </c>
      <c r="K558" s="191"/>
      <c r="L558" s="196"/>
      <c r="M558" s="197"/>
      <c r="N558" s="198"/>
      <c r="O558" s="198"/>
      <c r="P558" s="199">
        <f>P559+P566</f>
        <v>0</v>
      </c>
      <c r="Q558" s="198"/>
      <c r="R558" s="199">
        <f>R559+R566</f>
        <v>0</v>
      </c>
      <c r="S558" s="198"/>
      <c r="T558" s="200">
        <f>T559+T566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1" t="s">
        <v>88</v>
      </c>
      <c r="AT558" s="202" t="s">
        <v>77</v>
      </c>
      <c r="AU558" s="202" t="s">
        <v>78</v>
      </c>
      <c r="AY558" s="201" t="s">
        <v>153</v>
      </c>
      <c r="BK558" s="203">
        <f>BK559+BK566</f>
        <v>0</v>
      </c>
    </row>
    <row r="559" s="12" customFormat="1" ht="22.8" customHeight="1">
      <c r="A559" s="12"/>
      <c r="B559" s="190"/>
      <c r="C559" s="191"/>
      <c r="D559" s="192" t="s">
        <v>77</v>
      </c>
      <c r="E559" s="204" t="s">
        <v>1305</v>
      </c>
      <c r="F559" s="204" t="s">
        <v>1306</v>
      </c>
      <c r="G559" s="191"/>
      <c r="H559" s="191"/>
      <c r="I559" s="194"/>
      <c r="J559" s="205">
        <f>BK559</f>
        <v>0</v>
      </c>
      <c r="K559" s="191"/>
      <c r="L559" s="196"/>
      <c r="M559" s="197"/>
      <c r="N559" s="198"/>
      <c r="O559" s="198"/>
      <c r="P559" s="199">
        <f>SUM(P560:P565)</f>
        <v>0</v>
      </c>
      <c r="Q559" s="198"/>
      <c r="R559" s="199">
        <f>SUM(R560:R565)</f>
        <v>0</v>
      </c>
      <c r="S559" s="198"/>
      <c r="T559" s="200">
        <f>SUM(T560:T565)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1" t="s">
        <v>88</v>
      </c>
      <c r="AT559" s="202" t="s">
        <v>77</v>
      </c>
      <c r="AU559" s="202" t="s">
        <v>86</v>
      </c>
      <c r="AY559" s="201" t="s">
        <v>153</v>
      </c>
      <c r="BK559" s="203">
        <f>SUM(BK560:BK565)</f>
        <v>0</v>
      </c>
    </row>
    <row r="560" s="2" customFormat="1" ht="24.15" customHeight="1">
      <c r="A560" s="40"/>
      <c r="B560" s="41"/>
      <c r="C560" s="206" t="s">
        <v>437</v>
      </c>
      <c r="D560" s="206" t="s">
        <v>155</v>
      </c>
      <c r="E560" s="207" t="s">
        <v>1801</v>
      </c>
      <c r="F560" s="208" t="s">
        <v>1802</v>
      </c>
      <c r="G560" s="209" t="s">
        <v>274</v>
      </c>
      <c r="H560" s="210">
        <v>2.5</v>
      </c>
      <c r="I560" s="211"/>
      <c r="J560" s="212">
        <f>ROUND(I560*H560,2)</f>
        <v>0</v>
      </c>
      <c r="K560" s="208" t="s">
        <v>159</v>
      </c>
      <c r="L560" s="46"/>
      <c r="M560" s="213" t="s">
        <v>19</v>
      </c>
      <c r="N560" s="214" t="s">
        <v>49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211</v>
      </c>
      <c r="AT560" s="217" t="s">
        <v>155</v>
      </c>
      <c r="AU560" s="217" t="s">
        <v>88</v>
      </c>
      <c r="AY560" s="19" t="s">
        <v>153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86</v>
      </c>
      <c r="BK560" s="218">
        <f>ROUND(I560*H560,2)</f>
        <v>0</v>
      </c>
      <c r="BL560" s="19" t="s">
        <v>211</v>
      </c>
      <c r="BM560" s="217" t="s">
        <v>1043</v>
      </c>
    </row>
    <row r="561" s="2" customFormat="1">
      <c r="A561" s="40"/>
      <c r="B561" s="41"/>
      <c r="C561" s="42"/>
      <c r="D561" s="219" t="s">
        <v>161</v>
      </c>
      <c r="E561" s="42"/>
      <c r="F561" s="220" t="s">
        <v>1803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161</v>
      </c>
      <c r="AU561" s="19" t="s">
        <v>88</v>
      </c>
    </row>
    <row r="562" s="13" customFormat="1">
      <c r="A562" s="13"/>
      <c r="B562" s="224"/>
      <c r="C562" s="225"/>
      <c r="D562" s="226" t="s">
        <v>163</v>
      </c>
      <c r="E562" s="227" t="s">
        <v>19</v>
      </c>
      <c r="F562" s="228" t="s">
        <v>1804</v>
      </c>
      <c r="G562" s="225"/>
      <c r="H562" s="229">
        <v>2.5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163</v>
      </c>
      <c r="AU562" s="235" t="s">
        <v>88</v>
      </c>
      <c r="AV562" s="13" t="s">
        <v>88</v>
      </c>
      <c r="AW562" s="13" t="s">
        <v>37</v>
      </c>
      <c r="AX562" s="13" t="s">
        <v>78</v>
      </c>
      <c r="AY562" s="235" t="s">
        <v>153</v>
      </c>
    </row>
    <row r="563" s="14" customFormat="1">
      <c r="A563" s="14"/>
      <c r="B563" s="236"/>
      <c r="C563" s="237"/>
      <c r="D563" s="226" t="s">
        <v>163</v>
      </c>
      <c r="E563" s="238" t="s">
        <v>19</v>
      </c>
      <c r="F563" s="239" t="s">
        <v>1805</v>
      </c>
      <c r="G563" s="237"/>
      <c r="H563" s="238" t="s">
        <v>19</v>
      </c>
      <c r="I563" s="240"/>
      <c r="J563" s="237"/>
      <c r="K563" s="237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163</v>
      </c>
      <c r="AU563" s="245" t="s">
        <v>88</v>
      </c>
      <c r="AV563" s="14" t="s">
        <v>86</v>
      </c>
      <c r="AW563" s="14" t="s">
        <v>37</v>
      </c>
      <c r="AX563" s="14" t="s">
        <v>78</v>
      </c>
      <c r="AY563" s="245" t="s">
        <v>153</v>
      </c>
    </row>
    <row r="564" s="15" customFormat="1">
      <c r="A564" s="15"/>
      <c r="B564" s="246"/>
      <c r="C564" s="247"/>
      <c r="D564" s="226" t="s">
        <v>163</v>
      </c>
      <c r="E564" s="248" t="s">
        <v>19</v>
      </c>
      <c r="F564" s="249" t="s">
        <v>166</v>
      </c>
      <c r="G564" s="247"/>
      <c r="H564" s="250">
        <v>2.5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163</v>
      </c>
      <c r="AU564" s="256" t="s">
        <v>88</v>
      </c>
      <c r="AV564" s="15" t="s">
        <v>160</v>
      </c>
      <c r="AW564" s="15" t="s">
        <v>37</v>
      </c>
      <c r="AX564" s="15" t="s">
        <v>86</v>
      </c>
      <c r="AY564" s="256" t="s">
        <v>153</v>
      </c>
    </row>
    <row r="565" s="2" customFormat="1" ht="16.5" customHeight="1">
      <c r="A565" s="40"/>
      <c r="B565" s="41"/>
      <c r="C565" s="257" t="s">
        <v>1044</v>
      </c>
      <c r="D565" s="257" t="s">
        <v>220</v>
      </c>
      <c r="E565" s="258" t="s">
        <v>1806</v>
      </c>
      <c r="F565" s="259" t="s">
        <v>1807</v>
      </c>
      <c r="G565" s="260" t="s">
        <v>274</v>
      </c>
      <c r="H565" s="261">
        <v>2.5</v>
      </c>
      <c r="I565" s="262"/>
      <c r="J565" s="263">
        <f>ROUND(I565*H565,2)</f>
        <v>0</v>
      </c>
      <c r="K565" s="259" t="s">
        <v>19</v>
      </c>
      <c r="L565" s="264"/>
      <c r="M565" s="265" t="s">
        <v>19</v>
      </c>
      <c r="N565" s="266" t="s">
        <v>49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257</v>
      </c>
      <c r="AT565" s="217" t="s">
        <v>220</v>
      </c>
      <c r="AU565" s="217" t="s">
        <v>88</v>
      </c>
      <c r="AY565" s="19" t="s">
        <v>153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86</v>
      </c>
      <c r="BK565" s="218">
        <f>ROUND(I565*H565,2)</f>
        <v>0</v>
      </c>
      <c r="BL565" s="19" t="s">
        <v>211</v>
      </c>
      <c r="BM565" s="217" t="s">
        <v>1047</v>
      </c>
    </row>
    <row r="566" s="12" customFormat="1" ht="22.8" customHeight="1">
      <c r="A566" s="12"/>
      <c r="B566" s="190"/>
      <c r="C566" s="191"/>
      <c r="D566" s="192" t="s">
        <v>77</v>
      </c>
      <c r="E566" s="204" t="s">
        <v>1020</v>
      </c>
      <c r="F566" s="204" t="s">
        <v>1021</v>
      </c>
      <c r="G566" s="191"/>
      <c r="H566" s="191"/>
      <c r="I566" s="194"/>
      <c r="J566" s="205">
        <f>BK566</f>
        <v>0</v>
      </c>
      <c r="K566" s="191"/>
      <c r="L566" s="196"/>
      <c r="M566" s="197"/>
      <c r="N566" s="198"/>
      <c r="O566" s="198"/>
      <c r="P566" s="199">
        <f>SUM(P567:P578)</f>
        <v>0</v>
      </c>
      <c r="Q566" s="198"/>
      <c r="R566" s="199">
        <f>SUM(R567:R578)</f>
        <v>0</v>
      </c>
      <c r="S566" s="198"/>
      <c r="T566" s="200">
        <f>SUM(T567:T578)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1" t="s">
        <v>88</v>
      </c>
      <c r="AT566" s="202" t="s">
        <v>77</v>
      </c>
      <c r="AU566" s="202" t="s">
        <v>86</v>
      </c>
      <c r="AY566" s="201" t="s">
        <v>153</v>
      </c>
      <c r="BK566" s="203">
        <f>SUM(BK567:BK578)</f>
        <v>0</v>
      </c>
    </row>
    <row r="567" s="2" customFormat="1" ht="16.5" customHeight="1">
      <c r="A567" s="40"/>
      <c r="B567" s="41"/>
      <c r="C567" s="206" t="s">
        <v>441</v>
      </c>
      <c r="D567" s="206" t="s">
        <v>155</v>
      </c>
      <c r="E567" s="207" t="s">
        <v>1023</v>
      </c>
      <c r="F567" s="208" t="s">
        <v>1024</v>
      </c>
      <c r="G567" s="209" t="s">
        <v>158</v>
      </c>
      <c r="H567" s="210">
        <v>5.8499999999999996</v>
      </c>
      <c r="I567" s="211"/>
      <c r="J567" s="212">
        <f>ROUND(I567*H567,2)</f>
        <v>0</v>
      </c>
      <c r="K567" s="208" t="s">
        <v>159</v>
      </c>
      <c r="L567" s="46"/>
      <c r="M567" s="213" t="s">
        <v>19</v>
      </c>
      <c r="N567" s="214" t="s">
        <v>49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211</v>
      </c>
      <c r="AT567" s="217" t="s">
        <v>155</v>
      </c>
      <c r="AU567" s="217" t="s">
        <v>88</v>
      </c>
      <c r="AY567" s="19" t="s">
        <v>153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86</v>
      </c>
      <c r="BK567" s="218">
        <f>ROUND(I567*H567,2)</f>
        <v>0</v>
      </c>
      <c r="BL567" s="19" t="s">
        <v>211</v>
      </c>
      <c r="BM567" s="217" t="s">
        <v>1502</v>
      </c>
    </row>
    <row r="568" s="2" customFormat="1">
      <c r="A568" s="40"/>
      <c r="B568" s="41"/>
      <c r="C568" s="42"/>
      <c r="D568" s="219" t="s">
        <v>161</v>
      </c>
      <c r="E568" s="42"/>
      <c r="F568" s="220" t="s">
        <v>1026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161</v>
      </c>
      <c r="AU568" s="19" t="s">
        <v>88</v>
      </c>
    </row>
    <row r="569" s="13" customFormat="1">
      <c r="A569" s="13"/>
      <c r="B569" s="224"/>
      <c r="C569" s="225"/>
      <c r="D569" s="226" t="s">
        <v>163</v>
      </c>
      <c r="E569" s="227" t="s">
        <v>19</v>
      </c>
      <c r="F569" s="228" t="s">
        <v>1027</v>
      </c>
      <c r="G569" s="225"/>
      <c r="H569" s="229">
        <v>5.8499999999999996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163</v>
      </c>
      <c r="AU569" s="235" t="s">
        <v>88</v>
      </c>
      <c r="AV569" s="13" t="s">
        <v>88</v>
      </c>
      <c r="AW569" s="13" t="s">
        <v>37</v>
      </c>
      <c r="AX569" s="13" t="s">
        <v>78</v>
      </c>
      <c r="AY569" s="235" t="s">
        <v>153</v>
      </c>
    </row>
    <row r="570" s="15" customFormat="1">
      <c r="A570" s="15"/>
      <c r="B570" s="246"/>
      <c r="C570" s="247"/>
      <c r="D570" s="226" t="s">
        <v>163</v>
      </c>
      <c r="E570" s="248" t="s">
        <v>19</v>
      </c>
      <c r="F570" s="249" t="s">
        <v>166</v>
      </c>
      <c r="G570" s="247"/>
      <c r="H570" s="250">
        <v>5.8499999999999996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163</v>
      </c>
      <c r="AU570" s="256" t="s">
        <v>88</v>
      </c>
      <c r="AV570" s="15" t="s">
        <v>160</v>
      </c>
      <c r="AW570" s="15" t="s">
        <v>37</v>
      </c>
      <c r="AX570" s="15" t="s">
        <v>86</v>
      </c>
      <c r="AY570" s="256" t="s">
        <v>153</v>
      </c>
    </row>
    <row r="571" s="2" customFormat="1" ht="16.5" customHeight="1">
      <c r="A571" s="40"/>
      <c r="B571" s="41"/>
      <c r="C571" s="257" t="s">
        <v>882</v>
      </c>
      <c r="D571" s="257" t="s">
        <v>220</v>
      </c>
      <c r="E571" s="258" t="s">
        <v>1028</v>
      </c>
      <c r="F571" s="259" t="s">
        <v>1029</v>
      </c>
      <c r="G571" s="260" t="s">
        <v>341</v>
      </c>
      <c r="H571" s="261">
        <v>5</v>
      </c>
      <c r="I571" s="262"/>
      <c r="J571" s="263">
        <f>ROUND(I571*H571,2)</f>
        <v>0</v>
      </c>
      <c r="K571" s="259" t="s">
        <v>19</v>
      </c>
      <c r="L571" s="264"/>
      <c r="M571" s="265" t="s">
        <v>19</v>
      </c>
      <c r="N571" s="266" t="s">
        <v>49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257</v>
      </c>
      <c r="AT571" s="217" t="s">
        <v>220</v>
      </c>
      <c r="AU571" s="217" t="s">
        <v>88</v>
      </c>
      <c r="AY571" s="19" t="s">
        <v>153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86</v>
      </c>
      <c r="BK571" s="218">
        <f>ROUND(I571*H571,2)</f>
        <v>0</v>
      </c>
      <c r="BL571" s="19" t="s">
        <v>211</v>
      </c>
      <c r="BM571" s="217" t="s">
        <v>1503</v>
      </c>
    </row>
    <row r="572" s="2" customFormat="1" ht="16.5" customHeight="1">
      <c r="A572" s="40"/>
      <c r="B572" s="41"/>
      <c r="C572" s="206" t="s">
        <v>445</v>
      </c>
      <c r="D572" s="206" t="s">
        <v>155</v>
      </c>
      <c r="E572" s="207" t="s">
        <v>1023</v>
      </c>
      <c r="F572" s="208" t="s">
        <v>1024</v>
      </c>
      <c r="G572" s="209" t="s">
        <v>158</v>
      </c>
      <c r="H572" s="210">
        <v>2.2400000000000002</v>
      </c>
      <c r="I572" s="211"/>
      <c r="J572" s="212">
        <f>ROUND(I572*H572,2)</f>
        <v>0</v>
      </c>
      <c r="K572" s="208" t="s">
        <v>159</v>
      </c>
      <c r="L572" s="46"/>
      <c r="M572" s="213" t="s">
        <v>19</v>
      </c>
      <c r="N572" s="214" t="s">
        <v>49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211</v>
      </c>
      <c r="AT572" s="217" t="s">
        <v>155</v>
      </c>
      <c r="AU572" s="217" t="s">
        <v>88</v>
      </c>
      <c r="AY572" s="19" t="s">
        <v>153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86</v>
      </c>
      <c r="BK572" s="218">
        <f>ROUND(I572*H572,2)</f>
        <v>0</v>
      </c>
      <c r="BL572" s="19" t="s">
        <v>211</v>
      </c>
      <c r="BM572" s="217" t="s">
        <v>1506</v>
      </c>
    </row>
    <row r="573" s="2" customFormat="1">
      <c r="A573" s="40"/>
      <c r="B573" s="41"/>
      <c r="C573" s="42"/>
      <c r="D573" s="219" t="s">
        <v>161</v>
      </c>
      <c r="E573" s="42"/>
      <c r="F573" s="220" t="s">
        <v>1026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161</v>
      </c>
      <c r="AU573" s="19" t="s">
        <v>88</v>
      </c>
    </row>
    <row r="574" s="13" customFormat="1">
      <c r="A574" s="13"/>
      <c r="B574" s="224"/>
      <c r="C574" s="225"/>
      <c r="D574" s="226" t="s">
        <v>163</v>
      </c>
      <c r="E574" s="227" t="s">
        <v>19</v>
      </c>
      <c r="F574" s="228" t="s">
        <v>1808</v>
      </c>
      <c r="G574" s="225"/>
      <c r="H574" s="229">
        <v>2.2400000000000002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163</v>
      </c>
      <c r="AU574" s="235" t="s">
        <v>88</v>
      </c>
      <c r="AV574" s="13" t="s">
        <v>88</v>
      </c>
      <c r="AW574" s="13" t="s">
        <v>37</v>
      </c>
      <c r="AX574" s="13" t="s">
        <v>78</v>
      </c>
      <c r="AY574" s="235" t="s">
        <v>153</v>
      </c>
    </row>
    <row r="575" s="15" customFormat="1">
      <c r="A575" s="15"/>
      <c r="B575" s="246"/>
      <c r="C575" s="247"/>
      <c r="D575" s="226" t="s">
        <v>163</v>
      </c>
      <c r="E575" s="248" t="s">
        <v>19</v>
      </c>
      <c r="F575" s="249" t="s">
        <v>166</v>
      </c>
      <c r="G575" s="247"/>
      <c r="H575" s="250">
        <v>2.2400000000000002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163</v>
      </c>
      <c r="AU575" s="256" t="s">
        <v>88</v>
      </c>
      <c r="AV575" s="15" t="s">
        <v>160</v>
      </c>
      <c r="AW575" s="15" t="s">
        <v>37</v>
      </c>
      <c r="AX575" s="15" t="s">
        <v>86</v>
      </c>
      <c r="AY575" s="256" t="s">
        <v>153</v>
      </c>
    </row>
    <row r="576" s="2" customFormat="1" ht="16.5" customHeight="1">
      <c r="A576" s="40"/>
      <c r="B576" s="41"/>
      <c r="C576" s="257" t="s">
        <v>982</v>
      </c>
      <c r="D576" s="257" t="s">
        <v>220</v>
      </c>
      <c r="E576" s="258" t="s">
        <v>1809</v>
      </c>
      <c r="F576" s="259" t="s">
        <v>1810</v>
      </c>
      <c r="G576" s="260" t="s">
        <v>341</v>
      </c>
      <c r="H576" s="261">
        <v>2</v>
      </c>
      <c r="I576" s="262"/>
      <c r="J576" s="263">
        <f>ROUND(I576*H576,2)</f>
        <v>0</v>
      </c>
      <c r="K576" s="259" t="s">
        <v>19</v>
      </c>
      <c r="L576" s="264"/>
      <c r="M576" s="265" t="s">
        <v>19</v>
      </c>
      <c r="N576" s="266" t="s">
        <v>49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257</v>
      </c>
      <c r="AT576" s="217" t="s">
        <v>220</v>
      </c>
      <c r="AU576" s="217" t="s">
        <v>88</v>
      </c>
      <c r="AY576" s="19" t="s">
        <v>153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86</v>
      </c>
      <c r="BK576" s="218">
        <f>ROUND(I576*H576,2)</f>
        <v>0</v>
      </c>
      <c r="BL576" s="19" t="s">
        <v>211</v>
      </c>
      <c r="BM576" s="217" t="s">
        <v>1511</v>
      </c>
    </row>
    <row r="577" s="2" customFormat="1" ht="24.15" customHeight="1">
      <c r="A577" s="40"/>
      <c r="B577" s="41"/>
      <c r="C577" s="206" t="s">
        <v>448</v>
      </c>
      <c r="D577" s="206" t="s">
        <v>155</v>
      </c>
      <c r="E577" s="207" t="s">
        <v>1032</v>
      </c>
      <c r="F577" s="208" t="s">
        <v>1033</v>
      </c>
      <c r="G577" s="209" t="s">
        <v>223</v>
      </c>
      <c r="H577" s="210">
        <v>0.082000000000000003</v>
      </c>
      <c r="I577" s="211"/>
      <c r="J577" s="212">
        <f>ROUND(I577*H577,2)</f>
        <v>0</v>
      </c>
      <c r="K577" s="208" t="s">
        <v>159</v>
      </c>
      <c r="L577" s="46"/>
      <c r="M577" s="213" t="s">
        <v>19</v>
      </c>
      <c r="N577" s="214" t="s">
        <v>49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211</v>
      </c>
      <c r="AT577" s="217" t="s">
        <v>155</v>
      </c>
      <c r="AU577" s="217" t="s">
        <v>88</v>
      </c>
      <c r="AY577" s="19" t="s">
        <v>153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86</v>
      </c>
      <c r="BK577" s="218">
        <f>ROUND(I577*H577,2)</f>
        <v>0</v>
      </c>
      <c r="BL577" s="19" t="s">
        <v>211</v>
      </c>
      <c r="BM577" s="217" t="s">
        <v>1515</v>
      </c>
    </row>
    <row r="578" s="2" customFormat="1">
      <c r="A578" s="40"/>
      <c r="B578" s="41"/>
      <c r="C578" s="42"/>
      <c r="D578" s="219" t="s">
        <v>161</v>
      </c>
      <c r="E578" s="42"/>
      <c r="F578" s="220" t="s">
        <v>1035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161</v>
      </c>
      <c r="AU578" s="19" t="s">
        <v>88</v>
      </c>
    </row>
    <row r="579" s="12" customFormat="1" ht="25.92" customHeight="1">
      <c r="A579" s="12"/>
      <c r="B579" s="190"/>
      <c r="C579" s="191"/>
      <c r="D579" s="192" t="s">
        <v>77</v>
      </c>
      <c r="E579" s="193" t="s">
        <v>1036</v>
      </c>
      <c r="F579" s="193" t="s">
        <v>1037</v>
      </c>
      <c r="G579" s="191"/>
      <c r="H579" s="191"/>
      <c r="I579" s="194"/>
      <c r="J579" s="195">
        <f>BK579</f>
        <v>0</v>
      </c>
      <c r="K579" s="191"/>
      <c r="L579" s="196"/>
      <c r="M579" s="197"/>
      <c r="N579" s="198"/>
      <c r="O579" s="198"/>
      <c r="P579" s="199">
        <f>P580</f>
        <v>0</v>
      </c>
      <c r="Q579" s="198"/>
      <c r="R579" s="199">
        <f>R580</f>
        <v>0</v>
      </c>
      <c r="S579" s="198"/>
      <c r="T579" s="200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1" t="s">
        <v>191</v>
      </c>
      <c r="AT579" s="202" t="s">
        <v>77</v>
      </c>
      <c r="AU579" s="202" t="s">
        <v>78</v>
      </c>
      <c r="AY579" s="201" t="s">
        <v>153</v>
      </c>
      <c r="BK579" s="203">
        <f>BK580</f>
        <v>0</v>
      </c>
    </row>
    <row r="580" s="12" customFormat="1" ht="22.8" customHeight="1">
      <c r="A580" s="12"/>
      <c r="B580" s="190"/>
      <c r="C580" s="191"/>
      <c r="D580" s="192" t="s">
        <v>77</v>
      </c>
      <c r="E580" s="204" t="s">
        <v>1038</v>
      </c>
      <c r="F580" s="204" t="s">
        <v>1039</v>
      </c>
      <c r="G580" s="191"/>
      <c r="H580" s="191"/>
      <c r="I580" s="194"/>
      <c r="J580" s="205">
        <f>BK580</f>
        <v>0</v>
      </c>
      <c r="K580" s="191"/>
      <c r="L580" s="196"/>
      <c r="M580" s="197"/>
      <c r="N580" s="198"/>
      <c r="O580" s="198"/>
      <c r="P580" s="199">
        <f>SUM(P581:P584)</f>
        <v>0</v>
      </c>
      <c r="Q580" s="198"/>
      <c r="R580" s="199">
        <f>SUM(R581:R584)</f>
        <v>0</v>
      </c>
      <c r="S580" s="198"/>
      <c r="T580" s="200">
        <f>SUM(T581:T584)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1" t="s">
        <v>191</v>
      </c>
      <c r="AT580" s="202" t="s">
        <v>77</v>
      </c>
      <c r="AU580" s="202" t="s">
        <v>86</v>
      </c>
      <c r="AY580" s="201" t="s">
        <v>153</v>
      </c>
      <c r="BK580" s="203">
        <f>SUM(BK581:BK584)</f>
        <v>0</v>
      </c>
    </row>
    <row r="581" s="2" customFormat="1" ht="16.5" customHeight="1">
      <c r="A581" s="40"/>
      <c r="B581" s="41"/>
      <c r="C581" s="206" t="s">
        <v>1518</v>
      </c>
      <c r="D581" s="206" t="s">
        <v>155</v>
      </c>
      <c r="E581" s="207" t="s">
        <v>1040</v>
      </c>
      <c r="F581" s="208" t="s">
        <v>1041</v>
      </c>
      <c r="G581" s="209" t="s">
        <v>1042</v>
      </c>
      <c r="H581" s="210">
        <v>18</v>
      </c>
      <c r="I581" s="211"/>
      <c r="J581" s="212">
        <f>ROUND(I581*H581,2)</f>
        <v>0</v>
      </c>
      <c r="K581" s="208" t="s">
        <v>19</v>
      </c>
      <c r="L581" s="46"/>
      <c r="M581" s="213" t="s">
        <v>19</v>
      </c>
      <c r="N581" s="214" t="s">
        <v>49</v>
      </c>
      <c r="O581" s="86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160</v>
      </c>
      <c r="AT581" s="217" t="s">
        <v>155</v>
      </c>
      <c r="AU581" s="217" t="s">
        <v>88</v>
      </c>
      <c r="AY581" s="19" t="s">
        <v>153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86</v>
      </c>
      <c r="BK581" s="218">
        <f>ROUND(I581*H581,2)</f>
        <v>0</v>
      </c>
      <c r="BL581" s="19" t="s">
        <v>160</v>
      </c>
      <c r="BM581" s="217" t="s">
        <v>1521</v>
      </c>
    </row>
    <row r="582" s="2" customFormat="1" ht="16.5" customHeight="1">
      <c r="A582" s="40"/>
      <c r="B582" s="41"/>
      <c r="C582" s="206" t="s">
        <v>452</v>
      </c>
      <c r="D582" s="206" t="s">
        <v>155</v>
      </c>
      <c r="E582" s="207" t="s">
        <v>1045</v>
      </c>
      <c r="F582" s="208" t="s">
        <v>1046</v>
      </c>
      <c r="G582" s="209" t="s">
        <v>1042</v>
      </c>
      <c r="H582" s="210">
        <v>18</v>
      </c>
      <c r="I582" s="211"/>
      <c r="J582" s="212">
        <f>ROUND(I582*H582,2)</f>
        <v>0</v>
      </c>
      <c r="K582" s="208" t="s">
        <v>19</v>
      </c>
      <c r="L582" s="46"/>
      <c r="M582" s="213" t="s">
        <v>19</v>
      </c>
      <c r="N582" s="214" t="s">
        <v>49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160</v>
      </c>
      <c r="AT582" s="217" t="s">
        <v>155</v>
      </c>
      <c r="AU582" s="217" t="s">
        <v>88</v>
      </c>
      <c r="AY582" s="19" t="s">
        <v>153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86</v>
      </c>
      <c r="BK582" s="218">
        <f>ROUND(I582*H582,2)</f>
        <v>0</v>
      </c>
      <c r="BL582" s="19" t="s">
        <v>160</v>
      </c>
      <c r="BM582" s="217" t="s">
        <v>1523</v>
      </c>
    </row>
    <row r="583" s="13" customFormat="1">
      <c r="A583" s="13"/>
      <c r="B583" s="224"/>
      <c r="C583" s="225"/>
      <c r="D583" s="226" t="s">
        <v>163</v>
      </c>
      <c r="E583" s="227" t="s">
        <v>19</v>
      </c>
      <c r="F583" s="228" t="s">
        <v>216</v>
      </c>
      <c r="G583" s="225"/>
      <c r="H583" s="229">
        <v>18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163</v>
      </c>
      <c r="AU583" s="235" t="s">
        <v>88</v>
      </c>
      <c r="AV583" s="13" t="s">
        <v>88</v>
      </c>
      <c r="AW583" s="13" t="s">
        <v>37</v>
      </c>
      <c r="AX583" s="13" t="s">
        <v>78</v>
      </c>
      <c r="AY583" s="235" t="s">
        <v>153</v>
      </c>
    </row>
    <row r="584" s="15" customFormat="1">
      <c r="A584" s="15"/>
      <c r="B584" s="246"/>
      <c r="C584" s="247"/>
      <c r="D584" s="226" t="s">
        <v>163</v>
      </c>
      <c r="E584" s="248" t="s">
        <v>19</v>
      </c>
      <c r="F584" s="249" t="s">
        <v>166</v>
      </c>
      <c r="G584" s="247"/>
      <c r="H584" s="250">
        <v>18</v>
      </c>
      <c r="I584" s="251"/>
      <c r="J584" s="247"/>
      <c r="K584" s="247"/>
      <c r="L584" s="252"/>
      <c r="M584" s="275"/>
      <c r="N584" s="276"/>
      <c r="O584" s="276"/>
      <c r="P584" s="276"/>
      <c r="Q584" s="276"/>
      <c r="R584" s="276"/>
      <c r="S584" s="276"/>
      <c r="T584" s="27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163</v>
      </c>
      <c r="AU584" s="256" t="s">
        <v>88</v>
      </c>
      <c r="AV584" s="15" t="s">
        <v>160</v>
      </c>
      <c r="AW584" s="15" t="s">
        <v>37</v>
      </c>
      <c r="AX584" s="15" t="s">
        <v>86</v>
      </c>
      <c r="AY584" s="256" t="s">
        <v>153</v>
      </c>
    </row>
    <row r="585" s="2" customFormat="1" ht="6.96" customHeight="1">
      <c r="A585" s="40"/>
      <c r="B585" s="61"/>
      <c r="C585" s="62"/>
      <c r="D585" s="62"/>
      <c r="E585" s="62"/>
      <c r="F585" s="62"/>
      <c r="G585" s="62"/>
      <c r="H585" s="62"/>
      <c r="I585" s="62"/>
      <c r="J585" s="62"/>
      <c r="K585" s="62"/>
      <c r="L585" s="46"/>
      <c r="M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</sheetData>
  <sheetProtection sheet="1" autoFilter="0" formatColumns="0" formatRows="0" objects="1" scenarios="1" spinCount="100000" saltValue="2HtDzd+XbF0EaSYvYcYj5I8v9PidPWniyzTHlqn5PoNGX4HpfUQqbiQjbnc+HrMPhbtrTBncUwMroPRbxxQ9mQ==" hashValue="x1qAxlBfqgGP4W5yKjACwccrysHXV1nTDJtizmsT/rXfrKnS03CspoeZA9eZ84Id8EAkKvuc2CZn311KCcgGFA==" algorithmName="SHA-512" password="CC35"/>
  <autoFilter ref="C93:K58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3_02/113107161"/>
    <hyperlink ref="F103" r:id="rId2" display="https://podminky.urs.cz/item/CS_URS_2023_02/113107163"/>
    <hyperlink ref="F108" r:id="rId3" display="https://podminky.urs.cz/item/CS_URS_2023_02/113107182"/>
    <hyperlink ref="F110" r:id="rId4" display="https://podminky.urs.cz/item/CS_URS_2023_02/115101201"/>
    <hyperlink ref="F114" r:id="rId5" display="https://podminky.urs.cz/item/CS_URS_2023_02/115101301"/>
    <hyperlink ref="F118" r:id="rId6" display="https://podminky.urs.cz/item/CS_URS_2023_02/119001401"/>
    <hyperlink ref="F123" r:id="rId7" display="https://podminky.urs.cz/item/CS_URS_2023_02/119001405"/>
    <hyperlink ref="F129" r:id="rId8" display="https://podminky.urs.cz/item/CS_URS_2023_02/119001412"/>
    <hyperlink ref="F134" r:id="rId9" display="https://podminky.urs.cz/item/CS_URS_2023_02/119001421"/>
    <hyperlink ref="F139" r:id="rId10" display="https://podminky.urs.cz/item/CS_URS_2023_02/119001422"/>
    <hyperlink ref="F144" r:id="rId11" display="https://podminky.urs.cz/item/CS_URS_2023_02/121151113"/>
    <hyperlink ref="F149" r:id="rId12" display="https://podminky.urs.cz/item/CS_URS_2023_02/131351206"/>
    <hyperlink ref="F157" r:id="rId13" display="https://podminky.urs.cz/item/CS_URS_2023_02/132254206"/>
    <hyperlink ref="F175" r:id="rId14" display="https://podminky.urs.cz/item/CS_URS_2023_02/139001101"/>
    <hyperlink ref="F180" r:id="rId15" display="https://podminky.urs.cz/item/CS_URS_2023_02/151101101"/>
    <hyperlink ref="F186" r:id="rId16" display="https://podminky.urs.cz/item/CS_URS_2023_02/151101102"/>
    <hyperlink ref="F193" r:id="rId17" display="https://podminky.urs.cz/item/CS_URS_2023_02/151101111"/>
    <hyperlink ref="F195" r:id="rId18" display="https://podminky.urs.cz/item/CS_URS_2023_02/151101112"/>
    <hyperlink ref="F199" r:id="rId19" display="https://podminky.urs.cz/item/CS_URS_2023_02/162751137"/>
    <hyperlink ref="F204" r:id="rId20" display="https://podminky.urs.cz/item/CS_URS_2023_02/162751139"/>
    <hyperlink ref="F208" r:id="rId21" display="https://podminky.urs.cz/item/CS_URS_2023_02/171201231"/>
    <hyperlink ref="F212" r:id="rId22" display="https://podminky.urs.cz/item/CS_URS_2023_02/171251201"/>
    <hyperlink ref="F216" r:id="rId23" display="https://podminky.urs.cz/item/CS_URS_2023_02/174151101"/>
    <hyperlink ref="F224" r:id="rId24" display="https://podminky.urs.cz/item/CS_URS_2023_02/175151201"/>
    <hyperlink ref="F234" r:id="rId25" display="https://podminky.urs.cz/item/CS_URS_2023_02/181351003"/>
    <hyperlink ref="F239" r:id="rId26" display="https://podminky.urs.cz/item/CS_URS_2023_02/181411131"/>
    <hyperlink ref="F246" r:id="rId27" display="https://podminky.urs.cz/item/CS_URS_2023_02/181951113"/>
    <hyperlink ref="F250" r:id="rId28" display="https://podminky.urs.cz/item/CS_URS_2023_02/181951114"/>
    <hyperlink ref="F255" r:id="rId29" display="https://podminky.urs.cz/item/CS_URS_2023_02/212752401"/>
    <hyperlink ref="F261" r:id="rId30" display="https://podminky.urs.cz/item/CS_URS_2023_02/274311128"/>
    <hyperlink ref="F271" r:id="rId31" display="https://podminky.urs.cz/item/CS_URS_2023_02/359901211"/>
    <hyperlink ref="F276" r:id="rId32" display="https://podminky.urs.cz/item/CS_URS_2023_02/451317777"/>
    <hyperlink ref="F281" r:id="rId33" display="https://podminky.urs.cz/item/CS_URS_2023_02/451541111"/>
    <hyperlink ref="F292" r:id="rId34" display="https://podminky.urs.cz/item/CS_URS_2023_02/451573111"/>
    <hyperlink ref="F298" r:id="rId35" display="https://podminky.urs.cz/item/CS_URS_2023_02/452112112"/>
    <hyperlink ref="F307" r:id="rId36" display="https://podminky.urs.cz/item/CS_URS_2023_02/452311131"/>
    <hyperlink ref="F312" r:id="rId37" display="https://podminky.urs.cz/item/CS_URS_2023_02/452311141"/>
    <hyperlink ref="F318" r:id="rId38" display="https://podminky.urs.cz/item/CS_URS_2023_02/462511111"/>
    <hyperlink ref="F324" r:id="rId39" display="https://podminky.urs.cz/item/CS_URS_2023_02/566901231"/>
    <hyperlink ref="F329" r:id="rId40" display="https://podminky.urs.cz/item/CS_URS_2023_02/566901234"/>
    <hyperlink ref="F334" r:id="rId41" display="https://podminky.urs.cz/item/CS_URS_2023_02/566901261"/>
    <hyperlink ref="F339" r:id="rId42" display="https://podminky.urs.cz/item/CS_URS_2023_02/577134111"/>
    <hyperlink ref="F349" r:id="rId43" display="https://podminky.urs.cz/item/CS_URS_2023_02/594411113"/>
    <hyperlink ref="F357" r:id="rId44" display="https://podminky.urs.cz/item/CS_URS_2023_02/599632111"/>
    <hyperlink ref="F367" r:id="rId45" display="https://podminky.urs.cz/item/CS_URS_2023_02/871315221"/>
    <hyperlink ref="F372" r:id="rId46" display="https://podminky.urs.cz/item/CS_URS_2023_02/871355221"/>
    <hyperlink ref="F382" r:id="rId47" display="https://podminky.urs.cz/item/CS_URS_2023_02/871360320"/>
    <hyperlink ref="F390" r:id="rId48" display="https://podminky.urs.cz/item/CS_URS_2023_02/871360330"/>
    <hyperlink ref="F398" r:id="rId49" display="https://podminky.urs.cz/item/CS_URS_2023_02/871370320"/>
    <hyperlink ref="F406" r:id="rId50" display="https://podminky.urs.cz/item/CS_URS_2023_02/871370330"/>
    <hyperlink ref="F414" r:id="rId51" display="https://podminky.urs.cz/item/CS_URS_2023_02/871390320"/>
    <hyperlink ref="F422" r:id="rId52" display="https://podminky.urs.cz/item/CS_URS_2023_02/877360420"/>
    <hyperlink ref="F427" r:id="rId53" display="https://podminky.urs.cz/item/CS_URS_2023_02/877370420"/>
    <hyperlink ref="F430" r:id="rId54" display="https://podminky.urs.cz/item/CS_URS_2023_02/877370420"/>
    <hyperlink ref="F435" r:id="rId55" display="https://podminky.urs.cz/item/CS_URS_2023_02/877390420"/>
    <hyperlink ref="F440" r:id="rId56" display="https://podminky.urs.cz/item/CS_URS_2023_02/877390420"/>
    <hyperlink ref="F445" r:id="rId57" display="https://podminky.urs.cz/item/CS_URS_2023_02/892362121"/>
    <hyperlink ref="F447" r:id="rId58" display="https://podminky.urs.cz/item/CS_URS_2023_02/892372111"/>
    <hyperlink ref="F449" r:id="rId59" display="https://podminky.urs.cz/item/CS_URS_2023_02/892372121"/>
    <hyperlink ref="F453" r:id="rId60" display="https://podminky.urs.cz/item/CS_URS_2023_02/892392121"/>
    <hyperlink ref="F457" r:id="rId61" display="https://podminky.urs.cz/item/CS_URS_2023_02/892442111"/>
    <hyperlink ref="F461" r:id="rId62" display="https://podminky.urs.cz/item/CS_URS_2024_01/894302162"/>
    <hyperlink ref="F468" r:id="rId63" display="https://podminky.urs.cz/item/CS_URS_2023_02/894411121"/>
    <hyperlink ref="F472" r:id="rId64" display="https://podminky.urs.cz/item/CS_URS_2023_02/894411131"/>
    <hyperlink ref="F485" r:id="rId65" display="https://podminky.urs.cz/item/CS_URS_2023_02/894502201"/>
    <hyperlink ref="F490" r:id="rId66" display="https://podminky.urs.cz/item/CS_URS_2023_02/894608112"/>
    <hyperlink ref="F492" r:id="rId67" display="https://podminky.urs.cz/item/CS_URS_2023_02/895931111"/>
    <hyperlink ref="F496" r:id="rId68" display="https://podminky.urs.cz/item/CS_URS_2023_02/896221212"/>
    <hyperlink ref="F498" r:id="rId69" display="https://podminky.urs.cz/item/CS_URS_2023_02/899104112"/>
    <hyperlink ref="F506" r:id="rId70" display="https://podminky.urs.cz/item/CS_URS_2023_02/899623181"/>
    <hyperlink ref="F512" r:id="rId71" display="https://podminky.urs.cz/item/CS_URS_2023_02/899722112"/>
    <hyperlink ref="F517" r:id="rId72" display="https://podminky.urs.cz/item/CS_URS_2023_02/919732221"/>
    <hyperlink ref="F521" r:id="rId73" display="https://podminky.urs.cz/item/CS_URS_2023_02/919735112"/>
    <hyperlink ref="F525" r:id="rId74" display="https://podminky.urs.cz/item/CS_URS_2023_02/935111211"/>
    <hyperlink ref="F532" r:id="rId75" display="https://podminky.urs.cz/item/CS_URS_2023_02/938902111"/>
    <hyperlink ref="F538" r:id="rId76" display="https://podminky.urs.cz/item/CS_URS_2023_02/997221551"/>
    <hyperlink ref="F540" r:id="rId77" display="https://podminky.urs.cz/item/CS_URS_2023_02/997221559"/>
    <hyperlink ref="F544" r:id="rId78" display="https://podminky.urs.cz/item/CS_URS_2023_02/997221611"/>
    <hyperlink ref="F546" r:id="rId79" display="https://podminky.urs.cz/item/CS_URS_2023_02/997221645"/>
    <hyperlink ref="F550" r:id="rId80" display="https://podminky.urs.cz/item/CS_URS_2023_02/997221655"/>
    <hyperlink ref="F555" r:id="rId81" display="https://podminky.urs.cz/item/CS_URS_2023_02/998276101"/>
    <hyperlink ref="F557" r:id="rId82" display="https://podminky.urs.cz/item/CS_URS_2023_02/998276124"/>
    <hyperlink ref="F561" r:id="rId83" display="https://podminky.urs.cz/item/CS_URS_2023_02/741110312"/>
    <hyperlink ref="F568" r:id="rId84" display="https://podminky.urs.cz/item/CS_URS_2023_02/767662210"/>
    <hyperlink ref="F573" r:id="rId85" display="https://podminky.urs.cz/item/CS_URS_2023_02/767662210"/>
    <hyperlink ref="F578" r:id="rId86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ROUND((SUM(BE87:BE502)),  2)</f>
        <v>0</v>
      </c>
      <c r="G33" s="40"/>
      <c r="H33" s="40"/>
      <c r="I33" s="150">
        <v>0.20999999999999999</v>
      </c>
      <c r="J33" s="149">
        <f>ROUND(((SUM(BE87:BE502))*I33),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ROUND((SUM(BF87:BF502)),  2)</f>
        <v>0</v>
      </c>
      <c r="G34" s="40"/>
      <c r="H34" s="40"/>
      <c r="I34" s="150">
        <v>0.12</v>
      </c>
      <c r="J34" s="149">
        <f>ROUND(((SUM(BF87:BF502))*I34),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ROUND((SUM(BG87:BG502)),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ROUND((SUM(BH87:BH502)),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ROUND((SUM(BI87:BI502)),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SKA7209 - SO 105  Chodník a ostatní plochy - úsek 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132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133</v>
      </c>
      <c r="E63" s="176"/>
      <c r="F63" s="176"/>
      <c r="G63" s="176"/>
      <c r="H63" s="176"/>
      <c r="I63" s="176"/>
      <c r="J63" s="177">
        <f>J185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J333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J350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J455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J500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II-117 Lipnice - Spálené Poříčí , ( úsek IV , úsek V )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SKA7209 - SO 105  Chodník a ostatní plochy - úsek V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13. 5. 2024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E15</f>
        <v>SÚS PK, příspěvková organizace</v>
      </c>
      <c r="G83" s="42"/>
      <c r="H83" s="42"/>
      <c r="I83" s="34" t="s">
        <v>33</v>
      </c>
      <c r="J83" s="38" t="str">
        <f>E21</f>
        <v>Projekční kancelář Ing.Škubalová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Straka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139</v>
      </c>
      <c r="D86" s="182" t="s">
        <v>63</v>
      </c>
      <c r="E86" s="182" t="s">
        <v>59</v>
      </c>
      <c r="F86" s="182" t="s">
        <v>60</v>
      </c>
      <c r="G86" s="182" t="s">
        <v>140</v>
      </c>
      <c r="H86" s="182" t="s">
        <v>141</v>
      </c>
      <c r="I86" s="182" t="s">
        <v>142</v>
      </c>
      <c r="J86" s="182" t="s">
        <v>127</v>
      </c>
      <c r="K86" s="183" t="s">
        <v>143</v>
      </c>
      <c r="L86" s="184"/>
      <c r="M86" s="94" t="s">
        <v>19</v>
      </c>
      <c r="N86" s="95" t="s">
        <v>48</v>
      </c>
      <c r="O86" s="95" t="s">
        <v>144</v>
      </c>
      <c r="P86" s="95" t="s">
        <v>145</v>
      </c>
      <c r="Q86" s="95" t="s">
        <v>146</v>
      </c>
      <c r="R86" s="95" t="s">
        <v>147</v>
      </c>
      <c r="S86" s="95" t="s">
        <v>148</v>
      </c>
      <c r="T86" s="96" t="s">
        <v>149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0</v>
      </c>
      <c r="S87" s="98"/>
      <c r="T87" s="18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77</v>
      </c>
      <c r="AU87" s="19" t="s">
        <v>128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77</v>
      </c>
      <c r="E88" s="193" t="s">
        <v>151</v>
      </c>
      <c r="F88" s="193" t="s">
        <v>152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P89+P180+P185+P333+P350+P455+P500</f>
        <v>0</v>
      </c>
      <c r="Q88" s="198"/>
      <c r="R88" s="199">
        <f>R89+R180+R185+R333+R350+R455+R500</f>
        <v>0</v>
      </c>
      <c r="S88" s="198"/>
      <c r="T88" s="200">
        <f>T89+T180+T185+T333+T350+T455+T500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86</v>
      </c>
      <c r="AT88" s="202" t="s">
        <v>77</v>
      </c>
      <c r="AU88" s="202" t="s">
        <v>78</v>
      </c>
      <c r="AY88" s="201" t="s">
        <v>153</v>
      </c>
      <c r="BK88" s="203">
        <f>BK89+BK180+BK185+BK333+BK350+BK455+BK500</f>
        <v>0</v>
      </c>
    </row>
    <row r="89" s="12" customFormat="1" ht="22.8" customHeight="1">
      <c r="A89" s="12"/>
      <c r="B89" s="190"/>
      <c r="C89" s="191"/>
      <c r="D89" s="192" t="s">
        <v>77</v>
      </c>
      <c r="E89" s="204" t="s">
        <v>86</v>
      </c>
      <c r="F89" s="204" t="s">
        <v>154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SUM(P90:P179)</f>
        <v>0</v>
      </c>
      <c r="Q89" s="198"/>
      <c r="R89" s="199">
        <f>SUM(R90:R179)</f>
        <v>0</v>
      </c>
      <c r="S89" s="198"/>
      <c r="T89" s="200">
        <f>SUM(T90:T179)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86</v>
      </c>
      <c r="AT89" s="202" t="s">
        <v>77</v>
      </c>
      <c r="AU89" s="202" t="s">
        <v>86</v>
      </c>
      <c r="AY89" s="201" t="s">
        <v>153</v>
      </c>
      <c r="BK89" s="203">
        <f>SUM(BK90:BK179)</f>
        <v>0</v>
      </c>
    </row>
    <row r="90" s="2" customFormat="1" ht="33" customHeight="1">
      <c r="A90" s="40"/>
      <c r="B90" s="41"/>
      <c r="C90" s="206" t="s">
        <v>86</v>
      </c>
      <c r="D90" s="206" t="s">
        <v>155</v>
      </c>
      <c r="E90" s="207" t="s">
        <v>156</v>
      </c>
      <c r="F90" s="208" t="s">
        <v>157</v>
      </c>
      <c r="G90" s="209" t="s">
        <v>158</v>
      </c>
      <c r="H90" s="210">
        <v>577</v>
      </c>
      <c r="I90" s="211"/>
      <c r="J90" s="212">
        <f>ROUND(I90*H90,2)</f>
        <v>0</v>
      </c>
      <c r="K90" s="208" t="s">
        <v>159</v>
      </c>
      <c r="L90" s="46"/>
      <c r="M90" s="213" t="s">
        <v>19</v>
      </c>
      <c r="N90" s="214" t="s">
        <v>49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88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86</v>
      </c>
      <c r="BK90" s="218">
        <f>ROUND(I90*H90,2)</f>
        <v>0</v>
      </c>
      <c r="BL90" s="19" t="s">
        <v>160</v>
      </c>
      <c r="BM90" s="217" t="s">
        <v>88</v>
      </c>
    </row>
    <row r="91" s="2" customFormat="1">
      <c r="A91" s="40"/>
      <c r="B91" s="41"/>
      <c r="C91" s="42"/>
      <c r="D91" s="219" t="s">
        <v>161</v>
      </c>
      <c r="E91" s="42"/>
      <c r="F91" s="220" t="s">
        <v>162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161</v>
      </c>
      <c r="AU91" s="19" t="s">
        <v>88</v>
      </c>
    </row>
    <row r="92" s="13" customFormat="1">
      <c r="A92" s="13"/>
      <c r="B92" s="224"/>
      <c r="C92" s="225"/>
      <c r="D92" s="226" t="s">
        <v>163</v>
      </c>
      <c r="E92" s="227" t="s">
        <v>19</v>
      </c>
      <c r="F92" s="228" t="s">
        <v>1812</v>
      </c>
      <c r="G92" s="225"/>
      <c r="H92" s="229">
        <v>577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163</v>
      </c>
      <c r="AU92" s="235" t="s">
        <v>88</v>
      </c>
      <c r="AV92" s="13" t="s">
        <v>88</v>
      </c>
      <c r="AW92" s="13" t="s">
        <v>37</v>
      </c>
      <c r="AX92" s="13" t="s">
        <v>78</v>
      </c>
      <c r="AY92" s="235" t="s">
        <v>153</v>
      </c>
    </row>
    <row r="93" s="14" customFormat="1">
      <c r="A93" s="14"/>
      <c r="B93" s="236"/>
      <c r="C93" s="237"/>
      <c r="D93" s="226" t="s">
        <v>163</v>
      </c>
      <c r="E93" s="238" t="s">
        <v>19</v>
      </c>
      <c r="F93" s="239" t="s">
        <v>190</v>
      </c>
      <c r="G93" s="237"/>
      <c r="H93" s="238" t="s">
        <v>19</v>
      </c>
      <c r="I93" s="240"/>
      <c r="J93" s="237"/>
      <c r="K93" s="237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163</v>
      </c>
      <c r="AU93" s="245" t="s">
        <v>88</v>
      </c>
      <c r="AV93" s="14" t="s">
        <v>86</v>
      </c>
      <c r="AW93" s="14" t="s">
        <v>37</v>
      </c>
      <c r="AX93" s="14" t="s">
        <v>78</v>
      </c>
      <c r="AY93" s="245" t="s">
        <v>153</v>
      </c>
    </row>
    <row r="94" s="15" customFormat="1">
      <c r="A94" s="15"/>
      <c r="B94" s="246"/>
      <c r="C94" s="247"/>
      <c r="D94" s="226" t="s">
        <v>163</v>
      </c>
      <c r="E94" s="248" t="s">
        <v>19</v>
      </c>
      <c r="F94" s="249" t="s">
        <v>166</v>
      </c>
      <c r="G94" s="247"/>
      <c r="H94" s="250">
        <v>577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163</v>
      </c>
      <c r="AU94" s="256" t="s">
        <v>88</v>
      </c>
      <c r="AV94" s="15" t="s">
        <v>160</v>
      </c>
      <c r="AW94" s="15" t="s">
        <v>37</v>
      </c>
      <c r="AX94" s="15" t="s">
        <v>86</v>
      </c>
      <c r="AY94" s="256" t="s">
        <v>153</v>
      </c>
    </row>
    <row r="95" s="2" customFormat="1" ht="24.15" customHeight="1">
      <c r="A95" s="40"/>
      <c r="B95" s="41"/>
      <c r="C95" s="206" t="s">
        <v>88</v>
      </c>
      <c r="D95" s="206" t="s">
        <v>155</v>
      </c>
      <c r="E95" s="207" t="s">
        <v>1813</v>
      </c>
      <c r="F95" s="208" t="s">
        <v>1814</v>
      </c>
      <c r="G95" s="209" t="s">
        <v>158</v>
      </c>
      <c r="H95" s="210">
        <v>577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160</v>
      </c>
      <c r="AT95" s="217" t="s">
        <v>155</v>
      </c>
      <c r="AU95" s="217" t="s">
        <v>88</v>
      </c>
      <c r="AY95" s="19" t="s">
        <v>153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86</v>
      </c>
      <c r="BK95" s="218">
        <f>ROUND(I95*H95,2)</f>
        <v>0</v>
      </c>
      <c r="BL95" s="19" t="s">
        <v>160</v>
      </c>
      <c r="BM95" s="217" t="s">
        <v>160</v>
      </c>
    </row>
    <row r="96" s="13" customFormat="1">
      <c r="A96" s="13"/>
      <c r="B96" s="224"/>
      <c r="C96" s="225"/>
      <c r="D96" s="226" t="s">
        <v>163</v>
      </c>
      <c r="E96" s="227" t="s">
        <v>19</v>
      </c>
      <c r="F96" s="228" t="s">
        <v>1812</v>
      </c>
      <c r="G96" s="225"/>
      <c r="H96" s="229">
        <v>577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163</v>
      </c>
      <c r="AU96" s="235" t="s">
        <v>88</v>
      </c>
      <c r="AV96" s="13" t="s">
        <v>88</v>
      </c>
      <c r="AW96" s="13" t="s">
        <v>37</v>
      </c>
      <c r="AX96" s="13" t="s">
        <v>78</v>
      </c>
      <c r="AY96" s="235" t="s">
        <v>153</v>
      </c>
    </row>
    <row r="97" s="14" customFormat="1">
      <c r="A97" s="14"/>
      <c r="B97" s="236"/>
      <c r="C97" s="237"/>
      <c r="D97" s="226" t="s">
        <v>163</v>
      </c>
      <c r="E97" s="238" t="s">
        <v>19</v>
      </c>
      <c r="F97" s="239" t="s">
        <v>190</v>
      </c>
      <c r="G97" s="237"/>
      <c r="H97" s="238" t="s">
        <v>19</v>
      </c>
      <c r="I97" s="240"/>
      <c r="J97" s="237"/>
      <c r="K97" s="237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163</v>
      </c>
      <c r="AU97" s="245" t="s">
        <v>88</v>
      </c>
      <c r="AV97" s="14" t="s">
        <v>86</v>
      </c>
      <c r="AW97" s="14" t="s">
        <v>37</v>
      </c>
      <c r="AX97" s="14" t="s">
        <v>78</v>
      </c>
      <c r="AY97" s="245" t="s">
        <v>153</v>
      </c>
    </row>
    <row r="98" s="15" customFormat="1">
      <c r="A98" s="15"/>
      <c r="B98" s="246"/>
      <c r="C98" s="247"/>
      <c r="D98" s="226" t="s">
        <v>163</v>
      </c>
      <c r="E98" s="248" t="s">
        <v>19</v>
      </c>
      <c r="F98" s="249" t="s">
        <v>166</v>
      </c>
      <c r="G98" s="247"/>
      <c r="H98" s="250">
        <v>577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163</v>
      </c>
      <c r="AU98" s="256" t="s">
        <v>88</v>
      </c>
      <c r="AV98" s="15" t="s">
        <v>160</v>
      </c>
      <c r="AW98" s="15" t="s">
        <v>37</v>
      </c>
      <c r="AX98" s="15" t="s">
        <v>86</v>
      </c>
      <c r="AY98" s="256" t="s">
        <v>153</v>
      </c>
    </row>
    <row r="99" s="2" customFormat="1" ht="24.15" customHeight="1">
      <c r="A99" s="40"/>
      <c r="B99" s="41"/>
      <c r="C99" s="206" t="s">
        <v>170</v>
      </c>
      <c r="D99" s="206" t="s">
        <v>155</v>
      </c>
      <c r="E99" s="207" t="s">
        <v>1107</v>
      </c>
      <c r="F99" s="208" t="s">
        <v>1108</v>
      </c>
      <c r="G99" s="209" t="s">
        <v>274</v>
      </c>
      <c r="H99" s="210">
        <v>20</v>
      </c>
      <c r="I99" s="211"/>
      <c r="J99" s="212">
        <f>ROUND(I99*H99,2)</f>
        <v>0</v>
      </c>
      <c r="K99" s="208" t="s">
        <v>159</v>
      </c>
      <c r="L99" s="46"/>
      <c r="M99" s="213" t="s">
        <v>19</v>
      </c>
      <c r="N99" s="214" t="s">
        <v>49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160</v>
      </c>
      <c r="AT99" s="217" t="s">
        <v>155</v>
      </c>
      <c r="AU99" s="217" t="s">
        <v>88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86</v>
      </c>
      <c r="BK99" s="218">
        <f>ROUND(I99*H99,2)</f>
        <v>0</v>
      </c>
      <c r="BL99" s="19" t="s">
        <v>160</v>
      </c>
      <c r="BM99" s="217" t="s">
        <v>174</v>
      </c>
    </row>
    <row r="100" s="2" customFormat="1">
      <c r="A100" s="40"/>
      <c r="B100" s="41"/>
      <c r="C100" s="42"/>
      <c r="D100" s="219" t="s">
        <v>161</v>
      </c>
      <c r="E100" s="42"/>
      <c r="F100" s="220" t="s">
        <v>1109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88</v>
      </c>
    </row>
    <row r="101" s="13" customFormat="1">
      <c r="A101" s="13"/>
      <c r="B101" s="224"/>
      <c r="C101" s="225"/>
      <c r="D101" s="226" t="s">
        <v>163</v>
      </c>
      <c r="E101" s="227" t="s">
        <v>19</v>
      </c>
      <c r="F101" s="228" t="s">
        <v>224</v>
      </c>
      <c r="G101" s="225"/>
      <c r="H101" s="229">
        <v>20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163</v>
      </c>
      <c r="AU101" s="235" t="s">
        <v>88</v>
      </c>
      <c r="AV101" s="13" t="s">
        <v>88</v>
      </c>
      <c r="AW101" s="13" t="s">
        <v>37</v>
      </c>
      <c r="AX101" s="13" t="s">
        <v>78</v>
      </c>
      <c r="AY101" s="235" t="s">
        <v>153</v>
      </c>
    </row>
    <row r="102" s="14" customFormat="1">
      <c r="A102" s="14"/>
      <c r="B102" s="236"/>
      <c r="C102" s="237"/>
      <c r="D102" s="226" t="s">
        <v>163</v>
      </c>
      <c r="E102" s="238" t="s">
        <v>19</v>
      </c>
      <c r="F102" s="239" t="s">
        <v>190</v>
      </c>
      <c r="G102" s="237"/>
      <c r="H102" s="238" t="s">
        <v>19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163</v>
      </c>
      <c r="AU102" s="245" t="s">
        <v>88</v>
      </c>
      <c r="AV102" s="14" t="s">
        <v>86</v>
      </c>
      <c r="AW102" s="14" t="s">
        <v>37</v>
      </c>
      <c r="AX102" s="14" t="s">
        <v>78</v>
      </c>
      <c r="AY102" s="245" t="s">
        <v>153</v>
      </c>
    </row>
    <row r="103" s="15" customFormat="1">
      <c r="A103" s="15"/>
      <c r="B103" s="246"/>
      <c r="C103" s="247"/>
      <c r="D103" s="226" t="s">
        <v>163</v>
      </c>
      <c r="E103" s="248" t="s">
        <v>19</v>
      </c>
      <c r="F103" s="249" t="s">
        <v>166</v>
      </c>
      <c r="G103" s="247"/>
      <c r="H103" s="250">
        <v>20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163</v>
      </c>
      <c r="AU103" s="256" t="s">
        <v>88</v>
      </c>
      <c r="AV103" s="15" t="s">
        <v>160</v>
      </c>
      <c r="AW103" s="15" t="s">
        <v>37</v>
      </c>
      <c r="AX103" s="15" t="s">
        <v>86</v>
      </c>
      <c r="AY103" s="256" t="s">
        <v>153</v>
      </c>
    </row>
    <row r="104" s="2" customFormat="1" ht="24.15" customHeight="1">
      <c r="A104" s="40"/>
      <c r="B104" s="41"/>
      <c r="C104" s="206" t="s">
        <v>160</v>
      </c>
      <c r="D104" s="206" t="s">
        <v>155</v>
      </c>
      <c r="E104" s="207" t="s">
        <v>171</v>
      </c>
      <c r="F104" s="208" t="s">
        <v>172</v>
      </c>
      <c r="G104" s="209" t="s">
        <v>173</v>
      </c>
      <c r="H104" s="210">
        <v>810.25999999999999</v>
      </c>
      <c r="I104" s="211"/>
      <c r="J104" s="212">
        <f>ROUND(I104*H104,2)</f>
        <v>0</v>
      </c>
      <c r="K104" s="208" t="s">
        <v>159</v>
      </c>
      <c r="L104" s="46"/>
      <c r="M104" s="213" t="s">
        <v>19</v>
      </c>
      <c r="N104" s="214" t="s">
        <v>49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160</v>
      </c>
      <c r="AT104" s="217" t="s">
        <v>155</v>
      </c>
      <c r="AU104" s="217" t="s">
        <v>88</v>
      </c>
      <c r="AY104" s="19" t="s">
        <v>153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86</v>
      </c>
      <c r="BK104" s="218">
        <f>ROUND(I104*H104,2)</f>
        <v>0</v>
      </c>
      <c r="BL104" s="19" t="s">
        <v>160</v>
      </c>
      <c r="BM104" s="217" t="s">
        <v>182</v>
      </c>
    </row>
    <row r="105" s="2" customFormat="1">
      <c r="A105" s="40"/>
      <c r="B105" s="41"/>
      <c r="C105" s="42"/>
      <c r="D105" s="219" t="s">
        <v>161</v>
      </c>
      <c r="E105" s="42"/>
      <c r="F105" s="220" t="s">
        <v>175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161</v>
      </c>
      <c r="AU105" s="19" t="s">
        <v>88</v>
      </c>
    </row>
    <row r="106" s="13" customFormat="1">
      <c r="A106" s="13"/>
      <c r="B106" s="224"/>
      <c r="C106" s="225"/>
      <c r="D106" s="226" t="s">
        <v>163</v>
      </c>
      <c r="E106" s="227" t="s">
        <v>19</v>
      </c>
      <c r="F106" s="228" t="s">
        <v>1815</v>
      </c>
      <c r="G106" s="225"/>
      <c r="H106" s="229">
        <v>290.45999999999998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163</v>
      </c>
      <c r="AU106" s="235" t="s">
        <v>88</v>
      </c>
      <c r="AV106" s="13" t="s">
        <v>88</v>
      </c>
      <c r="AW106" s="13" t="s">
        <v>37</v>
      </c>
      <c r="AX106" s="13" t="s">
        <v>78</v>
      </c>
      <c r="AY106" s="235" t="s">
        <v>153</v>
      </c>
    </row>
    <row r="107" s="14" customFormat="1">
      <c r="A107" s="14"/>
      <c r="B107" s="236"/>
      <c r="C107" s="237"/>
      <c r="D107" s="226" t="s">
        <v>163</v>
      </c>
      <c r="E107" s="238" t="s">
        <v>19</v>
      </c>
      <c r="F107" s="239" t="s">
        <v>1816</v>
      </c>
      <c r="G107" s="237"/>
      <c r="H107" s="238" t="s">
        <v>19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163</v>
      </c>
      <c r="AU107" s="245" t="s">
        <v>88</v>
      </c>
      <c r="AV107" s="14" t="s">
        <v>86</v>
      </c>
      <c r="AW107" s="14" t="s">
        <v>37</v>
      </c>
      <c r="AX107" s="14" t="s">
        <v>78</v>
      </c>
      <c r="AY107" s="245" t="s">
        <v>153</v>
      </c>
    </row>
    <row r="108" s="13" customFormat="1">
      <c r="A108" s="13"/>
      <c r="B108" s="224"/>
      <c r="C108" s="225"/>
      <c r="D108" s="226" t="s">
        <v>163</v>
      </c>
      <c r="E108" s="227" t="s">
        <v>19</v>
      </c>
      <c r="F108" s="228" t="s">
        <v>1817</v>
      </c>
      <c r="G108" s="225"/>
      <c r="H108" s="229">
        <v>519.79999999999995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163</v>
      </c>
      <c r="AU108" s="235" t="s">
        <v>88</v>
      </c>
      <c r="AV108" s="13" t="s">
        <v>88</v>
      </c>
      <c r="AW108" s="13" t="s">
        <v>37</v>
      </c>
      <c r="AX108" s="13" t="s">
        <v>78</v>
      </c>
      <c r="AY108" s="235" t="s">
        <v>153</v>
      </c>
    </row>
    <row r="109" s="14" customFormat="1">
      <c r="A109" s="14"/>
      <c r="B109" s="236"/>
      <c r="C109" s="237"/>
      <c r="D109" s="226" t="s">
        <v>163</v>
      </c>
      <c r="E109" s="238" t="s">
        <v>19</v>
      </c>
      <c r="F109" s="239" t="s">
        <v>179</v>
      </c>
      <c r="G109" s="237"/>
      <c r="H109" s="238" t="s">
        <v>19</v>
      </c>
      <c r="I109" s="240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163</v>
      </c>
      <c r="AU109" s="245" t="s">
        <v>88</v>
      </c>
      <c r="AV109" s="14" t="s">
        <v>86</v>
      </c>
      <c r="AW109" s="14" t="s">
        <v>37</v>
      </c>
      <c r="AX109" s="14" t="s">
        <v>78</v>
      </c>
      <c r="AY109" s="245" t="s">
        <v>153</v>
      </c>
    </row>
    <row r="110" s="15" customFormat="1">
      <c r="A110" s="15"/>
      <c r="B110" s="246"/>
      <c r="C110" s="247"/>
      <c r="D110" s="226" t="s">
        <v>163</v>
      </c>
      <c r="E110" s="248" t="s">
        <v>19</v>
      </c>
      <c r="F110" s="249" t="s">
        <v>166</v>
      </c>
      <c r="G110" s="247"/>
      <c r="H110" s="250">
        <v>810.25999999999999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163</v>
      </c>
      <c r="AU110" s="256" t="s">
        <v>88</v>
      </c>
      <c r="AV110" s="15" t="s">
        <v>160</v>
      </c>
      <c r="AW110" s="15" t="s">
        <v>37</v>
      </c>
      <c r="AX110" s="15" t="s">
        <v>86</v>
      </c>
      <c r="AY110" s="256" t="s">
        <v>153</v>
      </c>
    </row>
    <row r="111" s="2" customFormat="1" ht="24.15" customHeight="1">
      <c r="A111" s="40"/>
      <c r="B111" s="41"/>
      <c r="C111" s="206" t="s">
        <v>191</v>
      </c>
      <c r="D111" s="206" t="s">
        <v>155</v>
      </c>
      <c r="E111" s="207" t="s">
        <v>180</v>
      </c>
      <c r="F111" s="208" t="s">
        <v>181</v>
      </c>
      <c r="G111" s="209" t="s">
        <v>173</v>
      </c>
      <c r="H111" s="210">
        <v>70.980000000000004</v>
      </c>
      <c r="I111" s="211"/>
      <c r="J111" s="212">
        <f>ROUND(I111*H111,2)</f>
        <v>0</v>
      </c>
      <c r="K111" s="208" t="s">
        <v>159</v>
      </c>
      <c r="L111" s="46"/>
      <c r="M111" s="213" t="s">
        <v>19</v>
      </c>
      <c r="N111" s="214" t="s">
        <v>49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160</v>
      </c>
      <c r="AT111" s="217" t="s">
        <v>155</v>
      </c>
      <c r="AU111" s="217" t="s">
        <v>88</v>
      </c>
      <c r="AY111" s="19" t="s">
        <v>153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86</v>
      </c>
      <c r="BK111" s="218">
        <f>ROUND(I111*H111,2)</f>
        <v>0</v>
      </c>
      <c r="BL111" s="19" t="s">
        <v>160</v>
      </c>
      <c r="BM111" s="217" t="s">
        <v>194</v>
      </c>
    </row>
    <row r="112" s="2" customFormat="1">
      <c r="A112" s="40"/>
      <c r="B112" s="41"/>
      <c r="C112" s="42"/>
      <c r="D112" s="219" t="s">
        <v>161</v>
      </c>
      <c r="E112" s="42"/>
      <c r="F112" s="220" t="s">
        <v>183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88</v>
      </c>
    </row>
    <row r="113" s="13" customFormat="1">
      <c r="A113" s="13"/>
      <c r="B113" s="224"/>
      <c r="C113" s="225"/>
      <c r="D113" s="226" t="s">
        <v>163</v>
      </c>
      <c r="E113" s="227" t="s">
        <v>19</v>
      </c>
      <c r="F113" s="228" t="s">
        <v>1818</v>
      </c>
      <c r="G113" s="225"/>
      <c r="H113" s="229">
        <v>62.299999999999997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163</v>
      </c>
      <c r="AU113" s="235" t="s">
        <v>88</v>
      </c>
      <c r="AV113" s="13" t="s">
        <v>88</v>
      </c>
      <c r="AW113" s="13" t="s">
        <v>37</v>
      </c>
      <c r="AX113" s="13" t="s">
        <v>78</v>
      </c>
      <c r="AY113" s="235" t="s">
        <v>153</v>
      </c>
    </row>
    <row r="114" s="14" customFormat="1">
      <c r="A114" s="14"/>
      <c r="B114" s="236"/>
      <c r="C114" s="237"/>
      <c r="D114" s="226" t="s">
        <v>163</v>
      </c>
      <c r="E114" s="238" t="s">
        <v>19</v>
      </c>
      <c r="F114" s="239" t="s">
        <v>1819</v>
      </c>
      <c r="G114" s="237"/>
      <c r="H114" s="238" t="s">
        <v>19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163</v>
      </c>
      <c r="AU114" s="245" t="s">
        <v>88</v>
      </c>
      <c r="AV114" s="14" t="s">
        <v>86</v>
      </c>
      <c r="AW114" s="14" t="s">
        <v>37</v>
      </c>
      <c r="AX114" s="14" t="s">
        <v>78</v>
      </c>
      <c r="AY114" s="245" t="s">
        <v>153</v>
      </c>
    </row>
    <row r="115" s="13" customFormat="1">
      <c r="A115" s="13"/>
      <c r="B115" s="224"/>
      <c r="C115" s="225"/>
      <c r="D115" s="226" t="s">
        <v>163</v>
      </c>
      <c r="E115" s="227" t="s">
        <v>19</v>
      </c>
      <c r="F115" s="228" t="s">
        <v>1820</v>
      </c>
      <c r="G115" s="225"/>
      <c r="H115" s="229">
        <v>7.7000000000000002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163</v>
      </c>
      <c r="AU115" s="235" t="s">
        <v>88</v>
      </c>
      <c r="AV115" s="13" t="s">
        <v>88</v>
      </c>
      <c r="AW115" s="13" t="s">
        <v>37</v>
      </c>
      <c r="AX115" s="13" t="s">
        <v>78</v>
      </c>
      <c r="AY115" s="235" t="s">
        <v>153</v>
      </c>
    </row>
    <row r="116" s="14" customFormat="1">
      <c r="A116" s="14"/>
      <c r="B116" s="236"/>
      <c r="C116" s="237"/>
      <c r="D116" s="226" t="s">
        <v>163</v>
      </c>
      <c r="E116" s="238" t="s">
        <v>19</v>
      </c>
      <c r="F116" s="239" t="s">
        <v>1821</v>
      </c>
      <c r="G116" s="237"/>
      <c r="H116" s="238" t="s">
        <v>19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163</v>
      </c>
      <c r="AU116" s="245" t="s">
        <v>88</v>
      </c>
      <c r="AV116" s="14" t="s">
        <v>86</v>
      </c>
      <c r="AW116" s="14" t="s">
        <v>37</v>
      </c>
      <c r="AX116" s="14" t="s">
        <v>78</v>
      </c>
      <c r="AY116" s="245" t="s">
        <v>153</v>
      </c>
    </row>
    <row r="117" s="13" customFormat="1">
      <c r="A117" s="13"/>
      <c r="B117" s="224"/>
      <c r="C117" s="225"/>
      <c r="D117" s="226" t="s">
        <v>163</v>
      </c>
      <c r="E117" s="227" t="s">
        <v>19</v>
      </c>
      <c r="F117" s="228" t="s">
        <v>1822</v>
      </c>
      <c r="G117" s="225"/>
      <c r="H117" s="229">
        <v>0.97999999999999998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163</v>
      </c>
      <c r="AU117" s="235" t="s">
        <v>88</v>
      </c>
      <c r="AV117" s="13" t="s">
        <v>88</v>
      </c>
      <c r="AW117" s="13" t="s">
        <v>37</v>
      </c>
      <c r="AX117" s="13" t="s">
        <v>78</v>
      </c>
      <c r="AY117" s="235" t="s">
        <v>153</v>
      </c>
    </row>
    <row r="118" s="14" customFormat="1">
      <c r="A118" s="14"/>
      <c r="B118" s="236"/>
      <c r="C118" s="237"/>
      <c r="D118" s="226" t="s">
        <v>163</v>
      </c>
      <c r="E118" s="238" t="s">
        <v>19</v>
      </c>
      <c r="F118" s="239" t="s">
        <v>189</v>
      </c>
      <c r="G118" s="237"/>
      <c r="H118" s="238" t="s">
        <v>19</v>
      </c>
      <c r="I118" s="240"/>
      <c r="J118" s="237"/>
      <c r="K118" s="237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163</v>
      </c>
      <c r="AU118" s="245" t="s">
        <v>88</v>
      </c>
      <c r="AV118" s="14" t="s">
        <v>86</v>
      </c>
      <c r="AW118" s="14" t="s">
        <v>37</v>
      </c>
      <c r="AX118" s="14" t="s">
        <v>78</v>
      </c>
      <c r="AY118" s="245" t="s">
        <v>153</v>
      </c>
    </row>
    <row r="119" s="14" customFormat="1">
      <c r="A119" s="14"/>
      <c r="B119" s="236"/>
      <c r="C119" s="237"/>
      <c r="D119" s="226" t="s">
        <v>163</v>
      </c>
      <c r="E119" s="238" t="s">
        <v>19</v>
      </c>
      <c r="F119" s="239" t="s">
        <v>190</v>
      </c>
      <c r="G119" s="237"/>
      <c r="H119" s="238" t="s">
        <v>19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163</v>
      </c>
      <c r="AU119" s="245" t="s">
        <v>88</v>
      </c>
      <c r="AV119" s="14" t="s">
        <v>86</v>
      </c>
      <c r="AW119" s="14" t="s">
        <v>37</v>
      </c>
      <c r="AX119" s="14" t="s">
        <v>78</v>
      </c>
      <c r="AY119" s="245" t="s">
        <v>153</v>
      </c>
    </row>
    <row r="120" s="15" customFormat="1">
      <c r="A120" s="15"/>
      <c r="B120" s="246"/>
      <c r="C120" s="247"/>
      <c r="D120" s="226" t="s">
        <v>163</v>
      </c>
      <c r="E120" s="248" t="s">
        <v>19</v>
      </c>
      <c r="F120" s="249" t="s">
        <v>166</v>
      </c>
      <c r="G120" s="247"/>
      <c r="H120" s="250">
        <v>70.980000000000004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163</v>
      </c>
      <c r="AU120" s="256" t="s">
        <v>88</v>
      </c>
      <c r="AV120" s="15" t="s">
        <v>160</v>
      </c>
      <c r="AW120" s="15" t="s">
        <v>37</v>
      </c>
      <c r="AX120" s="15" t="s">
        <v>86</v>
      </c>
      <c r="AY120" s="256" t="s">
        <v>153</v>
      </c>
    </row>
    <row r="121" s="2" customFormat="1" ht="37.8" customHeight="1">
      <c r="A121" s="40"/>
      <c r="B121" s="41"/>
      <c r="C121" s="206" t="s">
        <v>174</v>
      </c>
      <c r="D121" s="206" t="s">
        <v>155</v>
      </c>
      <c r="E121" s="207" t="s">
        <v>192</v>
      </c>
      <c r="F121" s="208" t="s">
        <v>193</v>
      </c>
      <c r="G121" s="209" t="s">
        <v>173</v>
      </c>
      <c r="H121" s="210">
        <v>195</v>
      </c>
      <c r="I121" s="211"/>
      <c r="J121" s="212">
        <f>ROUND(I121*H121,2)</f>
        <v>0</v>
      </c>
      <c r="K121" s="208" t="s">
        <v>159</v>
      </c>
      <c r="L121" s="46"/>
      <c r="M121" s="213" t="s">
        <v>19</v>
      </c>
      <c r="N121" s="214" t="s">
        <v>49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160</v>
      </c>
      <c r="AT121" s="217" t="s">
        <v>155</v>
      </c>
      <c r="AU121" s="217" t="s">
        <v>88</v>
      </c>
      <c r="AY121" s="19" t="s">
        <v>153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86</v>
      </c>
      <c r="BK121" s="218">
        <f>ROUND(I121*H121,2)</f>
        <v>0</v>
      </c>
      <c r="BL121" s="19" t="s">
        <v>160</v>
      </c>
      <c r="BM121" s="217" t="s">
        <v>8</v>
      </c>
    </row>
    <row r="122" s="2" customFormat="1">
      <c r="A122" s="40"/>
      <c r="B122" s="41"/>
      <c r="C122" s="42"/>
      <c r="D122" s="219" t="s">
        <v>161</v>
      </c>
      <c r="E122" s="42"/>
      <c r="F122" s="220" t="s">
        <v>195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161</v>
      </c>
      <c r="AU122" s="19" t="s">
        <v>88</v>
      </c>
    </row>
    <row r="123" s="13" customFormat="1">
      <c r="A123" s="13"/>
      <c r="B123" s="224"/>
      <c r="C123" s="225"/>
      <c r="D123" s="226" t="s">
        <v>163</v>
      </c>
      <c r="E123" s="227" t="s">
        <v>19</v>
      </c>
      <c r="F123" s="228" t="s">
        <v>1823</v>
      </c>
      <c r="G123" s="225"/>
      <c r="H123" s="229">
        <v>195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163</v>
      </c>
      <c r="AU123" s="235" t="s">
        <v>88</v>
      </c>
      <c r="AV123" s="13" t="s">
        <v>88</v>
      </c>
      <c r="AW123" s="13" t="s">
        <v>37</v>
      </c>
      <c r="AX123" s="13" t="s">
        <v>78</v>
      </c>
      <c r="AY123" s="235" t="s">
        <v>153</v>
      </c>
    </row>
    <row r="124" s="14" customFormat="1">
      <c r="A124" s="14"/>
      <c r="B124" s="236"/>
      <c r="C124" s="237"/>
      <c r="D124" s="226" t="s">
        <v>163</v>
      </c>
      <c r="E124" s="238" t="s">
        <v>19</v>
      </c>
      <c r="F124" s="239" t="s">
        <v>1824</v>
      </c>
      <c r="G124" s="237"/>
      <c r="H124" s="238" t="s">
        <v>19</v>
      </c>
      <c r="I124" s="240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163</v>
      </c>
      <c r="AU124" s="245" t="s">
        <v>88</v>
      </c>
      <c r="AV124" s="14" t="s">
        <v>86</v>
      </c>
      <c r="AW124" s="14" t="s">
        <v>37</v>
      </c>
      <c r="AX124" s="14" t="s">
        <v>78</v>
      </c>
      <c r="AY124" s="245" t="s">
        <v>153</v>
      </c>
    </row>
    <row r="125" s="15" customFormat="1">
      <c r="A125" s="15"/>
      <c r="B125" s="246"/>
      <c r="C125" s="247"/>
      <c r="D125" s="226" t="s">
        <v>163</v>
      </c>
      <c r="E125" s="248" t="s">
        <v>19</v>
      </c>
      <c r="F125" s="249" t="s">
        <v>166</v>
      </c>
      <c r="G125" s="247"/>
      <c r="H125" s="250">
        <v>195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163</v>
      </c>
      <c r="AU125" s="256" t="s">
        <v>88</v>
      </c>
      <c r="AV125" s="15" t="s">
        <v>160</v>
      </c>
      <c r="AW125" s="15" t="s">
        <v>37</v>
      </c>
      <c r="AX125" s="15" t="s">
        <v>86</v>
      </c>
      <c r="AY125" s="256" t="s">
        <v>153</v>
      </c>
    </row>
    <row r="126" s="2" customFormat="1" ht="37.8" customHeight="1">
      <c r="A126" s="40"/>
      <c r="B126" s="41"/>
      <c r="C126" s="206" t="s">
        <v>203</v>
      </c>
      <c r="D126" s="206" t="s">
        <v>155</v>
      </c>
      <c r="E126" s="207" t="s">
        <v>197</v>
      </c>
      <c r="F126" s="208" t="s">
        <v>198</v>
      </c>
      <c r="G126" s="209" t="s">
        <v>173</v>
      </c>
      <c r="H126" s="210">
        <v>686.24000000000001</v>
      </c>
      <c r="I126" s="211"/>
      <c r="J126" s="212">
        <f>ROUND(I126*H126,2)</f>
        <v>0</v>
      </c>
      <c r="K126" s="208" t="s">
        <v>159</v>
      </c>
      <c r="L126" s="46"/>
      <c r="M126" s="213" t="s">
        <v>19</v>
      </c>
      <c r="N126" s="214" t="s">
        <v>49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160</v>
      </c>
      <c r="AT126" s="217" t="s">
        <v>155</v>
      </c>
      <c r="AU126" s="217" t="s">
        <v>88</v>
      </c>
      <c r="AY126" s="19" t="s">
        <v>153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86</v>
      </c>
      <c r="BK126" s="218">
        <f>ROUND(I126*H126,2)</f>
        <v>0</v>
      </c>
      <c r="BL126" s="19" t="s">
        <v>160</v>
      </c>
      <c r="BM126" s="217" t="s">
        <v>206</v>
      </c>
    </row>
    <row r="127" s="2" customFormat="1">
      <c r="A127" s="40"/>
      <c r="B127" s="41"/>
      <c r="C127" s="42"/>
      <c r="D127" s="219" t="s">
        <v>161</v>
      </c>
      <c r="E127" s="42"/>
      <c r="F127" s="220" t="s">
        <v>199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88</v>
      </c>
    </row>
    <row r="128" s="13" customFormat="1">
      <c r="A128" s="13"/>
      <c r="B128" s="224"/>
      <c r="C128" s="225"/>
      <c r="D128" s="226" t="s">
        <v>163</v>
      </c>
      <c r="E128" s="227" t="s">
        <v>19</v>
      </c>
      <c r="F128" s="228" t="s">
        <v>1825</v>
      </c>
      <c r="G128" s="225"/>
      <c r="H128" s="229">
        <v>810.25999999999999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163</v>
      </c>
      <c r="AU128" s="235" t="s">
        <v>88</v>
      </c>
      <c r="AV128" s="13" t="s">
        <v>88</v>
      </c>
      <c r="AW128" s="13" t="s">
        <v>37</v>
      </c>
      <c r="AX128" s="13" t="s">
        <v>78</v>
      </c>
      <c r="AY128" s="235" t="s">
        <v>153</v>
      </c>
    </row>
    <row r="129" s="13" customFormat="1">
      <c r="A129" s="13"/>
      <c r="B129" s="224"/>
      <c r="C129" s="225"/>
      <c r="D129" s="226" t="s">
        <v>163</v>
      </c>
      <c r="E129" s="227" t="s">
        <v>19</v>
      </c>
      <c r="F129" s="228" t="s">
        <v>1826</v>
      </c>
      <c r="G129" s="225"/>
      <c r="H129" s="229">
        <v>70.980000000000004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163</v>
      </c>
      <c r="AU129" s="235" t="s">
        <v>88</v>
      </c>
      <c r="AV129" s="13" t="s">
        <v>88</v>
      </c>
      <c r="AW129" s="13" t="s">
        <v>37</v>
      </c>
      <c r="AX129" s="13" t="s">
        <v>78</v>
      </c>
      <c r="AY129" s="235" t="s">
        <v>153</v>
      </c>
    </row>
    <row r="130" s="13" customFormat="1">
      <c r="A130" s="13"/>
      <c r="B130" s="224"/>
      <c r="C130" s="225"/>
      <c r="D130" s="226" t="s">
        <v>163</v>
      </c>
      <c r="E130" s="227" t="s">
        <v>19</v>
      </c>
      <c r="F130" s="228" t="s">
        <v>1827</v>
      </c>
      <c r="G130" s="225"/>
      <c r="H130" s="229">
        <v>-195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163</v>
      </c>
      <c r="AU130" s="235" t="s">
        <v>88</v>
      </c>
      <c r="AV130" s="13" t="s">
        <v>88</v>
      </c>
      <c r="AW130" s="13" t="s">
        <v>37</v>
      </c>
      <c r="AX130" s="13" t="s">
        <v>78</v>
      </c>
      <c r="AY130" s="235" t="s">
        <v>153</v>
      </c>
    </row>
    <row r="131" s="15" customFormat="1">
      <c r="A131" s="15"/>
      <c r="B131" s="246"/>
      <c r="C131" s="247"/>
      <c r="D131" s="226" t="s">
        <v>163</v>
      </c>
      <c r="E131" s="248" t="s">
        <v>19</v>
      </c>
      <c r="F131" s="249" t="s">
        <v>166</v>
      </c>
      <c r="G131" s="247"/>
      <c r="H131" s="250">
        <v>686.24000000000001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163</v>
      </c>
      <c r="AU131" s="256" t="s">
        <v>88</v>
      </c>
      <c r="AV131" s="15" t="s">
        <v>160</v>
      </c>
      <c r="AW131" s="15" t="s">
        <v>37</v>
      </c>
      <c r="AX131" s="15" t="s">
        <v>86</v>
      </c>
      <c r="AY131" s="256" t="s">
        <v>153</v>
      </c>
    </row>
    <row r="132" s="2" customFormat="1" ht="37.8" customHeight="1">
      <c r="A132" s="40"/>
      <c r="B132" s="41"/>
      <c r="C132" s="206" t="s">
        <v>182</v>
      </c>
      <c r="D132" s="206" t="s">
        <v>155</v>
      </c>
      <c r="E132" s="207" t="s">
        <v>204</v>
      </c>
      <c r="F132" s="208" t="s">
        <v>205</v>
      </c>
      <c r="G132" s="209" t="s">
        <v>173</v>
      </c>
      <c r="H132" s="210">
        <v>3431.1999999999998</v>
      </c>
      <c r="I132" s="211"/>
      <c r="J132" s="212">
        <f>ROUND(I132*H132,2)</f>
        <v>0</v>
      </c>
      <c r="K132" s="208" t="s">
        <v>159</v>
      </c>
      <c r="L132" s="46"/>
      <c r="M132" s="213" t="s">
        <v>19</v>
      </c>
      <c r="N132" s="214" t="s">
        <v>49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160</v>
      </c>
      <c r="AT132" s="217" t="s">
        <v>155</v>
      </c>
      <c r="AU132" s="217" t="s">
        <v>88</v>
      </c>
      <c r="AY132" s="19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86</v>
      </c>
      <c r="BK132" s="218">
        <f>ROUND(I132*H132,2)</f>
        <v>0</v>
      </c>
      <c r="BL132" s="19" t="s">
        <v>160</v>
      </c>
      <c r="BM132" s="217" t="s">
        <v>211</v>
      </c>
    </row>
    <row r="133" s="2" customFormat="1">
      <c r="A133" s="40"/>
      <c r="B133" s="41"/>
      <c r="C133" s="42"/>
      <c r="D133" s="219" t="s">
        <v>161</v>
      </c>
      <c r="E133" s="42"/>
      <c r="F133" s="220" t="s">
        <v>207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161</v>
      </c>
      <c r="AU133" s="19" t="s">
        <v>88</v>
      </c>
    </row>
    <row r="134" s="13" customFormat="1">
      <c r="A134" s="13"/>
      <c r="B134" s="224"/>
      <c r="C134" s="225"/>
      <c r="D134" s="226" t="s">
        <v>163</v>
      </c>
      <c r="E134" s="227" t="s">
        <v>19</v>
      </c>
      <c r="F134" s="228" t="s">
        <v>1828</v>
      </c>
      <c r="G134" s="225"/>
      <c r="H134" s="229">
        <v>3431.1999999999998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163</v>
      </c>
      <c r="AU134" s="235" t="s">
        <v>88</v>
      </c>
      <c r="AV134" s="13" t="s">
        <v>88</v>
      </c>
      <c r="AW134" s="13" t="s">
        <v>37</v>
      </c>
      <c r="AX134" s="13" t="s">
        <v>78</v>
      </c>
      <c r="AY134" s="235" t="s">
        <v>153</v>
      </c>
    </row>
    <row r="135" s="15" customFormat="1">
      <c r="A135" s="15"/>
      <c r="B135" s="246"/>
      <c r="C135" s="247"/>
      <c r="D135" s="226" t="s">
        <v>163</v>
      </c>
      <c r="E135" s="248" t="s">
        <v>19</v>
      </c>
      <c r="F135" s="249" t="s">
        <v>166</v>
      </c>
      <c r="G135" s="247"/>
      <c r="H135" s="250">
        <v>3431.1999999999998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163</v>
      </c>
      <c r="AU135" s="256" t="s">
        <v>88</v>
      </c>
      <c r="AV135" s="15" t="s">
        <v>160</v>
      </c>
      <c r="AW135" s="15" t="s">
        <v>37</v>
      </c>
      <c r="AX135" s="15" t="s">
        <v>86</v>
      </c>
      <c r="AY135" s="256" t="s">
        <v>153</v>
      </c>
    </row>
    <row r="136" s="2" customFormat="1" ht="16.5" customHeight="1">
      <c r="A136" s="40"/>
      <c r="B136" s="41"/>
      <c r="C136" s="206" t="s">
        <v>213</v>
      </c>
      <c r="D136" s="206" t="s">
        <v>155</v>
      </c>
      <c r="E136" s="207" t="s">
        <v>209</v>
      </c>
      <c r="F136" s="208" t="s">
        <v>210</v>
      </c>
      <c r="G136" s="209" t="s">
        <v>173</v>
      </c>
      <c r="H136" s="210">
        <v>195</v>
      </c>
      <c r="I136" s="211"/>
      <c r="J136" s="212">
        <f>ROUND(I136*H136,2)</f>
        <v>0</v>
      </c>
      <c r="K136" s="208" t="s">
        <v>159</v>
      </c>
      <c r="L136" s="46"/>
      <c r="M136" s="213" t="s">
        <v>19</v>
      </c>
      <c r="N136" s="214" t="s">
        <v>49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160</v>
      </c>
      <c r="AT136" s="217" t="s">
        <v>155</v>
      </c>
      <c r="AU136" s="217" t="s">
        <v>88</v>
      </c>
      <c r="AY136" s="19" t="s">
        <v>153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86</v>
      </c>
      <c r="BK136" s="218">
        <f>ROUND(I136*H136,2)</f>
        <v>0</v>
      </c>
      <c r="BL136" s="19" t="s">
        <v>160</v>
      </c>
      <c r="BM136" s="217" t="s">
        <v>216</v>
      </c>
    </row>
    <row r="137" s="2" customFormat="1">
      <c r="A137" s="40"/>
      <c r="B137" s="41"/>
      <c r="C137" s="42"/>
      <c r="D137" s="219" t="s">
        <v>161</v>
      </c>
      <c r="E137" s="42"/>
      <c r="F137" s="220" t="s">
        <v>212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161</v>
      </c>
      <c r="AU137" s="19" t="s">
        <v>88</v>
      </c>
    </row>
    <row r="138" s="13" customFormat="1">
      <c r="A138" s="13"/>
      <c r="B138" s="224"/>
      <c r="C138" s="225"/>
      <c r="D138" s="226" t="s">
        <v>163</v>
      </c>
      <c r="E138" s="227" t="s">
        <v>19</v>
      </c>
      <c r="F138" s="228" t="s">
        <v>1823</v>
      </c>
      <c r="G138" s="225"/>
      <c r="H138" s="229">
        <v>195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163</v>
      </c>
      <c r="AU138" s="235" t="s">
        <v>88</v>
      </c>
      <c r="AV138" s="13" t="s">
        <v>88</v>
      </c>
      <c r="AW138" s="13" t="s">
        <v>37</v>
      </c>
      <c r="AX138" s="13" t="s">
        <v>78</v>
      </c>
      <c r="AY138" s="235" t="s">
        <v>153</v>
      </c>
    </row>
    <row r="139" s="14" customFormat="1">
      <c r="A139" s="14"/>
      <c r="B139" s="236"/>
      <c r="C139" s="237"/>
      <c r="D139" s="226" t="s">
        <v>163</v>
      </c>
      <c r="E139" s="238" t="s">
        <v>19</v>
      </c>
      <c r="F139" s="239" t="s">
        <v>190</v>
      </c>
      <c r="G139" s="237"/>
      <c r="H139" s="238" t="s">
        <v>19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163</v>
      </c>
      <c r="AU139" s="245" t="s">
        <v>88</v>
      </c>
      <c r="AV139" s="14" t="s">
        <v>86</v>
      </c>
      <c r="AW139" s="14" t="s">
        <v>37</v>
      </c>
      <c r="AX139" s="14" t="s">
        <v>78</v>
      </c>
      <c r="AY139" s="245" t="s">
        <v>153</v>
      </c>
    </row>
    <row r="140" s="15" customFormat="1">
      <c r="A140" s="15"/>
      <c r="B140" s="246"/>
      <c r="C140" s="247"/>
      <c r="D140" s="226" t="s">
        <v>163</v>
      </c>
      <c r="E140" s="248" t="s">
        <v>19</v>
      </c>
      <c r="F140" s="249" t="s">
        <v>166</v>
      </c>
      <c r="G140" s="247"/>
      <c r="H140" s="250">
        <v>195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163</v>
      </c>
      <c r="AU140" s="256" t="s">
        <v>88</v>
      </c>
      <c r="AV140" s="15" t="s">
        <v>160</v>
      </c>
      <c r="AW140" s="15" t="s">
        <v>37</v>
      </c>
      <c r="AX140" s="15" t="s">
        <v>86</v>
      </c>
      <c r="AY140" s="256" t="s">
        <v>153</v>
      </c>
    </row>
    <row r="141" s="2" customFormat="1" ht="33" customHeight="1">
      <c r="A141" s="40"/>
      <c r="B141" s="41"/>
      <c r="C141" s="206" t="s">
        <v>194</v>
      </c>
      <c r="D141" s="206" t="s">
        <v>155</v>
      </c>
      <c r="E141" s="207" t="s">
        <v>214</v>
      </c>
      <c r="F141" s="208" t="s">
        <v>215</v>
      </c>
      <c r="G141" s="209" t="s">
        <v>173</v>
      </c>
      <c r="H141" s="210">
        <v>31.149999999999999</v>
      </c>
      <c r="I141" s="211"/>
      <c r="J141" s="212">
        <f>ROUND(I141*H141,2)</f>
        <v>0</v>
      </c>
      <c r="K141" s="208" t="s">
        <v>159</v>
      </c>
      <c r="L141" s="46"/>
      <c r="M141" s="213" t="s">
        <v>19</v>
      </c>
      <c r="N141" s="214" t="s">
        <v>49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160</v>
      </c>
      <c r="AT141" s="217" t="s">
        <v>155</v>
      </c>
      <c r="AU141" s="217" t="s">
        <v>88</v>
      </c>
      <c r="AY141" s="19" t="s">
        <v>153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86</v>
      </c>
      <c r="BK141" s="218">
        <f>ROUND(I141*H141,2)</f>
        <v>0</v>
      </c>
      <c r="BL141" s="19" t="s">
        <v>160</v>
      </c>
      <c r="BM141" s="217" t="s">
        <v>224</v>
      </c>
    </row>
    <row r="142" s="2" customFormat="1">
      <c r="A142" s="40"/>
      <c r="B142" s="41"/>
      <c r="C142" s="42"/>
      <c r="D142" s="219" t="s">
        <v>161</v>
      </c>
      <c r="E142" s="42"/>
      <c r="F142" s="220" t="s">
        <v>217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88</v>
      </c>
    </row>
    <row r="143" s="14" customFormat="1">
      <c r="A143" s="14"/>
      <c r="B143" s="236"/>
      <c r="C143" s="237"/>
      <c r="D143" s="226" t="s">
        <v>163</v>
      </c>
      <c r="E143" s="238" t="s">
        <v>19</v>
      </c>
      <c r="F143" s="239" t="s">
        <v>218</v>
      </c>
      <c r="G143" s="237"/>
      <c r="H143" s="238" t="s">
        <v>19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163</v>
      </c>
      <c r="AU143" s="245" t="s">
        <v>88</v>
      </c>
      <c r="AV143" s="14" t="s">
        <v>86</v>
      </c>
      <c r="AW143" s="14" t="s">
        <v>37</v>
      </c>
      <c r="AX143" s="14" t="s">
        <v>78</v>
      </c>
      <c r="AY143" s="245" t="s">
        <v>153</v>
      </c>
    </row>
    <row r="144" s="13" customFormat="1">
      <c r="A144" s="13"/>
      <c r="B144" s="224"/>
      <c r="C144" s="225"/>
      <c r="D144" s="226" t="s">
        <v>163</v>
      </c>
      <c r="E144" s="227" t="s">
        <v>19</v>
      </c>
      <c r="F144" s="228" t="s">
        <v>1829</v>
      </c>
      <c r="G144" s="225"/>
      <c r="H144" s="229">
        <v>31.149999999999999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163</v>
      </c>
      <c r="AU144" s="235" t="s">
        <v>88</v>
      </c>
      <c r="AV144" s="13" t="s">
        <v>88</v>
      </c>
      <c r="AW144" s="13" t="s">
        <v>37</v>
      </c>
      <c r="AX144" s="13" t="s">
        <v>78</v>
      </c>
      <c r="AY144" s="235" t="s">
        <v>153</v>
      </c>
    </row>
    <row r="145" s="14" customFormat="1">
      <c r="A145" s="14"/>
      <c r="B145" s="236"/>
      <c r="C145" s="237"/>
      <c r="D145" s="226" t="s">
        <v>163</v>
      </c>
      <c r="E145" s="238" t="s">
        <v>19</v>
      </c>
      <c r="F145" s="239" t="s">
        <v>190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163</v>
      </c>
      <c r="AU145" s="245" t="s">
        <v>88</v>
      </c>
      <c r="AV145" s="14" t="s">
        <v>86</v>
      </c>
      <c r="AW145" s="14" t="s">
        <v>37</v>
      </c>
      <c r="AX145" s="14" t="s">
        <v>78</v>
      </c>
      <c r="AY145" s="245" t="s">
        <v>153</v>
      </c>
    </row>
    <row r="146" s="15" customFormat="1">
      <c r="A146" s="15"/>
      <c r="B146" s="246"/>
      <c r="C146" s="247"/>
      <c r="D146" s="226" t="s">
        <v>163</v>
      </c>
      <c r="E146" s="248" t="s">
        <v>19</v>
      </c>
      <c r="F146" s="249" t="s">
        <v>166</v>
      </c>
      <c r="G146" s="247"/>
      <c r="H146" s="250">
        <v>31.149999999999999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163</v>
      </c>
      <c r="AU146" s="256" t="s">
        <v>88</v>
      </c>
      <c r="AV146" s="15" t="s">
        <v>160</v>
      </c>
      <c r="AW146" s="15" t="s">
        <v>37</v>
      </c>
      <c r="AX146" s="15" t="s">
        <v>86</v>
      </c>
      <c r="AY146" s="256" t="s">
        <v>153</v>
      </c>
    </row>
    <row r="147" s="2" customFormat="1" ht="16.5" customHeight="1">
      <c r="A147" s="40"/>
      <c r="B147" s="41"/>
      <c r="C147" s="257" t="s">
        <v>226</v>
      </c>
      <c r="D147" s="257" t="s">
        <v>220</v>
      </c>
      <c r="E147" s="258" t="s">
        <v>221</v>
      </c>
      <c r="F147" s="259" t="s">
        <v>222</v>
      </c>
      <c r="G147" s="260" t="s">
        <v>223</v>
      </c>
      <c r="H147" s="261">
        <v>62.299999999999997</v>
      </c>
      <c r="I147" s="262"/>
      <c r="J147" s="263">
        <f>ROUND(I147*H147,2)</f>
        <v>0</v>
      </c>
      <c r="K147" s="259" t="s">
        <v>159</v>
      </c>
      <c r="L147" s="264"/>
      <c r="M147" s="265" t="s">
        <v>19</v>
      </c>
      <c r="N147" s="266" t="s">
        <v>49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220</v>
      </c>
      <c r="AU147" s="217" t="s">
        <v>88</v>
      </c>
      <c r="AY147" s="19" t="s">
        <v>153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86</v>
      </c>
      <c r="BK147" s="218">
        <f>ROUND(I147*H147,2)</f>
        <v>0</v>
      </c>
      <c r="BL147" s="19" t="s">
        <v>160</v>
      </c>
      <c r="BM147" s="217" t="s">
        <v>229</v>
      </c>
    </row>
    <row r="148" s="13" customFormat="1">
      <c r="A148" s="13"/>
      <c r="B148" s="224"/>
      <c r="C148" s="225"/>
      <c r="D148" s="226" t="s">
        <v>163</v>
      </c>
      <c r="E148" s="227" t="s">
        <v>19</v>
      </c>
      <c r="F148" s="228" t="s">
        <v>1830</v>
      </c>
      <c r="G148" s="225"/>
      <c r="H148" s="229">
        <v>62.299999999999997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163</v>
      </c>
      <c r="AU148" s="235" t="s">
        <v>88</v>
      </c>
      <c r="AV148" s="13" t="s">
        <v>88</v>
      </c>
      <c r="AW148" s="13" t="s">
        <v>37</v>
      </c>
      <c r="AX148" s="13" t="s">
        <v>78</v>
      </c>
      <c r="AY148" s="235" t="s">
        <v>153</v>
      </c>
    </row>
    <row r="149" s="15" customFormat="1">
      <c r="A149" s="15"/>
      <c r="B149" s="246"/>
      <c r="C149" s="247"/>
      <c r="D149" s="226" t="s">
        <v>163</v>
      </c>
      <c r="E149" s="248" t="s">
        <v>19</v>
      </c>
      <c r="F149" s="249" t="s">
        <v>166</v>
      </c>
      <c r="G149" s="247"/>
      <c r="H149" s="250">
        <v>62.299999999999997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163</v>
      </c>
      <c r="AU149" s="256" t="s">
        <v>88</v>
      </c>
      <c r="AV149" s="15" t="s">
        <v>160</v>
      </c>
      <c r="AW149" s="15" t="s">
        <v>37</v>
      </c>
      <c r="AX149" s="15" t="s">
        <v>86</v>
      </c>
      <c r="AY149" s="256" t="s">
        <v>153</v>
      </c>
    </row>
    <row r="150" s="2" customFormat="1" ht="24.15" customHeight="1">
      <c r="A150" s="40"/>
      <c r="B150" s="41"/>
      <c r="C150" s="206" t="s">
        <v>8</v>
      </c>
      <c r="D150" s="206" t="s">
        <v>155</v>
      </c>
      <c r="E150" s="207" t="s">
        <v>227</v>
      </c>
      <c r="F150" s="208" t="s">
        <v>228</v>
      </c>
      <c r="G150" s="209" t="s">
        <v>173</v>
      </c>
      <c r="H150" s="210">
        <v>195</v>
      </c>
      <c r="I150" s="211"/>
      <c r="J150" s="212">
        <f>ROUND(I150*H150,2)</f>
        <v>0</v>
      </c>
      <c r="K150" s="208" t="s">
        <v>159</v>
      </c>
      <c r="L150" s="46"/>
      <c r="M150" s="213" t="s">
        <v>19</v>
      </c>
      <c r="N150" s="214" t="s">
        <v>49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160</v>
      </c>
      <c r="AT150" s="217" t="s">
        <v>155</v>
      </c>
      <c r="AU150" s="217" t="s">
        <v>88</v>
      </c>
      <c r="AY150" s="19" t="s">
        <v>153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86</v>
      </c>
      <c r="BK150" s="218">
        <f>ROUND(I150*H150,2)</f>
        <v>0</v>
      </c>
      <c r="BL150" s="19" t="s">
        <v>160</v>
      </c>
      <c r="BM150" s="217" t="s">
        <v>236</v>
      </c>
    </row>
    <row r="151" s="2" customFormat="1">
      <c r="A151" s="40"/>
      <c r="B151" s="41"/>
      <c r="C151" s="42"/>
      <c r="D151" s="219" t="s">
        <v>161</v>
      </c>
      <c r="E151" s="42"/>
      <c r="F151" s="220" t="s">
        <v>230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88</v>
      </c>
    </row>
    <row r="152" s="13" customFormat="1">
      <c r="A152" s="13"/>
      <c r="B152" s="224"/>
      <c r="C152" s="225"/>
      <c r="D152" s="226" t="s">
        <v>163</v>
      </c>
      <c r="E152" s="227" t="s">
        <v>19</v>
      </c>
      <c r="F152" s="228" t="s">
        <v>1823</v>
      </c>
      <c r="G152" s="225"/>
      <c r="H152" s="229">
        <v>195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163</v>
      </c>
      <c r="AU152" s="235" t="s">
        <v>88</v>
      </c>
      <c r="AV152" s="13" t="s">
        <v>88</v>
      </c>
      <c r="AW152" s="13" t="s">
        <v>37</v>
      </c>
      <c r="AX152" s="13" t="s">
        <v>78</v>
      </c>
      <c r="AY152" s="235" t="s">
        <v>153</v>
      </c>
    </row>
    <row r="153" s="14" customFormat="1">
      <c r="A153" s="14"/>
      <c r="B153" s="236"/>
      <c r="C153" s="237"/>
      <c r="D153" s="226" t="s">
        <v>163</v>
      </c>
      <c r="E153" s="238" t="s">
        <v>19</v>
      </c>
      <c r="F153" s="239" t="s">
        <v>1143</v>
      </c>
      <c r="G153" s="237"/>
      <c r="H153" s="238" t="s">
        <v>19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163</v>
      </c>
      <c r="AU153" s="245" t="s">
        <v>88</v>
      </c>
      <c r="AV153" s="14" t="s">
        <v>86</v>
      </c>
      <c r="AW153" s="14" t="s">
        <v>37</v>
      </c>
      <c r="AX153" s="14" t="s">
        <v>78</v>
      </c>
      <c r="AY153" s="245" t="s">
        <v>153</v>
      </c>
    </row>
    <row r="154" s="15" customFormat="1">
      <c r="A154" s="15"/>
      <c r="B154" s="246"/>
      <c r="C154" s="247"/>
      <c r="D154" s="226" t="s">
        <v>163</v>
      </c>
      <c r="E154" s="248" t="s">
        <v>19</v>
      </c>
      <c r="F154" s="249" t="s">
        <v>166</v>
      </c>
      <c r="G154" s="247"/>
      <c r="H154" s="250">
        <v>195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163</v>
      </c>
      <c r="AU154" s="256" t="s">
        <v>88</v>
      </c>
      <c r="AV154" s="15" t="s">
        <v>160</v>
      </c>
      <c r="AW154" s="15" t="s">
        <v>37</v>
      </c>
      <c r="AX154" s="15" t="s">
        <v>86</v>
      </c>
      <c r="AY154" s="256" t="s">
        <v>153</v>
      </c>
    </row>
    <row r="155" s="2" customFormat="1" ht="24.15" customHeight="1">
      <c r="A155" s="40"/>
      <c r="B155" s="41"/>
      <c r="C155" s="206" t="s">
        <v>240</v>
      </c>
      <c r="D155" s="206" t="s">
        <v>155</v>
      </c>
      <c r="E155" s="207" t="s">
        <v>682</v>
      </c>
      <c r="F155" s="208" t="s">
        <v>683</v>
      </c>
      <c r="G155" s="209" t="s">
        <v>223</v>
      </c>
      <c r="H155" s="210">
        <v>1235.232</v>
      </c>
      <c r="I155" s="211"/>
      <c r="J155" s="212">
        <f>ROUND(I155*H155,2)</f>
        <v>0</v>
      </c>
      <c r="K155" s="208" t="s">
        <v>159</v>
      </c>
      <c r="L155" s="46"/>
      <c r="M155" s="213" t="s">
        <v>19</v>
      </c>
      <c r="N155" s="214" t="s">
        <v>49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160</v>
      </c>
      <c r="AT155" s="217" t="s">
        <v>155</v>
      </c>
      <c r="AU155" s="217" t="s">
        <v>88</v>
      </c>
      <c r="AY155" s="19" t="s">
        <v>153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86</v>
      </c>
      <c r="BK155" s="218">
        <f>ROUND(I155*H155,2)</f>
        <v>0</v>
      </c>
      <c r="BL155" s="19" t="s">
        <v>160</v>
      </c>
      <c r="BM155" s="217" t="s">
        <v>243</v>
      </c>
    </row>
    <row r="156" s="2" customFormat="1">
      <c r="A156" s="40"/>
      <c r="B156" s="41"/>
      <c r="C156" s="42"/>
      <c r="D156" s="219" t="s">
        <v>161</v>
      </c>
      <c r="E156" s="42"/>
      <c r="F156" s="220" t="s">
        <v>684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161</v>
      </c>
      <c r="AU156" s="19" t="s">
        <v>88</v>
      </c>
    </row>
    <row r="157" s="13" customFormat="1">
      <c r="A157" s="13"/>
      <c r="B157" s="224"/>
      <c r="C157" s="225"/>
      <c r="D157" s="226" t="s">
        <v>163</v>
      </c>
      <c r="E157" s="227" t="s">
        <v>19</v>
      </c>
      <c r="F157" s="228" t="s">
        <v>1831</v>
      </c>
      <c r="G157" s="225"/>
      <c r="H157" s="229">
        <v>1235.232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163</v>
      </c>
      <c r="AU157" s="235" t="s">
        <v>88</v>
      </c>
      <c r="AV157" s="13" t="s">
        <v>88</v>
      </c>
      <c r="AW157" s="13" t="s">
        <v>37</v>
      </c>
      <c r="AX157" s="13" t="s">
        <v>78</v>
      </c>
      <c r="AY157" s="235" t="s">
        <v>153</v>
      </c>
    </row>
    <row r="158" s="15" customFormat="1">
      <c r="A158" s="15"/>
      <c r="B158" s="246"/>
      <c r="C158" s="247"/>
      <c r="D158" s="226" t="s">
        <v>163</v>
      </c>
      <c r="E158" s="248" t="s">
        <v>19</v>
      </c>
      <c r="F158" s="249" t="s">
        <v>166</v>
      </c>
      <c r="G158" s="247"/>
      <c r="H158" s="250">
        <v>1235.232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163</v>
      </c>
      <c r="AU158" s="256" t="s">
        <v>88</v>
      </c>
      <c r="AV158" s="15" t="s">
        <v>160</v>
      </c>
      <c r="AW158" s="15" t="s">
        <v>37</v>
      </c>
      <c r="AX158" s="15" t="s">
        <v>86</v>
      </c>
      <c r="AY158" s="256" t="s">
        <v>153</v>
      </c>
    </row>
    <row r="159" s="2" customFormat="1" ht="24.15" customHeight="1">
      <c r="A159" s="40"/>
      <c r="B159" s="41"/>
      <c r="C159" s="206" t="s">
        <v>206</v>
      </c>
      <c r="D159" s="206" t="s">
        <v>155</v>
      </c>
      <c r="E159" s="207" t="s">
        <v>241</v>
      </c>
      <c r="F159" s="208" t="s">
        <v>242</v>
      </c>
      <c r="G159" s="209" t="s">
        <v>173</v>
      </c>
      <c r="H159" s="210">
        <v>686.24000000000001</v>
      </c>
      <c r="I159" s="211"/>
      <c r="J159" s="212">
        <f>ROUND(I159*H159,2)</f>
        <v>0</v>
      </c>
      <c r="K159" s="208" t="s">
        <v>159</v>
      </c>
      <c r="L159" s="46"/>
      <c r="M159" s="213" t="s">
        <v>19</v>
      </c>
      <c r="N159" s="214" t="s">
        <v>49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160</v>
      </c>
      <c r="AT159" s="217" t="s">
        <v>155</v>
      </c>
      <c r="AU159" s="217" t="s">
        <v>88</v>
      </c>
      <c r="AY159" s="19" t="s">
        <v>153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86</v>
      </c>
      <c r="BK159" s="218">
        <f>ROUND(I159*H159,2)</f>
        <v>0</v>
      </c>
      <c r="BL159" s="19" t="s">
        <v>160</v>
      </c>
      <c r="BM159" s="217" t="s">
        <v>248</v>
      </c>
    </row>
    <row r="160" s="2" customFormat="1">
      <c r="A160" s="40"/>
      <c r="B160" s="41"/>
      <c r="C160" s="42"/>
      <c r="D160" s="219" t="s">
        <v>161</v>
      </c>
      <c r="E160" s="42"/>
      <c r="F160" s="220" t="s">
        <v>244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161</v>
      </c>
      <c r="AU160" s="19" t="s">
        <v>88</v>
      </c>
    </row>
    <row r="161" s="13" customFormat="1">
      <c r="A161" s="13"/>
      <c r="B161" s="224"/>
      <c r="C161" s="225"/>
      <c r="D161" s="226" t="s">
        <v>163</v>
      </c>
      <c r="E161" s="227" t="s">
        <v>19</v>
      </c>
      <c r="F161" s="228" t="s">
        <v>1832</v>
      </c>
      <c r="G161" s="225"/>
      <c r="H161" s="229">
        <v>686.24000000000001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163</v>
      </c>
      <c r="AU161" s="235" t="s">
        <v>88</v>
      </c>
      <c r="AV161" s="13" t="s">
        <v>88</v>
      </c>
      <c r="AW161" s="13" t="s">
        <v>37</v>
      </c>
      <c r="AX161" s="13" t="s">
        <v>78</v>
      </c>
      <c r="AY161" s="235" t="s">
        <v>153</v>
      </c>
    </row>
    <row r="162" s="14" customFormat="1">
      <c r="A162" s="14"/>
      <c r="B162" s="236"/>
      <c r="C162" s="237"/>
      <c r="D162" s="226" t="s">
        <v>163</v>
      </c>
      <c r="E162" s="238" t="s">
        <v>19</v>
      </c>
      <c r="F162" s="239" t="s">
        <v>190</v>
      </c>
      <c r="G162" s="237"/>
      <c r="H162" s="238" t="s">
        <v>19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163</v>
      </c>
      <c r="AU162" s="245" t="s">
        <v>88</v>
      </c>
      <c r="AV162" s="14" t="s">
        <v>86</v>
      </c>
      <c r="AW162" s="14" t="s">
        <v>37</v>
      </c>
      <c r="AX162" s="14" t="s">
        <v>78</v>
      </c>
      <c r="AY162" s="245" t="s">
        <v>153</v>
      </c>
    </row>
    <row r="163" s="15" customFormat="1">
      <c r="A163" s="15"/>
      <c r="B163" s="246"/>
      <c r="C163" s="247"/>
      <c r="D163" s="226" t="s">
        <v>163</v>
      </c>
      <c r="E163" s="248" t="s">
        <v>19</v>
      </c>
      <c r="F163" s="249" t="s">
        <v>166</v>
      </c>
      <c r="G163" s="247"/>
      <c r="H163" s="250">
        <v>686.24000000000001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163</v>
      </c>
      <c r="AU163" s="256" t="s">
        <v>88</v>
      </c>
      <c r="AV163" s="15" t="s">
        <v>160</v>
      </c>
      <c r="AW163" s="15" t="s">
        <v>37</v>
      </c>
      <c r="AX163" s="15" t="s">
        <v>86</v>
      </c>
      <c r="AY163" s="256" t="s">
        <v>153</v>
      </c>
    </row>
    <row r="164" s="2" customFormat="1" ht="24.15" customHeight="1">
      <c r="A164" s="40"/>
      <c r="B164" s="41"/>
      <c r="C164" s="206" t="s">
        <v>251</v>
      </c>
      <c r="D164" s="206" t="s">
        <v>155</v>
      </c>
      <c r="E164" s="207" t="s">
        <v>246</v>
      </c>
      <c r="F164" s="208" t="s">
        <v>247</v>
      </c>
      <c r="G164" s="209" t="s">
        <v>173</v>
      </c>
      <c r="H164" s="210">
        <v>37.380000000000003</v>
      </c>
      <c r="I164" s="211"/>
      <c r="J164" s="212">
        <f>ROUND(I164*H164,2)</f>
        <v>0</v>
      </c>
      <c r="K164" s="208" t="s">
        <v>159</v>
      </c>
      <c r="L164" s="46"/>
      <c r="M164" s="213" t="s">
        <v>19</v>
      </c>
      <c r="N164" s="214" t="s">
        <v>49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160</v>
      </c>
      <c r="AT164" s="217" t="s">
        <v>155</v>
      </c>
      <c r="AU164" s="217" t="s">
        <v>88</v>
      </c>
      <c r="AY164" s="19" t="s">
        <v>153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86</v>
      </c>
      <c r="BK164" s="218">
        <f>ROUND(I164*H164,2)</f>
        <v>0</v>
      </c>
      <c r="BL164" s="19" t="s">
        <v>160</v>
      </c>
      <c r="BM164" s="217" t="s">
        <v>254</v>
      </c>
    </row>
    <row r="165" s="2" customFormat="1">
      <c r="A165" s="40"/>
      <c r="B165" s="41"/>
      <c r="C165" s="42"/>
      <c r="D165" s="219" t="s">
        <v>161</v>
      </c>
      <c r="E165" s="42"/>
      <c r="F165" s="220" t="s">
        <v>249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161</v>
      </c>
      <c r="AU165" s="19" t="s">
        <v>88</v>
      </c>
    </row>
    <row r="166" s="13" customFormat="1">
      <c r="A166" s="13"/>
      <c r="B166" s="224"/>
      <c r="C166" s="225"/>
      <c r="D166" s="226" t="s">
        <v>163</v>
      </c>
      <c r="E166" s="227" t="s">
        <v>19</v>
      </c>
      <c r="F166" s="228" t="s">
        <v>1833</v>
      </c>
      <c r="G166" s="225"/>
      <c r="H166" s="229">
        <v>37.380000000000003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163</v>
      </c>
      <c r="AU166" s="235" t="s">
        <v>88</v>
      </c>
      <c r="AV166" s="13" t="s">
        <v>88</v>
      </c>
      <c r="AW166" s="13" t="s">
        <v>37</v>
      </c>
      <c r="AX166" s="13" t="s">
        <v>78</v>
      </c>
      <c r="AY166" s="235" t="s">
        <v>153</v>
      </c>
    </row>
    <row r="167" s="14" customFormat="1">
      <c r="A167" s="14"/>
      <c r="B167" s="236"/>
      <c r="C167" s="237"/>
      <c r="D167" s="226" t="s">
        <v>163</v>
      </c>
      <c r="E167" s="238" t="s">
        <v>19</v>
      </c>
      <c r="F167" s="239" t="s">
        <v>1834</v>
      </c>
      <c r="G167" s="237"/>
      <c r="H167" s="238" t="s">
        <v>19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163</v>
      </c>
      <c r="AU167" s="245" t="s">
        <v>88</v>
      </c>
      <c r="AV167" s="14" t="s">
        <v>86</v>
      </c>
      <c r="AW167" s="14" t="s">
        <v>37</v>
      </c>
      <c r="AX167" s="14" t="s">
        <v>78</v>
      </c>
      <c r="AY167" s="245" t="s">
        <v>153</v>
      </c>
    </row>
    <row r="168" s="15" customFormat="1">
      <c r="A168" s="15"/>
      <c r="B168" s="246"/>
      <c r="C168" s="247"/>
      <c r="D168" s="226" t="s">
        <v>163</v>
      </c>
      <c r="E168" s="248" t="s">
        <v>19</v>
      </c>
      <c r="F168" s="249" t="s">
        <v>166</v>
      </c>
      <c r="G168" s="247"/>
      <c r="H168" s="250">
        <v>37.380000000000003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163</v>
      </c>
      <c r="AU168" s="256" t="s">
        <v>88</v>
      </c>
      <c r="AV168" s="15" t="s">
        <v>160</v>
      </c>
      <c r="AW168" s="15" t="s">
        <v>37</v>
      </c>
      <c r="AX168" s="15" t="s">
        <v>86</v>
      </c>
      <c r="AY168" s="256" t="s">
        <v>153</v>
      </c>
    </row>
    <row r="169" s="2" customFormat="1" ht="37.8" customHeight="1">
      <c r="A169" s="40"/>
      <c r="B169" s="41"/>
      <c r="C169" s="206" t="s">
        <v>211</v>
      </c>
      <c r="D169" s="206" t="s">
        <v>155</v>
      </c>
      <c r="E169" s="207" t="s">
        <v>252</v>
      </c>
      <c r="F169" s="208" t="s">
        <v>253</v>
      </c>
      <c r="G169" s="209" t="s">
        <v>173</v>
      </c>
      <c r="H169" s="210">
        <v>10.903000000000001</v>
      </c>
      <c r="I169" s="211"/>
      <c r="J169" s="212">
        <f>ROUND(I169*H169,2)</f>
        <v>0</v>
      </c>
      <c r="K169" s="208" t="s">
        <v>159</v>
      </c>
      <c r="L169" s="46"/>
      <c r="M169" s="213" t="s">
        <v>19</v>
      </c>
      <c r="N169" s="214" t="s">
        <v>49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160</v>
      </c>
      <c r="AT169" s="217" t="s">
        <v>155</v>
      </c>
      <c r="AU169" s="217" t="s">
        <v>88</v>
      </c>
      <c r="AY169" s="19" t="s">
        <v>153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86</v>
      </c>
      <c r="BK169" s="218">
        <f>ROUND(I169*H169,2)</f>
        <v>0</v>
      </c>
      <c r="BL169" s="19" t="s">
        <v>160</v>
      </c>
      <c r="BM169" s="217" t="s">
        <v>257</v>
      </c>
    </row>
    <row r="170" s="2" customFormat="1">
      <c r="A170" s="40"/>
      <c r="B170" s="41"/>
      <c r="C170" s="42"/>
      <c r="D170" s="219" t="s">
        <v>161</v>
      </c>
      <c r="E170" s="42"/>
      <c r="F170" s="220" t="s">
        <v>255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161</v>
      </c>
      <c r="AU170" s="19" t="s">
        <v>88</v>
      </c>
    </row>
    <row r="171" s="13" customFormat="1">
      <c r="A171" s="13"/>
      <c r="B171" s="224"/>
      <c r="C171" s="225"/>
      <c r="D171" s="226" t="s">
        <v>163</v>
      </c>
      <c r="E171" s="227" t="s">
        <v>19</v>
      </c>
      <c r="F171" s="228" t="s">
        <v>1835</v>
      </c>
      <c r="G171" s="225"/>
      <c r="H171" s="229">
        <v>10.903000000000001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163</v>
      </c>
      <c r="AU171" s="235" t="s">
        <v>88</v>
      </c>
      <c r="AV171" s="13" t="s">
        <v>88</v>
      </c>
      <c r="AW171" s="13" t="s">
        <v>37</v>
      </c>
      <c r="AX171" s="13" t="s">
        <v>78</v>
      </c>
      <c r="AY171" s="235" t="s">
        <v>153</v>
      </c>
    </row>
    <row r="172" s="15" customFormat="1">
      <c r="A172" s="15"/>
      <c r="B172" s="246"/>
      <c r="C172" s="247"/>
      <c r="D172" s="226" t="s">
        <v>163</v>
      </c>
      <c r="E172" s="248" t="s">
        <v>19</v>
      </c>
      <c r="F172" s="249" t="s">
        <v>166</v>
      </c>
      <c r="G172" s="247"/>
      <c r="H172" s="250">
        <v>10.903000000000001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163</v>
      </c>
      <c r="AU172" s="256" t="s">
        <v>88</v>
      </c>
      <c r="AV172" s="15" t="s">
        <v>160</v>
      </c>
      <c r="AW172" s="15" t="s">
        <v>37</v>
      </c>
      <c r="AX172" s="15" t="s">
        <v>86</v>
      </c>
      <c r="AY172" s="256" t="s">
        <v>153</v>
      </c>
    </row>
    <row r="173" s="2" customFormat="1" ht="16.5" customHeight="1">
      <c r="A173" s="40"/>
      <c r="B173" s="41"/>
      <c r="C173" s="257" t="s">
        <v>259</v>
      </c>
      <c r="D173" s="257" t="s">
        <v>220</v>
      </c>
      <c r="E173" s="258" t="s">
        <v>221</v>
      </c>
      <c r="F173" s="259" t="s">
        <v>222</v>
      </c>
      <c r="G173" s="260" t="s">
        <v>223</v>
      </c>
      <c r="H173" s="261">
        <v>21.806000000000001</v>
      </c>
      <c r="I173" s="262"/>
      <c r="J173" s="263">
        <f>ROUND(I173*H173,2)</f>
        <v>0</v>
      </c>
      <c r="K173" s="259" t="s">
        <v>159</v>
      </c>
      <c r="L173" s="264"/>
      <c r="M173" s="265" t="s">
        <v>19</v>
      </c>
      <c r="N173" s="266" t="s">
        <v>49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182</v>
      </c>
      <c r="AT173" s="217" t="s">
        <v>220</v>
      </c>
      <c r="AU173" s="217" t="s">
        <v>88</v>
      </c>
      <c r="AY173" s="19" t="s">
        <v>153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86</v>
      </c>
      <c r="BK173" s="218">
        <f>ROUND(I173*H173,2)</f>
        <v>0</v>
      </c>
      <c r="BL173" s="19" t="s">
        <v>160</v>
      </c>
      <c r="BM173" s="217" t="s">
        <v>262</v>
      </c>
    </row>
    <row r="174" s="13" customFormat="1">
      <c r="A174" s="13"/>
      <c r="B174" s="224"/>
      <c r="C174" s="225"/>
      <c r="D174" s="226" t="s">
        <v>163</v>
      </c>
      <c r="E174" s="227" t="s">
        <v>19</v>
      </c>
      <c r="F174" s="228" t="s">
        <v>1836</v>
      </c>
      <c r="G174" s="225"/>
      <c r="H174" s="229">
        <v>21.806000000000001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163</v>
      </c>
      <c r="AU174" s="235" t="s">
        <v>88</v>
      </c>
      <c r="AV174" s="13" t="s">
        <v>88</v>
      </c>
      <c r="AW174" s="13" t="s">
        <v>37</v>
      </c>
      <c r="AX174" s="13" t="s">
        <v>78</v>
      </c>
      <c r="AY174" s="235" t="s">
        <v>153</v>
      </c>
    </row>
    <row r="175" s="15" customFormat="1">
      <c r="A175" s="15"/>
      <c r="B175" s="246"/>
      <c r="C175" s="247"/>
      <c r="D175" s="226" t="s">
        <v>163</v>
      </c>
      <c r="E175" s="248" t="s">
        <v>19</v>
      </c>
      <c r="F175" s="249" t="s">
        <v>166</v>
      </c>
      <c r="G175" s="247"/>
      <c r="H175" s="250">
        <v>21.806000000000001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163</v>
      </c>
      <c r="AU175" s="256" t="s">
        <v>88</v>
      </c>
      <c r="AV175" s="15" t="s">
        <v>160</v>
      </c>
      <c r="AW175" s="15" t="s">
        <v>37</v>
      </c>
      <c r="AX175" s="15" t="s">
        <v>86</v>
      </c>
      <c r="AY175" s="256" t="s">
        <v>153</v>
      </c>
    </row>
    <row r="176" s="2" customFormat="1" ht="16.5" customHeight="1">
      <c r="A176" s="40"/>
      <c r="B176" s="41"/>
      <c r="C176" s="206" t="s">
        <v>216</v>
      </c>
      <c r="D176" s="206" t="s">
        <v>155</v>
      </c>
      <c r="E176" s="207" t="s">
        <v>260</v>
      </c>
      <c r="F176" s="208" t="s">
        <v>261</v>
      </c>
      <c r="G176" s="209" t="s">
        <v>158</v>
      </c>
      <c r="H176" s="210">
        <v>1618</v>
      </c>
      <c r="I176" s="211"/>
      <c r="J176" s="212">
        <f>ROUND(I176*H176,2)</f>
        <v>0</v>
      </c>
      <c r="K176" s="208" t="s">
        <v>159</v>
      </c>
      <c r="L176" s="46"/>
      <c r="M176" s="213" t="s">
        <v>19</v>
      </c>
      <c r="N176" s="214" t="s">
        <v>49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160</v>
      </c>
      <c r="AT176" s="217" t="s">
        <v>155</v>
      </c>
      <c r="AU176" s="217" t="s">
        <v>88</v>
      </c>
      <c r="AY176" s="19" t="s">
        <v>153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86</v>
      </c>
      <c r="BK176" s="218">
        <f>ROUND(I176*H176,2)</f>
        <v>0</v>
      </c>
      <c r="BL176" s="19" t="s">
        <v>160</v>
      </c>
      <c r="BM176" s="217" t="s">
        <v>268</v>
      </c>
    </row>
    <row r="177" s="2" customFormat="1">
      <c r="A177" s="40"/>
      <c r="B177" s="41"/>
      <c r="C177" s="42"/>
      <c r="D177" s="219" t="s">
        <v>161</v>
      </c>
      <c r="E177" s="42"/>
      <c r="F177" s="220" t="s">
        <v>263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161</v>
      </c>
      <c r="AU177" s="19" t="s">
        <v>88</v>
      </c>
    </row>
    <row r="178" s="13" customFormat="1">
      <c r="A178" s="13"/>
      <c r="B178" s="224"/>
      <c r="C178" s="225"/>
      <c r="D178" s="226" t="s">
        <v>163</v>
      </c>
      <c r="E178" s="227" t="s">
        <v>19</v>
      </c>
      <c r="F178" s="228" t="s">
        <v>1837</v>
      </c>
      <c r="G178" s="225"/>
      <c r="H178" s="229">
        <v>1618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163</v>
      </c>
      <c r="AU178" s="235" t="s">
        <v>88</v>
      </c>
      <c r="AV178" s="13" t="s">
        <v>88</v>
      </c>
      <c r="AW178" s="13" t="s">
        <v>37</v>
      </c>
      <c r="AX178" s="13" t="s">
        <v>78</v>
      </c>
      <c r="AY178" s="235" t="s">
        <v>153</v>
      </c>
    </row>
    <row r="179" s="15" customFormat="1">
      <c r="A179" s="15"/>
      <c r="B179" s="246"/>
      <c r="C179" s="247"/>
      <c r="D179" s="226" t="s">
        <v>163</v>
      </c>
      <c r="E179" s="248" t="s">
        <v>19</v>
      </c>
      <c r="F179" s="249" t="s">
        <v>166</v>
      </c>
      <c r="G179" s="247"/>
      <c r="H179" s="250">
        <v>1618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163</v>
      </c>
      <c r="AU179" s="256" t="s">
        <v>88</v>
      </c>
      <c r="AV179" s="15" t="s">
        <v>160</v>
      </c>
      <c r="AW179" s="15" t="s">
        <v>37</v>
      </c>
      <c r="AX179" s="15" t="s">
        <v>86</v>
      </c>
      <c r="AY179" s="256" t="s">
        <v>153</v>
      </c>
    </row>
    <row r="180" s="12" customFormat="1" ht="22.8" customHeight="1">
      <c r="A180" s="12"/>
      <c r="B180" s="190"/>
      <c r="C180" s="191"/>
      <c r="D180" s="192" t="s">
        <v>77</v>
      </c>
      <c r="E180" s="204" t="s">
        <v>160</v>
      </c>
      <c r="F180" s="204" t="s">
        <v>282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SUM(P181:P184)</f>
        <v>0</v>
      </c>
      <c r="Q180" s="198"/>
      <c r="R180" s="199">
        <f>SUM(R181:R184)</f>
        <v>0</v>
      </c>
      <c r="S180" s="198"/>
      <c r="T180" s="20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86</v>
      </c>
      <c r="AT180" s="202" t="s">
        <v>77</v>
      </c>
      <c r="AU180" s="202" t="s">
        <v>86</v>
      </c>
      <c r="AY180" s="201" t="s">
        <v>153</v>
      </c>
      <c r="BK180" s="203">
        <f>SUM(BK181:BK184)</f>
        <v>0</v>
      </c>
    </row>
    <row r="181" s="2" customFormat="1" ht="16.5" customHeight="1">
      <c r="A181" s="40"/>
      <c r="B181" s="41"/>
      <c r="C181" s="206" t="s">
        <v>236</v>
      </c>
      <c r="D181" s="206" t="s">
        <v>155</v>
      </c>
      <c r="E181" s="207" t="s">
        <v>283</v>
      </c>
      <c r="F181" s="208" t="s">
        <v>284</v>
      </c>
      <c r="G181" s="209" t="s">
        <v>173</v>
      </c>
      <c r="H181" s="210">
        <v>3.1150000000000002</v>
      </c>
      <c r="I181" s="211"/>
      <c r="J181" s="212">
        <f>ROUND(I181*H181,2)</f>
        <v>0</v>
      </c>
      <c r="K181" s="208" t="s">
        <v>159</v>
      </c>
      <c r="L181" s="46"/>
      <c r="M181" s="213" t="s">
        <v>19</v>
      </c>
      <c r="N181" s="214" t="s">
        <v>49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160</v>
      </c>
      <c r="AT181" s="217" t="s">
        <v>155</v>
      </c>
      <c r="AU181" s="217" t="s">
        <v>88</v>
      </c>
      <c r="AY181" s="19" t="s">
        <v>153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86</v>
      </c>
      <c r="BK181" s="218">
        <f>ROUND(I181*H181,2)</f>
        <v>0</v>
      </c>
      <c r="BL181" s="19" t="s">
        <v>160</v>
      </c>
      <c r="BM181" s="217" t="s">
        <v>303</v>
      </c>
    </row>
    <row r="182" s="2" customFormat="1">
      <c r="A182" s="40"/>
      <c r="B182" s="41"/>
      <c r="C182" s="42"/>
      <c r="D182" s="219" t="s">
        <v>161</v>
      </c>
      <c r="E182" s="42"/>
      <c r="F182" s="220" t="s">
        <v>286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161</v>
      </c>
      <c r="AU182" s="19" t="s">
        <v>88</v>
      </c>
    </row>
    <row r="183" s="13" customFormat="1">
      <c r="A183" s="13"/>
      <c r="B183" s="224"/>
      <c r="C183" s="225"/>
      <c r="D183" s="226" t="s">
        <v>163</v>
      </c>
      <c r="E183" s="227" t="s">
        <v>19</v>
      </c>
      <c r="F183" s="228" t="s">
        <v>1838</v>
      </c>
      <c r="G183" s="225"/>
      <c r="H183" s="229">
        <v>3.1150000000000002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163</v>
      </c>
      <c r="AU183" s="235" t="s">
        <v>88</v>
      </c>
      <c r="AV183" s="13" t="s">
        <v>88</v>
      </c>
      <c r="AW183" s="13" t="s">
        <v>37</v>
      </c>
      <c r="AX183" s="13" t="s">
        <v>78</v>
      </c>
      <c r="AY183" s="235" t="s">
        <v>153</v>
      </c>
    </row>
    <row r="184" s="15" customFormat="1">
      <c r="A184" s="15"/>
      <c r="B184" s="246"/>
      <c r="C184" s="247"/>
      <c r="D184" s="226" t="s">
        <v>163</v>
      </c>
      <c r="E184" s="248" t="s">
        <v>19</v>
      </c>
      <c r="F184" s="249" t="s">
        <v>166</v>
      </c>
      <c r="G184" s="247"/>
      <c r="H184" s="250">
        <v>3.1150000000000002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163</v>
      </c>
      <c r="AU184" s="256" t="s">
        <v>88</v>
      </c>
      <c r="AV184" s="15" t="s">
        <v>160</v>
      </c>
      <c r="AW184" s="15" t="s">
        <v>37</v>
      </c>
      <c r="AX184" s="15" t="s">
        <v>86</v>
      </c>
      <c r="AY184" s="256" t="s">
        <v>153</v>
      </c>
    </row>
    <row r="185" s="12" customFormat="1" ht="22.8" customHeight="1">
      <c r="A185" s="12"/>
      <c r="B185" s="190"/>
      <c r="C185" s="191"/>
      <c r="D185" s="192" t="s">
        <v>77</v>
      </c>
      <c r="E185" s="204" t="s">
        <v>191</v>
      </c>
      <c r="F185" s="204" t="s">
        <v>288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SUM(P186:P332)</f>
        <v>0</v>
      </c>
      <c r="Q185" s="198"/>
      <c r="R185" s="199">
        <f>SUM(R186:R332)</f>
        <v>0</v>
      </c>
      <c r="S185" s="198"/>
      <c r="T185" s="200">
        <f>SUM(T186:T332)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86</v>
      </c>
      <c r="AT185" s="202" t="s">
        <v>77</v>
      </c>
      <c r="AU185" s="202" t="s">
        <v>86</v>
      </c>
      <c r="AY185" s="201" t="s">
        <v>153</v>
      </c>
      <c r="BK185" s="203">
        <f>SUM(BK186:BK332)</f>
        <v>0</v>
      </c>
    </row>
    <row r="186" s="2" customFormat="1" ht="24.15" customHeight="1">
      <c r="A186" s="40"/>
      <c r="B186" s="41"/>
      <c r="C186" s="206" t="s">
        <v>306</v>
      </c>
      <c r="D186" s="206" t="s">
        <v>155</v>
      </c>
      <c r="E186" s="207" t="s">
        <v>289</v>
      </c>
      <c r="F186" s="208" t="s">
        <v>290</v>
      </c>
      <c r="G186" s="209" t="s">
        <v>158</v>
      </c>
      <c r="H186" s="210">
        <v>2275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160</v>
      </c>
      <c r="AT186" s="217" t="s">
        <v>155</v>
      </c>
      <c r="AU186" s="217" t="s">
        <v>88</v>
      </c>
      <c r="AY186" s="19" t="s">
        <v>153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86</v>
      </c>
      <c r="BK186" s="218">
        <f>ROUND(I186*H186,2)</f>
        <v>0</v>
      </c>
      <c r="BL186" s="19" t="s">
        <v>160</v>
      </c>
      <c r="BM186" s="217" t="s">
        <v>309</v>
      </c>
    </row>
    <row r="187" s="13" customFormat="1">
      <c r="A187" s="13"/>
      <c r="B187" s="224"/>
      <c r="C187" s="225"/>
      <c r="D187" s="226" t="s">
        <v>163</v>
      </c>
      <c r="E187" s="227" t="s">
        <v>19</v>
      </c>
      <c r="F187" s="228" t="s">
        <v>1839</v>
      </c>
      <c r="G187" s="225"/>
      <c r="H187" s="229">
        <v>2275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163</v>
      </c>
      <c r="AU187" s="235" t="s">
        <v>88</v>
      </c>
      <c r="AV187" s="13" t="s">
        <v>88</v>
      </c>
      <c r="AW187" s="13" t="s">
        <v>37</v>
      </c>
      <c r="AX187" s="13" t="s">
        <v>78</v>
      </c>
      <c r="AY187" s="235" t="s">
        <v>153</v>
      </c>
    </row>
    <row r="188" s="14" customFormat="1">
      <c r="A188" s="14"/>
      <c r="B188" s="236"/>
      <c r="C188" s="237"/>
      <c r="D188" s="226" t="s">
        <v>163</v>
      </c>
      <c r="E188" s="238" t="s">
        <v>19</v>
      </c>
      <c r="F188" s="239" t="s">
        <v>1151</v>
      </c>
      <c r="G188" s="237"/>
      <c r="H188" s="238" t="s">
        <v>19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163</v>
      </c>
      <c r="AU188" s="245" t="s">
        <v>88</v>
      </c>
      <c r="AV188" s="14" t="s">
        <v>86</v>
      </c>
      <c r="AW188" s="14" t="s">
        <v>37</v>
      </c>
      <c r="AX188" s="14" t="s">
        <v>78</v>
      </c>
      <c r="AY188" s="245" t="s">
        <v>153</v>
      </c>
    </row>
    <row r="189" s="15" customFormat="1">
      <c r="A189" s="15"/>
      <c r="B189" s="246"/>
      <c r="C189" s="247"/>
      <c r="D189" s="226" t="s">
        <v>163</v>
      </c>
      <c r="E189" s="248" t="s">
        <v>19</v>
      </c>
      <c r="F189" s="249" t="s">
        <v>166</v>
      </c>
      <c r="G189" s="247"/>
      <c r="H189" s="250">
        <v>2275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163</v>
      </c>
      <c r="AU189" s="256" t="s">
        <v>88</v>
      </c>
      <c r="AV189" s="15" t="s">
        <v>160</v>
      </c>
      <c r="AW189" s="15" t="s">
        <v>37</v>
      </c>
      <c r="AX189" s="15" t="s">
        <v>86</v>
      </c>
      <c r="AY189" s="256" t="s">
        <v>153</v>
      </c>
    </row>
    <row r="190" s="2" customFormat="1" ht="21.75" customHeight="1">
      <c r="A190" s="40"/>
      <c r="B190" s="41"/>
      <c r="C190" s="206" t="s">
        <v>243</v>
      </c>
      <c r="D190" s="206" t="s">
        <v>155</v>
      </c>
      <c r="E190" s="207" t="s">
        <v>1152</v>
      </c>
      <c r="F190" s="208" t="s">
        <v>1153</v>
      </c>
      <c r="G190" s="209" t="s">
        <v>158</v>
      </c>
      <c r="H190" s="210">
        <v>155</v>
      </c>
      <c r="I190" s="211"/>
      <c r="J190" s="212">
        <f>ROUND(I190*H190,2)</f>
        <v>0</v>
      </c>
      <c r="K190" s="208" t="s">
        <v>159</v>
      </c>
      <c r="L190" s="46"/>
      <c r="M190" s="213" t="s">
        <v>19</v>
      </c>
      <c r="N190" s="214" t="s">
        <v>49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160</v>
      </c>
      <c r="AT190" s="217" t="s">
        <v>155</v>
      </c>
      <c r="AU190" s="217" t="s">
        <v>88</v>
      </c>
      <c r="AY190" s="19" t="s">
        <v>153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86</v>
      </c>
      <c r="BK190" s="218">
        <f>ROUND(I190*H190,2)</f>
        <v>0</v>
      </c>
      <c r="BL190" s="19" t="s">
        <v>160</v>
      </c>
      <c r="BM190" s="217" t="s">
        <v>310</v>
      </c>
    </row>
    <row r="191" s="2" customFormat="1">
      <c r="A191" s="40"/>
      <c r="B191" s="41"/>
      <c r="C191" s="42"/>
      <c r="D191" s="219" t="s">
        <v>161</v>
      </c>
      <c r="E191" s="42"/>
      <c r="F191" s="220" t="s">
        <v>1154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161</v>
      </c>
      <c r="AU191" s="19" t="s">
        <v>88</v>
      </c>
    </row>
    <row r="192" s="13" customFormat="1">
      <c r="A192" s="13"/>
      <c r="B192" s="224"/>
      <c r="C192" s="225"/>
      <c r="D192" s="226" t="s">
        <v>163</v>
      </c>
      <c r="E192" s="227" t="s">
        <v>19</v>
      </c>
      <c r="F192" s="228" t="s">
        <v>332</v>
      </c>
      <c r="G192" s="225"/>
      <c r="H192" s="229">
        <v>64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163</v>
      </c>
      <c r="AU192" s="235" t="s">
        <v>88</v>
      </c>
      <c r="AV192" s="13" t="s">
        <v>88</v>
      </c>
      <c r="AW192" s="13" t="s">
        <v>37</v>
      </c>
      <c r="AX192" s="13" t="s">
        <v>78</v>
      </c>
      <c r="AY192" s="235" t="s">
        <v>153</v>
      </c>
    </row>
    <row r="193" s="14" customFormat="1">
      <c r="A193" s="14"/>
      <c r="B193" s="236"/>
      <c r="C193" s="237"/>
      <c r="D193" s="226" t="s">
        <v>163</v>
      </c>
      <c r="E193" s="238" t="s">
        <v>19</v>
      </c>
      <c r="F193" s="239" t="s">
        <v>1840</v>
      </c>
      <c r="G193" s="237"/>
      <c r="H193" s="238" t="s">
        <v>19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163</v>
      </c>
      <c r="AU193" s="245" t="s">
        <v>88</v>
      </c>
      <c r="AV193" s="14" t="s">
        <v>86</v>
      </c>
      <c r="AW193" s="14" t="s">
        <v>37</v>
      </c>
      <c r="AX193" s="14" t="s">
        <v>78</v>
      </c>
      <c r="AY193" s="245" t="s">
        <v>153</v>
      </c>
    </row>
    <row r="194" s="13" customFormat="1">
      <c r="A194" s="13"/>
      <c r="B194" s="224"/>
      <c r="C194" s="225"/>
      <c r="D194" s="226" t="s">
        <v>163</v>
      </c>
      <c r="E194" s="227" t="s">
        <v>19</v>
      </c>
      <c r="F194" s="228" t="s">
        <v>906</v>
      </c>
      <c r="G194" s="225"/>
      <c r="H194" s="229">
        <v>91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163</v>
      </c>
      <c r="AU194" s="235" t="s">
        <v>88</v>
      </c>
      <c r="AV194" s="13" t="s">
        <v>88</v>
      </c>
      <c r="AW194" s="13" t="s">
        <v>37</v>
      </c>
      <c r="AX194" s="13" t="s">
        <v>78</v>
      </c>
      <c r="AY194" s="235" t="s">
        <v>153</v>
      </c>
    </row>
    <row r="195" s="14" customFormat="1">
      <c r="A195" s="14"/>
      <c r="B195" s="236"/>
      <c r="C195" s="237"/>
      <c r="D195" s="226" t="s">
        <v>163</v>
      </c>
      <c r="E195" s="238" t="s">
        <v>19</v>
      </c>
      <c r="F195" s="239" t="s">
        <v>1841</v>
      </c>
      <c r="G195" s="237"/>
      <c r="H195" s="238" t="s">
        <v>19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163</v>
      </c>
      <c r="AU195" s="245" t="s">
        <v>88</v>
      </c>
      <c r="AV195" s="14" t="s">
        <v>86</v>
      </c>
      <c r="AW195" s="14" t="s">
        <v>37</v>
      </c>
      <c r="AX195" s="14" t="s">
        <v>78</v>
      </c>
      <c r="AY195" s="245" t="s">
        <v>153</v>
      </c>
    </row>
    <row r="196" s="14" customFormat="1">
      <c r="A196" s="14"/>
      <c r="B196" s="236"/>
      <c r="C196" s="237"/>
      <c r="D196" s="226" t="s">
        <v>163</v>
      </c>
      <c r="E196" s="238" t="s">
        <v>19</v>
      </c>
      <c r="F196" s="239" t="s">
        <v>190</v>
      </c>
      <c r="G196" s="237"/>
      <c r="H196" s="238" t="s">
        <v>19</v>
      </c>
      <c r="I196" s="240"/>
      <c r="J196" s="237"/>
      <c r="K196" s="237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163</v>
      </c>
      <c r="AU196" s="245" t="s">
        <v>88</v>
      </c>
      <c r="AV196" s="14" t="s">
        <v>86</v>
      </c>
      <c r="AW196" s="14" t="s">
        <v>37</v>
      </c>
      <c r="AX196" s="14" t="s">
        <v>78</v>
      </c>
      <c r="AY196" s="245" t="s">
        <v>153</v>
      </c>
    </row>
    <row r="197" s="15" customFormat="1">
      <c r="A197" s="15"/>
      <c r="B197" s="246"/>
      <c r="C197" s="247"/>
      <c r="D197" s="226" t="s">
        <v>163</v>
      </c>
      <c r="E197" s="248" t="s">
        <v>19</v>
      </c>
      <c r="F197" s="249" t="s">
        <v>166</v>
      </c>
      <c r="G197" s="247"/>
      <c r="H197" s="250">
        <v>155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163</v>
      </c>
      <c r="AU197" s="256" t="s">
        <v>88</v>
      </c>
      <c r="AV197" s="15" t="s">
        <v>160</v>
      </c>
      <c r="AW197" s="15" t="s">
        <v>37</v>
      </c>
      <c r="AX197" s="15" t="s">
        <v>86</v>
      </c>
      <c r="AY197" s="256" t="s">
        <v>153</v>
      </c>
    </row>
    <row r="198" s="2" customFormat="1" ht="21.75" customHeight="1">
      <c r="A198" s="40"/>
      <c r="B198" s="41"/>
      <c r="C198" s="206" t="s">
        <v>313</v>
      </c>
      <c r="D198" s="206" t="s">
        <v>155</v>
      </c>
      <c r="E198" s="207" t="s">
        <v>1158</v>
      </c>
      <c r="F198" s="208" t="s">
        <v>1159</v>
      </c>
      <c r="G198" s="209" t="s">
        <v>158</v>
      </c>
      <c r="H198" s="210">
        <v>355</v>
      </c>
      <c r="I198" s="211"/>
      <c r="J198" s="212">
        <f>ROUND(I198*H198,2)</f>
        <v>0</v>
      </c>
      <c r="K198" s="208" t="s">
        <v>159</v>
      </c>
      <c r="L198" s="46"/>
      <c r="M198" s="213" t="s">
        <v>19</v>
      </c>
      <c r="N198" s="214" t="s">
        <v>49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160</v>
      </c>
      <c r="AT198" s="217" t="s">
        <v>155</v>
      </c>
      <c r="AU198" s="217" t="s">
        <v>88</v>
      </c>
      <c r="AY198" s="19" t="s">
        <v>153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86</v>
      </c>
      <c r="BK198" s="218">
        <f>ROUND(I198*H198,2)</f>
        <v>0</v>
      </c>
      <c r="BL198" s="19" t="s">
        <v>160</v>
      </c>
      <c r="BM198" s="217" t="s">
        <v>231</v>
      </c>
    </row>
    <row r="199" s="2" customFormat="1">
      <c r="A199" s="40"/>
      <c r="B199" s="41"/>
      <c r="C199" s="42"/>
      <c r="D199" s="219" t="s">
        <v>161</v>
      </c>
      <c r="E199" s="42"/>
      <c r="F199" s="220" t="s">
        <v>1160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88</v>
      </c>
    </row>
    <row r="200" s="13" customFormat="1">
      <c r="A200" s="13"/>
      <c r="B200" s="224"/>
      <c r="C200" s="225"/>
      <c r="D200" s="226" t="s">
        <v>163</v>
      </c>
      <c r="E200" s="227" t="s">
        <v>19</v>
      </c>
      <c r="F200" s="228" t="s">
        <v>1842</v>
      </c>
      <c r="G200" s="225"/>
      <c r="H200" s="229">
        <v>355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163</v>
      </c>
      <c r="AU200" s="235" t="s">
        <v>88</v>
      </c>
      <c r="AV200" s="13" t="s">
        <v>88</v>
      </c>
      <c r="AW200" s="13" t="s">
        <v>37</v>
      </c>
      <c r="AX200" s="13" t="s">
        <v>78</v>
      </c>
      <c r="AY200" s="235" t="s">
        <v>153</v>
      </c>
    </row>
    <row r="201" s="14" customFormat="1">
      <c r="A201" s="14"/>
      <c r="B201" s="236"/>
      <c r="C201" s="237"/>
      <c r="D201" s="226" t="s">
        <v>163</v>
      </c>
      <c r="E201" s="238" t="s">
        <v>19</v>
      </c>
      <c r="F201" s="239" t="s">
        <v>1843</v>
      </c>
      <c r="G201" s="237"/>
      <c r="H201" s="238" t="s">
        <v>19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163</v>
      </c>
      <c r="AU201" s="245" t="s">
        <v>88</v>
      </c>
      <c r="AV201" s="14" t="s">
        <v>86</v>
      </c>
      <c r="AW201" s="14" t="s">
        <v>37</v>
      </c>
      <c r="AX201" s="14" t="s">
        <v>78</v>
      </c>
      <c r="AY201" s="245" t="s">
        <v>153</v>
      </c>
    </row>
    <row r="202" s="15" customFormat="1">
      <c r="A202" s="15"/>
      <c r="B202" s="246"/>
      <c r="C202" s="247"/>
      <c r="D202" s="226" t="s">
        <v>163</v>
      </c>
      <c r="E202" s="248" t="s">
        <v>19</v>
      </c>
      <c r="F202" s="249" t="s">
        <v>166</v>
      </c>
      <c r="G202" s="247"/>
      <c r="H202" s="250">
        <v>355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163</v>
      </c>
      <c r="AU202" s="256" t="s">
        <v>88</v>
      </c>
      <c r="AV202" s="15" t="s">
        <v>160</v>
      </c>
      <c r="AW202" s="15" t="s">
        <v>37</v>
      </c>
      <c r="AX202" s="15" t="s">
        <v>86</v>
      </c>
      <c r="AY202" s="256" t="s">
        <v>153</v>
      </c>
    </row>
    <row r="203" s="2" customFormat="1" ht="21.75" customHeight="1">
      <c r="A203" s="40"/>
      <c r="B203" s="41"/>
      <c r="C203" s="206" t="s">
        <v>248</v>
      </c>
      <c r="D203" s="206" t="s">
        <v>155</v>
      </c>
      <c r="E203" s="207" t="s">
        <v>1163</v>
      </c>
      <c r="F203" s="208" t="s">
        <v>1164</v>
      </c>
      <c r="G203" s="209" t="s">
        <v>158</v>
      </c>
      <c r="H203" s="210">
        <v>155</v>
      </c>
      <c r="I203" s="211"/>
      <c r="J203" s="212">
        <f>ROUND(I203*H203,2)</f>
        <v>0</v>
      </c>
      <c r="K203" s="208" t="s">
        <v>159</v>
      </c>
      <c r="L203" s="46"/>
      <c r="M203" s="213" t="s">
        <v>19</v>
      </c>
      <c r="N203" s="214" t="s">
        <v>49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160</v>
      </c>
      <c r="AT203" s="217" t="s">
        <v>155</v>
      </c>
      <c r="AU203" s="217" t="s">
        <v>88</v>
      </c>
      <c r="AY203" s="19" t="s">
        <v>153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86</v>
      </c>
      <c r="BK203" s="218">
        <f>ROUND(I203*H203,2)</f>
        <v>0</v>
      </c>
      <c r="BL203" s="19" t="s">
        <v>160</v>
      </c>
      <c r="BM203" s="217" t="s">
        <v>320</v>
      </c>
    </row>
    <row r="204" s="2" customFormat="1">
      <c r="A204" s="40"/>
      <c r="B204" s="41"/>
      <c r="C204" s="42"/>
      <c r="D204" s="219" t="s">
        <v>161</v>
      </c>
      <c r="E204" s="42"/>
      <c r="F204" s="220" t="s">
        <v>1165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88</v>
      </c>
    </row>
    <row r="205" s="13" customFormat="1">
      <c r="A205" s="13"/>
      <c r="B205" s="224"/>
      <c r="C205" s="225"/>
      <c r="D205" s="226" t="s">
        <v>163</v>
      </c>
      <c r="E205" s="227" t="s">
        <v>19</v>
      </c>
      <c r="F205" s="228" t="s">
        <v>332</v>
      </c>
      <c r="G205" s="225"/>
      <c r="H205" s="229">
        <v>64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163</v>
      </c>
      <c r="AU205" s="235" t="s">
        <v>88</v>
      </c>
      <c r="AV205" s="13" t="s">
        <v>88</v>
      </c>
      <c r="AW205" s="13" t="s">
        <v>37</v>
      </c>
      <c r="AX205" s="13" t="s">
        <v>78</v>
      </c>
      <c r="AY205" s="235" t="s">
        <v>153</v>
      </c>
    </row>
    <row r="206" s="14" customFormat="1">
      <c r="A206" s="14"/>
      <c r="B206" s="236"/>
      <c r="C206" s="237"/>
      <c r="D206" s="226" t="s">
        <v>163</v>
      </c>
      <c r="E206" s="238" t="s">
        <v>19</v>
      </c>
      <c r="F206" s="239" t="s">
        <v>1840</v>
      </c>
      <c r="G206" s="237"/>
      <c r="H206" s="238" t="s">
        <v>19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163</v>
      </c>
      <c r="AU206" s="245" t="s">
        <v>88</v>
      </c>
      <c r="AV206" s="14" t="s">
        <v>86</v>
      </c>
      <c r="AW206" s="14" t="s">
        <v>37</v>
      </c>
      <c r="AX206" s="14" t="s">
        <v>78</v>
      </c>
      <c r="AY206" s="245" t="s">
        <v>153</v>
      </c>
    </row>
    <row r="207" s="13" customFormat="1">
      <c r="A207" s="13"/>
      <c r="B207" s="224"/>
      <c r="C207" s="225"/>
      <c r="D207" s="226" t="s">
        <v>163</v>
      </c>
      <c r="E207" s="227" t="s">
        <v>19</v>
      </c>
      <c r="F207" s="228" t="s">
        <v>906</v>
      </c>
      <c r="G207" s="225"/>
      <c r="H207" s="229">
        <v>91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163</v>
      </c>
      <c r="AU207" s="235" t="s">
        <v>88</v>
      </c>
      <c r="AV207" s="13" t="s">
        <v>88</v>
      </c>
      <c r="AW207" s="13" t="s">
        <v>37</v>
      </c>
      <c r="AX207" s="13" t="s">
        <v>78</v>
      </c>
      <c r="AY207" s="235" t="s">
        <v>153</v>
      </c>
    </row>
    <row r="208" s="14" customFormat="1">
      <c r="A208" s="14"/>
      <c r="B208" s="236"/>
      <c r="C208" s="237"/>
      <c r="D208" s="226" t="s">
        <v>163</v>
      </c>
      <c r="E208" s="238" t="s">
        <v>19</v>
      </c>
      <c r="F208" s="239" t="s">
        <v>1844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163</v>
      </c>
      <c r="AU208" s="245" t="s">
        <v>88</v>
      </c>
      <c r="AV208" s="14" t="s">
        <v>86</v>
      </c>
      <c r="AW208" s="14" t="s">
        <v>37</v>
      </c>
      <c r="AX208" s="14" t="s">
        <v>78</v>
      </c>
      <c r="AY208" s="245" t="s">
        <v>153</v>
      </c>
    </row>
    <row r="209" s="14" customFormat="1">
      <c r="A209" s="14"/>
      <c r="B209" s="236"/>
      <c r="C209" s="237"/>
      <c r="D209" s="226" t="s">
        <v>163</v>
      </c>
      <c r="E209" s="238" t="s">
        <v>19</v>
      </c>
      <c r="F209" s="239" t="s">
        <v>190</v>
      </c>
      <c r="G209" s="237"/>
      <c r="H209" s="238" t="s">
        <v>19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163</v>
      </c>
      <c r="AU209" s="245" t="s">
        <v>88</v>
      </c>
      <c r="AV209" s="14" t="s">
        <v>86</v>
      </c>
      <c r="AW209" s="14" t="s">
        <v>37</v>
      </c>
      <c r="AX209" s="14" t="s">
        <v>78</v>
      </c>
      <c r="AY209" s="245" t="s">
        <v>153</v>
      </c>
    </row>
    <row r="210" s="15" customFormat="1">
      <c r="A210" s="15"/>
      <c r="B210" s="246"/>
      <c r="C210" s="247"/>
      <c r="D210" s="226" t="s">
        <v>163</v>
      </c>
      <c r="E210" s="248" t="s">
        <v>19</v>
      </c>
      <c r="F210" s="249" t="s">
        <v>166</v>
      </c>
      <c r="G210" s="247"/>
      <c r="H210" s="250">
        <v>155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163</v>
      </c>
      <c r="AU210" s="256" t="s">
        <v>88</v>
      </c>
      <c r="AV210" s="15" t="s">
        <v>160</v>
      </c>
      <c r="AW210" s="15" t="s">
        <v>37</v>
      </c>
      <c r="AX210" s="15" t="s">
        <v>86</v>
      </c>
      <c r="AY210" s="256" t="s">
        <v>153</v>
      </c>
    </row>
    <row r="211" s="2" customFormat="1" ht="21.75" customHeight="1">
      <c r="A211" s="40"/>
      <c r="B211" s="41"/>
      <c r="C211" s="206" t="s">
        <v>322</v>
      </c>
      <c r="D211" s="206" t="s">
        <v>155</v>
      </c>
      <c r="E211" s="207" t="s">
        <v>1166</v>
      </c>
      <c r="F211" s="208" t="s">
        <v>1167</v>
      </c>
      <c r="G211" s="209" t="s">
        <v>158</v>
      </c>
      <c r="H211" s="210">
        <v>779</v>
      </c>
      <c r="I211" s="211"/>
      <c r="J211" s="212">
        <f>ROUND(I211*H211,2)</f>
        <v>0</v>
      </c>
      <c r="K211" s="208" t="s">
        <v>159</v>
      </c>
      <c r="L211" s="46"/>
      <c r="M211" s="213" t="s">
        <v>19</v>
      </c>
      <c r="N211" s="214" t="s">
        <v>49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160</v>
      </c>
      <c r="AT211" s="217" t="s">
        <v>155</v>
      </c>
      <c r="AU211" s="217" t="s">
        <v>88</v>
      </c>
      <c r="AY211" s="19" t="s">
        <v>153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86</v>
      </c>
      <c r="BK211" s="218">
        <f>ROUND(I211*H211,2)</f>
        <v>0</v>
      </c>
      <c r="BL211" s="19" t="s">
        <v>160</v>
      </c>
      <c r="BM211" s="217" t="s">
        <v>323</v>
      </c>
    </row>
    <row r="212" s="2" customFormat="1">
      <c r="A212" s="40"/>
      <c r="B212" s="41"/>
      <c r="C212" s="42"/>
      <c r="D212" s="219" t="s">
        <v>161</v>
      </c>
      <c r="E212" s="42"/>
      <c r="F212" s="220" t="s">
        <v>1168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161</v>
      </c>
      <c r="AU212" s="19" t="s">
        <v>88</v>
      </c>
    </row>
    <row r="213" s="13" customFormat="1">
      <c r="A213" s="13"/>
      <c r="B213" s="224"/>
      <c r="C213" s="225"/>
      <c r="D213" s="226" t="s">
        <v>163</v>
      </c>
      <c r="E213" s="227" t="s">
        <v>19</v>
      </c>
      <c r="F213" s="228" t="s">
        <v>1845</v>
      </c>
      <c r="G213" s="225"/>
      <c r="H213" s="229">
        <v>779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163</v>
      </c>
      <c r="AU213" s="235" t="s">
        <v>88</v>
      </c>
      <c r="AV213" s="13" t="s">
        <v>88</v>
      </c>
      <c r="AW213" s="13" t="s">
        <v>37</v>
      </c>
      <c r="AX213" s="13" t="s">
        <v>78</v>
      </c>
      <c r="AY213" s="235" t="s">
        <v>153</v>
      </c>
    </row>
    <row r="214" s="14" customFormat="1">
      <c r="A214" s="14"/>
      <c r="B214" s="236"/>
      <c r="C214" s="237"/>
      <c r="D214" s="226" t="s">
        <v>163</v>
      </c>
      <c r="E214" s="238" t="s">
        <v>19</v>
      </c>
      <c r="F214" s="239" t="s">
        <v>1188</v>
      </c>
      <c r="G214" s="237"/>
      <c r="H214" s="238" t="s">
        <v>19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163</v>
      </c>
      <c r="AU214" s="245" t="s">
        <v>88</v>
      </c>
      <c r="AV214" s="14" t="s">
        <v>86</v>
      </c>
      <c r="AW214" s="14" t="s">
        <v>37</v>
      </c>
      <c r="AX214" s="14" t="s">
        <v>78</v>
      </c>
      <c r="AY214" s="245" t="s">
        <v>153</v>
      </c>
    </row>
    <row r="215" s="15" customFormat="1">
      <c r="A215" s="15"/>
      <c r="B215" s="246"/>
      <c r="C215" s="247"/>
      <c r="D215" s="226" t="s">
        <v>163</v>
      </c>
      <c r="E215" s="248" t="s">
        <v>19</v>
      </c>
      <c r="F215" s="249" t="s">
        <v>166</v>
      </c>
      <c r="G215" s="247"/>
      <c r="H215" s="250">
        <v>779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163</v>
      </c>
      <c r="AU215" s="256" t="s">
        <v>88</v>
      </c>
      <c r="AV215" s="15" t="s">
        <v>160</v>
      </c>
      <c r="AW215" s="15" t="s">
        <v>37</v>
      </c>
      <c r="AX215" s="15" t="s">
        <v>86</v>
      </c>
      <c r="AY215" s="256" t="s">
        <v>153</v>
      </c>
    </row>
    <row r="216" s="2" customFormat="1" ht="21.75" customHeight="1">
      <c r="A216" s="40"/>
      <c r="B216" s="41"/>
      <c r="C216" s="206" t="s">
        <v>254</v>
      </c>
      <c r="D216" s="206" t="s">
        <v>155</v>
      </c>
      <c r="E216" s="207" t="s">
        <v>1166</v>
      </c>
      <c r="F216" s="208" t="s">
        <v>1167</v>
      </c>
      <c r="G216" s="209" t="s">
        <v>158</v>
      </c>
      <c r="H216" s="210">
        <v>355</v>
      </c>
      <c r="I216" s="211"/>
      <c r="J216" s="212">
        <f>ROUND(I216*H216,2)</f>
        <v>0</v>
      </c>
      <c r="K216" s="208" t="s">
        <v>159</v>
      </c>
      <c r="L216" s="46"/>
      <c r="M216" s="213" t="s">
        <v>19</v>
      </c>
      <c r="N216" s="214" t="s">
        <v>49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160</v>
      </c>
      <c r="AT216" s="217" t="s">
        <v>155</v>
      </c>
      <c r="AU216" s="217" t="s">
        <v>88</v>
      </c>
      <c r="AY216" s="19" t="s">
        <v>153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86</v>
      </c>
      <c r="BK216" s="218">
        <f>ROUND(I216*H216,2)</f>
        <v>0</v>
      </c>
      <c r="BL216" s="19" t="s">
        <v>160</v>
      </c>
      <c r="BM216" s="217" t="s">
        <v>327</v>
      </c>
    </row>
    <row r="217" s="2" customFormat="1">
      <c r="A217" s="40"/>
      <c r="B217" s="41"/>
      <c r="C217" s="42"/>
      <c r="D217" s="219" t="s">
        <v>161</v>
      </c>
      <c r="E217" s="42"/>
      <c r="F217" s="220" t="s">
        <v>1168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161</v>
      </c>
      <c r="AU217" s="19" t="s">
        <v>88</v>
      </c>
    </row>
    <row r="218" s="13" customFormat="1">
      <c r="A218" s="13"/>
      <c r="B218" s="224"/>
      <c r="C218" s="225"/>
      <c r="D218" s="226" t="s">
        <v>163</v>
      </c>
      <c r="E218" s="227" t="s">
        <v>19</v>
      </c>
      <c r="F218" s="228" t="s">
        <v>1842</v>
      </c>
      <c r="G218" s="225"/>
      <c r="H218" s="229">
        <v>355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163</v>
      </c>
      <c r="AU218" s="235" t="s">
        <v>88</v>
      </c>
      <c r="AV218" s="13" t="s">
        <v>88</v>
      </c>
      <c r="AW218" s="13" t="s">
        <v>37</v>
      </c>
      <c r="AX218" s="13" t="s">
        <v>78</v>
      </c>
      <c r="AY218" s="235" t="s">
        <v>153</v>
      </c>
    </row>
    <row r="219" s="14" customFormat="1">
      <c r="A219" s="14"/>
      <c r="B219" s="236"/>
      <c r="C219" s="237"/>
      <c r="D219" s="226" t="s">
        <v>163</v>
      </c>
      <c r="E219" s="238" t="s">
        <v>19</v>
      </c>
      <c r="F219" s="239" t="s">
        <v>1846</v>
      </c>
      <c r="G219" s="237"/>
      <c r="H219" s="238" t="s">
        <v>19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163</v>
      </c>
      <c r="AU219" s="245" t="s">
        <v>88</v>
      </c>
      <c r="AV219" s="14" t="s">
        <v>86</v>
      </c>
      <c r="AW219" s="14" t="s">
        <v>37</v>
      </c>
      <c r="AX219" s="14" t="s">
        <v>78</v>
      </c>
      <c r="AY219" s="245" t="s">
        <v>153</v>
      </c>
    </row>
    <row r="220" s="15" customFormat="1">
      <c r="A220" s="15"/>
      <c r="B220" s="246"/>
      <c r="C220" s="247"/>
      <c r="D220" s="226" t="s">
        <v>163</v>
      </c>
      <c r="E220" s="248" t="s">
        <v>19</v>
      </c>
      <c r="F220" s="249" t="s">
        <v>166</v>
      </c>
      <c r="G220" s="247"/>
      <c r="H220" s="250">
        <v>355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163</v>
      </c>
      <c r="AU220" s="256" t="s">
        <v>88</v>
      </c>
      <c r="AV220" s="15" t="s">
        <v>160</v>
      </c>
      <c r="AW220" s="15" t="s">
        <v>37</v>
      </c>
      <c r="AX220" s="15" t="s">
        <v>86</v>
      </c>
      <c r="AY220" s="256" t="s">
        <v>153</v>
      </c>
    </row>
    <row r="221" s="2" customFormat="1" ht="21.75" customHeight="1">
      <c r="A221" s="40"/>
      <c r="B221" s="41"/>
      <c r="C221" s="206" t="s">
        <v>311</v>
      </c>
      <c r="D221" s="206" t="s">
        <v>155</v>
      </c>
      <c r="E221" s="207" t="s">
        <v>1425</v>
      </c>
      <c r="F221" s="208" t="s">
        <v>1426</v>
      </c>
      <c r="G221" s="209" t="s">
        <v>158</v>
      </c>
      <c r="H221" s="210">
        <v>329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160</v>
      </c>
      <c r="AT221" s="217" t="s">
        <v>155</v>
      </c>
      <c r="AU221" s="217" t="s">
        <v>88</v>
      </c>
      <c r="AY221" s="19" t="s">
        <v>153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86</v>
      </c>
      <c r="BK221" s="218">
        <f>ROUND(I221*H221,2)</f>
        <v>0</v>
      </c>
      <c r="BL221" s="19" t="s">
        <v>160</v>
      </c>
      <c r="BM221" s="217" t="s">
        <v>330</v>
      </c>
    </row>
    <row r="222" s="13" customFormat="1">
      <c r="A222" s="13"/>
      <c r="B222" s="224"/>
      <c r="C222" s="225"/>
      <c r="D222" s="226" t="s">
        <v>163</v>
      </c>
      <c r="E222" s="227" t="s">
        <v>19</v>
      </c>
      <c r="F222" s="228" t="s">
        <v>531</v>
      </c>
      <c r="G222" s="225"/>
      <c r="H222" s="229">
        <v>329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163</v>
      </c>
      <c r="AU222" s="235" t="s">
        <v>88</v>
      </c>
      <c r="AV222" s="13" t="s">
        <v>88</v>
      </c>
      <c r="AW222" s="13" t="s">
        <v>37</v>
      </c>
      <c r="AX222" s="13" t="s">
        <v>78</v>
      </c>
      <c r="AY222" s="235" t="s">
        <v>153</v>
      </c>
    </row>
    <row r="223" s="14" customFormat="1">
      <c r="A223" s="14"/>
      <c r="B223" s="236"/>
      <c r="C223" s="237"/>
      <c r="D223" s="226" t="s">
        <v>163</v>
      </c>
      <c r="E223" s="238" t="s">
        <v>19</v>
      </c>
      <c r="F223" s="239" t="s">
        <v>305</v>
      </c>
      <c r="G223" s="237"/>
      <c r="H223" s="238" t="s">
        <v>19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163</v>
      </c>
      <c r="AU223" s="245" t="s">
        <v>88</v>
      </c>
      <c r="AV223" s="14" t="s">
        <v>86</v>
      </c>
      <c r="AW223" s="14" t="s">
        <v>37</v>
      </c>
      <c r="AX223" s="14" t="s">
        <v>78</v>
      </c>
      <c r="AY223" s="245" t="s">
        <v>153</v>
      </c>
    </row>
    <row r="224" s="15" customFormat="1">
      <c r="A224" s="15"/>
      <c r="B224" s="246"/>
      <c r="C224" s="247"/>
      <c r="D224" s="226" t="s">
        <v>163</v>
      </c>
      <c r="E224" s="248" t="s">
        <v>19</v>
      </c>
      <c r="F224" s="249" t="s">
        <v>166</v>
      </c>
      <c r="G224" s="247"/>
      <c r="H224" s="250">
        <v>329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163</v>
      </c>
      <c r="AU224" s="256" t="s">
        <v>88</v>
      </c>
      <c r="AV224" s="15" t="s">
        <v>160</v>
      </c>
      <c r="AW224" s="15" t="s">
        <v>37</v>
      </c>
      <c r="AX224" s="15" t="s">
        <v>86</v>
      </c>
      <c r="AY224" s="256" t="s">
        <v>153</v>
      </c>
    </row>
    <row r="225" s="2" customFormat="1" ht="24.15" customHeight="1">
      <c r="A225" s="40"/>
      <c r="B225" s="41"/>
      <c r="C225" s="206" t="s">
        <v>257</v>
      </c>
      <c r="D225" s="206" t="s">
        <v>155</v>
      </c>
      <c r="E225" s="207" t="s">
        <v>301</v>
      </c>
      <c r="F225" s="208" t="s">
        <v>302</v>
      </c>
      <c r="G225" s="209" t="s">
        <v>158</v>
      </c>
      <c r="H225" s="210">
        <v>329</v>
      </c>
      <c r="I225" s="211"/>
      <c r="J225" s="212">
        <f>ROUND(I225*H225,2)</f>
        <v>0</v>
      </c>
      <c r="K225" s="208" t="s">
        <v>159</v>
      </c>
      <c r="L225" s="46"/>
      <c r="M225" s="213" t="s">
        <v>19</v>
      </c>
      <c r="N225" s="214" t="s">
        <v>49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160</v>
      </c>
      <c r="AT225" s="217" t="s">
        <v>155</v>
      </c>
      <c r="AU225" s="217" t="s">
        <v>88</v>
      </c>
      <c r="AY225" s="19" t="s">
        <v>153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86</v>
      </c>
      <c r="BK225" s="218">
        <f>ROUND(I225*H225,2)</f>
        <v>0</v>
      </c>
      <c r="BL225" s="19" t="s">
        <v>160</v>
      </c>
      <c r="BM225" s="217" t="s">
        <v>332</v>
      </c>
    </row>
    <row r="226" s="2" customFormat="1">
      <c r="A226" s="40"/>
      <c r="B226" s="41"/>
      <c r="C226" s="42"/>
      <c r="D226" s="219" t="s">
        <v>161</v>
      </c>
      <c r="E226" s="42"/>
      <c r="F226" s="220" t="s">
        <v>304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161</v>
      </c>
      <c r="AU226" s="19" t="s">
        <v>88</v>
      </c>
    </row>
    <row r="227" s="13" customFormat="1">
      <c r="A227" s="13"/>
      <c r="B227" s="224"/>
      <c r="C227" s="225"/>
      <c r="D227" s="226" t="s">
        <v>163</v>
      </c>
      <c r="E227" s="227" t="s">
        <v>19</v>
      </c>
      <c r="F227" s="228" t="s">
        <v>531</v>
      </c>
      <c r="G227" s="225"/>
      <c r="H227" s="229">
        <v>329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163</v>
      </c>
      <c r="AU227" s="235" t="s">
        <v>88</v>
      </c>
      <c r="AV227" s="13" t="s">
        <v>88</v>
      </c>
      <c r="AW227" s="13" t="s">
        <v>37</v>
      </c>
      <c r="AX227" s="13" t="s">
        <v>78</v>
      </c>
      <c r="AY227" s="235" t="s">
        <v>153</v>
      </c>
    </row>
    <row r="228" s="14" customFormat="1">
      <c r="A228" s="14"/>
      <c r="B228" s="236"/>
      <c r="C228" s="237"/>
      <c r="D228" s="226" t="s">
        <v>163</v>
      </c>
      <c r="E228" s="238" t="s">
        <v>19</v>
      </c>
      <c r="F228" s="239" t="s">
        <v>305</v>
      </c>
      <c r="G228" s="237"/>
      <c r="H228" s="238" t="s">
        <v>19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163</v>
      </c>
      <c r="AU228" s="245" t="s">
        <v>88</v>
      </c>
      <c r="AV228" s="14" t="s">
        <v>86</v>
      </c>
      <c r="AW228" s="14" t="s">
        <v>37</v>
      </c>
      <c r="AX228" s="14" t="s">
        <v>78</v>
      </c>
      <c r="AY228" s="245" t="s">
        <v>153</v>
      </c>
    </row>
    <row r="229" s="15" customFormat="1">
      <c r="A229" s="15"/>
      <c r="B229" s="246"/>
      <c r="C229" s="247"/>
      <c r="D229" s="226" t="s">
        <v>163</v>
      </c>
      <c r="E229" s="248" t="s">
        <v>19</v>
      </c>
      <c r="F229" s="249" t="s">
        <v>166</v>
      </c>
      <c r="G229" s="247"/>
      <c r="H229" s="250">
        <v>329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163</v>
      </c>
      <c r="AU229" s="256" t="s">
        <v>88</v>
      </c>
      <c r="AV229" s="15" t="s">
        <v>160</v>
      </c>
      <c r="AW229" s="15" t="s">
        <v>37</v>
      </c>
      <c r="AX229" s="15" t="s">
        <v>86</v>
      </c>
      <c r="AY229" s="256" t="s">
        <v>153</v>
      </c>
    </row>
    <row r="230" s="2" customFormat="1" ht="33" customHeight="1">
      <c r="A230" s="40"/>
      <c r="B230" s="41"/>
      <c r="C230" s="206" t="s">
        <v>334</v>
      </c>
      <c r="D230" s="206" t="s">
        <v>155</v>
      </c>
      <c r="E230" s="207" t="s">
        <v>307</v>
      </c>
      <c r="F230" s="208" t="s">
        <v>308</v>
      </c>
      <c r="G230" s="209" t="s">
        <v>158</v>
      </c>
      <c r="H230" s="210">
        <v>329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160</v>
      </c>
      <c r="AT230" s="217" t="s">
        <v>155</v>
      </c>
      <c r="AU230" s="217" t="s">
        <v>88</v>
      </c>
      <c r="AY230" s="19" t="s">
        <v>153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86</v>
      </c>
      <c r="BK230" s="218">
        <f>ROUND(I230*H230,2)</f>
        <v>0</v>
      </c>
      <c r="BL230" s="19" t="s">
        <v>160</v>
      </c>
      <c r="BM230" s="217" t="s">
        <v>337</v>
      </c>
    </row>
    <row r="231" s="13" customFormat="1">
      <c r="A231" s="13"/>
      <c r="B231" s="224"/>
      <c r="C231" s="225"/>
      <c r="D231" s="226" t="s">
        <v>163</v>
      </c>
      <c r="E231" s="227" t="s">
        <v>19</v>
      </c>
      <c r="F231" s="228" t="s">
        <v>531</v>
      </c>
      <c r="G231" s="225"/>
      <c r="H231" s="229">
        <v>329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163</v>
      </c>
      <c r="AU231" s="235" t="s">
        <v>88</v>
      </c>
      <c r="AV231" s="13" t="s">
        <v>88</v>
      </c>
      <c r="AW231" s="13" t="s">
        <v>37</v>
      </c>
      <c r="AX231" s="13" t="s">
        <v>78</v>
      </c>
      <c r="AY231" s="235" t="s">
        <v>153</v>
      </c>
    </row>
    <row r="232" s="14" customFormat="1">
      <c r="A232" s="14"/>
      <c r="B232" s="236"/>
      <c r="C232" s="237"/>
      <c r="D232" s="226" t="s">
        <v>163</v>
      </c>
      <c r="E232" s="238" t="s">
        <v>19</v>
      </c>
      <c r="F232" s="239" t="s">
        <v>305</v>
      </c>
      <c r="G232" s="237"/>
      <c r="H232" s="238" t="s">
        <v>19</v>
      </c>
      <c r="I232" s="240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163</v>
      </c>
      <c r="AU232" s="245" t="s">
        <v>88</v>
      </c>
      <c r="AV232" s="14" t="s">
        <v>86</v>
      </c>
      <c r="AW232" s="14" t="s">
        <v>37</v>
      </c>
      <c r="AX232" s="14" t="s">
        <v>78</v>
      </c>
      <c r="AY232" s="245" t="s">
        <v>153</v>
      </c>
    </row>
    <row r="233" s="15" customFormat="1">
      <c r="A233" s="15"/>
      <c r="B233" s="246"/>
      <c r="C233" s="247"/>
      <c r="D233" s="226" t="s">
        <v>163</v>
      </c>
      <c r="E233" s="248" t="s">
        <v>19</v>
      </c>
      <c r="F233" s="249" t="s">
        <v>166</v>
      </c>
      <c r="G233" s="247"/>
      <c r="H233" s="250">
        <v>329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163</v>
      </c>
      <c r="AU233" s="256" t="s">
        <v>88</v>
      </c>
      <c r="AV233" s="15" t="s">
        <v>160</v>
      </c>
      <c r="AW233" s="15" t="s">
        <v>37</v>
      </c>
      <c r="AX233" s="15" t="s">
        <v>86</v>
      </c>
      <c r="AY233" s="256" t="s">
        <v>153</v>
      </c>
    </row>
    <row r="234" s="2" customFormat="1" ht="33" customHeight="1">
      <c r="A234" s="40"/>
      <c r="B234" s="41"/>
      <c r="C234" s="206" t="s">
        <v>262</v>
      </c>
      <c r="D234" s="206" t="s">
        <v>155</v>
      </c>
      <c r="E234" s="207" t="s">
        <v>307</v>
      </c>
      <c r="F234" s="208" t="s">
        <v>308</v>
      </c>
      <c r="G234" s="209" t="s">
        <v>158</v>
      </c>
      <c r="H234" s="210">
        <v>161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49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160</v>
      </c>
      <c r="AT234" s="217" t="s">
        <v>155</v>
      </c>
      <c r="AU234" s="217" t="s">
        <v>88</v>
      </c>
      <c r="AY234" s="19" t="s">
        <v>153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86</v>
      </c>
      <c r="BK234" s="218">
        <f>ROUND(I234*H234,2)</f>
        <v>0</v>
      </c>
      <c r="BL234" s="19" t="s">
        <v>160</v>
      </c>
      <c r="BM234" s="217" t="s">
        <v>342</v>
      </c>
    </row>
    <row r="235" s="13" customFormat="1">
      <c r="A235" s="13"/>
      <c r="B235" s="224"/>
      <c r="C235" s="225"/>
      <c r="D235" s="226" t="s">
        <v>163</v>
      </c>
      <c r="E235" s="227" t="s">
        <v>19</v>
      </c>
      <c r="F235" s="228" t="s">
        <v>1847</v>
      </c>
      <c r="G235" s="225"/>
      <c r="H235" s="229">
        <v>161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163</v>
      </c>
      <c r="AU235" s="235" t="s">
        <v>88</v>
      </c>
      <c r="AV235" s="13" t="s">
        <v>88</v>
      </c>
      <c r="AW235" s="13" t="s">
        <v>37</v>
      </c>
      <c r="AX235" s="13" t="s">
        <v>78</v>
      </c>
      <c r="AY235" s="235" t="s">
        <v>153</v>
      </c>
    </row>
    <row r="236" s="14" customFormat="1">
      <c r="A236" s="14"/>
      <c r="B236" s="236"/>
      <c r="C236" s="237"/>
      <c r="D236" s="226" t="s">
        <v>163</v>
      </c>
      <c r="E236" s="238" t="s">
        <v>19</v>
      </c>
      <c r="F236" s="239" t="s">
        <v>312</v>
      </c>
      <c r="G236" s="237"/>
      <c r="H236" s="238" t="s">
        <v>19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163</v>
      </c>
      <c r="AU236" s="245" t="s">
        <v>88</v>
      </c>
      <c r="AV236" s="14" t="s">
        <v>86</v>
      </c>
      <c r="AW236" s="14" t="s">
        <v>37</v>
      </c>
      <c r="AX236" s="14" t="s">
        <v>78</v>
      </c>
      <c r="AY236" s="245" t="s">
        <v>153</v>
      </c>
    </row>
    <row r="237" s="15" customFormat="1">
      <c r="A237" s="15"/>
      <c r="B237" s="246"/>
      <c r="C237" s="247"/>
      <c r="D237" s="226" t="s">
        <v>163</v>
      </c>
      <c r="E237" s="248" t="s">
        <v>19</v>
      </c>
      <c r="F237" s="249" t="s">
        <v>166</v>
      </c>
      <c r="G237" s="247"/>
      <c r="H237" s="250">
        <v>161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163</v>
      </c>
      <c r="AU237" s="256" t="s">
        <v>88</v>
      </c>
      <c r="AV237" s="15" t="s">
        <v>160</v>
      </c>
      <c r="AW237" s="15" t="s">
        <v>37</v>
      </c>
      <c r="AX237" s="15" t="s">
        <v>86</v>
      </c>
      <c r="AY237" s="256" t="s">
        <v>153</v>
      </c>
    </row>
    <row r="238" s="2" customFormat="1" ht="16.5" customHeight="1">
      <c r="A238" s="40"/>
      <c r="B238" s="41"/>
      <c r="C238" s="206" t="s">
        <v>344</v>
      </c>
      <c r="D238" s="206" t="s">
        <v>155</v>
      </c>
      <c r="E238" s="207" t="s">
        <v>1848</v>
      </c>
      <c r="F238" s="208" t="s">
        <v>1849</v>
      </c>
      <c r="G238" s="209" t="s">
        <v>158</v>
      </c>
      <c r="H238" s="210">
        <v>6.7000000000000002</v>
      </c>
      <c r="I238" s="211"/>
      <c r="J238" s="212">
        <f>ROUND(I238*H238,2)</f>
        <v>0</v>
      </c>
      <c r="K238" s="208" t="s">
        <v>159</v>
      </c>
      <c r="L238" s="46"/>
      <c r="M238" s="213" t="s">
        <v>19</v>
      </c>
      <c r="N238" s="214" t="s">
        <v>49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160</v>
      </c>
      <c r="AT238" s="217" t="s">
        <v>155</v>
      </c>
      <c r="AU238" s="217" t="s">
        <v>88</v>
      </c>
      <c r="AY238" s="19" t="s">
        <v>153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86</v>
      </c>
      <c r="BK238" s="218">
        <f>ROUND(I238*H238,2)</f>
        <v>0</v>
      </c>
      <c r="BL238" s="19" t="s">
        <v>160</v>
      </c>
      <c r="BM238" s="217" t="s">
        <v>347</v>
      </c>
    </row>
    <row r="239" s="2" customFormat="1">
      <c r="A239" s="40"/>
      <c r="B239" s="41"/>
      <c r="C239" s="42"/>
      <c r="D239" s="219" t="s">
        <v>161</v>
      </c>
      <c r="E239" s="42"/>
      <c r="F239" s="220" t="s">
        <v>1850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88</v>
      </c>
    </row>
    <row r="240" s="13" customFormat="1">
      <c r="A240" s="13"/>
      <c r="B240" s="224"/>
      <c r="C240" s="225"/>
      <c r="D240" s="226" t="s">
        <v>163</v>
      </c>
      <c r="E240" s="227" t="s">
        <v>19</v>
      </c>
      <c r="F240" s="228" t="s">
        <v>1851</v>
      </c>
      <c r="G240" s="225"/>
      <c r="H240" s="229">
        <v>6.7000000000000002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163</v>
      </c>
      <c r="AU240" s="235" t="s">
        <v>88</v>
      </c>
      <c r="AV240" s="13" t="s">
        <v>88</v>
      </c>
      <c r="AW240" s="13" t="s">
        <v>37</v>
      </c>
      <c r="AX240" s="13" t="s">
        <v>78</v>
      </c>
      <c r="AY240" s="235" t="s">
        <v>153</v>
      </c>
    </row>
    <row r="241" s="14" customFormat="1">
      <c r="A241" s="14"/>
      <c r="B241" s="236"/>
      <c r="C241" s="237"/>
      <c r="D241" s="226" t="s">
        <v>163</v>
      </c>
      <c r="E241" s="238" t="s">
        <v>19</v>
      </c>
      <c r="F241" s="239" t="s">
        <v>190</v>
      </c>
      <c r="G241" s="237"/>
      <c r="H241" s="238" t="s">
        <v>19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163</v>
      </c>
      <c r="AU241" s="245" t="s">
        <v>88</v>
      </c>
      <c r="AV241" s="14" t="s">
        <v>86</v>
      </c>
      <c r="AW241" s="14" t="s">
        <v>37</v>
      </c>
      <c r="AX241" s="14" t="s">
        <v>78</v>
      </c>
      <c r="AY241" s="245" t="s">
        <v>153</v>
      </c>
    </row>
    <row r="242" s="15" customFormat="1">
      <c r="A242" s="15"/>
      <c r="B242" s="246"/>
      <c r="C242" s="247"/>
      <c r="D242" s="226" t="s">
        <v>163</v>
      </c>
      <c r="E242" s="248" t="s">
        <v>19</v>
      </c>
      <c r="F242" s="249" t="s">
        <v>166</v>
      </c>
      <c r="G242" s="247"/>
      <c r="H242" s="250">
        <v>6.7000000000000002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163</v>
      </c>
      <c r="AU242" s="256" t="s">
        <v>88</v>
      </c>
      <c r="AV242" s="15" t="s">
        <v>160</v>
      </c>
      <c r="AW242" s="15" t="s">
        <v>37</v>
      </c>
      <c r="AX242" s="15" t="s">
        <v>86</v>
      </c>
      <c r="AY242" s="256" t="s">
        <v>153</v>
      </c>
    </row>
    <row r="243" s="2" customFormat="1" ht="16.5" customHeight="1">
      <c r="A243" s="40"/>
      <c r="B243" s="41"/>
      <c r="C243" s="206" t="s">
        <v>268</v>
      </c>
      <c r="D243" s="206" t="s">
        <v>155</v>
      </c>
      <c r="E243" s="207" t="s">
        <v>314</v>
      </c>
      <c r="F243" s="208" t="s">
        <v>315</v>
      </c>
      <c r="G243" s="209" t="s">
        <v>158</v>
      </c>
      <c r="H243" s="210">
        <v>329</v>
      </c>
      <c r="I243" s="211"/>
      <c r="J243" s="212">
        <f>ROUND(I243*H243,2)</f>
        <v>0</v>
      </c>
      <c r="K243" s="208" t="s">
        <v>159</v>
      </c>
      <c r="L243" s="46"/>
      <c r="M243" s="213" t="s">
        <v>19</v>
      </c>
      <c r="N243" s="214" t="s">
        <v>49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160</v>
      </c>
      <c r="AT243" s="217" t="s">
        <v>155</v>
      </c>
      <c r="AU243" s="217" t="s">
        <v>88</v>
      </c>
      <c r="AY243" s="19" t="s">
        <v>153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86</v>
      </c>
      <c r="BK243" s="218">
        <f>ROUND(I243*H243,2)</f>
        <v>0</v>
      </c>
      <c r="BL243" s="19" t="s">
        <v>160</v>
      </c>
      <c r="BM243" s="217" t="s">
        <v>350</v>
      </c>
    </row>
    <row r="244" s="2" customFormat="1">
      <c r="A244" s="40"/>
      <c r="B244" s="41"/>
      <c r="C244" s="42"/>
      <c r="D244" s="219" t="s">
        <v>161</v>
      </c>
      <c r="E244" s="42"/>
      <c r="F244" s="220" t="s">
        <v>316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161</v>
      </c>
      <c r="AU244" s="19" t="s">
        <v>88</v>
      </c>
    </row>
    <row r="245" s="13" customFormat="1">
      <c r="A245" s="13"/>
      <c r="B245" s="224"/>
      <c r="C245" s="225"/>
      <c r="D245" s="226" t="s">
        <v>163</v>
      </c>
      <c r="E245" s="227" t="s">
        <v>19</v>
      </c>
      <c r="F245" s="228" t="s">
        <v>531</v>
      </c>
      <c r="G245" s="225"/>
      <c r="H245" s="229">
        <v>329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163</v>
      </c>
      <c r="AU245" s="235" t="s">
        <v>88</v>
      </c>
      <c r="AV245" s="13" t="s">
        <v>88</v>
      </c>
      <c r="AW245" s="13" t="s">
        <v>37</v>
      </c>
      <c r="AX245" s="13" t="s">
        <v>78</v>
      </c>
      <c r="AY245" s="235" t="s">
        <v>153</v>
      </c>
    </row>
    <row r="246" s="14" customFormat="1">
      <c r="A246" s="14"/>
      <c r="B246" s="236"/>
      <c r="C246" s="237"/>
      <c r="D246" s="226" t="s">
        <v>163</v>
      </c>
      <c r="E246" s="238" t="s">
        <v>19</v>
      </c>
      <c r="F246" s="239" t="s">
        <v>317</v>
      </c>
      <c r="G246" s="237"/>
      <c r="H246" s="238" t="s">
        <v>19</v>
      </c>
      <c r="I246" s="240"/>
      <c r="J246" s="237"/>
      <c r="K246" s="237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163</v>
      </c>
      <c r="AU246" s="245" t="s">
        <v>88</v>
      </c>
      <c r="AV246" s="14" t="s">
        <v>86</v>
      </c>
      <c r="AW246" s="14" t="s">
        <v>37</v>
      </c>
      <c r="AX246" s="14" t="s">
        <v>78</v>
      </c>
      <c r="AY246" s="245" t="s">
        <v>153</v>
      </c>
    </row>
    <row r="247" s="15" customFormat="1">
      <c r="A247" s="15"/>
      <c r="B247" s="246"/>
      <c r="C247" s="247"/>
      <c r="D247" s="226" t="s">
        <v>163</v>
      </c>
      <c r="E247" s="248" t="s">
        <v>19</v>
      </c>
      <c r="F247" s="249" t="s">
        <v>166</v>
      </c>
      <c r="G247" s="247"/>
      <c r="H247" s="250">
        <v>329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163</v>
      </c>
      <c r="AU247" s="256" t="s">
        <v>88</v>
      </c>
      <c r="AV247" s="15" t="s">
        <v>160</v>
      </c>
      <c r="AW247" s="15" t="s">
        <v>37</v>
      </c>
      <c r="AX247" s="15" t="s">
        <v>86</v>
      </c>
      <c r="AY247" s="256" t="s">
        <v>153</v>
      </c>
    </row>
    <row r="248" s="2" customFormat="1" ht="16.5" customHeight="1">
      <c r="A248" s="40"/>
      <c r="B248" s="41"/>
      <c r="C248" s="206" t="s">
        <v>351</v>
      </c>
      <c r="D248" s="206" t="s">
        <v>155</v>
      </c>
      <c r="E248" s="207" t="s">
        <v>318</v>
      </c>
      <c r="F248" s="208" t="s">
        <v>319</v>
      </c>
      <c r="G248" s="209" t="s">
        <v>158</v>
      </c>
      <c r="H248" s="210">
        <v>329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49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160</v>
      </c>
      <c r="AT248" s="217" t="s">
        <v>155</v>
      </c>
      <c r="AU248" s="217" t="s">
        <v>88</v>
      </c>
      <c r="AY248" s="19" t="s">
        <v>153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86</v>
      </c>
      <c r="BK248" s="218">
        <f>ROUND(I248*H248,2)</f>
        <v>0</v>
      </c>
      <c r="BL248" s="19" t="s">
        <v>160</v>
      </c>
      <c r="BM248" s="217" t="s">
        <v>354</v>
      </c>
    </row>
    <row r="249" s="13" customFormat="1">
      <c r="A249" s="13"/>
      <c r="B249" s="224"/>
      <c r="C249" s="225"/>
      <c r="D249" s="226" t="s">
        <v>163</v>
      </c>
      <c r="E249" s="227" t="s">
        <v>19</v>
      </c>
      <c r="F249" s="228" t="s">
        <v>531</v>
      </c>
      <c r="G249" s="225"/>
      <c r="H249" s="229">
        <v>329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163</v>
      </c>
      <c r="AU249" s="235" t="s">
        <v>88</v>
      </c>
      <c r="AV249" s="13" t="s">
        <v>88</v>
      </c>
      <c r="AW249" s="13" t="s">
        <v>37</v>
      </c>
      <c r="AX249" s="13" t="s">
        <v>78</v>
      </c>
      <c r="AY249" s="235" t="s">
        <v>153</v>
      </c>
    </row>
    <row r="250" s="14" customFormat="1">
      <c r="A250" s="14"/>
      <c r="B250" s="236"/>
      <c r="C250" s="237"/>
      <c r="D250" s="226" t="s">
        <v>163</v>
      </c>
      <c r="E250" s="238" t="s">
        <v>19</v>
      </c>
      <c r="F250" s="239" t="s">
        <v>321</v>
      </c>
      <c r="G250" s="237"/>
      <c r="H250" s="238" t="s">
        <v>19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163</v>
      </c>
      <c r="AU250" s="245" t="s">
        <v>88</v>
      </c>
      <c r="AV250" s="14" t="s">
        <v>86</v>
      </c>
      <c r="AW250" s="14" t="s">
        <v>37</v>
      </c>
      <c r="AX250" s="14" t="s">
        <v>78</v>
      </c>
      <c r="AY250" s="245" t="s">
        <v>153</v>
      </c>
    </row>
    <row r="251" s="15" customFormat="1">
      <c r="A251" s="15"/>
      <c r="B251" s="246"/>
      <c r="C251" s="247"/>
      <c r="D251" s="226" t="s">
        <v>163</v>
      </c>
      <c r="E251" s="248" t="s">
        <v>19</v>
      </c>
      <c r="F251" s="249" t="s">
        <v>166</v>
      </c>
      <c r="G251" s="247"/>
      <c r="H251" s="250">
        <v>329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163</v>
      </c>
      <c r="AU251" s="256" t="s">
        <v>88</v>
      </c>
      <c r="AV251" s="15" t="s">
        <v>160</v>
      </c>
      <c r="AW251" s="15" t="s">
        <v>37</v>
      </c>
      <c r="AX251" s="15" t="s">
        <v>86</v>
      </c>
      <c r="AY251" s="256" t="s">
        <v>153</v>
      </c>
    </row>
    <row r="252" s="2" customFormat="1" ht="16.5" customHeight="1">
      <c r="A252" s="40"/>
      <c r="B252" s="41"/>
      <c r="C252" s="206" t="s">
        <v>275</v>
      </c>
      <c r="D252" s="206" t="s">
        <v>155</v>
      </c>
      <c r="E252" s="207" t="s">
        <v>318</v>
      </c>
      <c r="F252" s="208" t="s">
        <v>319</v>
      </c>
      <c r="G252" s="209" t="s">
        <v>158</v>
      </c>
      <c r="H252" s="210">
        <v>161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160</v>
      </c>
      <c r="AT252" s="217" t="s">
        <v>155</v>
      </c>
      <c r="AU252" s="217" t="s">
        <v>88</v>
      </c>
      <c r="AY252" s="19" t="s">
        <v>153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86</v>
      </c>
      <c r="BK252" s="218">
        <f>ROUND(I252*H252,2)</f>
        <v>0</v>
      </c>
      <c r="BL252" s="19" t="s">
        <v>160</v>
      </c>
      <c r="BM252" s="217" t="s">
        <v>357</v>
      </c>
    </row>
    <row r="253" s="13" customFormat="1">
      <c r="A253" s="13"/>
      <c r="B253" s="224"/>
      <c r="C253" s="225"/>
      <c r="D253" s="226" t="s">
        <v>163</v>
      </c>
      <c r="E253" s="227" t="s">
        <v>19</v>
      </c>
      <c r="F253" s="228" t="s">
        <v>1847</v>
      </c>
      <c r="G253" s="225"/>
      <c r="H253" s="229">
        <v>161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163</v>
      </c>
      <c r="AU253" s="235" t="s">
        <v>88</v>
      </c>
      <c r="AV253" s="13" t="s">
        <v>88</v>
      </c>
      <c r="AW253" s="13" t="s">
        <v>37</v>
      </c>
      <c r="AX253" s="13" t="s">
        <v>78</v>
      </c>
      <c r="AY253" s="235" t="s">
        <v>153</v>
      </c>
    </row>
    <row r="254" s="14" customFormat="1">
      <c r="A254" s="14"/>
      <c r="B254" s="236"/>
      <c r="C254" s="237"/>
      <c r="D254" s="226" t="s">
        <v>163</v>
      </c>
      <c r="E254" s="238" t="s">
        <v>19</v>
      </c>
      <c r="F254" s="239" t="s">
        <v>324</v>
      </c>
      <c r="G254" s="237"/>
      <c r="H254" s="238" t="s">
        <v>19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163</v>
      </c>
      <c r="AU254" s="245" t="s">
        <v>88</v>
      </c>
      <c r="AV254" s="14" t="s">
        <v>86</v>
      </c>
      <c r="AW254" s="14" t="s">
        <v>37</v>
      </c>
      <c r="AX254" s="14" t="s">
        <v>78</v>
      </c>
      <c r="AY254" s="245" t="s">
        <v>153</v>
      </c>
    </row>
    <row r="255" s="15" customFormat="1">
      <c r="A255" s="15"/>
      <c r="B255" s="246"/>
      <c r="C255" s="247"/>
      <c r="D255" s="226" t="s">
        <v>163</v>
      </c>
      <c r="E255" s="248" t="s">
        <v>19</v>
      </c>
      <c r="F255" s="249" t="s">
        <v>166</v>
      </c>
      <c r="G255" s="247"/>
      <c r="H255" s="250">
        <v>161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163</v>
      </c>
      <c r="AU255" s="256" t="s">
        <v>88</v>
      </c>
      <c r="AV255" s="15" t="s">
        <v>160</v>
      </c>
      <c r="AW255" s="15" t="s">
        <v>37</v>
      </c>
      <c r="AX255" s="15" t="s">
        <v>86</v>
      </c>
      <c r="AY255" s="256" t="s">
        <v>153</v>
      </c>
    </row>
    <row r="256" s="2" customFormat="1" ht="16.5" customHeight="1">
      <c r="A256" s="40"/>
      <c r="B256" s="41"/>
      <c r="C256" s="206" t="s">
        <v>359</v>
      </c>
      <c r="D256" s="206" t="s">
        <v>155</v>
      </c>
      <c r="E256" s="207" t="s">
        <v>325</v>
      </c>
      <c r="F256" s="208" t="s">
        <v>326</v>
      </c>
      <c r="G256" s="209" t="s">
        <v>158</v>
      </c>
      <c r="H256" s="210">
        <v>161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160</v>
      </c>
      <c r="AT256" s="217" t="s">
        <v>155</v>
      </c>
      <c r="AU256" s="217" t="s">
        <v>88</v>
      </c>
      <c r="AY256" s="19" t="s">
        <v>153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86</v>
      </c>
      <c r="BK256" s="218">
        <f>ROUND(I256*H256,2)</f>
        <v>0</v>
      </c>
      <c r="BL256" s="19" t="s">
        <v>160</v>
      </c>
      <c r="BM256" s="217" t="s">
        <v>362</v>
      </c>
    </row>
    <row r="257" s="13" customFormat="1">
      <c r="A257" s="13"/>
      <c r="B257" s="224"/>
      <c r="C257" s="225"/>
      <c r="D257" s="226" t="s">
        <v>163</v>
      </c>
      <c r="E257" s="227" t="s">
        <v>19</v>
      </c>
      <c r="F257" s="228" t="s">
        <v>1847</v>
      </c>
      <c r="G257" s="225"/>
      <c r="H257" s="229">
        <v>161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163</v>
      </c>
      <c r="AU257" s="235" t="s">
        <v>88</v>
      </c>
      <c r="AV257" s="13" t="s">
        <v>88</v>
      </c>
      <c r="AW257" s="13" t="s">
        <v>37</v>
      </c>
      <c r="AX257" s="13" t="s">
        <v>78</v>
      </c>
      <c r="AY257" s="235" t="s">
        <v>153</v>
      </c>
    </row>
    <row r="258" s="14" customFormat="1">
      <c r="A258" s="14"/>
      <c r="B258" s="236"/>
      <c r="C258" s="237"/>
      <c r="D258" s="226" t="s">
        <v>163</v>
      </c>
      <c r="E258" s="238" t="s">
        <v>19</v>
      </c>
      <c r="F258" s="239" t="s">
        <v>324</v>
      </c>
      <c r="G258" s="237"/>
      <c r="H258" s="238" t="s">
        <v>19</v>
      </c>
      <c r="I258" s="240"/>
      <c r="J258" s="237"/>
      <c r="K258" s="237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163</v>
      </c>
      <c r="AU258" s="245" t="s">
        <v>88</v>
      </c>
      <c r="AV258" s="14" t="s">
        <v>86</v>
      </c>
      <c r="AW258" s="14" t="s">
        <v>37</v>
      </c>
      <c r="AX258" s="14" t="s">
        <v>78</v>
      </c>
      <c r="AY258" s="245" t="s">
        <v>153</v>
      </c>
    </row>
    <row r="259" s="15" customFormat="1">
      <c r="A259" s="15"/>
      <c r="B259" s="246"/>
      <c r="C259" s="247"/>
      <c r="D259" s="226" t="s">
        <v>163</v>
      </c>
      <c r="E259" s="248" t="s">
        <v>19</v>
      </c>
      <c r="F259" s="249" t="s">
        <v>166</v>
      </c>
      <c r="G259" s="247"/>
      <c r="H259" s="250">
        <v>161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163</v>
      </c>
      <c r="AU259" s="256" t="s">
        <v>88</v>
      </c>
      <c r="AV259" s="15" t="s">
        <v>160</v>
      </c>
      <c r="AW259" s="15" t="s">
        <v>37</v>
      </c>
      <c r="AX259" s="15" t="s">
        <v>86</v>
      </c>
      <c r="AY259" s="256" t="s">
        <v>153</v>
      </c>
    </row>
    <row r="260" s="2" customFormat="1" ht="24.15" customHeight="1">
      <c r="A260" s="40"/>
      <c r="B260" s="41"/>
      <c r="C260" s="206" t="s">
        <v>280</v>
      </c>
      <c r="D260" s="206" t="s">
        <v>155</v>
      </c>
      <c r="E260" s="207" t="s">
        <v>328</v>
      </c>
      <c r="F260" s="208" t="s">
        <v>329</v>
      </c>
      <c r="G260" s="209" t="s">
        <v>158</v>
      </c>
      <c r="H260" s="210">
        <v>329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49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160</v>
      </c>
      <c r="AT260" s="217" t="s">
        <v>155</v>
      </c>
      <c r="AU260" s="217" t="s">
        <v>88</v>
      </c>
      <c r="AY260" s="19" t="s">
        <v>153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86</v>
      </c>
      <c r="BK260" s="218">
        <f>ROUND(I260*H260,2)</f>
        <v>0</v>
      </c>
      <c r="BL260" s="19" t="s">
        <v>160</v>
      </c>
      <c r="BM260" s="217" t="s">
        <v>365</v>
      </c>
    </row>
    <row r="261" s="13" customFormat="1">
      <c r="A261" s="13"/>
      <c r="B261" s="224"/>
      <c r="C261" s="225"/>
      <c r="D261" s="226" t="s">
        <v>163</v>
      </c>
      <c r="E261" s="227" t="s">
        <v>19</v>
      </c>
      <c r="F261" s="228" t="s">
        <v>531</v>
      </c>
      <c r="G261" s="225"/>
      <c r="H261" s="229">
        <v>329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163</v>
      </c>
      <c r="AU261" s="235" t="s">
        <v>88</v>
      </c>
      <c r="AV261" s="13" t="s">
        <v>88</v>
      </c>
      <c r="AW261" s="13" t="s">
        <v>37</v>
      </c>
      <c r="AX261" s="13" t="s">
        <v>78</v>
      </c>
      <c r="AY261" s="235" t="s">
        <v>153</v>
      </c>
    </row>
    <row r="262" s="14" customFormat="1">
      <c r="A262" s="14"/>
      <c r="B262" s="236"/>
      <c r="C262" s="237"/>
      <c r="D262" s="226" t="s">
        <v>163</v>
      </c>
      <c r="E262" s="238" t="s">
        <v>19</v>
      </c>
      <c r="F262" s="239" t="s">
        <v>331</v>
      </c>
      <c r="G262" s="237"/>
      <c r="H262" s="238" t="s">
        <v>19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163</v>
      </c>
      <c r="AU262" s="245" t="s">
        <v>88</v>
      </c>
      <c r="AV262" s="14" t="s">
        <v>86</v>
      </c>
      <c r="AW262" s="14" t="s">
        <v>37</v>
      </c>
      <c r="AX262" s="14" t="s">
        <v>78</v>
      </c>
      <c r="AY262" s="245" t="s">
        <v>153</v>
      </c>
    </row>
    <row r="263" s="15" customFormat="1">
      <c r="A263" s="15"/>
      <c r="B263" s="246"/>
      <c r="C263" s="247"/>
      <c r="D263" s="226" t="s">
        <v>163</v>
      </c>
      <c r="E263" s="248" t="s">
        <v>19</v>
      </c>
      <c r="F263" s="249" t="s">
        <v>166</v>
      </c>
      <c r="G263" s="247"/>
      <c r="H263" s="250">
        <v>329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163</v>
      </c>
      <c r="AU263" s="256" t="s">
        <v>88</v>
      </c>
      <c r="AV263" s="15" t="s">
        <v>160</v>
      </c>
      <c r="AW263" s="15" t="s">
        <v>37</v>
      </c>
      <c r="AX263" s="15" t="s">
        <v>86</v>
      </c>
      <c r="AY263" s="256" t="s">
        <v>153</v>
      </c>
    </row>
    <row r="264" s="2" customFormat="1" ht="24.15" customHeight="1">
      <c r="A264" s="40"/>
      <c r="B264" s="41"/>
      <c r="C264" s="206" t="s">
        <v>366</v>
      </c>
      <c r="D264" s="206" t="s">
        <v>155</v>
      </c>
      <c r="E264" s="207" t="s">
        <v>328</v>
      </c>
      <c r="F264" s="208" t="s">
        <v>329</v>
      </c>
      <c r="G264" s="209" t="s">
        <v>158</v>
      </c>
      <c r="H264" s="210">
        <v>161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160</v>
      </c>
      <c r="AT264" s="217" t="s">
        <v>155</v>
      </c>
      <c r="AU264" s="217" t="s">
        <v>88</v>
      </c>
      <c r="AY264" s="19" t="s">
        <v>153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86</v>
      </c>
      <c r="BK264" s="218">
        <f>ROUND(I264*H264,2)</f>
        <v>0</v>
      </c>
      <c r="BL264" s="19" t="s">
        <v>160</v>
      </c>
      <c r="BM264" s="217" t="s">
        <v>369</v>
      </c>
    </row>
    <row r="265" s="13" customFormat="1">
      <c r="A265" s="13"/>
      <c r="B265" s="224"/>
      <c r="C265" s="225"/>
      <c r="D265" s="226" t="s">
        <v>163</v>
      </c>
      <c r="E265" s="227" t="s">
        <v>19</v>
      </c>
      <c r="F265" s="228" t="s">
        <v>1847</v>
      </c>
      <c r="G265" s="225"/>
      <c r="H265" s="229">
        <v>161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163</v>
      </c>
      <c r="AU265" s="235" t="s">
        <v>88</v>
      </c>
      <c r="AV265" s="13" t="s">
        <v>88</v>
      </c>
      <c r="AW265" s="13" t="s">
        <v>37</v>
      </c>
      <c r="AX265" s="13" t="s">
        <v>78</v>
      </c>
      <c r="AY265" s="235" t="s">
        <v>153</v>
      </c>
    </row>
    <row r="266" s="14" customFormat="1">
      <c r="A266" s="14"/>
      <c r="B266" s="236"/>
      <c r="C266" s="237"/>
      <c r="D266" s="226" t="s">
        <v>163</v>
      </c>
      <c r="E266" s="238" t="s">
        <v>19</v>
      </c>
      <c r="F266" s="239" t="s">
        <v>312</v>
      </c>
      <c r="G266" s="237"/>
      <c r="H266" s="238" t="s">
        <v>19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163</v>
      </c>
      <c r="AU266" s="245" t="s">
        <v>88</v>
      </c>
      <c r="AV266" s="14" t="s">
        <v>86</v>
      </c>
      <c r="AW266" s="14" t="s">
        <v>37</v>
      </c>
      <c r="AX266" s="14" t="s">
        <v>78</v>
      </c>
      <c r="AY266" s="245" t="s">
        <v>153</v>
      </c>
    </row>
    <row r="267" s="15" customFormat="1">
      <c r="A267" s="15"/>
      <c r="B267" s="246"/>
      <c r="C267" s="247"/>
      <c r="D267" s="226" t="s">
        <v>163</v>
      </c>
      <c r="E267" s="248" t="s">
        <v>19</v>
      </c>
      <c r="F267" s="249" t="s">
        <v>166</v>
      </c>
      <c r="G267" s="247"/>
      <c r="H267" s="250">
        <v>161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163</v>
      </c>
      <c r="AU267" s="256" t="s">
        <v>88</v>
      </c>
      <c r="AV267" s="15" t="s">
        <v>160</v>
      </c>
      <c r="AW267" s="15" t="s">
        <v>37</v>
      </c>
      <c r="AX267" s="15" t="s">
        <v>86</v>
      </c>
      <c r="AY267" s="256" t="s">
        <v>153</v>
      </c>
    </row>
    <row r="268" s="2" customFormat="1" ht="33" customHeight="1">
      <c r="A268" s="40"/>
      <c r="B268" s="41"/>
      <c r="C268" s="206" t="s">
        <v>285</v>
      </c>
      <c r="D268" s="206" t="s">
        <v>155</v>
      </c>
      <c r="E268" s="207" t="s">
        <v>1174</v>
      </c>
      <c r="F268" s="208" t="s">
        <v>1175</v>
      </c>
      <c r="G268" s="209" t="s">
        <v>158</v>
      </c>
      <c r="H268" s="210">
        <v>355</v>
      </c>
      <c r="I268" s="211"/>
      <c r="J268" s="212">
        <f>ROUND(I268*H268,2)</f>
        <v>0</v>
      </c>
      <c r="K268" s="208" t="s">
        <v>159</v>
      </c>
      <c r="L268" s="46"/>
      <c r="M268" s="213" t="s">
        <v>19</v>
      </c>
      <c r="N268" s="214" t="s">
        <v>49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160</v>
      </c>
      <c r="AT268" s="217" t="s">
        <v>155</v>
      </c>
      <c r="AU268" s="217" t="s">
        <v>88</v>
      </c>
      <c r="AY268" s="19" t="s">
        <v>153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86</v>
      </c>
      <c r="BK268" s="218">
        <f>ROUND(I268*H268,2)</f>
        <v>0</v>
      </c>
      <c r="BL268" s="19" t="s">
        <v>160</v>
      </c>
      <c r="BM268" s="217" t="s">
        <v>372</v>
      </c>
    </row>
    <row r="269" s="2" customFormat="1">
      <c r="A269" s="40"/>
      <c r="B269" s="41"/>
      <c r="C269" s="42"/>
      <c r="D269" s="219" t="s">
        <v>161</v>
      </c>
      <c r="E269" s="42"/>
      <c r="F269" s="220" t="s">
        <v>1176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161</v>
      </c>
      <c r="AU269" s="19" t="s">
        <v>88</v>
      </c>
    </row>
    <row r="270" s="13" customFormat="1">
      <c r="A270" s="13"/>
      <c r="B270" s="224"/>
      <c r="C270" s="225"/>
      <c r="D270" s="226" t="s">
        <v>163</v>
      </c>
      <c r="E270" s="227" t="s">
        <v>19</v>
      </c>
      <c r="F270" s="228" t="s">
        <v>1842</v>
      </c>
      <c r="G270" s="225"/>
      <c r="H270" s="229">
        <v>355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163</v>
      </c>
      <c r="AU270" s="235" t="s">
        <v>88</v>
      </c>
      <c r="AV270" s="13" t="s">
        <v>88</v>
      </c>
      <c r="AW270" s="13" t="s">
        <v>37</v>
      </c>
      <c r="AX270" s="13" t="s">
        <v>78</v>
      </c>
      <c r="AY270" s="235" t="s">
        <v>153</v>
      </c>
    </row>
    <row r="271" s="14" customFormat="1">
      <c r="A271" s="14"/>
      <c r="B271" s="236"/>
      <c r="C271" s="237"/>
      <c r="D271" s="226" t="s">
        <v>163</v>
      </c>
      <c r="E271" s="238" t="s">
        <v>19</v>
      </c>
      <c r="F271" s="239" t="s">
        <v>1162</v>
      </c>
      <c r="G271" s="237"/>
      <c r="H271" s="238" t="s">
        <v>19</v>
      </c>
      <c r="I271" s="240"/>
      <c r="J271" s="237"/>
      <c r="K271" s="237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163</v>
      </c>
      <c r="AU271" s="245" t="s">
        <v>88</v>
      </c>
      <c r="AV271" s="14" t="s">
        <v>86</v>
      </c>
      <c r="AW271" s="14" t="s">
        <v>37</v>
      </c>
      <c r="AX271" s="14" t="s">
        <v>78</v>
      </c>
      <c r="AY271" s="245" t="s">
        <v>153</v>
      </c>
    </row>
    <row r="272" s="14" customFormat="1">
      <c r="A272" s="14"/>
      <c r="B272" s="236"/>
      <c r="C272" s="237"/>
      <c r="D272" s="226" t="s">
        <v>163</v>
      </c>
      <c r="E272" s="238" t="s">
        <v>19</v>
      </c>
      <c r="F272" s="239" t="s">
        <v>1143</v>
      </c>
      <c r="G272" s="237"/>
      <c r="H272" s="238" t="s">
        <v>19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163</v>
      </c>
      <c r="AU272" s="245" t="s">
        <v>88</v>
      </c>
      <c r="AV272" s="14" t="s">
        <v>86</v>
      </c>
      <c r="AW272" s="14" t="s">
        <v>37</v>
      </c>
      <c r="AX272" s="14" t="s">
        <v>78</v>
      </c>
      <c r="AY272" s="245" t="s">
        <v>153</v>
      </c>
    </row>
    <row r="273" s="15" customFormat="1">
      <c r="A273" s="15"/>
      <c r="B273" s="246"/>
      <c r="C273" s="247"/>
      <c r="D273" s="226" t="s">
        <v>163</v>
      </c>
      <c r="E273" s="248" t="s">
        <v>19</v>
      </c>
      <c r="F273" s="249" t="s">
        <v>166</v>
      </c>
      <c r="G273" s="247"/>
      <c r="H273" s="250">
        <v>355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163</v>
      </c>
      <c r="AU273" s="256" t="s">
        <v>88</v>
      </c>
      <c r="AV273" s="15" t="s">
        <v>160</v>
      </c>
      <c r="AW273" s="15" t="s">
        <v>37</v>
      </c>
      <c r="AX273" s="15" t="s">
        <v>86</v>
      </c>
      <c r="AY273" s="256" t="s">
        <v>153</v>
      </c>
    </row>
    <row r="274" s="2" customFormat="1" ht="16.5" customHeight="1">
      <c r="A274" s="40"/>
      <c r="B274" s="41"/>
      <c r="C274" s="257" t="s">
        <v>196</v>
      </c>
      <c r="D274" s="257" t="s">
        <v>220</v>
      </c>
      <c r="E274" s="258" t="s">
        <v>1178</v>
      </c>
      <c r="F274" s="259" t="s">
        <v>1179</v>
      </c>
      <c r="G274" s="260" t="s">
        <v>158</v>
      </c>
      <c r="H274" s="261">
        <v>362.10000000000002</v>
      </c>
      <c r="I274" s="262"/>
      <c r="J274" s="263">
        <f>ROUND(I274*H274,2)</f>
        <v>0</v>
      </c>
      <c r="K274" s="259" t="s">
        <v>159</v>
      </c>
      <c r="L274" s="264"/>
      <c r="M274" s="265" t="s">
        <v>19</v>
      </c>
      <c r="N274" s="266" t="s">
        <v>49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182</v>
      </c>
      <c r="AT274" s="217" t="s">
        <v>220</v>
      </c>
      <c r="AU274" s="217" t="s">
        <v>88</v>
      </c>
      <c r="AY274" s="19" t="s">
        <v>153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86</v>
      </c>
      <c r="BK274" s="218">
        <f>ROUND(I274*H274,2)</f>
        <v>0</v>
      </c>
      <c r="BL274" s="19" t="s">
        <v>160</v>
      </c>
      <c r="BM274" s="217" t="s">
        <v>376</v>
      </c>
    </row>
    <row r="275" s="13" customFormat="1">
      <c r="A275" s="13"/>
      <c r="B275" s="224"/>
      <c r="C275" s="225"/>
      <c r="D275" s="226" t="s">
        <v>163</v>
      </c>
      <c r="E275" s="227" t="s">
        <v>19</v>
      </c>
      <c r="F275" s="228" t="s">
        <v>1852</v>
      </c>
      <c r="G275" s="225"/>
      <c r="H275" s="229">
        <v>362.10000000000002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163</v>
      </c>
      <c r="AU275" s="235" t="s">
        <v>88</v>
      </c>
      <c r="AV275" s="13" t="s">
        <v>88</v>
      </c>
      <c r="AW275" s="13" t="s">
        <v>37</v>
      </c>
      <c r="AX275" s="13" t="s">
        <v>78</v>
      </c>
      <c r="AY275" s="235" t="s">
        <v>153</v>
      </c>
    </row>
    <row r="276" s="15" customFormat="1">
      <c r="A276" s="15"/>
      <c r="B276" s="246"/>
      <c r="C276" s="247"/>
      <c r="D276" s="226" t="s">
        <v>163</v>
      </c>
      <c r="E276" s="248" t="s">
        <v>19</v>
      </c>
      <c r="F276" s="249" t="s">
        <v>166</v>
      </c>
      <c r="G276" s="247"/>
      <c r="H276" s="250">
        <v>362.10000000000002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163</v>
      </c>
      <c r="AU276" s="256" t="s">
        <v>88</v>
      </c>
      <c r="AV276" s="15" t="s">
        <v>160</v>
      </c>
      <c r="AW276" s="15" t="s">
        <v>37</v>
      </c>
      <c r="AX276" s="15" t="s">
        <v>86</v>
      </c>
      <c r="AY276" s="256" t="s">
        <v>153</v>
      </c>
    </row>
    <row r="277" s="2" customFormat="1" ht="33" customHeight="1">
      <c r="A277" s="40"/>
      <c r="B277" s="41"/>
      <c r="C277" s="206" t="s">
        <v>291</v>
      </c>
      <c r="D277" s="206" t="s">
        <v>155</v>
      </c>
      <c r="E277" s="207" t="s">
        <v>1174</v>
      </c>
      <c r="F277" s="208" t="s">
        <v>1175</v>
      </c>
      <c r="G277" s="209" t="s">
        <v>158</v>
      </c>
      <c r="H277" s="210">
        <v>64</v>
      </c>
      <c r="I277" s="211"/>
      <c r="J277" s="212">
        <f>ROUND(I277*H277,2)</f>
        <v>0</v>
      </c>
      <c r="K277" s="208" t="s">
        <v>159</v>
      </c>
      <c r="L277" s="46"/>
      <c r="M277" s="213" t="s">
        <v>19</v>
      </c>
      <c r="N277" s="214" t="s">
        <v>49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160</v>
      </c>
      <c r="AT277" s="217" t="s">
        <v>155</v>
      </c>
      <c r="AU277" s="217" t="s">
        <v>88</v>
      </c>
      <c r="AY277" s="19" t="s">
        <v>153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86</v>
      </c>
      <c r="BK277" s="218">
        <f>ROUND(I277*H277,2)</f>
        <v>0</v>
      </c>
      <c r="BL277" s="19" t="s">
        <v>160</v>
      </c>
      <c r="BM277" s="217" t="s">
        <v>379</v>
      </c>
    </row>
    <row r="278" s="2" customFormat="1">
      <c r="A278" s="40"/>
      <c r="B278" s="41"/>
      <c r="C278" s="42"/>
      <c r="D278" s="219" t="s">
        <v>161</v>
      </c>
      <c r="E278" s="42"/>
      <c r="F278" s="220" t="s">
        <v>1176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161</v>
      </c>
      <c r="AU278" s="19" t="s">
        <v>88</v>
      </c>
    </row>
    <row r="279" s="13" customFormat="1">
      <c r="A279" s="13"/>
      <c r="B279" s="224"/>
      <c r="C279" s="225"/>
      <c r="D279" s="226" t="s">
        <v>163</v>
      </c>
      <c r="E279" s="227" t="s">
        <v>19</v>
      </c>
      <c r="F279" s="228" t="s">
        <v>332</v>
      </c>
      <c r="G279" s="225"/>
      <c r="H279" s="229">
        <v>64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163</v>
      </c>
      <c r="AU279" s="235" t="s">
        <v>88</v>
      </c>
      <c r="AV279" s="13" t="s">
        <v>88</v>
      </c>
      <c r="AW279" s="13" t="s">
        <v>37</v>
      </c>
      <c r="AX279" s="13" t="s">
        <v>78</v>
      </c>
      <c r="AY279" s="235" t="s">
        <v>153</v>
      </c>
    </row>
    <row r="280" s="14" customFormat="1">
      <c r="A280" s="14"/>
      <c r="B280" s="236"/>
      <c r="C280" s="237"/>
      <c r="D280" s="226" t="s">
        <v>163</v>
      </c>
      <c r="E280" s="238" t="s">
        <v>19</v>
      </c>
      <c r="F280" s="239" t="s">
        <v>1181</v>
      </c>
      <c r="G280" s="237"/>
      <c r="H280" s="238" t="s">
        <v>19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163</v>
      </c>
      <c r="AU280" s="245" t="s">
        <v>88</v>
      </c>
      <c r="AV280" s="14" t="s">
        <v>86</v>
      </c>
      <c r="AW280" s="14" t="s">
        <v>37</v>
      </c>
      <c r="AX280" s="14" t="s">
        <v>78</v>
      </c>
      <c r="AY280" s="245" t="s">
        <v>153</v>
      </c>
    </row>
    <row r="281" s="15" customFormat="1">
      <c r="A281" s="15"/>
      <c r="B281" s="246"/>
      <c r="C281" s="247"/>
      <c r="D281" s="226" t="s">
        <v>163</v>
      </c>
      <c r="E281" s="248" t="s">
        <v>19</v>
      </c>
      <c r="F281" s="249" t="s">
        <v>166</v>
      </c>
      <c r="G281" s="247"/>
      <c r="H281" s="250">
        <v>64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163</v>
      </c>
      <c r="AU281" s="256" t="s">
        <v>88</v>
      </c>
      <c r="AV281" s="15" t="s">
        <v>160</v>
      </c>
      <c r="AW281" s="15" t="s">
        <v>37</v>
      </c>
      <c r="AX281" s="15" t="s">
        <v>86</v>
      </c>
      <c r="AY281" s="256" t="s">
        <v>153</v>
      </c>
    </row>
    <row r="282" s="2" customFormat="1" ht="16.5" customHeight="1">
      <c r="A282" s="40"/>
      <c r="B282" s="41"/>
      <c r="C282" s="257" t="s">
        <v>381</v>
      </c>
      <c r="D282" s="257" t="s">
        <v>220</v>
      </c>
      <c r="E282" s="258" t="s">
        <v>1182</v>
      </c>
      <c r="F282" s="259" t="s">
        <v>1183</v>
      </c>
      <c r="G282" s="260" t="s">
        <v>158</v>
      </c>
      <c r="H282" s="261">
        <v>65.280000000000001</v>
      </c>
      <c r="I282" s="262"/>
      <c r="J282" s="263">
        <f>ROUND(I282*H282,2)</f>
        <v>0</v>
      </c>
      <c r="K282" s="259" t="s">
        <v>159</v>
      </c>
      <c r="L282" s="264"/>
      <c r="M282" s="265" t="s">
        <v>19</v>
      </c>
      <c r="N282" s="266" t="s">
        <v>49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182</v>
      </c>
      <c r="AT282" s="217" t="s">
        <v>220</v>
      </c>
      <c r="AU282" s="217" t="s">
        <v>88</v>
      </c>
      <c r="AY282" s="19" t="s">
        <v>153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86</v>
      </c>
      <c r="BK282" s="218">
        <f>ROUND(I282*H282,2)</f>
        <v>0</v>
      </c>
      <c r="BL282" s="19" t="s">
        <v>160</v>
      </c>
      <c r="BM282" s="217" t="s">
        <v>384</v>
      </c>
    </row>
    <row r="283" s="13" customFormat="1">
      <c r="A283" s="13"/>
      <c r="B283" s="224"/>
      <c r="C283" s="225"/>
      <c r="D283" s="226" t="s">
        <v>163</v>
      </c>
      <c r="E283" s="227" t="s">
        <v>19</v>
      </c>
      <c r="F283" s="228" t="s">
        <v>1853</v>
      </c>
      <c r="G283" s="225"/>
      <c r="H283" s="229">
        <v>65.280000000000001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163</v>
      </c>
      <c r="AU283" s="235" t="s">
        <v>88</v>
      </c>
      <c r="AV283" s="13" t="s">
        <v>88</v>
      </c>
      <c r="AW283" s="13" t="s">
        <v>37</v>
      </c>
      <c r="AX283" s="13" t="s">
        <v>78</v>
      </c>
      <c r="AY283" s="235" t="s">
        <v>153</v>
      </c>
    </row>
    <row r="284" s="15" customFormat="1">
      <c r="A284" s="15"/>
      <c r="B284" s="246"/>
      <c r="C284" s="247"/>
      <c r="D284" s="226" t="s">
        <v>163</v>
      </c>
      <c r="E284" s="248" t="s">
        <v>19</v>
      </c>
      <c r="F284" s="249" t="s">
        <v>166</v>
      </c>
      <c r="G284" s="247"/>
      <c r="H284" s="250">
        <v>65.280000000000001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163</v>
      </c>
      <c r="AU284" s="256" t="s">
        <v>88</v>
      </c>
      <c r="AV284" s="15" t="s">
        <v>160</v>
      </c>
      <c r="AW284" s="15" t="s">
        <v>37</v>
      </c>
      <c r="AX284" s="15" t="s">
        <v>86</v>
      </c>
      <c r="AY284" s="256" t="s">
        <v>153</v>
      </c>
    </row>
    <row r="285" s="2" customFormat="1" ht="33" customHeight="1">
      <c r="A285" s="40"/>
      <c r="B285" s="41"/>
      <c r="C285" s="206" t="s">
        <v>297</v>
      </c>
      <c r="D285" s="206" t="s">
        <v>155</v>
      </c>
      <c r="E285" s="207" t="s">
        <v>1185</v>
      </c>
      <c r="F285" s="208" t="s">
        <v>1186</v>
      </c>
      <c r="G285" s="209" t="s">
        <v>158</v>
      </c>
      <c r="H285" s="210">
        <v>779</v>
      </c>
      <c r="I285" s="211"/>
      <c r="J285" s="212">
        <f>ROUND(I285*H285,2)</f>
        <v>0</v>
      </c>
      <c r="K285" s="208" t="s">
        <v>159</v>
      </c>
      <c r="L285" s="46"/>
      <c r="M285" s="213" t="s">
        <v>19</v>
      </c>
      <c r="N285" s="214" t="s">
        <v>49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160</v>
      </c>
      <c r="AT285" s="217" t="s">
        <v>155</v>
      </c>
      <c r="AU285" s="217" t="s">
        <v>88</v>
      </c>
      <c r="AY285" s="19" t="s">
        <v>153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86</v>
      </c>
      <c r="BK285" s="218">
        <f>ROUND(I285*H285,2)</f>
        <v>0</v>
      </c>
      <c r="BL285" s="19" t="s">
        <v>160</v>
      </c>
      <c r="BM285" s="217" t="s">
        <v>387</v>
      </c>
    </row>
    <row r="286" s="2" customFormat="1">
      <c r="A286" s="40"/>
      <c r="B286" s="41"/>
      <c r="C286" s="42"/>
      <c r="D286" s="219" t="s">
        <v>161</v>
      </c>
      <c r="E286" s="42"/>
      <c r="F286" s="220" t="s">
        <v>1187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161</v>
      </c>
      <c r="AU286" s="19" t="s">
        <v>88</v>
      </c>
    </row>
    <row r="287" s="13" customFormat="1">
      <c r="A287" s="13"/>
      <c r="B287" s="224"/>
      <c r="C287" s="225"/>
      <c r="D287" s="226" t="s">
        <v>163</v>
      </c>
      <c r="E287" s="227" t="s">
        <v>19</v>
      </c>
      <c r="F287" s="228" t="s">
        <v>1845</v>
      </c>
      <c r="G287" s="225"/>
      <c r="H287" s="229">
        <v>779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163</v>
      </c>
      <c r="AU287" s="235" t="s">
        <v>88</v>
      </c>
      <c r="AV287" s="13" t="s">
        <v>88</v>
      </c>
      <c r="AW287" s="13" t="s">
        <v>37</v>
      </c>
      <c r="AX287" s="13" t="s">
        <v>78</v>
      </c>
      <c r="AY287" s="235" t="s">
        <v>153</v>
      </c>
    </row>
    <row r="288" s="14" customFormat="1">
      <c r="A288" s="14"/>
      <c r="B288" s="236"/>
      <c r="C288" s="237"/>
      <c r="D288" s="226" t="s">
        <v>163</v>
      </c>
      <c r="E288" s="238" t="s">
        <v>19</v>
      </c>
      <c r="F288" s="239" t="s">
        <v>1188</v>
      </c>
      <c r="G288" s="237"/>
      <c r="H288" s="238" t="s">
        <v>19</v>
      </c>
      <c r="I288" s="240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163</v>
      </c>
      <c r="AU288" s="245" t="s">
        <v>88</v>
      </c>
      <c r="AV288" s="14" t="s">
        <v>86</v>
      </c>
      <c r="AW288" s="14" t="s">
        <v>37</v>
      </c>
      <c r="AX288" s="14" t="s">
        <v>78</v>
      </c>
      <c r="AY288" s="245" t="s">
        <v>153</v>
      </c>
    </row>
    <row r="289" s="15" customFormat="1">
      <c r="A289" s="15"/>
      <c r="B289" s="246"/>
      <c r="C289" s="247"/>
      <c r="D289" s="226" t="s">
        <v>163</v>
      </c>
      <c r="E289" s="248" t="s">
        <v>19</v>
      </c>
      <c r="F289" s="249" t="s">
        <v>166</v>
      </c>
      <c r="G289" s="247"/>
      <c r="H289" s="250">
        <v>779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163</v>
      </c>
      <c r="AU289" s="256" t="s">
        <v>88</v>
      </c>
      <c r="AV289" s="15" t="s">
        <v>160</v>
      </c>
      <c r="AW289" s="15" t="s">
        <v>37</v>
      </c>
      <c r="AX289" s="15" t="s">
        <v>86</v>
      </c>
      <c r="AY289" s="256" t="s">
        <v>153</v>
      </c>
    </row>
    <row r="290" s="2" customFormat="1" ht="16.5" customHeight="1">
      <c r="A290" s="40"/>
      <c r="B290" s="41"/>
      <c r="C290" s="257" t="s">
        <v>389</v>
      </c>
      <c r="D290" s="257" t="s">
        <v>220</v>
      </c>
      <c r="E290" s="258" t="s">
        <v>1189</v>
      </c>
      <c r="F290" s="259" t="s">
        <v>1190</v>
      </c>
      <c r="G290" s="260" t="s">
        <v>158</v>
      </c>
      <c r="H290" s="261">
        <v>794.58000000000004</v>
      </c>
      <c r="I290" s="262"/>
      <c r="J290" s="263">
        <f>ROUND(I290*H290,2)</f>
        <v>0</v>
      </c>
      <c r="K290" s="259" t="s">
        <v>159</v>
      </c>
      <c r="L290" s="264"/>
      <c r="M290" s="265" t="s">
        <v>19</v>
      </c>
      <c r="N290" s="266" t="s">
        <v>49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182</v>
      </c>
      <c r="AT290" s="217" t="s">
        <v>220</v>
      </c>
      <c r="AU290" s="217" t="s">
        <v>88</v>
      </c>
      <c r="AY290" s="19" t="s">
        <v>153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86</v>
      </c>
      <c r="BK290" s="218">
        <f>ROUND(I290*H290,2)</f>
        <v>0</v>
      </c>
      <c r="BL290" s="19" t="s">
        <v>160</v>
      </c>
      <c r="BM290" s="217" t="s">
        <v>392</v>
      </c>
    </row>
    <row r="291" s="13" customFormat="1">
      <c r="A291" s="13"/>
      <c r="B291" s="224"/>
      <c r="C291" s="225"/>
      <c r="D291" s="226" t="s">
        <v>163</v>
      </c>
      <c r="E291" s="227" t="s">
        <v>19</v>
      </c>
      <c r="F291" s="228" t="s">
        <v>1854</v>
      </c>
      <c r="G291" s="225"/>
      <c r="H291" s="229">
        <v>794.58000000000004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163</v>
      </c>
      <c r="AU291" s="235" t="s">
        <v>88</v>
      </c>
      <c r="AV291" s="13" t="s">
        <v>88</v>
      </c>
      <c r="AW291" s="13" t="s">
        <v>37</v>
      </c>
      <c r="AX291" s="13" t="s">
        <v>78</v>
      </c>
      <c r="AY291" s="235" t="s">
        <v>153</v>
      </c>
    </row>
    <row r="292" s="15" customFormat="1">
      <c r="A292" s="15"/>
      <c r="B292" s="246"/>
      <c r="C292" s="247"/>
      <c r="D292" s="226" t="s">
        <v>163</v>
      </c>
      <c r="E292" s="248" t="s">
        <v>19</v>
      </c>
      <c r="F292" s="249" t="s">
        <v>166</v>
      </c>
      <c r="G292" s="247"/>
      <c r="H292" s="250">
        <v>794.58000000000004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163</v>
      </c>
      <c r="AU292" s="256" t="s">
        <v>88</v>
      </c>
      <c r="AV292" s="15" t="s">
        <v>160</v>
      </c>
      <c r="AW292" s="15" t="s">
        <v>37</v>
      </c>
      <c r="AX292" s="15" t="s">
        <v>86</v>
      </c>
      <c r="AY292" s="256" t="s">
        <v>153</v>
      </c>
    </row>
    <row r="293" s="2" customFormat="1" ht="37.8" customHeight="1">
      <c r="A293" s="40"/>
      <c r="B293" s="41"/>
      <c r="C293" s="206" t="s">
        <v>303</v>
      </c>
      <c r="D293" s="206" t="s">
        <v>155</v>
      </c>
      <c r="E293" s="207" t="s">
        <v>1855</v>
      </c>
      <c r="F293" s="208" t="s">
        <v>1856</v>
      </c>
      <c r="G293" s="209" t="s">
        <v>158</v>
      </c>
      <c r="H293" s="210">
        <v>13</v>
      </c>
      <c r="I293" s="211"/>
      <c r="J293" s="212">
        <f>ROUND(I293*H293,2)</f>
        <v>0</v>
      </c>
      <c r="K293" s="208" t="s">
        <v>159</v>
      </c>
      <c r="L293" s="46"/>
      <c r="M293" s="213" t="s">
        <v>19</v>
      </c>
      <c r="N293" s="214" t="s">
        <v>49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160</v>
      </c>
      <c r="AT293" s="217" t="s">
        <v>155</v>
      </c>
      <c r="AU293" s="217" t="s">
        <v>88</v>
      </c>
      <c r="AY293" s="19" t="s">
        <v>153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86</v>
      </c>
      <c r="BK293" s="218">
        <f>ROUND(I293*H293,2)</f>
        <v>0</v>
      </c>
      <c r="BL293" s="19" t="s">
        <v>160</v>
      </c>
      <c r="BM293" s="217" t="s">
        <v>395</v>
      </c>
    </row>
    <row r="294" s="2" customFormat="1">
      <c r="A294" s="40"/>
      <c r="B294" s="41"/>
      <c r="C294" s="42"/>
      <c r="D294" s="219" t="s">
        <v>161</v>
      </c>
      <c r="E294" s="42"/>
      <c r="F294" s="220" t="s">
        <v>1857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161</v>
      </c>
      <c r="AU294" s="19" t="s">
        <v>88</v>
      </c>
    </row>
    <row r="295" s="13" customFormat="1">
      <c r="A295" s="13"/>
      <c r="B295" s="224"/>
      <c r="C295" s="225"/>
      <c r="D295" s="226" t="s">
        <v>163</v>
      </c>
      <c r="E295" s="227" t="s">
        <v>19</v>
      </c>
      <c r="F295" s="228" t="s">
        <v>240</v>
      </c>
      <c r="G295" s="225"/>
      <c r="H295" s="229">
        <v>13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163</v>
      </c>
      <c r="AU295" s="235" t="s">
        <v>88</v>
      </c>
      <c r="AV295" s="13" t="s">
        <v>88</v>
      </c>
      <c r="AW295" s="13" t="s">
        <v>37</v>
      </c>
      <c r="AX295" s="13" t="s">
        <v>78</v>
      </c>
      <c r="AY295" s="235" t="s">
        <v>153</v>
      </c>
    </row>
    <row r="296" s="14" customFormat="1">
      <c r="A296" s="14"/>
      <c r="B296" s="236"/>
      <c r="C296" s="237"/>
      <c r="D296" s="226" t="s">
        <v>163</v>
      </c>
      <c r="E296" s="238" t="s">
        <v>19</v>
      </c>
      <c r="F296" s="239" t="s">
        <v>1858</v>
      </c>
      <c r="G296" s="237"/>
      <c r="H296" s="238" t="s">
        <v>19</v>
      </c>
      <c r="I296" s="240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163</v>
      </c>
      <c r="AU296" s="245" t="s">
        <v>88</v>
      </c>
      <c r="AV296" s="14" t="s">
        <v>86</v>
      </c>
      <c r="AW296" s="14" t="s">
        <v>37</v>
      </c>
      <c r="AX296" s="14" t="s">
        <v>78</v>
      </c>
      <c r="AY296" s="245" t="s">
        <v>153</v>
      </c>
    </row>
    <row r="297" s="15" customFormat="1">
      <c r="A297" s="15"/>
      <c r="B297" s="246"/>
      <c r="C297" s="247"/>
      <c r="D297" s="226" t="s">
        <v>163</v>
      </c>
      <c r="E297" s="248" t="s">
        <v>19</v>
      </c>
      <c r="F297" s="249" t="s">
        <v>166</v>
      </c>
      <c r="G297" s="247"/>
      <c r="H297" s="250">
        <v>13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163</v>
      </c>
      <c r="AU297" s="256" t="s">
        <v>88</v>
      </c>
      <c r="AV297" s="15" t="s">
        <v>160</v>
      </c>
      <c r="AW297" s="15" t="s">
        <v>37</v>
      </c>
      <c r="AX297" s="15" t="s">
        <v>86</v>
      </c>
      <c r="AY297" s="256" t="s">
        <v>153</v>
      </c>
    </row>
    <row r="298" s="2" customFormat="1" ht="16.5" customHeight="1">
      <c r="A298" s="40"/>
      <c r="B298" s="41"/>
      <c r="C298" s="257" t="s">
        <v>397</v>
      </c>
      <c r="D298" s="257" t="s">
        <v>220</v>
      </c>
      <c r="E298" s="258" t="s">
        <v>1859</v>
      </c>
      <c r="F298" s="259" t="s">
        <v>1860</v>
      </c>
      <c r="G298" s="260" t="s">
        <v>158</v>
      </c>
      <c r="H298" s="261">
        <v>13.390000000000001</v>
      </c>
      <c r="I298" s="262"/>
      <c r="J298" s="263">
        <f>ROUND(I298*H298,2)</f>
        <v>0</v>
      </c>
      <c r="K298" s="259" t="s">
        <v>159</v>
      </c>
      <c r="L298" s="264"/>
      <c r="M298" s="265" t="s">
        <v>19</v>
      </c>
      <c r="N298" s="266" t="s">
        <v>49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182</v>
      </c>
      <c r="AT298" s="217" t="s">
        <v>220</v>
      </c>
      <c r="AU298" s="217" t="s">
        <v>88</v>
      </c>
      <c r="AY298" s="19" t="s">
        <v>153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86</v>
      </c>
      <c r="BK298" s="218">
        <f>ROUND(I298*H298,2)</f>
        <v>0</v>
      </c>
      <c r="BL298" s="19" t="s">
        <v>160</v>
      </c>
      <c r="BM298" s="217" t="s">
        <v>400</v>
      </c>
    </row>
    <row r="299" s="13" customFormat="1">
      <c r="A299" s="13"/>
      <c r="B299" s="224"/>
      <c r="C299" s="225"/>
      <c r="D299" s="226" t="s">
        <v>163</v>
      </c>
      <c r="E299" s="227" t="s">
        <v>19</v>
      </c>
      <c r="F299" s="228" t="s">
        <v>1197</v>
      </c>
      <c r="G299" s="225"/>
      <c r="H299" s="229">
        <v>13.390000000000001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163</v>
      </c>
      <c r="AU299" s="235" t="s">
        <v>88</v>
      </c>
      <c r="AV299" s="13" t="s">
        <v>88</v>
      </c>
      <c r="AW299" s="13" t="s">
        <v>37</v>
      </c>
      <c r="AX299" s="13" t="s">
        <v>78</v>
      </c>
      <c r="AY299" s="235" t="s">
        <v>153</v>
      </c>
    </row>
    <row r="300" s="15" customFormat="1">
      <c r="A300" s="15"/>
      <c r="B300" s="246"/>
      <c r="C300" s="247"/>
      <c r="D300" s="226" t="s">
        <v>163</v>
      </c>
      <c r="E300" s="248" t="s">
        <v>19</v>
      </c>
      <c r="F300" s="249" t="s">
        <v>166</v>
      </c>
      <c r="G300" s="247"/>
      <c r="H300" s="250">
        <v>13.390000000000001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163</v>
      </c>
      <c r="AU300" s="256" t="s">
        <v>88</v>
      </c>
      <c r="AV300" s="15" t="s">
        <v>160</v>
      </c>
      <c r="AW300" s="15" t="s">
        <v>37</v>
      </c>
      <c r="AX300" s="15" t="s">
        <v>86</v>
      </c>
      <c r="AY300" s="256" t="s">
        <v>153</v>
      </c>
    </row>
    <row r="301" s="2" customFormat="1" ht="37.8" customHeight="1">
      <c r="A301" s="40"/>
      <c r="B301" s="41"/>
      <c r="C301" s="206" t="s">
        <v>309</v>
      </c>
      <c r="D301" s="206" t="s">
        <v>155</v>
      </c>
      <c r="E301" s="207" t="s">
        <v>1192</v>
      </c>
      <c r="F301" s="208" t="s">
        <v>1193</v>
      </c>
      <c r="G301" s="209" t="s">
        <v>158</v>
      </c>
      <c r="H301" s="210">
        <v>32.5</v>
      </c>
      <c r="I301" s="211"/>
      <c r="J301" s="212">
        <f>ROUND(I301*H301,2)</f>
        <v>0</v>
      </c>
      <c r="K301" s="208" t="s">
        <v>159</v>
      </c>
      <c r="L301" s="46"/>
      <c r="M301" s="213" t="s">
        <v>19</v>
      </c>
      <c r="N301" s="214" t="s">
        <v>49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160</v>
      </c>
      <c r="AT301" s="217" t="s">
        <v>155</v>
      </c>
      <c r="AU301" s="217" t="s">
        <v>88</v>
      </c>
      <c r="AY301" s="19" t="s">
        <v>153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86</v>
      </c>
      <c r="BK301" s="218">
        <f>ROUND(I301*H301,2)</f>
        <v>0</v>
      </c>
      <c r="BL301" s="19" t="s">
        <v>160</v>
      </c>
      <c r="BM301" s="217" t="s">
        <v>774</v>
      </c>
    </row>
    <row r="302" s="2" customFormat="1">
      <c r="A302" s="40"/>
      <c r="B302" s="41"/>
      <c r="C302" s="42"/>
      <c r="D302" s="219" t="s">
        <v>161</v>
      </c>
      <c r="E302" s="42"/>
      <c r="F302" s="220" t="s">
        <v>1194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161</v>
      </c>
      <c r="AU302" s="19" t="s">
        <v>88</v>
      </c>
    </row>
    <row r="303" s="13" customFormat="1">
      <c r="A303" s="13"/>
      <c r="B303" s="224"/>
      <c r="C303" s="225"/>
      <c r="D303" s="226" t="s">
        <v>163</v>
      </c>
      <c r="E303" s="227" t="s">
        <v>19</v>
      </c>
      <c r="F303" s="228" t="s">
        <v>1861</v>
      </c>
      <c r="G303" s="225"/>
      <c r="H303" s="229">
        <v>32.5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163</v>
      </c>
      <c r="AU303" s="235" t="s">
        <v>88</v>
      </c>
      <c r="AV303" s="13" t="s">
        <v>88</v>
      </c>
      <c r="AW303" s="13" t="s">
        <v>37</v>
      </c>
      <c r="AX303" s="13" t="s">
        <v>78</v>
      </c>
      <c r="AY303" s="235" t="s">
        <v>153</v>
      </c>
    </row>
    <row r="304" s="14" customFormat="1">
      <c r="A304" s="14"/>
      <c r="B304" s="236"/>
      <c r="C304" s="237"/>
      <c r="D304" s="226" t="s">
        <v>163</v>
      </c>
      <c r="E304" s="238" t="s">
        <v>19</v>
      </c>
      <c r="F304" s="239" t="s">
        <v>190</v>
      </c>
      <c r="G304" s="237"/>
      <c r="H304" s="238" t="s">
        <v>19</v>
      </c>
      <c r="I304" s="240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163</v>
      </c>
      <c r="AU304" s="245" t="s">
        <v>88</v>
      </c>
      <c r="AV304" s="14" t="s">
        <v>86</v>
      </c>
      <c r="AW304" s="14" t="s">
        <v>37</v>
      </c>
      <c r="AX304" s="14" t="s">
        <v>78</v>
      </c>
      <c r="AY304" s="245" t="s">
        <v>153</v>
      </c>
    </row>
    <row r="305" s="15" customFormat="1">
      <c r="A305" s="15"/>
      <c r="B305" s="246"/>
      <c r="C305" s="247"/>
      <c r="D305" s="226" t="s">
        <v>163</v>
      </c>
      <c r="E305" s="248" t="s">
        <v>19</v>
      </c>
      <c r="F305" s="249" t="s">
        <v>166</v>
      </c>
      <c r="G305" s="247"/>
      <c r="H305" s="250">
        <v>32.5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163</v>
      </c>
      <c r="AU305" s="256" t="s">
        <v>88</v>
      </c>
      <c r="AV305" s="15" t="s">
        <v>160</v>
      </c>
      <c r="AW305" s="15" t="s">
        <v>37</v>
      </c>
      <c r="AX305" s="15" t="s">
        <v>86</v>
      </c>
      <c r="AY305" s="256" t="s">
        <v>153</v>
      </c>
    </row>
    <row r="306" s="2" customFormat="1" ht="16.5" customHeight="1">
      <c r="A306" s="40"/>
      <c r="B306" s="41"/>
      <c r="C306" s="257" t="s">
        <v>405</v>
      </c>
      <c r="D306" s="257" t="s">
        <v>220</v>
      </c>
      <c r="E306" s="258" t="s">
        <v>1195</v>
      </c>
      <c r="F306" s="259" t="s">
        <v>1196</v>
      </c>
      <c r="G306" s="260" t="s">
        <v>158</v>
      </c>
      <c r="H306" s="261">
        <v>33.475000000000001</v>
      </c>
      <c r="I306" s="262"/>
      <c r="J306" s="263">
        <f>ROUND(I306*H306,2)</f>
        <v>0</v>
      </c>
      <c r="K306" s="259" t="s">
        <v>159</v>
      </c>
      <c r="L306" s="264"/>
      <c r="M306" s="265" t="s">
        <v>19</v>
      </c>
      <c r="N306" s="266" t="s">
        <v>49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220</v>
      </c>
      <c r="AU306" s="217" t="s">
        <v>88</v>
      </c>
      <c r="AY306" s="19" t="s">
        <v>153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86</v>
      </c>
      <c r="BK306" s="218">
        <f>ROUND(I306*H306,2)</f>
        <v>0</v>
      </c>
      <c r="BL306" s="19" t="s">
        <v>160</v>
      </c>
      <c r="BM306" s="217" t="s">
        <v>408</v>
      </c>
    </row>
    <row r="307" s="13" customFormat="1">
      <c r="A307" s="13"/>
      <c r="B307" s="224"/>
      <c r="C307" s="225"/>
      <c r="D307" s="226" t="s">
        <v>163</v>
      </c>
      <c r="E307" s="227" t="s">
        <v>19</v>
      </c>
      <c r="F307" s="228" t="s">
        <v>1862</v>
      </c>
      <c r="G307" s="225"/>
      <c r="H307" s="229">
        <v>33.475000000000001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163</v>
      </c>
      <c r="AU307" s="235" t="s">
        <v>88</v>
      </c>
      <c r="AV307" s="13" t="s">
        <v>88</v>
      </c>
      <c r="AW307" s="13" t="s">
        <v>37</v>
      </c>
      <c r="AX307" s="13" t="s">
        <v>78</v>
      </c>
      <c r="AY307" s="235" t="s">
        <v>153</v>
      </c>
    </row>
    <row r="308" s="15" customFormat="1">
      <c r="A308" s="15"/>
      <c r="B308" s="246"/>
      <c r="C308" s="247"/>
      <c r="D308" s="226" t="s">
        <v>163</v>
      </c>
      <c r="E308" s="248" t="s">
        <v>19</v>
      </c>
      <c r="F308" s="249" t="s">
        <v>166</v>
      </c>
      <c r="G308" s="247"/>
      <c r="H308" s="250">
        <v>33.475000000000001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163</v>
      </c>
      <c r="AU308" s="256" t="s">
        <v>88</v>
      </c>
      <c r="AV308" s="15" t="s">
        <v>160</v>
      </c>
      <c r="AW308" s="15" t="s">
        <v>37</v>
      </c>
      <c r="AX308" s="15" t="s">
        <v>86</v>
      </c>
      <c r="AY308" s="256" t="s">
        <v>153</v>
      </c>
    </row>
    <row r="309" s="2" customFormat="1" ht="37.8" customHeight="1">
      <c r="A309" s="40"/>
      <c r="B309" s="41"/>
      <c r="C309" s="206" t="s">
        <v>310</v>
      </c>
      <c r="D309" s="206" t="s">
        <v>155</v>
      </c>
      <c r="E309" s="207" t="s">
        <v>1192</v>
      </c>
      <c r="F309" s="208" t="s">
        <v>1193</v>
      </c>
      <c r="G309" s="209" t="s">
        <v>158</v>
      </c>
      <c r="H309" s="210">
        <v>45</v>
      </c>
      <c r="I309" s="211"/>
      <c r="J309" s="212">
        <f>ROUND(I309*H309,2)</f>
        <v>0</v>
      </c>
      <c r="K309" s="208" t="s">
        <v>159</v>
      </c>
      <c r="L309" s="46"/>
      <c r="M309" s="213" t="s">
        <v>19</v>
      </c>
      <c r="N309" s="214" t="s">
        <v>49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160</v>
      </c>
      <c r="AT309" s="217" t="s">
        <v>155</v>
      </c>
      <c r="AU309" s="217" t="s">
        <v>88</v>
      </c>
      <c r="AY309" s="19" t="s">
        <v>153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86</v>
      </c>
      <c r="BK309" s="218">
        <f>ROUND(I309*H309,2)</f>
        <v>0</v>
      </c>
      <c r="BL309" s="19" t="s">
        <v>160</v>
      </c>
      <c r="BM309" s="217" t="s">
        <v>412</v>
      </c>
    </row>
    <row r="310" s="2" customFormat="1">
      <c r="A310" s="40"/>
      <c r="B310" s="41"/>
      <c r="C310" s="42"/>
      <c r="D310" s="219" t="s">
        <v>161</v>
      </c>
      <c r="E310" s="42"/>
      <c r="F310" s="220" t="s">
        <v>1194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161</v>
      </c>
      <c r="AU310" s="19" t="s">
        <v>88</v>
      </c>
    </row>
    <row r="311" s="13" customFormat="1">
      <c r="A311" s="13"/>
      <c r="B311" s="224"/>
      <c r="C311" s="225"/>
      <c r="D311" s="226" t="s">
        <v>163</v>
      </c>
      <c r="E311" s="227" t="s">
        <v>19</v>
      </c>
      <c r="F311" s="228" t="s">
        <v>381</v>
      </c>
      <c r="G311" s="225"/>
      <c r="H311" s="229">
        <v>45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163</v>
      </c>
      <c r="AU311" s="235" t="s">
        <v>88</v>
      </c>
      <c r="AV311" s="13" t="s">
        <v>88</v>
      </c>
      <c r="AW311" s="13" t="s">
        <v>37</v>
      </c>
      <c r="AX311" s="13" t="s">
        <v>78</v>
      </c>
      <c r="AY311" s="235" t="s">
        <v>153</v>
      </c>
    </row>
    <row r="312" s="14" customFormat="1">
      <c r="A312" s="14"/>
      <c r="B312" s="236"/>
      <c r="C312" s="237"/>
      <c r="D312" s="226" t="s">
        <v>163</v>
      </c>
      <c r="E312" s="238" t="s">
        <v>19</v>
      </c>
      <c r="F312" s="239" t="s">
        <v>1863</v>
      </c>
      <c r="G312" s="237"/>
      <c r="H312" s="238" t="s">
        <v>19</v>
      </c>
      <c r="I312" s="240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163</v>
      </c>
      <c r="AU312" s="245" t="s">
        <v>88</v>
      </c>
      <c r="AV312" s="14" t="s">
        <v>86</v>
      </c>
      <c r="AW312" s="14" t="s">
        <v>37</v>
      </c>
      <c r="AX312" s="14" t="s">
        <v>78</v>
      </c>
      <c r="AY312" s="245" t="s">
        <v>153</v>
      </c>
    </row>
    <row r="313" s="15" customFormat="1">
      <c r="A313" s="15"/>
      <c r="B313" s="246"/>
      <c r="C313" s="247"/>
      <c r="D313" s="226" t="s">
        <v>163</v>
      </c>
      <c r="E313" s="248" t="s">
        <v>19</v>
      </c>
      <c r="F313" s="249" t="s">
        <v>166</v>
      </c>
      <c r="G313" s="247"/>
      <c r="H313" s="250">
        <v>45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163</v>
      </c>
      <c r="AU313" s="256" t="s">
        <v>88</v>
      </c>
      <c r="AV313" s="15" t="s">
        <v>160</v>
      </c>
      <c r="AW313" s="15" t="s">
        <v>37</v>
      </c>
      <c r="AX313" s="15" t="s">
        <v>86</v>
      </c>
      <c r="AY313" s="256" t="s">
        <v>153</v>
      </c>
    </row>
    <row r="314" s="2" customFormat="1" ht="16.5" customHeight="1">
      <c r="A314" s="40"/>
      <c r="B314" s="41"/>
      <c r="C314" s="257" t="s">
        <v>415</v>
      </c>
      <c r="D314" s="257" t="s">
        <v>220</v>
      </c>
      <c r="E314" s="258" t="s">
        <v>1195</v>
      </c>
      <c r="F314" s="259" t="s">
        <v>1196</v>
      </c>
      <c r="G314" s="260" t="s">
        <v>158</v>
      </c>
      <c r="H314" s="261">
        <v>45.899999999999999</v>
      </c>
      <c r="I314" s="262"/>
      <c r="J314" s="263">
        <f>ROUND(I314*H314,2)</f>
        <v>0</v>
      </c>
      <c r="K314" s="259" t="s">
        <v>159</v>
      </c>
      <c r="L314" s="264"/>
      <c r="M314" s="265" t="s">
        <v>19</v>
      </c>
      <c r="N314" s="266" t="s">
        <v>49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182</v>
      </c>
      <c r="AT314" s="217" t="s">
        <v>220</v>
      </c>
      <c r="AU314" s="217" t="s">
        <v>88</v>
      </c>
      <c r="AY314" s="19" t="s">
        <v>153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86</v>
      </c>
      <c r="BK314" s="218">
        <f>ROUND(I314*H314,2)</f>
        <v>0</v>
      </c>
      <c r="BL314" s="19" t="s">
        <v>160</v>
      </c>
      <c r="BM314" s="217" t="s">
        <v>418</v>
      </c>
    </row>
    <row r="315" s="13" customFormat="1">
      <c r="A315" s="13"/>
      <c r="B315" s="224"/>
      <c r="C315" s="225"/>
      <c r="D315" s="226" t="s">
        <v>163</v>
      </c>
      <c r="E315" s="227" t="s">
        <v>19</v>
      </c>
      <c r="F315" s="228" t="s">
        <v>1864</v>
      </c>
      <c r="G315" s="225"/>
      <c r="H315" s="229">
        <v>45.899999999999999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163</v>
      </c>
      <c r="AU315" s="235" t="s">
        <v>88</v>
      </c>
      <c r="AV315" s="13" t="s">
        <v>88</v>
      </c>
      <c r="AW315" s="13" t="s">
        <v>37</v>
      </c>
      <c r="AX315" s="13" t="s">
        <v>78</v>
      </c>
      <c r="AY315" s="235" t="s">
        <v>153</v>
      </c>
    </row>
    <row r="316" s="15" customFormat="1">
      <c r="A316" s="15"/>
      <c r="B316" s="246"/>
      <c r="C316" s="247"/>
      <c r="D316" s="226" t="s">
        <v>163</v>
      </c>
      <c r="E316" s="248" t="s">
        <v>19</v>
      </c>
      <c r="F316" s="249" t="s">
        <v>166</v>
      </c>
      <c r="G316" s="247"/>
      <c r="H316" s="250">
        <v>45.899999999999999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163</v>
      </c>
      <c r="AU316" s="256" t="s">
        <v>88</v>
      </c>
      <c r="AV316" s="15" t="s">
        <v>160</v>
      </c>
      <c r="AW316" s="15" t="s">
        <v>37</v>
      </c>
      <c r="AX316" s="15" t="s">
        <v>86</v>
      </c>
      <c r="AY316" s="256" t="s">
        <v>153</v>
      </c>
    </row>
    <row r="317" s="2" customFormat="1" ht="44.25" customHeight="1">
      <c r="A317" s="40"/>
      <c r="B317" s="41"/>
      <c r="C317" s="206" t="s">
        <v>231</v>
      </c>
      <c r="D317" s="206" t="s">
        <v>155</v>
      </c>
      <c r="E317" s="207" t="s">
        <v>1865</v>
      </c>
      <c r="F317" s="208" t="s">
        <v>1866</v>
      </c>
      <c r="G317" s="209" t="s">
        <v>158</v>
      </c>
      <c r="H317" s="210">
        <v>123</v>
      </c>
      <c r="I317" s="211"/>
      <c r="J317" s="212">
        <f>ROUND(I317*H317,2)</f>
        <v>0</v>
      </c>
      <c r="K317" s="208" t="s">
        <v>159</v>
      </c>
      <c r="L317" s="46"/>
      <c r="M317" s="213" t="s">
        <v>19</v>
      </c>
      <c r="N317" s="214" t="s">
        <v>49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160</v>
      </c>
      <c r="AT317" s="217" t="s">
        <v>155</v>
      </c>
      <c r="AU317" s="217" t="s">
        <v>88</v>
      </c>
      <c r="AY317" s="19" t="s">
        <v>153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86</v>
      </c>
      <c r="BK317" s="218">
        <f>ROUND(I317*H317,2)</f>
        <v>0</v>
      </c>
      <c r="BL317" s="19" t="s">
        <v>160</v>
      </c>
      <c r="BM317" s="217" t="s">
        <v>421</v>
      </c>
    </row>
    <row r="318" s="2" customFormat="1">
      <c r="A318" s="40"/>
      <c r="B318" s="41"/>
      <c r="C318" s="42"/>
      <c r="D318" s="219" t="s">
        <v>161</v>
      </c>
      <c r="E318" s="42"/>
      <c r="F318" s="220" t="s">
        <v>1867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161</v>
      </c>
      <c r="AU318" s="19" t="s">
        <v>88</v>
      </c>
    </row>
    <row r="319" s="13" customFormat="1">
      <c r="A319" s="13"/>
      <c r="B319" s="224"/>
      <c r="C319" s="225"/>
      <c r="D319" s="226" t="s">
        <v>163</v>
      </c>
      <c r="E319" s="227" t="s">
        <v>19</v>
      </c>
      <c r="F319" s="228" t="s">
        <v>982</v>
      </c>
      <c r="G319" s="225"/>
      <c r="H319" s="229">
        <v>123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163</v>
      </c>
      <c r="AU319" s="235" t="s">
        <v>88</v>
      </c>
      <c r="AV319" s="13" t="s">
        <v>88</v>
      </c>
      <c r="AW319" s="13" t="s">
        <v>37</v>
      </c>
      <c r="AX319" s="13" t="s">
        <v>78</v>
      </c>
      <c r="AY319" s="235" t="s">
        <v>153</v>
      </c>
    </row>
    <row r="320" s="14" customFormat="1">
      <c r="A320" s="14"/>
      <c r="B320" s="236"/>
      <c r="C320" s="237"/>
      <c r="D320" s="226" t="s">
        <v>163</v>
      </c>
      <c r="E320" s="238" t="s">
        <v>19</v>
      </c>
      <c r="F320" s="239" t="s">
        <v>190</v>
      </c>
      <c r="G320" s="237"/>
      <c r="H320" s="238" t="s">
        <v>19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163</v>
      </c>
      <c r="AU320" s="245" t="s">
        <v>88</v>
      </c>
      <c r="AV320" s="14" t="s">
        <v>86</v>
      </c>
      <c r="AW320" s="14" t="s">
        <v>37</v>
      </c>
      <c r="AX320" s="14" t="s">
        <v>78</v>
      </c>
      <c r="AY320" s="245" t="s">
        <v>153</v>
      </c>
    </row>
    <row r="321" s="15" customFormat="1">
      <c r="A321" s="15"/>
      <c r="B321" s="246"/>
      <c r="C321" s="247"/>
      <c r="D321" s="226" t="s">
        <v>163</v>
      </c>
      <c r="E321" s="248" t="s">
        <v>19</v>
      </c>
      <c r="F321" s="249" t="s">
        <v>166</v>
      </c>
      <c r="G321" s="247"/>
      <c r="H321" s="250">
        <v>123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163</v>
      </c>
      <c r="AU321" s="256" t="s">
        <v>88</v>
      </c>
      <c r="AV321" s="15" t="s">
        <v>160</v>
      </c>
      <c r="AW321" s="15" t="s">
        <v>37</v>
      </c>
      <c r="AX321" s="15" t="s">
        <v>86</v>
      </c>
      <c r="AY321" s="256" t="s">
        <v>153</v>
      </c>
    </row>
    <row r="322" s="2" customFormat="1" ht="16.5" customHeight="1">
      <c r="A322" s="40"/>
      <c r="B322" s="41"/>
      <c r="C322" s="257" t="s">
        <v>422</v>
      </c>
      <c r="D322" s="257" t="s">
        <v>220</v>
      </c>
      <c r="E322" s="258" t="s">
        <v>1203</v>
      </c>
      <c r="F322" s="259" t="s">
        <v>1204</v>
      </c>
      <c r="G322" s="260" t="s">
        <v>158</v>
      </c>
      <c r="H322" s="261">
        <v>125.45999999999999</v>
      </c>
      <c r="I322" s="262"/>
      <c r="J322" s="263">
        <f>ROUND(I322*H322,2)</f>
        <v>0</v>
      </c>
      <c r="K322" s="259" t="s">
        <v>159</v>
      </c>
      <c r="L322" s="264"/>
      <c r="M322" s="265" t="s">
        <v>19</v>
      </c>
      <c r="N322" s="266" t="s">
        <v>49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182</v>
      </c>
      <c r="AT322" s="217" t="s">
        <v>220</v>
      </c>
      <c r="AU322" s="217" t="s">
        <v>88</v>
      </c>
      <c r="AY322" s="19" t="s">
        <v>153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86</v>
      </c>
      <c r="BK322" s="218">
        <f>ROUND(I322*H322,2)</f>
        <v>0</v>
      </c>
      <c r="BL322" s="19" t="s">
        <v>160</v>
      </c>
      <c r="BM322" s="217" t="s">
        <v>425</v>
      </c>
    </row>
    <row r="323" s="13" customFormat="1">
      <c r="A323" s="13"/>
      <c r="B323" s="224"/>
      <c r="C323" s="225"/>
      <c r="D323" s="226" t="s">
        <v>163</v>
      </c>
      <c r="E323" s="227" t="s">
        <v>19</v>
      </c>
      <c r="F323" s="228" t="s">
        <v>1868</v>
      </c>
      <c r="G323" s="225"/>
      <c r="H323" s="229">
        <v>125.45999999999999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163</v>
      </c>
      <c r="AU323" s="235" t="s">
        <v>88</v>
      </c>
      <c r="AV323" s="13" t="s">
        <v>88</v>
      </c>
      <c r="AW323" s="13" t="s">
        <v>37</v>
      </c>
      <c r="AX323" s="13" t="s">
        <v>78</v>
      </c>
      <c r="AY323" s="235" t="s">
        <v>153</v>
      </c>
    </row>
    <row r="324" s="15" customFormat="1">
      <c r="A324" s="15"/>
      <c r="B324" s="246"/>
      <c r="C324" s="247"/>
      <c r="D324" s="226" t="s">
        <v>163</v>
      </c>
      <c r="E324" s="248" t="s">
        <v>19</v>
      </c>
      <c r="F324" s="249" t="s">
        <v>166</v>
      </c>
      <c r="G324" s="247"/>
      <c r="H324" s="250">
        <v>125.45999999999999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163</v>
      </c>
      <c r="AU324" s="256" t="s">
        <v>88</v>
      </c>
      <c r="AV324" s="15" t="s">
        <v>160</v>
      </c>
      <c r="AW324" s="15" t="s">
        <v>37</v>
      </c>
      <c r="AX324" s="15" t="s">
        <v>86</v>
      </c>
      <c r="AY324" s="256" t="s">
        <v>153</v>
      </c>
    </row>
    <row r="325" s="2" customFormat="1" ht="37.8" customHeight="1">
      <c r="A325" s="40"/>
      <c r="B325" s="41"/>
      <c r="C325" s="206" t="s">
        <v>320</v>
      </c>
      <c r="D325" s="206" t="s">
        <v>155</v>
      </c>
      <c r="E325" s="207" t="s">
        <v>1206</v>
      </c>
      <c r="F325" s="208" t="s">
        <v>1207</v>
      </c>
      <c r="G325" s="209" t="s">
        <v>158</v>
      </c>
      <c r="H325" s="210">
        <v>52</v>
      </c>
      <c r="I325" s="211"/>
      <c r="J325" s="212">
        <f>ROUND(I325*H325,2)</f>
        <v>0</v>
      </c>
      <c r="K325" s="208" t="s">
        <v>159</v>
      </c>
      <c r="L325" s="46"/>
      <c r="M325" s="213" t="s">
        <v>19</v>
      </c>
      <c r="N325" s="214" t="s">
        <v>49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160</v>
      </c>
      <c r="AT325" s="217" t="s">
        <v>155</v>
      </c>
      <c r="AU325" s="217" t="s">
        <v>88</v>
      </c>
      <c r="AY325" s="19" t="s">
        <v>153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86</v>
      </c>
      <c r="BK325" s="218">
        <f>ROUND(I325*H325,2)</f>
        <v>0</v>
      </c>
      <c r="BL325" s="19" t="s">
        <v>160</v>
      </c>
      <c r="BM325" s="217" t="s">
        <v>428</v>
      </c>
    </row>
    <row r="326" s="2" customFormat="1">
      <c r="A326" s="40"/>
      <c r="B326" s="41"/>
      <c r="C326" s="42"/>
      <c r="D326" s="219" t="s">
        <v>161</v>
      </c>
      <c r="E326" s="42"/>
      <c r="F326" s="220" t="s">
        <v>1208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161</v>
      </c>
      <c r="AU326" s="19" t="s">
        <v>88</v>
      </c>
    </row>
    <row r="327" s="13" customFormat="1">
      <c r="A327" s="13"/>
      <c r="B327" s="224"/>
      <c r="C327" s="225"/>
      <c r="D327" s="226" t="s">
        <v>163</v>
      </c>
      <c r="E327" s="227" t="s">
        <v>19</v>
      </c>
      <c r="F327" s="228" t="s">
        <v>310</v>
      </c>
      <c r="G327" s="225"/>
      <c r="H327" s="229">
        <v>52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163</v>
      </c>
      <c r="AU327" s="235" t="s">
        <v>88</v>
      </c>
      <c r="AV327" s="13" t="s">
        <v>88</v>
      </c>
      <c r="AW327" s="13" t="s">
        <v>37</v>
      </c>
      <c r="AX327" s="13" t="s">
        <v>78</v>
      </c>
      <c r="AY327" s="235" t="s">
        <v>153</v>
      </c>
    </row>
    <row r="328" s="14" customFormat="1">
      <c r="A328" s="14"/>
      <c r="B328" s="236"/>
      <c r="C328" s="237"/>
      <c r="D328" s="226" t="s">
        <v>163</v>
      </c>
      <c r="E328" s="238" t="s">
        <v>19</v>
      </c>
      <c r="F328" s="239" t="s">
        <v>1202</v>
      </c>
      <c r="G328" s="237"/>
      <c r="H328" s="238" t="s">
        <v>19</v>
      </c>
      <c r="I328" s="240"/>
      <c r="J328" s="237"/>
      <c r="K328" s="237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163</v>
      </c>
      <c r="AU328" s="245" t="s">
        <v>88</v>
      </c>
      <c r="AV328" s="14" t="s">
        <v>86</v>
      </c>
      <c r="AW328" s="14" t="s">
        <v>37</v>
      </c>
      <c r="AX328" s="14" t="s">
        <v>78</v>
      </c>
      <c r="AY328" s="245" t="s">
        <v>153</v>
      </c>
    </row>
    <row r="329" s="15" customFormat="1">
      <c r="A329" s="15"/>
      <c r="B329" s="246"/>
      <c r="C329" s="247"/>
      <c r="D329" s="226" t="s">
        <v>163</v>
      </c>
      <c r="E329" s="248" t="s">
        <v>19</v>
      </c>
      <c r="F329" s="249" t="s">
        <v>166</v>
      </c>
      <c r="G329" s="247"/>
      <c r="H329" s="250">
        <v>52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163</v>
      </c>
      <c r="AU329" s="256" t="s">
        <v>88</v>
      </c>
      <c r="AV329" s="15" t="s">
        <v>160</v>
      </c>
      <c r="AW329" s="15" t="s">
        <v>37</v>
      </c>
      <c r="AX329" s="15" t="s">
        <v>86</v>
      </c>
      <c r="AY329" s="256" t="s">
        <v>153</v>
      </c>
    </row>
    <row r="330" s="2" customFormat="1" ht="16.5" customHeight="1">
      <c r="A330" s="40"/>
      <c r="B330" s="41"/>
      <c r="C330" s="257" t="s">
        <v>429</v>
      </c>
      <c r="D330" s="257" t="s">
        <v>220</v>
      </c>
      <c r="E330" s="258" t="s">
        <v>1209</v>
      </c>
      <c r="F330" s="259" t="s">
        <v>1210</v>
      </c>
      <c r="G330" s="260" t="s">
        <v>158</v>
      </c>
      <c r="H330" s="261">
        <v>53.560000000000002</v>
      </c>
      <c r="I330" s="262"/>
      <c r="J330" s="263">
        <f>ROUND(I330*H330,2)</f>
        <v>0</v>
      </c>
      <c r="K330" s="259" t="s">
        <v>159</v>
      </c>
      <c r="L330" s="264"/>
      <c r="M330" s="265" t="s">
        <v>19</v>
      </c>
      <c r="N330" s="266" t="s">
        <v>49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182</v>
      </c>
      <c r="AT330" s="217" t="s">
        <v>220</v>
      </c>
      <c r="AU330" s="217" t="s">
        <v>88</v>
      </c>
      <c r="AY330" s="19" t="s">
        <v>153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86</v>
      </c>
      <c r="BK330" s="218">
        <f>ROUND(I330*H330,2)</f>
        <v>0</v>
      </c>
      <c r="BL330" s="19" t="s">
        <v>160</v>
      </c>
      <c r="BM330" s="217" t="s">
        <v>432</v>
      </c>
    </row>
    <row r="331" s="13" customFormat="1">
      <c r="A331" s="13"/>
      <c r="B331" s="224"/>
      <c r="C331" s="225"/>
      <c r="D331" s="226" t="s">
        <v>163</v>
      </c>
      <c r="E331" s="227" t="s">
        <v>19</v>
      </c>
      <c r="F331" s="228" t="s">
        <v>1869</v>
      </c>
      <c r="G331" s="225"/>
      <c r="H331" s="229">
        <v>53.560000000000002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163</v>
      </c>
      <c r="AU331" s="235" t="s">
        <v>88</v>
      </c>
      <c r="AV331" s="13" t="s">
        <v>88</v>
      </c>
      <c r="AW331" s="13" t="s">
        <v>37</v>
      </c>
      <c r="AX331" s="13" t="s">
        <v>78</v>
      </c>
      <c r="AY331" s="235" t="s">
        <v>153</v>
      </c>
    </row>
    <row r="332" s="15" customFormat="1">
      <c r="A332" s="15"/>
      <c r="B332" s="246"/>
      <c r="C332" s="247"/>
      <c r="D332" s="226" t="s">
        <v>163</v>
      </c>
      <c r="E332" s="248" t="s">
        <v>19</v>
      </c>
      <c r="F332" s="249" t="s">
        <v>166</v>
      </c>
      <c r="G332" s="247"/>
      <c r="H332" s="250">
        <v>53.560000000000002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163</v>
      </c>
      <c r="AU332" s="256" t="s">
        <v>88</v>
      </c>
      <c r="AV332" s="15" t="s">
        <v>160</v>
      </c>
      <c r="AW332" s="15" t="s">
        <v>37</v>
      </c>
      <c r="AX332" s="15" t="s">
        <v>86</v>
      </c>
      <c r="AY332" s="256" t="s">
        <v>153</v>
      </c>
    </row>
    <row r="333" s="12" customFormat="1" ht="22.8" customHeight="1">
      <c r="A333" s="12"/>
      <c r="B333" s="190"/>
      <c r="C333" s="191"/>
      <c r="D333" s="192" t="s">
        <v>77</v>
      </c>
      <c r="E333" s="204" t="s">
        <v>182</v>
      </c>
      <c r="F333" s="204" t="s">
        <v>333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SUM(P334:P349)</f>
        <v>0</v>
      </c>
      <c r="Q333" s="198"/>
      <c r="R333" s="199">
        <f>SUM(R334:R349)</f>
        <v>0</v>
      </c>
      <c r="S333" s="198"/>
      <c r="T333" s="200">
        <f>SUM(T334:T349)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86</v>
      </c>
      <c r="AT333" s="202" t="s">
        <v>77</v>
      </c>
      <c r="AU333" s="202" t="s">
        <v>86</v>
      </c>
      <c r="AY333" s="201" t="s">
        <v>153</v>
      </c>
      <c r="BK333" s="203">
        <f>SUM(BK334:BK349)</f>
        <v>0</v>
      </c>
    </row>
    <row r="334" s="2" customFormat="1" ht="24.15" customHeight="1">
      <c r="A334" s="40"/>
      <c r="B334" s="41"/>
      <c r="C334" s="206" t="s">
        <v>323</v>
      </c>
      <c r="D334" s="206" t="s">
        <v>155</v>
      </c>
      <c r="E334" s="207" t="s">
        <v>335</v>
      </c>
      <c r="F334" s="208" t="s">
        <v>336</v>
      </c>
      <c r="G334" s="209" t="s">
        <v>274</v>
      </c>
      <c r="H334" s="210">
        <v>44.5</v>
      </c>
      <c r="I334" s="211"/>
      <c r="J334" s="212">
        <f>ROUND(I334*H334,2)</f>
        <v>0</v>
      </c>
      <c r="K334" s="208" t="s">
        <v>159</v>
      </c>
      <c r="L334" s="46"/>
      <c r="M334" s="213" t="s">
        <v>19</v>
      </c>
      <c r="N334" s="214" t="s">
        <v>49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160</v>
      </c>
      <c r="AT334" s="217" t="s">
        <v>155</v>
      </c>
      <c r="AU334" s="217" t="s">
        <v>88</v>
      </c>
      <c r="AY334" s="19" t="s">
        <v>153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86</v>
      </c>
      <c r="BK334" s="218">
        <f>ROUND(I334*H334,2)</f>
        <v>0</v>
      </c>
      <c r="BL334" s="19" t="s">
        <v>160</v>
      </c>
      <c r="BM334" s="217" t="s">
        <v>435</v>
      </c>
    </row>
    <row r="335" s="2" customFormat="1">
      <c r="A335" s="40"/>
      <c r="B335" s="41"/>
      <c r="C335" s="42"/>
      <c r="D335" s="219" t="s">
        <v>161</v>
      </c>
      <c r="E335" s="42"/>
      <c r="F335" s="220" t="s">
        <v>338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161</v>
      </c>
      <c r="AU335" s="19" t="s">
        <v>88</v>
      </c>
    </row>
    <row r="336" s="13" customFormat="1">
      <c r="A336" s="13"/>
      <c r="B336" s="224"/>
      <c r="C336" s="225"/>
      <c r="D336" s="226" t="s">
        <v>163</v>
      </c>
      <c r="E336" s="227" t="s">
        <v>19</v>
      </c>
      <c r="F336" s="228" t="s">
        <v>1870</v>
      </c>
      <c r="G336" s="225"/>
      <c r="H336" s="229">
        <v>44.5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163</v>
      </c>
      <c r="AU336" s="235" t="s">
        <v>88</v>
      </c>
      <c r="AV336" s="13" t="s">
        <v>88</v>
      </c>
      <c r="AW336" s="13" t="s">
        <v>37</v>
      </c>
      <c r="AX336" s="13" t="s">
        <v>78</v>
      </c>
      <c r="AY336" s="235" t="s">
        <v>153</v>
      </c>
    </row>
    <row r="337" s="15" customFormat="1">
      <c r="A337" s="15"/>
      <c r="B337" s="246"/>
      <c r="C337" s="247"/>
      <c r="D337" s="226" t="s">
        <v>163</v>
      </c>
      <c r="E337" s="248" t="s">
        <v>19</v>
      </c>
      <c r="F337" s="249" t="s">
        <v>166</v>
      </c>
      <c r="G337" s="247"/>
      <c r="H337" s="250">
        <v>44.5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163</v>
      </c>
      <c r="AU337" s="256" t="s">
        <v>88</v>
      </c>
      <c r="AV337" s="15" t="s">
        <v>160</v>
      </c>
      <c r="AW337" s="15" t="s">
        <v>37</v>
      </c>
      <c r="AX337" s="15" t="s">
        <v>86</v>
      </c>
      <c r="AY337" s="256" t="s">
        <v>153</v>
      </c>
    </row>
    <row r="338" s="2" customFormat="1" ht="16.5" customHeight="1">
      <c r="A338" s="40"/>
      <c r="B338" s="41"/>
      <c r="C338" s="206" t="s">
        <v>436</v>
      </c>
      <c r="D338" s="206" t="s">
        <v>155</v>
      </c>
      <c r="E338" s="207" t="s">
        <v>339</v>
      </c>
      <c r="F338" s="208" t="s">
        <v>340</v>
      </c>
      <c r="G338" s="209" t="s">
        <v>341</v>
      </c>
      <c r="H338" s="210">
        <v>7</v>
      </c>
      <c r="I338" s="211"/>
      <c r="J338" s="212">
        <f>ROUND(I338*H338,2)</f>
        <v>0</v>
      </c>
      <c r="K338" s="208" t="s">
        <v>159</v>
      </c>
      <c r="L338" s="46"/>
      <c r="M338" s="213" t="s">
        <v>19</v>
      </c>
      <c r="N338" s="214" t="s">
        <v>49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160</v>
      </c>
      <c r="AT338" s="217" t="s">
        <v>155</v>
      </c>
      <c r="AU338" s="217" t="s">
        <v>88</v>
      </c>
      <c r="AY338" s="19" t="s">
        <v>153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86</v>
      </c>
      <c r="BK338" s="218">
        <f>ROUND(I338*H338,2)</f>
        <v>0</v>
      </c>
      <c r="BL338" s="19" t="s">
        <v>160</v>
      </c>
      <c r="BM338" s="217" t="s">
        <v>437</v>
      </c>
    </row>
    <row r="339" s="2" customFormat="1">
      <c r="A339" s="40"/>
      <c r="B339" s="41"/>
      <c r="C339" s="42"/>
      <c r="D339" s="219" t="s">
        <v>161</v>
      </c>
      <c r="E339" s="42"/>
      <c r="F339" s="220" t="s">
        <v>343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161</v>
      </c>
      <c r="AU339" s="19" t="s">
        <v>88</v>
      </c>
    </row>
    <row r="340" s="13" customFormat="1">
      <c r="A340" s="13"/>
      <c r="B340" s="224"/>
      <c r="C340" s="225"/>
      <c r="D340" s="226" t="s">
        <v>163</v>
      </c>
      <c r="E340" s="227" t="s">
        <v>19</v>
      </c>
      <c r="F340" s="228" t="s">
        <v>1871</v>
      </c>
      <c r="G340" s="225"/>
      <c r="H340" s="229">
        <v>7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163</v>
      </c>
      <c r="AU340" s="235" t="s">
        <v>88</v>
      </c>
      <c r="AV340" s="13" t="s">
        <v>88</v>
      </c>
      <c r="AW340" s="13" t="s">
        <v>37</v>
      </c>
      <c r="AX340" s="13" t="s">
        <v>78</v>
      </c>
      <c r="AY340" s="235" t="s">
        <v>153</v>
      </c>
    </row>
    <row r="341" s="14" customFormat="1">
      <c r="A341" s="14"/>
      <c r="B341" s="236"/>
      <c r="C341" s="237"/>
      <c r="D341" s="226" t="s">
        <v>163</v>
      </c>
      <c r="E341" s="238" t="s">
        <v>19</v>
      </c>
      <c r="F341" s="239" t="s">
        <v>190</v>
      </c>
      <c r="G341" s="237"/>
      <c r="H341" s="238" t="s">
        <v>19</v>
      </c>
      <c r="I341" s="240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163</v>
      </c>
      <c r="AU341" s="245" t="s">
        <v>88</v>
      </c>
      <c r="AV341" s="14" t="s">
        <v>86</v>
      </c>
      <c r="AW341" s="14" t="s">
        <v>37</v>
      </c>
      <c r="AX341" s="14" t="s">
        <v>78</v>
      </c>
      <c r="AY341" s="245" t="s">
        <v>153</v>
      </c>
    </row>
    <row r="342" s="15" customFormat="1">
      <c r="A342" s="15"/>
      <c r="B342" s="246"/>
      <c r="C342" s="247"/>
      <c r="D342" s="226" t="s">
        <v>163</v>
      </c>
      <c r="E342" s="248" t="s">
        <v>19</v>
      </c>
      <c r="F342" s="249" t="s">
        <v>166</v>
      </c>
      <c r="G342" s="247"/>
      <c r="H342" s="250">
        <v>7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163</v>
      </c>
      <c r="AU342" s="256" t="s">
        <v>88</v>
      </c>
      <c r="AV342" s="15" t="s">
        <v>160</v>
      </c>
      <c r="AW342" s="15" t="s">
        <v>37</v>
      </c>
      <c r="AX342" s="15" t="s">
        <v>86</v>
      </c>
      <c r="AY342" s="256" t="s">
        <v>153</v>
      </c>
    </row>
    <row r="343" s="2" customFormat="1" ht="16.5" customHeight="1">
      <c r="A343" s="40"/>
      <c r="B343" s="41"/>
      <c r="C343" s="257" t="s">
        <v>327</v>
      </c>
      <c r="D343" s="257" t="s">
        <v>220</v>
      </c>
      <c r="E343" s="258" t="s">
        <v>345</v>
      </c>
      <c r="F343" s="259" t="s">
        <v>346</v>
      </c>
      <c r="G343" s="260" t="s">
        <v>341</v>
      </c>
      <c r="H343" s="261">
        <v>7</v>
      </c>
      <c r="I343" s="262"/>
      <c r="J343" s="263">
        <f>ROUND(I343*H343,2)</f>
        <v>0</v>
      </c>
      <c r="K343" s="259" t="s">
        <v>19</v>
      </c>
      <c r="L343" s="264"/>
      <c r="M343" s="265" t="s">
        <v>19</v>
      </c>
      <c r="N343" s="266" t="s">
        <v>49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182</v>
      </c>
      <c r="AT343" s="217" t="s">
        <v>220</v>
      </c>
      <c r="AU343" s="217" t="s">
        <v>88</v>
      </c>
      <c r="AY343" s="19" t="s">
        <v>153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86</v>
      </c>
      <c r="BK343" s="218">
        <f>ROUND(I343*H343,2)</f>
        <v>0</v>
      </c>
      <c r="BL343" s="19" t="s">
        <v>160</v>
      </c>
      <c r="BM343" s="217" t="s">
        <v>441</v>
      </c>
    </row>
    <row r="344" s="2" customFormat="1" ht="16.5" customHeight="1">
      <c r="A344" s="40"/>
      <c r="B344" s="41"/>
      <c r="C344" s="206" t="s">
        <v>442</v>
      </c>
      <c r="D344" s="206" t="s">
        <v>155</v>
      </c>
      <c r="E344" s="207" t="s">
        <v>348</v>
      </c>
      <c r="F344" s="208" t="s">
        <v>349</v>
      </c>
      <c r="G344" s="209" t="s">
        <v>341</v>
      </c>
      <c r="H344" s="210">
        <v>1</v>
      </c>
      <c r="I344" s="211"/>
      <c r="J344" s="212">
        <f>ROUND(I344*H344,2)</f>
        <v>0</v>
      </c>
      <c r="K344" s="208" t="s">
        <v>19</v>
      </c>
      <c r="L344" s="46"/>
      <c r="M344" s="213" t="s">
        <v>19</v>
      </c>
      <c r="N344" s="214" t="s">
        <v>49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160</v>
      </c>
      <c r="AT344" s="217" t="s">
        <v>155</v>
      </c>
      <c r="AU344" s="217" t="s">
        <v>88</v>
      </c>
      <c r="AY344" s="19" t="s">
        <v>153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86</v>
      </c>
      <c r="BK344" s="218">
        <f>ROUND(I344*H344,2)</f>
        <v>0</v>
      </c>
      <c r="BL344" s="19" t="s">
        <v>160</v>
      </c>
      <c r="BM344" s="217" t="s">
        <v>445</v>
      </c>
    </row>
    <row r="345" s="13" customFormat="1">
      <c r="A345" s="13"/>
      <c r="B345" s="224"/>
      <c r="C345" s="225"/>
      <c r="D345" s="226" t="s">
        <v>163</v>
      </c>
      <c r="E345" s="227" t="s">
        <v>19</v>
      </c>
      <c r="F345" s="228" t="s">
        <v>86</v>
      </c>
      <c r="G345" s="225"/>
      <c r="H345" s="229">
        <v>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163</v>
      </c>
      <c r="AU345" s="235" t="s">
        <v>88</v>
      </c>
      <c r="AV345" s="13" t="s">
        <v>88</v>
      </c>
      <c r="AW345" s="13" t="s">
        <v>37</v>
      </c>
      <c r="AX345" s="13" t="s">
        <v>78</v>
      </c>
      <c r="AY345" s="235" t="s">
        <v>153</v>
      </c>
    </row>
    <row r="346" s="14" customFormat="1">
      <c r="A346" s="14"/>
      <c r="B346" s="236"/>
      <c r="C346" s="237"/>
      <c r="D346" s="226" t="s">
        <v>163</v>
      </c>
      <c r="E346" s="238" t="s">
        <v>19</v>
      </c>
      <c r="F346" s="239" t="s">
        <v>190</v>
      </c>
      <c r="G346" s="237"/>
      <c r="H346" s="238" t="s">
        <v>19</v>
      </c>
      <c r="I346" s="240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163</v>
      </c>
      <c r="AU346" s="245" t="s">
        <v>88</v>
      </c>
      <c r="AV346" s="14" t="s">
        <v>86</v>
      </c>
      <c r="AW346" s="14" t="s">
        <v>37</v>
      </c>
      <c r="AX346" s="14" t="s">
        <v>78</v>
      </c>
      <c r="AY346" s="245" t="s">
        <v>153</v>
      </c>
    </row>
    <row r="347" s="15" customFormat="1">
      <c r="A347" s="15"/>
      <c r="B347" s="246"/>
      <c r="C347" s="247"/>
      <c r="D347" s="226" t="s">
        <v>163</v>
      </c>
      <c r="E347" s="248" t="s">
        <v>19</v>
      </c>
      <c r="F347" s="249" t="s">
        <v>166</v>
      </c>
      <c r="G347" s="247"/>
      <c r="H347" s="250">
        <v>1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163</v>
      </c>
      <c r="AU347" s="256" t="s">
        <v>88</v>
      </c>
      <c r="AV347" s="15" t="s">
        <v>160</v>
      </c>
      <c r="AW347" s="15" t="s">
        <v>37</v>
      </c>
      <c r="AX347" s="15" t="s">
        <v>86</v>
      </c>
      <c r="AY347" s="256" t="s">
        <v>153</v>
      </c>
    </row>
    <row r="348" s="2" customFormat="1" ht="16.5" customHeight="1">
      <c r="A348" s="40"/>
      <c r="B348" s="41"/>
      <c r="C348" s="257" t="s">
        <v>330</v>
      </c>
      <c r="D348" s="257" t="s">
        <v>220</v>
      </c>
      <c r="E348" s="258" t="s">
        <v>352</v>
      </c>
      <c r="F348" s="259" t="s">
        <v>1872</v>
      </c>
      <c r="G348" s="260" t="s">
        <v>341</v>
      </c>
      <c r="H348" s="261">
        <v>1</v>
      </c>
      <c r="I348" s="262"/>
      <c r="J348" s="263">
        <f>ROUND(I348*H348,2)</f>
        <v>0</v>
      </c>
      <c r="K348" s="259" t="s">
        <v>19</v>
      </c>
      <c r="L348" s="264"/>
      <c r="M348" s="265" t="s">
        <v>19</v>
      </c>
      <c r="N348" s="266" t="s">
        <v>49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182</v>
      </c>
      <c r="AT348" s="217" t="s">
        <v>220</v>
      </c>
      <c r="AU348" s="217" t="s">
        <v>88</v>
      </c>
      <c r="AY348" s="19" t="s">
        <v>153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86</v>
      </c>
      <c r="BK348" s="218">
        <f>ROUND(I348*H348,2)</f>
        <v>0</v>
      </c>
      <c r="BL348" s="19" t="s">
        <v>160</v>
      </c>
      <c r="BM348" s="217" t="s">
        <v>448</v>
      </c>
    </row>
    <row r="349" s="2" customFormat="1" ht="16.5" customHeight="1">
      <c r="A349" s="40"/>
      <c r="B349" s="41"/>
      <c r="C349" s="206" t="s">
        <v>449</v>
      </c>
      <c r="D349" s="206" t="s">
        <v>155</v>
      </c>
      <c r="E349" s="207" t="s">
        <v>1873</v>
      </c>
      <c r="F349" s="208" t="s">
        <v>407</v>
      </c>
      <c r="G349" s="209" t="s">
        <v>341</v>
      </c>
      <c r="H349" s="210">
        <v>1</v>
      </c>
      <c r="I349" s="211"/>
      <c r="J349" s="212">
        <f>ROUND(I349*H349,2)</f>
        <v>0</v>
      </c>
      <c r="K349" s="208" t="s">
        <v>19</v>
      </c>
      <c r="L349" s="46"/>
      <c r="M349" s="213" t="s">
        <v>19</v>
      </c>
      <c r="N349" s="214" t="s">
        <v>49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160</v>
      </c>
      <c r="AT349" s="217" t="s">
        <v>155</v>
      </c>
      <c r="AU349" s="217" t="s">
        <v>88</v>
      </c>
      <c r="AY349" s="19" t="s">
        <v>153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86</v>
      </c>
      <c r="BK349" s="218">
        <f>ROUND(I349*H349,2)</f>
        <v>0</v>
      </c>
      <c r="BL349" s="19" t="s">
        <v>160</v>
      </c>
      <c r="BM349" s="217" t="s">
        <v>452</v>
      </c>
    </row>
    <row r="350" s="12" customFormat="1" ht="22.8" customHeight="1">
      <c r="A350" s="12"/>
      <c r="B350" s="190"/>
      <c r="C350" s="191"/>
      <c r="D350" s="192" t="s">
        <v>77</v>
      </c>
      <c r="E350" s="204" t="s">
        <v>213</v>
      </c>
      <c r="F350" s="204" t="s">
        <v>409</v>
      </c>
      <c r="G350" s="191"/>
      <c r="H350" s="191"/>
      <c r="I350" s="194"/>
      <c r="J350" s="205">
        <f>BK350</f>
        <v>0</v>
      </c>
      <c r="K350" s="191"/>
      <c r="L350" s="196"/>
      <c r="M350" s="197"/>
      <c r="N350" s="198"/>
      <c r="O350" s="198"/>
      <c r="P350" s="199">
        <f>SUM(P351:P454)</f>
        <v>0</v>
      </c>
      <c r="Q350" s="198"/>
      <c r="R350" s="199">
        <f>SUM(R351:R454)</f>
        <v>0</v>
      </c>
      <c r="S350" s="198"/>
      <c r="T350" s="200">
        <f>SUM(T351:T454)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1" t="s">
        <v>86</v>
      </c>
      <c r="AT350" s="202" t="s">
        <v>77</v>
      </c>
      <c r="AU350" s="202" t="s">
        <v>86</v>
      </c>
      <c r="AY350" s="201" t="s">
        <v>153</v>
      </c>
      <c r="BK350" s="203">
        <f>SUM(BK351:BK454)</f>
        <v>0</v>
      </c>
    </row>
    <row r="351" s="2" customFormat="1" ht="16.5" customHeight="1">
      <c r="A351" s="40"/>
      <c r="B351" s="41"/>
      <c r="C351" s="206" t="s">
        <v>332</v>
      </c>
      <c r="D351" s="206" t="s">
        <v>155</v>
      </c>
      <c r="E351" s="207" t="s">
        <v>410</v>
      </c>
      <c r="F351" s="208" t="s">
        <v>411</v>
      </c>
      <c r="G351" s="209" t="s">
        <v>341</v>
      </c>
      <c r="H351" s="210">
        <v>2</v>
      </c>
      <c r="I351" s="211"/>
      <c r="J351" s="212">
        <f>ROUND(I351*H351,2)</f>
        <v>0</v>
      </c>
      <c r="K351" s="208" t="s">
        <v>159</v>
      </c>
      <c r="L351" s="46"/>
      <c r="M351" s="213" t="s">
        <v>19</v>
      </c>
      <c r="N351" s="214" t="s">
        <v>49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160</v>
      </c>
      <c r="AT351" s="217" t="s">
        <v>155</v>
      </c>
      <c r="AU351" s="217" t="s">
        <v>88</v>
      </c>
      <c r="AY351" s="19" t="s">
        <v>153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86</v>
      </c>
      <c r="BK351" s="218">
        <f>ROUND(I351*H351,2)</f>
        <v>0</v>
      </c>
      <c r="BL351" s="19" t="s">
        <v>160</v>
      </c>
      <c r="BM351" s="217" t="s">
        <v>455</v>
      </c>
    </row>
    <row r="352" s="2" customFormat="1">
      <c r="A352" s="40"/>
      <c r="B352" s="41"/>
      <c r="C352" s="42"/>
      <c r="D352" s="219" t="s">
        <v>161</v>
      </c>
      <c r="E352" s="42"/>
      <c r="F352" s="220" t="s">
        <v>413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161</v>
      </c>
      <c r="AU352" s="19" t="s">
        <v>88</v>
      </c>
    </row>
    <row r="353" s="13" customFormat="1">
      <c r="A353" s="13"/>
      <c r="B353" s="224"/>
      <c r="C353" s="225"/>
      <c r="D353" s="226" t="s">
        <v>163</v>
      </c>
      <c r="E353" s="227" t="s">
        <v>19</v>
      </c>
      <c r="F353" s="228" t="s">
        <v>88</v>
      </c>
      <c r="G353" s="225"/>
      <c r="H353" s="229">
        <v>2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163</v>
      </c>
      <c r="AU353" s="235" t="s">
        <v>88</v>
      </c>
      <c r="AV353" s="13" t="s">
        <v>88</v>
      </c>
      <c r="AW353" s="13" t="s">
        <v>37</v>
      </c>
      <c r="AX353" s="13" t="s">
        <v>78</v>
      </c>
      <c r="AY353" s="235" t="s">
        <v>153</v>
      </c>
    </row>
    <row r="354" s="14" customFormat="1">
      <c r="A354" s="14"/>
      <c r="B354" s="236"/>
      <c r="C354" s="237"/>
      <c r="D354" s="226" t="s">
        <v>163</v>
      </c>
      <c r="E354" s="238" t="s">
        <v>19</v>
      </c>
      <c r="F354" s="239" t="s">
        <v>190</v>
      </c>
      <c r="G354" s="237"/>
      <c r="H354" s="238" t="s">
        <v>19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163</v>
      </c>
      <c r="AU354" s="245" t="s">
        <v>88</v>
      </c>
      <c r="AV354" s="14" t="s">
        <v>86</v>
      </c>
      <c r="AW354" s="14" t="s">
        <v>37</v>
      </c>
      <c r="AX354" s="14" t="s">
        <v>78</v>
      </c>
      <c r="AY354" s="245" t="s">
        <v>153</v>
      </c>
    </row>
    <row r="355" s="15" customFormat="1">
      <c r="A355" s="15"/>
      <c r="B355" s="246"/>
      <c r="C355" s="247"/>
      <c r="D355" s="226" t="s">
        <v>163</v>
      </c>
      <c r="E355" s="248" t="s">
        <v>19</v>
      </c>
      <c r="F355" s="249" t="s">
        <v>166</v>
      </c>
      <c r="G355" s="247"/>
      <c r="H355" s="250">
        <v>2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163</v>
      </c>
      <c r="AU355" s="256" t="s">
        <v>88</v>
      </c>
      <c r="AV355" s="15" t="s">
        <v>160</v>
      </c>
      <c r="AW355" s="15" t="s">
        <v>37</v>
      </c>
      <c r="AX355" s="15" t="s">
        <v>86</v>
      </c>
      <c r="AY355" s="256" t="s">
        <v>153</v>
      </c>
    </row>
    <row r="356" s="2" customFormat="1" ht="16.5" customHeight="1">
      <c r="A356" s="40"/>
      <c r="B356" s="41"/>
      <c r="C356" s="257" t="s">
        <v>456</v>
      </c>
      <c r="D356" s="257" t="s">
        <v>220</v>
      </c>
      <c r="E356" s="258" t="s">
        <v>1218</v>
      </c>
      <c r="F356" s="259" t="s">
        <v>1874</v>
      </c>
      <c r="G356" s="260" t="s">
        <v>341</v>
      </c>
      <c r="H356" s="261">
        <v>1</v>
      </c>
      <c r="I356" s="262"/>
      <c r="J356" s="263">
        <f>ROUND(I356*H356,2)</f>
        <v>0</v>
      </c>
      <c r="K356" s="259" t="s">
        <v>19</v>
      </c>
      <c r="L356" s="264"/>
      <c r="M356" s="265" t="s">
        <v>19</v>
      </c>
      <c r="N356" s="266" t="s">
        <v>49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182</v>
      </c>
      <c r="AT356" s="217" t="s">
        <v>220</v>
      </c>
      <c r="AU356" s="217" t="s">
        <v>88</v>
      </c>
      <c r="AY356" s="19" t="s">
        <v>153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86</v>
      </c>
      <c r="BK356" s="218">
        <f>ROUND(I356*H356,2)</f>
        <v>0</v>
      </c>
      <c r="BL356" s="19" t="s">
        <v>160</v>
      </c>
      <c r="BM356" s="217" t="s">
        <v>459</v>
      </c>
    </row>
    <row r="357" s="2" customFormat="1" ht="16.5" customHeight="1">
      <c r="A357" s="40"/>
      <c r="B357" s="41"/>
      <c r="C357" s="257" t="s">
        <v>337</v>
      </c>
      <c r="D357" s="257" t="s">
        <v>220</v>
      </c>
      <c r="E357" s="258" t="s">
        <v>1220</v>
      </c>
      <c r="F357" s="259" t="s">
        <v>1221</v>
      </c>
      <c r="G357" s="260" t="s">
        <v>341</v>
      </c>
      <c r="H357" s="261">
        <v>1</v>
      </c>
      <c r="I357" s="262"/>
      <c r="J357" s="263">
        <f>ROUND(I357*H357,2)</f>
        <v>0</v>
      </c>
      <c r="K357" s="259" t="s">
        <v>19</v>
      </c>
      <c r="L357" s="264"/>
      <c r="M357" s="265" t="s">
        <v>19</v>
      </c>
      <c r="N357" s="266" t="s">
        <v>49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182</v>
      </c>
      <c r="AT357" s="217" t="s">
        <v>220</v>
      </c>
      <c r="AU357" s="217" t="s">
        <v>88</v>
      </c>
      <c r="AY357" s="19" t="s">
        <v>153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86</v>
      </c>
      <c r="BK357" s="218">
        <f>ROUND(I357*H357,2)</f>
        <v>0</v>
      </c>
      <c r="BL357" s="19" t="s">
        <v>160</v>
      </c>
      <c r="BM357" s="217" t="s">
        <v>463</v>
      </c>
    </row>
    <row r="358" s="2" customFormat="1" ht="16.5" customHeight="1">
      <c r="A358" s="40"/>
      <c r="B358" s="41"/>
      <c r="C358" s="206" t="s">
        <v>464</v>
      </c>
      <c r="D358" s="206" t="s">
        <v>155</v>
      </c>
      <c r="E358" s="207" t="s">
        <v>457</v>
      </c>
      <c r="F358" s="208" t="s">
        <v>458</v>
      </c>
      <c r="G358" s="209" t="s">
        <v>341</v>
      </c>
      <c r="H358" s="210">
        <v>2</v>
      </c>
      <c r="I358" s="211"/>
      <c r="J358" s="212">
        <f>ROUND(I358*H358,2)</f>
        <v>0</v>
      </c>
      <c r="K358" s="208" t="s">
        <v>159</v>
      </c>
      <c r="L358" s="46"/>
      <c r="M358" s="213" t="s">
        <v>19</v>
      </c>
      <c r="N358" s="214" t="s">
        <v>49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160</v>
      </c>
      <c r="AT358" s="217" t="s">
        <v>155</v>
      </c>
      <c r="AU358" s="217" t="s">
        <v>88</v>
      </c>
      <c r="AY358" s="19" t="s">
        <v>153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86</v>
      </c>
      <c r="BK358" s="218">
        <f>ROUND(I358*H358,2)</f>
        <v>0</v>
      </c>
      <c r="BL358" s="19" t="s">
        <v>160</v>
      </c>
      <c r="BM358" s="217" t="s">
        <v>467</v>
      </c>
    </row>
    <row r="359" s="2" customFormat="1">
      <c r="A359" s="40"/>
      <c r="B359" s="41"/>
      <c r="C359" s="42"/>
      <c r="D359" s="219" t="s">
        <v>161</v>
      </c>
      <c r="E359" s="42"/>
      <c r="F359" s="220" t="s">
        <v>460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88</v>
      </c>
    </row>
    <row r="360" s="13" customFormat="1">
      <c r="A360" s="13"/>
      <c r="B360" s="224"/>
      <c r="C360" s="225"/>
      <c r="D360" s="226" t="s">
        <v>163</v>
      </c>
      <c r="E360" s="227" t="s">
        <v>19</v>
      </c>
      <c r="F360" s="228" t="s">
        <v>88</v>
      </c>
      <c r="G360" s="225"/>
      <c r="H360" s="229">
        <v>2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163</v>
      </c>
      <c r="AU360" s="235" t="s">
        <v>88</v>
      </c>
      <c r="AV360" s="13" t="s">
        <v>88</v>
      </c>
      <c r="AW360" s="13" t="s">
        <v>37</v>
      </c>
      <c r="AX360" s="13" t="s">
        <v>78</v>
      </c>
      <c r="AY360" s="235" t="s">
        <v>153</v>
      </c>
    </row>
    <row r="361" s="14" customFormat="1">
      <c r="A361" s="14"/>
      <c r="B361" s="236"/>
      <c r="C361" s="237"/>
      <c r="D361" s="226" t="s">
        <v>163</v>
      </c>
      <c r="E361" s="238" t="s">
        <v>19</v>
      </c>
      <c r="F361" s="239" t="s">
        <v>190</v>
      </c>
      <c r="G361" s="237"/>
      <c r="H361" s="238" t="s">
        <v>19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163</v>
      </c>
      <c r="AU361" s="245" t="s">
        <v>88</v>
      </c>
      <c r="AV361" s="14" t="s">
        <v>86</v>
      </c>
      <c r="AW361" s="14" t="s">
        <v>37</v>
      </c>
      <c r="AX361" s="14" t="s">
        <v>78</v>
      </c>
      <c r="AY361" s="245" t="s">
        <v>153</v>
      </c>
    </row>
    <row r="362" s="15" customFormat="1">
      <c r="A362" s="15"/>
      <c r="B362" s="246"/>
      <c r="C362" s="247"/>
      <c r="D362" s="226" t="s">
        <v>163</v>
      </c>
      <c r="E362" s="248" t="s">
        <v>19</v>
      </c>
      <c r="F362" s="249" t="s">
        <v>166</v>
      </c>
      <c r="G362" s="247"/>
      <c r="H362" s="250">
        <v>2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163</v>
      </c>
      <c r="AU362" s="256" t="s">
        <v>88</v>
      </c>
      <c r="AV362" s="15" t="s">
        <v>160</v>
      </c>
      <c r="AW362" s="15" t="s">
        <v>37</v>
      </c>
      <c r="AX362" s="15" t="s">
        <v>86</v>
      </c>
      <c r="AY362" s="256" t="s">
        <v>153</v>
      </c>
    </row>
    <row r="363" s="2" customFormat="1" ht="16.5" customHeight="1">
      <c r="A363" s="40"/>
      <c r="B363" s="41"/>
      <c r="C363" s="257" t="s">
        <v>342</v>
      </c>
      <c r="D363" s="257" t="s">
        <v>220</v>
      </c>
      <c r="E363" s="258" t="s">
        <v>461</v>
      </c>
      <c r="F363" s="259" t="s">
        <v>462</v>
      </c>
      <c r="G363" s="260" t="s">
        <v>341</v>
      </c>
      <c r="H363" s="261">
        <v>2</v>
      </c>
      <c r="I363" s="262"/>
      <c r="J363" s="263">
        <f>ROUND(I363*H363,2)</f>
        <v>0</v>
      </c>
      <c r="K363" s="259" t="s">
        <v>159</v>
      </c>
      <c r="L363" s="264"/>
      <c r="M363" s="265" t="s">
        <v>19</v>
      </c>
      <c r="N363" s="266" t="s">
        <v>49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182</v>
      </c>
      <c r="AT363" s="217" t="s">
        <v>220</v>
      </c>
      <c r="AU363" s="217" t="s">
        <v>88</v>
      </c>
      <c r="AY363" s="19" t="s">
        <v>153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86</v>
      </c>
      <c r="BK363" s="218">
        <f>ROUND(I363*H363,2)</f>
        <v>0</v>
      </c>
      <c r="BL363" s="19" t="s">
        <v>160</v>
      </c>
      <c r="BM363" s="217" t="s">
        <v>470</v>
      </c>
    </row>
    <row r="364" s="2" customFormat="1" ht="16.5" customHeight="1">
      <c r="A364" s="40"/>
      <c r="B364" s="41"/>
      <c r="C364" s="257" t="s">
        <v>471</v>
      </c>
      <c r="D364" s="257" t="s">
        <v>220</v>
      </c>
      <c r="E364" s="258" t="s">
        <v>465</v>
      </c>
      <c r="F364" s="259" t="s">
        <v>466</v>
      </c>
      <c r="G364" s="260" t="s">
        <v>341</v>
      </c>
      <c r="H364" s="261">
        <v>2</v>
      </c>
      <c r="I364" s="262"/>
      <c r="J364" s="263">
        <f>ROUND(I364*H364,2)</f>
        <v>0</v>
      </c>
      <c r="K364" s="259" t="s">
        <v>159</v>
      </c>
      <c r="L364" s="264"/>
      <c r="M364" s="265" t="s">
        <v>19</v>
      </c>
      <c r="N364" s="266" t="s">
        <v>49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182</v>
      </c>
      <c r="AT364" s="217" t="s">
        <v>220</v>
      </c>
      <c r="AU364" s="217" t="s">
        <v>88</v>
      </c>
      <c r="AY364" s="19" t="s">
        <v>153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86</v>
      </c>
      <c r="BK364" s="218">
        <f>ROUND(I364*H364,2)</f>
        <v>0</v>
      </c>
      <c r="BL364" s="19" t="s">
        <v>160</v>
      </c>
      <c r="BM364" s="217" t="s">
        <v>474</v>
      </c>
    </row>
    <row r="365" s="2" customFormat="1" ht="16.5" customHeight="1">
      <c r="A365" s="40"/>
      <c r="B365" s="41"/>
      <c r="C365" s="257" t="s">
        <v>347</v>
      </c>
      <c r="D365" s="257" t="s">
        <v>220</v>
      </c>
      <c r="E365" s="258" t="s">
        <v>468</v>
      </c>
      <c r="F365" s="259" t="s">
        <v>469</v>
      </c>
      <c r="G365" s="260" t="s">
        <v>341</v>
      </c>
      <c r="H365" s="261">
        <v>2</v>
      </c>
      <c r="I365" s="262"/>
      <c r="J365" s="263">
        <f>ROUND(I365*H365,2)</f>
        <v>0</v>
      </c>
      <c r="K365" s="259" t="s">
        <v>159</v>
      </c>
      <c r="L365" s="264"/>
      <c r="M365" s="265" t="s">
        <v>19</v>
      </c>
      <c r="N365" s="266" t="s">
        <v>49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182</v>
      </c>
      <c r="AT365" s="217" t="s">
        <v>220</v>
      </c>
      <c r="AU365" s="217" t="s">
        <v>88</v>
      </c>
      <c r="AY365" s="19" t="s">
        <v>153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86</v>
      </c>
      <c r="BK365" s="218">
        <f>ROUND(I365*H365,2)</f>
        <v>0</v>
      </c>
      <c r="BL365" s="19" t="s">
        <v>160</v>
      </c>
      <c r="BM365" s="217" t="s">
        <v>477</v>
      </c>
    </row>
    <row r="366" s="2" customFormat="1" ht="16.5" customHeight="1">
      <c r="A366" s="40"/>
      <c r="B366" s="41"/>
      <c r="C366" s="257" t="s">
        <v>481</v>
      </c>
      <c r="D366" s="257" t="s">
        <v>220</v>
      </c>
      <c r="E366" s="258" t="s">
        <v>472</v>
      </c>
      <c r="F366" s="259" t="s">
        <v>473</v>
      </c>
      <c r="G366" s="260" t="s">
        <v>341</v>
      </c>
      <c r="H366" s="261">
        <v>2</v>
      </c>
      <c r="I366" s="262"/>
      <c r="J366" s="263">
        <f>ROUND(I366*H366,2)</f>
        <v>0</v>
      </c>
      <c r="K366" s="259" t="s">
        <v>159</v>
      </c>
      <c r="L366" s="264"/>
      <c r="M366" s="265" t="s">
        <v>19</v>
      </c>
      <c r="N366" s="266" t="s">
        <v>49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182</v>
      </c>
      <c r="AT366" s="217" t="s">
        <v>220</v>
      </c>
      <c r="AU366" s="217" t="s">
        <v>88</v>
      </c>
      <c r="AY366" s="19" t="s">
        <v>153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86</v>
      </c>
      <c r="BK366" s="218">
        <f>ROUND(I366*H366,2)</f>
        <v>0</v>
      </c>
      <c r="BL366" s="19" t="s">
        <v>160</v>
      </c>
      <c r="BM366" s="217" t="s">
        <v>484</v>
      </c>
    </row>
    <row r="367" s="2" customFormat="1" ht="24.15" customHeight="1">
      <c r="A367" s="40"/>
      <c r="B367" s="41"/>
      <c r="C367" s="206" t="s">
        <v>350</v>
      </c>
      <c r="D367" s="206" t="s">
        <v>155</v>
      </c>
      <c r="E367" s="207" t="s">
        <v>1224</v>
      </c>
      <c r="F367" s="208" t="s">
        <v>1225</v>
      </c>
      <c r="G367" s="209" t="s">
        <v>274</v>
      </c>
      <c r="H367" s="210">
        <v>56.25</v>
      </c>
      <c r="I367" s="211"/>
      <c r="J367" s="212">
        <f>ROUND(I367*H367,2)</f>
        <v>0</v>
      </c>
      <c r="K367" s="208" t="s">
        <v>159</v>
      </c>
      <c r="L367" s="46"/>
      <c r="M367" s="213" t="s">
        <v>19</v>
      </c>
      <c r="N367" s="214" t="s">
        <v>49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160</v>
      </c>
      <c r="AT367" s="217" t="s">
        <v>155</v>
      </c>
      <c r="AU367" s="217" t="s">
        <v>88</v>
      </c>
      <c r="AY367" s="19" t="s">
        <v>153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86</v>
      </c>
      <c r="BK367" s="218">
        <f>ROUND(I367*H367,2)</f>
        <v>0</v>
      </c>
      <c r="BL367" s="19" t="s">
        <v>160</v>
      </c>
      <c r="BM367" s="217" t="s">
        <v>490</v>
      </c>
    </row>
    <row r="368" s="2" customFormat="1">
      <c r="A368" s="40"/>
      <c r="B368" s="41"/>
      <c r="C368" s="42"/>
      <c r="D368" s="219" t="s">
        <v>161</v>
      </c>
      <c r="E368" s="42"/>
      <c r="F368" s="220" t="s">
        <v>1226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161</v>
      </c>
      <c r="AU368" s="19" t="s">
        <v>88</v>
      </c>
    </row>
    <row r="369" s="13" customFormat="1">
      <c r="A369" s="13"/>
      <c r="B369" s="224"/>
      <c r="C369" s="225"/>
      <c r="D369" s="226" t="s">
        <v>163</v>
      </c>
      <c r="E369" s="227" t="s">
        <v>19</v>
      </c>
      <c r="F369" s="228" t="s">
        <v>1875</v>
      </c>
      <c r="G369" s="225"/>
      <c r="H369" s="229">
        <v>56.25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163</v>
      </c>
      <c r="AU369" s="235" t="s">
        <v>88</v>
      </c>
      <c r="AV369" s="13" t="s">
        <v>88</v>
      </c>
      <c r="AW369" s="13" t="s">
        <v>37</v>
      </c>
      <c r="AX369" s="13" t="s">
        <v>78</v>
      </c>
      <c r="AY369" s="235" t="s">
        <v>153</v>
      </c>
    </row>
    <row r="370" s="14" customFormat="1">
      <c r="A370" s="14"/>
      <c r="B370" s="236"/>
      <c r="C370" s="237"/>
      <c r="D370" s="226" t="s">
        <v>163</v>
      </c>
      <c r="E370" s="238" t="s">
        <v>19</v>
      </c>
      <c r="F370" s="239" t="s">
        <v>190</v>
      </c>
      <c r="G370" s="237"/>
      <c r="H370" s="238" t="s">
        <v>19</v>
      </c>
      <c r="I370" s="240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163</v>
      </c>
      <c r="AU370" s="245" t="s">
        <v>88</v>
      </c>
      <c r="AV370" s="14" t="s">
        <v>86</v>
      </c>
      <c r="AW370" s="14" t="s">
        <v>37</v>
      </c>
      <c r="AX370" s="14" t="s">
        <v>78</v>
      </c>
      <c r="AY370" s="245" t="s">
        <v>153</v>
      </c>
    </row>
    <row r="371" s="15" customFormat="1">
      <c r="A371" s="15"/>
      <c r="B371" s="246"/>
      <c r="C371" s="247"/>
      <c r="D371" s="226" t="s">
        <v>163</v>
      </c>
      <c r="E371" s="248" t="s">
        <v>19</v>
      </c>
      <c r="F371" s="249" t="s">
        <v>166</v>
      </c>
      <c r="G371" s="247"/>
      <c r="H371" s="250">
        <v>56.25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163</v>
      </c>
      <c r="AU371" s="256" t="s">
        <v>88</v>
      </c>
      <c r="AV371" s="15" t="s">
        <v>160</v>
      </c>
      <c r="AW371" s="15" t="s">
        <v>37</v>
      </c>
      <c r="AX371" s="15" t="s">
        <v>86</v>
      </c>
      <c r="AY371" s="256" t="s">
        <v>153</v>
      </c>
    </row>
    <row r="372" s="2" customFormat="1" ht="37.8" customHeight="1">
      <c r="A372" s="40"/>
      <c r="B372" s="41"/>
      <c r="C372" s="206" t="s">
        <v>493</v>
      </c>
      <c r="D372" s="206" t="s">
        <v>155</v>
      </c>
      <c r="E372" s="207" t="s">
        <v>1493</v>
      </c>
      <c r="F372" s="208" t="s">
        <v>1494</v>
      </c>
      <c r="G372" s="209" t="s">
        <v>274</v>
      </c>
      <c r="H372" s="210">
        <v>356</v>
      </c>
      <c r="I372" s="211"/>
      <c r="J372" s="212">
        <f>ROUND(I372*H372,2)</f>
        <v>0</v>
      </c>
      <c r="K372" s="208" t="s">
        <v>159</v>
      </c>
      <c r="L372" s="46"/>
      <c r="M372" s="213" t="s">
        <v>19</v>
      </c>
      <c r="N372" s="214" t="s">
        <v>49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160</v>
      </c>
      <c r="AT372" s="217" t="s">
        <v>155</v>
      </c>
      <c r="AU372" s="217" t="s">
        <v>88</v>
      </c>
      <c r="AY372" s="19" t="s">
        <v>153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86</v>
      </c>
      <c r="BK372" s="218">
        <f>ROUND(I372*H372,2)</f>
        <v>0</v>
      </c>
      <c r="BL372" s="19" t="s">
        <v>160</v>
      </c>
      <c r="BM372" s="217" t="s">
        <v>496</v>
      </c>
    </row>
    <row r="373" s="2" customFormat="1">
      <c r="A373" s="40"/>
      <c r="B373" s="41"/>
      <c r="C373" s="42"/>
      <c r="D373" s="219" t="s">
        <v>161</v>
      </c>
      <c r="E373" s="42"/>
      <c r="F373" s="220" t="s">
        <v>1495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161</v>
      </c>
      <c r="AU373" s="19" t="s">
        <v>88</v>
      </c>
    </row>
    <row r="374" s="13" customFormat="1">
      <c r="A374" s="13"/>
      <c r="B374" s="224"/>
      <c r="C374" s="225"/>
      <c r="D374" s="226" t="s">
        <v>163</v>
      </c>
      <c r="E374" s="227" t="s">
        <v>19</v>
      </c>
      <c r="F374" s="228" t="s">
        <v>1876</v>
      </c>
      <c r="G374" s="225"/>
      <c r="H374" s="229">
        <v>356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163</v>
      </c>
      <c r="AU374" s="235" t="s">
        <v>88</v>
      </c>
      <c r="AV374" s="13" t="s">
        <v>88</v>
      </c>
      <c r="AW374" s="13" t="s">
        <v>37</v>
      </c>
      <c r="AX374" s="13" t="s">
        <v>78</v>
      </c>
      <c r="AY374" s="235" t="s">
        <v>153</v>
      </c>
    </row>
    <row r="375" s="14" customFormat="1">
      <c r="A375" s="14"/>
      <c r="B375" s="236"/>
      <c r="C375" s="237"/>
      <c r="D375" s="226" t="s">
        <v>163</v>
      </c>
      <c r="E375" s="238" t="s">
        <v>19</v>
      </c>
      <c r="F375" s="239" t="s">
        <v>190</v>
      </c>
      <c r="G375" s="237"/>
      <c r="H375" s="238" t="s">
        <v>19</v>
      </c>
      <c r="I375" s="240"/>
      <c r="J375" s="237"/>
      <c r="K375" s="237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163</v>
      </c>
      <c r="AU375" s="245" t="s">
        <v>88</v>
      </c>
      <c r="AV375" s="14" t="s">
        <v>86</v>
      </c>
      <c r="AW375" s="14" t="s">
        <v>37</v>
      </c>
      <c r="AX375" s="14" t="s">
        <v>78</v>
      </c>
      <c r="AY375" s="245" t="s">
        <v>153</v>
      </c>
    </row>
    <row r="376" s="15" customFormat="1">
      <c r="A376" s="15"/>
      <c r="B376" s="246"/>
      <c r="C376" s="247"/>
      <c r="D376" s="226" t="s">
        <v>163</v>
      </c>
      <c r="E376" s="248" t="s">
        <v>19</v>
      </c>
      <c r="F376" s="249" t="s">
        <v>166</v>
      </c>
      <c r="G376" s="247"/>
      <c r="H376" s="250">
        <v>356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163</v>
      </c>
      <c r="AU376" s="256" t="s">
        <v>88</v>
      </c>
      <c r="AV376" s="15" t="s">
        <v>160</v>
      </c>
      <c r="AW376" s="15" t="s">
        <v>37</v>
      </c>
      <c r="AX376" s="15" t="s">
        <v>86</v>
      </c>
      <c r="AY376" s="256" t="s">
        <v>153</v>
      </c>
    </row>
    <row r="377" s="2" customFormat="1" ht="16.5" customHeight="1">
      <c r="A377" s="40"/>
      <c r="B377" s="41"/>
      <c r="C377" s="257" t="s">
        <v>354</v>
      </c>
      <c r="D377" s="257" t="s">
        <v>220</v>
      </c>
      <c r="E377" s="258" t="s">
        <v>1497</v>
      </c>
      <c r="F377" s="259" t="s">
        <v>1498</v>
      </c>
      <c r="G377" s="260" t="s">
        <v>158</v>
      </c>
      <c r="H377" s="261">
        <v>35.600000000000001</v>
      </c>
      <c r="I377" s="262"/>
      <c r="J377" s="263">
        <f>ROUND(I377*H377,2)</f>
        <v>0</v>
      </c>
      <c r="K377" s="259" t="s">
        <v>159</v>
      </c>
      <c r="L377" s="264"/>
      <c r="M377" s="265" t="s">
        <v>19</v>
      </c>
      <c r="N377" s="266" t="s">
        <v>49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182</v>
      </c>
      <c r="AT377" s="217" t="s">
        <v>220</v>
      </c>
      <c r="AU377" s="217" t="s">
        <v>88</v>
      </c>
      <c r="AY377" s="19" t="s">
        <v>153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86</v>
      </c>
      <c r="BK377" s="218">
        <f>ROUND(I377*H377,2)</f>
        <v>0</v>
      </c>
      <c r="BL377" s="19" t="s">
        <v>160</v>
      </c>
      <c r="BM377" s="217" t="s">
        <v>501</v>
      </c>
    </row>
    <row r="378" s="13" customFormat="1">
      <c r="A378" s="13"/>
      <c r="B378" s="224"/>
      <c r="C378" s="225"/>
      <c r="D378" s="226" t="s">
        <v>163</v>
      </c>
      <c r="E378" s="227" t="s">
        <v>19</v>
      </c>
      <c r="F378" s="228" t="s">
        <v>1877</v>
      </c>
      <c r="G378" s="225"/>
      <c r="H378" s="229">
        <v>35.600000000000001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163</v>
      </c>
      <c r="AU378" s="235" t="s">
        <v>88</v>
      </c>
      <c r="AV378" s="13" t="s">
        <v>88</v>
      </c>
      <c r="AW378" s="13" t="s">
        <v>37</v>
      </c>
      <c r="AX378" s="13" t="s">
        <v>78</v>
      </c>
      <c r="AY378" s="235" t="s">
        <v>153</v>
      </c>
    </row>
    <row r="379" s="15" customFormat="1">
      <c r="A379" s="15"/>
      <c r="B379" s="246"/>
      <c r="C379" s="247"/>
      <c r="D379" s="226" t="s">
        <v>163</v>
      </c>
      <c r="E379" s="248" t="s">
        <v>19</v>
      </c>
      <c r="F379" s="249" t="s">
        <v>166</v>
      </c>
      <c r="G379" s="247"/>
      <c r="H379" s="250">
        <v>35.600000000000001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163</v>
      </c>
      <c r="AU379" s="256" t="s">
        <v>88</v>
      </c>
      <c r="AV379" s="15" t="s">
        <v>160</v>
      </c>
      <c r="AW379" s="15" t="s">
        <v>37</v>
      </c>
      <c r="AX379" s="15" t="s">
        <v>86</v>
      </c>
      <c r="AY379" s="256" t="s">
        <v>153</v>
      </c>
    </row>
    <row r="380" s="2" customFormat="1" ht="24.15" customHeight="1">
      <c r="A380" s="40"/>
      <c r="B380" s="41"/>
      <c r="C380" s="206" t="s">
        <v>503</v>
      </c>
      <c r="D380" s="206" t="s">
        <v>155</v>
      </c>
      <c r="E380" s="207" t="s">
        <v>494</v>
      </c>
      <c r="F380" s="208" t="s">
        <v>495</v>
      </c>
      <c r="G380" s="209" t="s">
        <v>274</v>
      </c>
      <c r="H380" s="210">
        <v>538</v>
      </c>
      <c r="I380" s="211"/>
      <c r="J380" s="212">
        <f>ROUND(I380*H380,2)</f>
        <v>0</v>
      </c>
      <c r="K380" s="208" t="s">
        <v>159</v>
      </c>
      <c r="L380" s="46"/>
      <c r="M380" s="213" t="s">
        <v>19</v>
      </c>
      <c r="N380" s="214" t="s">
        <v>49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160</v>
      </c>
      <c r="AT380" s="217" t="s">
        <v>155</v>
      </c>
      <c r="AU380" s="217" t="s">
        <v>88</v>
      </c>
      <c r="AY380" s="19" t="s">
        <v>153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86</v>
      </c>
      <c r="BK380" s="218">
        <f>ROUND(I380*H380,2)</f>
        <v>0</v>
      </c>
      <c r="BL380" s="19" t="s">
        <v>160</v>
      </c>
      <c r="BM380" s="217" t="s">
        <v>506</v>
      </c>
    </row>
    <row r="381" s="2" customFormat="1">
      <c r="A381" s="40"/>
      <c r="B381" s="41"/>
      <c r="C381" s="42"/>
      <c r="D381" s="219" t="s">
        <v>161</v>
      </c>
      <c r="E381" s="42"/>
      <c r="F381" s="220" t="s">
        <v>497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161</v>
      </c>
      <c r="AU381" s="19" t="s">
        <v>88</v>
      </c>
    </row>
    <row r="382" s="13" customFormat="1">
      <c r="A382" s="13"/>
      <c r="B382" s="224"/>
      <c r="C382" s="225"/>
      <c r="D382" s="226" t="s">
        <v>163</v>
      </c>
      <c r="E382" s="227" t="s">
        <v>19</v>
      </c>
      <c r="F382" s="228" t="s">
        <v>1878</v>
      </c>
      <c r="G382" s="225"/>
      <c r="H382" s="229">
        <v>538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163</v>
      </c>
      <c r="AU382" s="235" t="s">
        <v>88</v>
      </c>
      <c r="AV382" s="13" t="s">
        <v>88</v>
      </c>
      <c r="AW382" s="13" t="s">
        <v>37</v>
      </c>
      <c r="AX382" s="13" t="s">
        <v>78</v>
      </c>
      <c r="AY382" s="235" t="s">
        <v>153</v>
      </c>
    </row>
    <row r="383" s="14" customFormat="1">
      <c r="A383" s="14"/>
      <c r="B383" s="236"/>
      <c r="C383" s="237"/>
      <c r="D383" s="226" t="s">
        <v>163</v>
      </c>
      <c r="E383" s="238" t="s">
        <v>19</v>
      </c>
      <c r="F383" s="239" t="s">
        <v>190</v>
      </c>
      <c r="G383" s="237"/>
      <c r="H383" s="238" t="s">
        <v>19</v>
      </c>
      <c r="I383" s="240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163</v>
      </c>
      <c r="AU383" s="245" t="s">
        <v>88</v>
      </c>
      <c r="AV383" s="14" t="s">
        <v>86</v>
      </c>
      <c r="AW383" s="14" t="s">
        <v>37</v>
      </c>
      <c r="AX383" s="14" t="s">
        <v>78</v>
      </c>
      <c r="AY383" s="245" t="s">
        <v>153</v>
      </c>
    </row>
    <row r="384" s="15" customFormat="1">
      <c r="A384" s="15"/>
      <c r="B384" s="246"/>
      <c r="C384" s="247"/>
      <c r="D384" s="226" t="s">
        <v>163</v>
      </c>
      <c r="E384" s="248" t="s">
        <v>19</v>
      </c>
      <c r="F384" s="249" t="s">
        <v>166</v>
      </c>
      <c r="G384" s="247"/>
      <c r="H384" s="250">
        <v>538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163</v>
      </c>
      <c r="AU384" s="256" t="s">
        <v>88</v>
      </c>
      <c r="AV384" s="15" t="s">
        <v>160</v>
      </c>
      <c r="AW384" s="15" t="s">
        <v>37</v>
      </c>
      <c r="AX384" s="15" t="s">
        <v>86</v>
      </c>
      <c r="AY384" s="256" t="s">
        <v>153</v>
      </c>
    </row>
    <row r="385" s="2" customFormat="1" ht="16.5" customHeight="1">
      <c r="A385" s="40"/>
      <c r="B385" s="41"/>
      <c r="C385" s="257" t="s">
        <v>357</v>
      </c>
      <c r="D385" s="257" t="s">
        <v>220</v>
      </c>
      <c r="E385" s="258" t="s">
        <v>499</v>
      </c>
      <c r="F385" s="259" t="s">
        <v>500</v>
      </c>
      <c r="G385" s="260" t="s">
        <v>274</v>
      </c>
      <c r="H385" s="261">
        <v>548.75999999999999</v>
      </c>
      <c r="I385" s="262"/>
      <c r="J385" s="263">
        <f>ROUND(I385*H385,2)</f>
        <v>0</v>
      </c>
      <c r="K385" s="259" t="s">
        <v>159</v>
      </c>
      <c r="L385" s="264"/>
      <c r="M385" s="265" t="s">
        <v>19</v>
      </c>
      <c r="N385" s="266" t="s">
        <v>49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182</v>
      </c>
      <c r="AT385" s="217" t="s">
        <v>220</v>
      </c>
      <c r="AU385" s="217" t="s">
        <v>88</v>
      </c>
      <c r="AY385" s="19" t="s">
        <v>153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86</v>
      </c>
      <c r="BK385" s="218">
        <f>ROUND(I385*H385,2)</f>
        <v>0</v>
      </c>
      <c r="BL385" s="19" t="s">
        <v>160</v>
      </c>
      <c r="BM385" s="217" t="s">
        <v>510</v>
      </c>
    </row>
    <row r="386" s="13" customFormat="1">
      <c r="A386" s="13"/>
      <c r="B386" s="224"/>
      <c r="C386" s="225"/>
      <c r="D386" s="226" t="s">
        <v>163</v>
      </c>
      <c r="E386" s="227" t="s">
        <v>19</v>
      </c>
      <c r="F386" s="228" t="s">
        <v>1879</v>
      </c>
      <c r="G386" s="225"/>
      <c r="H386" s="229">
        <v>548.75999999999999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163</v>
      </c>
      <c r="AU386" s="235" t="s">
        <v>88</v>
      </c>
      <c r="AV386" s="13" t="s">
        <v>88</v>
      </c>
      <c r="AW386" s="13" t="s">
        <v>37</v>
      </c>
      <c r="AX386" s="13" t="s">
        <v>78</v>
      </c>
      <c r="AY386" s="235" t="s">
        <v>153</v>
      </c>
    </row>
    <row r="387" s="15" customFormat="1">
      <c r="A387" s="15"/>
      <c r="B387" s="246"/>
      <c r="C387" s="247"/>
      <c r="D387" s="226" t="s">
        <v>163</v>
      </c>
      <c r="E387" s="248" t="s">
        <v>19</v>
      </c>
      <c r="F387" s="249" t="s">
        <v>166</v>
      </c>
      <c r="G387" s="247"/>
      <c r="H387" s="250">
        <v>548.75999999999999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163</v>
      </c>
      <c r="AU387" s="256" t="s">
        <v>88</v>
      </c>
      <c r="AV387" s="15" t="s">
        <v>160</v>
      </c>
      <c r="AW387" s="15" t="s">
        <v>37</v>
      </c>
      <c r="AX387" s="15" t="s">
        <v>86</v>
      </c>
      <c r="AY387" s="256" t="s">
        <v>153</v>
      </c>
    </row>
    <row r="388" s="2" customFormat="1" ht="24.15" customHeight="1">
      <c r="A388" s="40"/>
      <c r="B388" s="41"/>
      <c r="C388" s="206" t="s">
        <v>511</v>
      </c>
      <c r="D388" s="206" t="s">
        <v>155</v>
      </c>
      <c r="E388" s="207" t="s">
        <v>1229</v>
      </c>
      <c r="F388" s="208" t="s">
        <v>1230</v>
      </c>
      <c r="G388" s="209" t="s">
        <v>274</v>
      </c>
      <c r="H388" s="210">
        <v>104</v>
      </c>
      <c r="I388" s="211"/>
      <c r="J388" s="212">
        <f>ROUND(I388*H388,2)</f>
        <v>0</v>
      </c>
      <c r="K388" s="208" t="s">
        <v>159</v>
      </c>
      <c r="L388" s="46"/>
      <c r="M388" s="213" t="s">
        <v>19</v>
      </c>
      <c r="N388" s="214" t="s">
        <v>49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160</v>
      </c>
      <c r="AT388" s="217" t="s">
        <v>155</v>
      </c>
      <c r="AU388" s="217" t="s">
        <v>88</v>
      </c>
      <c r="AY388" s="19" t="s">
        <v>153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86</v>
      </c>
      <c r="BK388" s="218">
        <f>ROUND(I388*H388,2)</f>
        <v>0</v>
      </c>
      <c r="BL388" s="19" t="s">
        <v>160</v>
      </c>
      <c r="BM388" s="217" t="s">
        <v>514</v>
      </c>
    </row>
    <row r="389" s="2" customFormat="1">
      <c r="A389" s="40"/>
      <c r="B389" s="41"/>
      <c r="C389" s="42"/>
      <c r="D389" s="219" t="s">
        <v>161</v>
      </c>
      <c r="E389" s="42"/>
      <c r="F389" s="220" t="s">
        <v>1231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161</v>
      </c>
      <c r="AU389" s="19" t="s">
        <v>88</v>
      </c>
    </row>
    <row r="390" s="13" customFormat="1">
      <c r="A390" s="13"/>
      <c r="B390" s="224"/>
      <c r="C390" s="225"/>
      <c r="D390" s="226" t="s">
        <v>163</v>
      </c>
      <c r="E390" s="227" t="s">
        <v>19</v>
      </c>
      <c r="F390" s="228" t="s">
        <v>412</v>
      </c>
      <c r="G390" s="225"/>
      <c r="H390" s="229">
        <v>104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163</v>
      </c>
      <c r="AU390" s="235" t="s">
        <v>88</v>
      </c>
      <c r="AV390" s="13" t="s">
        <v>88</v>
      </c>
      <c r="AW390" s="13" t="s">
        <v>37</v>
      </c>
      <c r="AX390" s="13" t="s">
        <v>78</v>
      </c>
      <c r="AY390" s="235" t="s">
        <v>153</v>
      </c>
    </row>
    <row r="391" s="14" customFormat="1">
      <c r="A391" s="14"/>
      <c r="B391" s="236"/>
      <c r="C391" s="237"/>
      <c r="D391" s="226" t="s">
        <v>163</v>
      </c>
      <c r="E391" s="238" t="s">
        <v>19</v>
      </c>
      <c r="F391" s="239" t="s">
        <v>190</v>
      </c>
      <c r="G391" s="237"/>
      <c r="H391" s="238" t="s">
        <v>19</v>
      </c>
      <c r="I391" s="240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163</v>
      </c>
      <c r="AU391" s="245" t="s">
        <v>88</v>
      </c>
      <c r="AV391" s="14" t="s">
        <v>86</v>
      </c>
      <c r="AW391" s="14" t="s">
        <v>37</v>
      </c>
      <c r="AX391" s="14" t="s">
        <v>78</v>
      </c>
      <c r="AY391" s="245" t="s">
        <v>153</v>
      </c>
    </row>
    <row r="392" s="15" customFormat="1">
      <c r="A392" s="15"/>
      <c r="B392" s="246"/>
      <c r="C392" s="247"/>
      <c r="D392" s="226" t="s">
        <v>163</v>
      </c>
      <c r="E392" s="248" t="s">
        <v>19</v>
      </c>
      <c r="F392" s="249" t="s">
        <v>166</v>
      </c>
      <c r="G392" s="247"/>
      <c r="H392" s="250">
        <v>104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163</v>
      </c>
      <c r="AU392" s="256" t="s">
        <v>88</v>
      </c>
      <c r="AV392" s="15" t="s">
        <v>160</v>
      </c>
      <c r="AW392" s="15" t="s">
        <v>37</v>
      </c>
      <c r="AX392" s="15" t="s">
        <v>86</v>
      </c>
      <c r="AY392" s="256" t="s">
        <v>153</v>
      </c>
    </row>
    <row r="393" s="2" customFormat="1" ht="16.5" customHeight="1">
      <c r="A393" s="40"/>
      <c r="B393" s="41"/>
      <c r="C393" s="257" t="s">
        <v>362</v>
      </c>
      <c r="D393" s="257" t="s">
        <v>220</v>
      </c>
      <c r="E393" s="258" t="s">
        <v>1233</v>
      </c>
      <c r="F393" s="259" t="s">
        <v>1234</v>
      </c>
      <c r="G393" s="260" t="s">
        <v>274</v>
      </c>
      <c r="H393" s="261">
        <v>106.08</v>
      </c>
      <c r="I393" s="262"/>
      <c r="J393" s="263">
        <f>ROUND(I393*H393,2)</f>
        <v>0</v>
      </c>
      <c r="K393" s="259" t="s">
        <v>159</v>
      </c>
      <c r="L393" s="264"/>
      <c r="M393" s="265" t="s">
        <v>19</v>
      </c>
      <c r="N393" s="266" t="s">
        <v>49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182</v>
      </c>
      <c r="AT393" s="217" t="s">
        <v>220</v>
      </c>
      <c r="AU393" s="217" t="s">
        <v>88</v>
      </c>
      <c r="AY393" s="19" t="s">
        <v>153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86</v>
      </c>
      <c r="BK393" s="218">
        <f>ROUND(I393*H393,2)</f>
        <v>0</v>
      </c>
      <c r="BL393" s="19" t="s">
        <v>160</v>
      </c>
      <c r="BM393" s="217" t="s">
        <v>519</v>
      </c>
    </row>
    <row r="394" s="13" customFormat="1">
      <c r="A394" s="13"/>
      <c r="B394" s="224"/>
      <c r="C394" s="225"/>
      <c r="D394" s="226" t="s">
        <v>163</v>
      </c>
      <c r="E394" s="227" t="s">
        <v>19</v>
      </c>
      <c r="F394" s="228" t="s">
        <v>1880</v>
      </c>
      <c r="G394" s="225"/>
      <c r="H394" s="229">
        <v>106.08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163</v>
      </c>
      <c r="AU394" s="235" t="s">
        <v>88</v>
      </c>
      <c r="AV394" s="13" t="s">
        <v>88</v>
      </c>
      <c r="AW394" s="13" t="s">
        <v>37</v>
      </c>
      <c r="AX394" s="13" t="s">
        <v>78</v>
      </c>
      <c r="AY394" s="235" t="s">
        <v>153</v>
      </c>
    </row>
    <row r="395" s="15" customFormat="1">
      <c r="A395" s="15"/>
      <c r="B395" s="246"/>
      <c r="C395" s="247"/>
      <c r="D395" s="226" t="s">
        <v>163</v>
      </c>
      <c r="E395" s="248" t="s">
        <v>19</v>
      </c>
      <c r="F395" s="249" t="s">
        <v>166</v>
      </c>
      <c r="G395" s="247"/>
      <c r="H395" s="250">
        <v>106.08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163</v>
      </c>
      <c r="AU395" s="256" t="s">
        <v>88</v>
      </c>
      <c r="AV395" s="15" t="s">
        <v>160</v>
      </c>
      <c r="AW395" s="15" t="s">
        <v>37</v>
      </c>
      <c r="AX395" s="15" t="s">
        <v>86</v>
      </c>
      <c r="AY395" s="256" t="s">
        <v>153</v>
      </c>
    </row>
    <row r="396" s="2" customFormat="1" ht="24.15" customHeight="1">
      <c r="A396" s="40"/>
      <c r="B396" s="41"/>
      <c r="C396" s="206" t="s">
        <v>522</v>
      </c>
      <c r="D396" s="206" t="s">
        <v>155</v>
      </c>
      <c r="E396" s="207" t="s">
        <v>1504</v>
      </c>
      <c r="F396" s="208" t="s">
        <v>1505</v>
      </c>
      <c r="G396" s="209" t="s">
        <v>274</v>
      </c>
      <c r="H396" s="210">
        <v>356</v>
      </c>
      <c r="I396" s="211"/>
      <c r="J396" s="212">
        <f>ROUND(I396*H396,2)</f>
        <v>0</v>
      </c>
      <c r="K396" s="208" t="s">
        <v>159</v>
      </c>
      <c r="L396" s="46"/>
      <c r="M396" s="213" t="s">
        <v>19</v>
      </c>
      <c r="N396" s="214" t="s">
        <v>49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160</v>
      </c>
      <c r="AT396" s="217" t="s">
        <v>155</v>
      </c>
      <c r="AU396" s="217" t="s">
        <v>88</v>
      </c>
      <c r="AY396" s="19" t="s">
        <v>153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86</v>
      </c>
      <c r="BK396" s="218">
        <f>ROUND(I396*H396,2)</f>
        <v>0</v>
      </c>
      <c r="BL396" s="19" t="s">
        <v>160</v>
      </c>
      <c r="BM396" s="217" t="s">
        <v>525</v>
      </c>
    </row>
    <row r="397" s="2" customFormat="1">
      <c r="A397" s="40"/>
      <c r="B397" s="41"/>
      <c r="C397" s="42"/>
      <c r="D397" s="219" t="s">
        <v>161</v>
      </c>
      <c r="E397" s="42"/>
      <c r="F397" s="220" t="s">
        <v>1507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161</v>
      </c>
      <c r="AU397" s="19" t="s">
        <v>88</v>
      </c>
    </row>
    <row r="398" s="13" customFormat="1">
      <c r="A398" s="13"/>
      <c r="B398" s="224"/>
      <c r="C398" s="225"/>
      <c r="D398" s="226" t="s">
        <v>163</v>
      </c>
      <c r="E398" s="227" t="s">
        <v>19</v>
      </c>
      <c r="F398" s="228" t="s">
        <v>1876</v>
      </c>
      <c r="G398" s="225"/>
      <c r="H398" s="229">
        <v>356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163</v>
      </c>
      <c r="AU398" s="235" t="s">
        <v>88</v>
      </c>
      <c r="AV398" s="13" t="s">
        <v>88</v>
      </c>
      <c r="AW398" s="13" t="s">
        <v>37</v>
      </c>
      <c r="AX398" s="13" t="s">
        <v>78</v>
      </c>
      <c r="AY398" s="235" t="s">
        <v>153</v>
      </c>
    </row>
    <row r="399" s="14" customFormat="1">
      <c r="A399" s="14"/>
      <c r="B399" s="236"/>
      <c r="C399" s="237"/>
      <c r="D399" s="226" t="s">
        <v>163</v>
      </c>
      <c r="E399" s="238" t="s">
        <v>19</v>
      </c>
      <c r="F399" s="239" t="s">
        <v>190</v>
      </c>
      <c r="G399" s="237"/>
      <c r="H399" s="238" t="s">
        <v>19</v>
      </c>
      <c r="I399" s="240"/>
      <c r="J399" s="237"/>
      <c r="K399" s="237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163</v>
      </c>
      <c r="AU399" s="245" t="s">
        <v>88</v>
      </c>
      <c r="AV399" s="14" t="s">
        <v>86</v>
      </c>
      <c r="AW399" s="14" t="s">
        <v>37</v>
      </c>
      <c r="AX399" s="14" t="s">
        <v>78</v>
      </c>
      <c r="AY399" s="245" t="s">
        <v>153</v>
      </c>
    </row>
    <row r="400" s="15" customFormat="1">
      <c r="A400" s="15"/>
      <c r="B400" s="246"/>
      <c r="C400" s="247"/>
      <c r="D400" s="226" t="s">
        <v>163</v>
      </c>
      <c r="E400" s="248" t="s">
        <v>19</v>
      </c>
      <c r="F400" s="249" t="s">
        <v>166</v>
      </c>
      <c r="G400" s="247"/>
      <c r="H400" s="250">
        <v>356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163</v>
      </c>
      <c r="AU400" s="256" t="s">
        <v>88</v>
      </c>
      <c r="AV400" s="15" t="s">
        <v>160</v>
      </c>
      <c r="AW400" s="15" t="s">
        <v>37</v>
      </c>
      <c r="AX400" s="15" t="s">
        <v>86</v>
      </c>
      <c r="AY400" s="256" t="s">
        <v>153</v>
      </c>
    </row>
    <row r="401" s="2" customFormat="1" ht="16.5" customHeight="1">
      <c r="A401" s="40"/>
      <c r="B401" s="41"/>
      <c r="C401" s="257" t="s">
        <v>365</v>
      </c>
      <c r="D401" s="257" t="s">
        <v>220</v>
      </c>
      <c r="E401" s="258" t="s">
        <v>1509</v>
      </c>
      <c r="F401" s="259" t="s">
        <v>1510</v>
      </c>
      <c r="G401" s="260" t="s">
        <v>274</v>
      </c>
      <c r="H401" s="261">
        <v>363.12</v>
      </c>
      <c r="I401" s="262"/>
      <c r="J401" s="263">
        <f>ROUND(I401*H401,2)</f>
        <v>0</v>
      </c>
      <c r="K401" s="259" t="s">
        <v>159</v>
      </c>
      <c r="L401" s="264"/>
      <c r="M401" s="265" t="s">
        <v>19</v>
      </c>
      <c r="N401" s="266" t="s">
        <v>49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182</v>
      </c>
      <c r="AT401" s="217" t="s">
        <v>220</v>
      </c>
      <c r="AU401" s="217" t="s">
        <v>88</v>
      </c>
      <c r="AY401" s="19" t="s">
        <v>153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86</v>
      </c>
      <c r="BK401" s="218">
        <f>ROUND(I401*H401,2)</f>
        <v>0</v>
      </c>
      <c r="BL401" s="19" t="s">
        <v>160</v>
      </c>
      <c r="BM401" s="217" t="s">
        <v>529</v>
      </c>
    </row>
    <row r="402" s="13" customFormat="1">
      <c r="A402" s="13"/>
      <c r="B402" s="224"/>
      <c r="C402" s="225"/>
      <c r="D402" s="226" t="s">
        <v>163</v>
      </c>
      <c r="E402" s="227" t="s">
        <v>19</v>
      </c>
      <c r="F402" s="228" t="s">
        <v>1881</v>
      </c>
      <c r="G402" s="225"/>
      <c r="H402" s="229">
        <v>363.12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163</v>
      </c>
      <c r="AU402" s="235" t="s">
        <v>88</v>
      </c>
      <c r="AV402" s="13" t="s">
        <v>88</v>
      </c>
      <c r="AW402" s="13" t="s">
        <v>37</v>
      </c>
      <c r="AX402" s="13" t="s">
        <v>78</v>
      </c>
      <c r="AY402" s="235" t="s">
        <v>153</v>
      </c>
    </row>
    <row r="403" s="15" customFormat="1">
      <c r="A403" s="15"/>
      <c r="B403" s="246"/>
      <c r="C403" s="247"/>
      <c r="D403" s="226" t="s">
        <v>163</v>
      </c>
      <c r="E403" s="248" t="s">
        <v>19</v>
      </c>
      <c r="F403" s="249" t="s">
        <v>166</v>
      </c>
      <c r="G403" s="247"/>
      <c r="H403" s="250">
        <v>363.12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163</v>
      </c>
      <c r="AU403" s="256" t="s">
        <v>88</v>
      </c>
      <c r="AV403" s="15" t="s">
        <v>160</v>
      </c>
      <c r="AW403" s="15" t="s">
        <v>37</v>
      </c>
      <c r="AX403" s="15" t="s">
        <v>86</v>
      </c>
      <c r="AY403" s="256" t="s">
        <v>153</v>
      </c>
    </row>
    <row r="404" s="2" customFormat="1" ht="24.15" customHeight="1">
      <c r="A404" s="40"/>
      <c r="B404" s="41"/>
      <c r="C404" s="206" t="s">
        <v>532</v>
      </c>
      <c r="D404" s="206" t="s">
        <v>155</v>
      </c>
      <c r="E404" s="207" t="s">
        <v>1236</v>
      </c>
      <c r="F404" s="208" t="s">
        <v>1237</v>
      </c>
      <c r="G404" s="209" t="s">
        <v>274</v>
      </c>
      <c r="H404" s="210">
        <v>473</v>
      </c>
      <c r="I404" s="211"/>
      <c r="J404" s="212">
        <f>ROUND(I404*H404,2)</f>
        <v>0</v>
      </c>
      <c r="K404" s="208" t="s">
        <v>159</v>
      </c>
      <c r="L404" s="46"/>
      <c r="M404" s="213" t="s">
        <v>19</v>
      </c>
      <c r="N404" s="214" t="s">
        <v>49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160</v>
      </c>
      <c r="AT404" s="217" t="s">
        <v>155</v>
      </c>
      <c r="AU404" s="217" t="s">
        <v>88</v>
      </c>
      <c r="AY404" s="19" t="s">
        <v>153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86</v>
      </c>
      <c r="BK404" s="218">
        <f>ROUND(I404*H404,2)</f>
        <v>0</v>
      </c>
      <c r="BL404" s="19" t="s">
        <v>160</v>
      </c>
      <c r="BM404" s="217" t="s">
        <v>535</v>
      </c>
    </row>
    <row r="405" s="2" customFormat="1">
      <c r="A405" s="40"/>
      <c r="B405" s="41"/>
      <c r="C405" s="42"/>
      <c r="D405" s="219" t="s">
        <v>161</v>
      </c>
      <c r="E405" s="42"/>
      <c r="F405" s="220" t="s">
        <v>1238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161</v>
      </c>
      <c r="AU405" s="19" t="s">
        <v>88</v>
      </c>
    </row>
    <row r="406" s="13" customFormat="1">
      <c r="A406" s="13"/>
      <c r="B406" s="224"/>
      <c r="C406" s="225"/>
      <c r="D406" s="226" t="s">
        <v>163</v>
      </c>
      <c r="E406" s="227" t="s">
        <v>19</v>
      </c>
      <c r="F406" s="228" t="s">
        <v>1882</v>
      </c>
      <c r="G406" s="225"/>
      <c r="H406" s="229">
        <v>473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163</v>
      </c>
      <c r="AU406" s="235" t="s">
        <v>88</v>
      </c>
      <c r="AV406" s="13" t="s">
        <v>88</v>
      </c>
      <c r="AW406" s="13" t="s">
        <v>37</v>
      </c>
      <c r="AX406" s="13" t="s">
        <v>78</v>
      </c>
      <c r="AY406" s="235" t="s">
        <v>153</v>
      </c>
    </row>
    <row r="407" s="14" customFormat="1">
      <c r="A407" s="14"/>
      <c r="B407" s="236"/>
      <c r="C407" s="237"/>
      <c r="D407" s="226" t="s">
        <v>163</v>
      </c>
      <c r="E407" s="238" t="s">
        <v>19</v>
      </c>
      <c r="F407" s="239" t="s">
        <v>190</v>
      </c>
      <c r="G407" s="237"/>
      <c r="H407" s="238" t="s">
        <v>19</v>
      </c>
      <c r="I407" s="240"/>
      <c r="J407" s="237"/>
      <c r="K407" s="237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163</v>
      </c>
      <c r="AU407" s="245" t="s">
        <v>88</v>
      </c>
      <c r="AV407" s="14" t="s">
        <v>86</v>
      </c>
      <c r="AW407" s="14" t="s">
        <v>37</v>
      </c>
      <c r="AX407" s="14" t="s">
        <v>78</v>
      </c>
      <c r="AY407" s="245" t="s">
        <v>153</v>
      </c>
    </row>
    <row r="408" s="15" customFormat="1">
      <c r="A408" s="15"/>
      <c r="B408" s="246"/>
      <c r="C408" s="247"/>
      <c r="D408" s="226" t="s">
        <v>163</v>
      </c>
      <c r="E408" s="248" t="s">
        <v>19</v>
      </c>
      <c r="F408" s="249" t="s">
        <v>166</v>
      </c>
      <c r="G408" s="247"/>
      <c r="H408" s="250">
        <v>473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163</v>
      </c>
      <c r="AU408" s="256" t="s">
        <v>88</v>
      </c>
      <c r="AV408" s="15" t="s">
        <v>160</v>
      </c>
      <c r="AW408" s="15" t="s">
        <v>37</v>
      </c>
      <c r="AX408" s="15" t="s">
        <v>86</v>
      </c>
      <c r="AY408" s="256" t="s">
        <v>153</v>
      </c>
    </row>
    <row r="409" s="2" customFormat="1" ht="16.5" customHeight="1">
      <c r="A409" s="40"/>
      <c r="B409" s="41"/>
      <c r="C409" s="257" t="s">
        <v>369</v>
      </c>
      <c r="D409" s="257" t="s">
        <v>220</v>
      </c>
      <c r="E409" s="258" t="s">
        <v>1240</v>
      </c>
      <c r="F409" s="259" t="s">
        <v>1241</v>
      </c>
      <c r="G409" s="260" t="s">
        <v>274</v>
      </c>
      <c r="H409" s="261">
        <v>477.73000000000002</v>
      </c>
      <c r="I409" s="262"/>
      <c r="J409" s="263">
        <f>ROUND(I409*H409,2)</f>
        <v>0</v>
      </c>
      <c r="K409" s="259" t="s">
        <v>159</v>
      </c>
      <c r="L409" s="264"/>
      <c r="M409" s="265" t="s">
        <v>19</v>
      </c>
      <c r="N409" s="266" t="s">
        <v>49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182</v>
      </c>
      <c r="AT409" s="217" t="s">
        <v>220</v>
      </c>
      <c r="AU409" s="217" t="s">
        <v>88</v>
      </c>
      <c r="AY409" s="19" t="s">
        <v>153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86</v>
      </c>
      <c r="BK409" s="218">
        <f>ROUND(I409*H409,2)</f>
        <v>0</v>
      </c>
      <c r="BL409" s="19" t="s">
        <v>160</v>
      </c>
      <c r="BM409" s="217" t="s">
        <v>539</v>
      </c>
    </row>
    <row r="410" s="13" customFormat="1">
      <c r="A410" s="13"/>
      <c r="B410" s="224"/>
      <c r="C410" s="225"/>
      <c r="D410" s="226" t="s">
        <v>163</v>
      </c>
      <c r="E410" s="227" t="s">
        <v>19</v>
      </c>
      <c r="F410" s="228" t="s">
        <v>1883</v>
      </c>
      <c r="G410" s="225"/>
      <c r="H410" s="229">
        <v>477.73000000000002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163</v>
      </c>
      <c r="AU410" s="235" t="s">
        <v>88</v>
      </c>
      <c r="AV410" s="13" t="s">
        <v>88</v>
      </c>
      <c r="AW410" s="13" t="s">
        <v>37</v>
      </c>
      <c r="AX410" s="13" t="s">
        <v>78</v>
      </c>
      <c r="AY410" s="235" t="s">
        <v>153</v>
      </c>
    </row>
    <row r="411" s="15" customFormat="1">
      <c r="A411" s="15"/>
      <c r="B411" s="246"/>
      <c r="C411" s="247"/>
      <c r="D411" s="226" t="s">
        <v>163</v>
      </c>
      <c r="E411" s="248" t="s">
        <v>19</v>
      </c>
      <c r="F411" s="249" t="s">
        <v>166</v>
      </c>
      <c r="G411" s="247"/>
      <c r="H411" s="250">
        <v>477.73000000000002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163</v>
      </c>
      <c r="AU411" s="256" t="s">
        <v>88</v>
      </c>
      <c r="AV411" s="15" t="s">
        <v>160</v>
      </c>
      <c r="AW411" s="15" t="s">
        <v>37</v>
      </c>
      <c r="AX411" s="15" t="s">
        <v>86</v>
      </c>
      <c r="AY411" s="256" t="s">
        <v>153</v>
      </c>
    </row>
    <row r="412" s="2" customFormat="1" ht="16.5" customHeight="1">
      <c r="A412" s="40"/>
      <c r="B412" s="41"/>
      <c r="C412" s="206" t="s">
        <v>541</v>
      </c>
      <c r="D412" s="206" t="s">
        <v>155</v>
      </c>
      <c r="E412" s="207" t="s">
        <v>512</v>
      </c>
      <c r="F412" s="208" t="s">
        <v>513</v>
      </c>
      <c r="G412" s="209" t="s">
        <v>173</v>
      </c>
      <c r="H412" s="210">
        <v>26.82</v>
      </c>
      <c r="I412" s="211"/>
      <c r="J412" s="212">
        <f>ROUND(I412*H412,2)</f>
        <v>0</v>
      </c>
      <c r="K412" s="208" t="s">
        <v>159</v>
      </c>
      <c r="L412" s="46"/>
      <c r="M412" s="213" t="s">
        <v>19</v>
      </c>
      <c r="N412" s="214" t="s">
        <v>49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160</v>
      </c>
      <c r="AT412" s="217" t="s">
        <v>155</v>
      </c>
      <c r="AU412" s="217" t="s">
        <v>88</v>
      </c>
      <c r="AY412" s="19" t="s">
        <v>153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86</v>
      </c>
      <c r="BK412" s="218">
        <f>ROUND(I412*H412,2)</f>
        <v>0</v>
      </c>
      <c r="BL412" s="19" t="s">
        <v>160</v>
      </c>
      <c r="BM412" s="217" t="s">
        <v>544</v>
      </c>
    </row>
    <row r="413" s="2" customFormat="1">
      <c r="A413" s="40"/>
      <c r="B413" s="41"/>
      <c r="C413" s="42"/>
      <c r="D413" s="219" t="s">
        <v>161</v>
      </c>
      <c r="E413" s="42"/>
      <c r="F413" s="220" t="s">
        <v>515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161</v>
      </c>
      <c r="AU413" s="19" t="s">
        <v>88</v>
      </c>
    </row>
    <row r="414" s="13" customFormat="1">
      <c r="A414" s="13"/>
      <c r="B414" s="224"/>
      <c r="C414" s="225"/>
      <c r="D414" s="226" t="s">
        <v>163</v>
      </c>
      <c r="E414" s="227" t="s">
        <v>19</v>
      </c>
      <c r="F414" s="228" t="s">
        <v>1884</v>
      </c>
      <c r="G414" s="225"/>
      <c r="H414" s="229">
        <v>26.82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163</v>
      </c>
      <c r="AU414" s="235" t="s">
        <v>88</v>
      </c>
      <c r="AV414" s="13" t="s">
        <v>88</v>
      </c>
      <c r="AW414" s="13" t="s">
        <v>37</v>
      </c>
      <c r="AX414" s="13" t="s">
        <v>78</v>
      </c>
      <c r="AY414" s="235" t="s">
        <v>153</v>
      </c>
    </row>
    <row r="415" s="15" customFormat="1">
      <c r="A415" s="15"/>
      <c r="B415" s="246"/>
      <c r="C415" s="247"/>
      <c r="D415" s="226" t="s">
        <v>163</v>
      </c>
      <c r="E415" s="248" t="s">
        <v>19</v>
      </c>
      <c r="F415" s="249" t="s">
        <v>166</v>
      </c>
      <c r="G415" s="247"/>
      <c r="H415" s="250">
        <v>26.82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163</v>
      </c>
      <c r="AU415" s="256" t="s">
        <v>88</v>
      </c>
      <c r="AV415" s="15" t="s">
        <v>160</v>
      </c>
      <c r="AW415" s="15" t="s">
        <v>37</v>
      </c>
      <c r="AX415" s="15" t="s">
        <v>86</v>
      </c>
      <c r="AY415" s="256" t="s">
        <v>153</v>
      </c>
    </row>
    <row r="416" s="2" customFormat="1" ht="24.15" customHeight="1">
      <c r="A416" s="40"/>
      <c r="B416" s="41"/>
      <c r="C416" s="206" t="s">
        <v>372</v>
      </c>
      <c r="D416" s="206" t="s">
        <v>155</v>
      </c>
      <c r="E416" s="207" t="s">
        <v>1885</v>
      </c>
      <c r="F416" s="208" t="s">
        <v>1886</v>
      </c>
      <c r="G416" s="209" t="s">
        <v>341</v>
      </c>
      <c r="H416" s="210">
        <v>2</v>
      </c>
      <c r="I416" s="211"/>
      <c r="J416" s="212">
        <f>ROUND(I416*H416,2)</f>
        <v>0</v>
      </c>
      <c r="K416" s="208" t="s">
        <v>159</v>
      </c>
      <c r="L416" s="46"/>
      <c r="M416" s="213" t="s">
        <v>19</v>
      </c>
      <c r="N416" s="214" t="s">
        <v>49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160</v>
      </c>
      <c r="AT416" s="217" t="s">
        <v>155</v>
      </c>
      <c r="AU416" s="217" t="s">
        <v>88</v>
      </c>
      <c r="AY416" s="19" t="s">
        <v>153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86</v>
      </c>
      <c r="BK416" s="218">
        <f>ROUND(I416*H416,2)</f>
        <v>0</v>
      </c>
      <c r="BL416" s="19" t="s">
        <v>160</v>
      </c>
      <c r="BM416" s="217" t="s">
        <v>551</v>
      </c>
    </row>
    <row r="417" s="2" customFormat="1">
      <c r="A417" s="40"/>
      <c r="B417" s="41"/>
      <c r="C417" s="42"/>
      <c r="D417" s="219" t="s">
        <v>161</v>
      </c>
      <c r="E417" s="42"/>
      <c r="F417" s="220" t="s">
        <v>1887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161</v>
      </c>
      <c r="AU417" s="19" t="s">
        <v>88</v>
      </c>
    </row>
    <row r="418" s="2" customFormat="1" ht="16.5" customHeight="1">
      <c r="A418" s="40"/>
      <c r="B418" s="41"/>
      <c r="C418" s="206" t="s">
        <v>548</v>
      </c>
      <c r="D418" s="206" t="s">
        <v>155</v>
      </c>
      <c r="E418" s="207" t="s">
        <v>1888</v>
      </c>
      <c r="F418" s="208" t="s">
        <v>1889</v>
      </c>
      <c r="G418" s="209" t="s">
        <v>274</v>
      </c>
      <c r="H418" s="210">
        <v>7</v>
      </c>
      <c r="I418" s="211"/>
      <c r="J418" s="212">
        <f>ROUND(I418*H418,2)</f>
        <v>0</v>
      </c>
      <c r="K418" s="208" t="s">
        <v>159</v>
      </c>
      <c r="L418" s="46"/>
      <c r="M418" s="213" t="s">
        <v>19</v>
      </c>
      <c r="N418" s="214" t="s">
        <v>49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160</v>
      </c>
      <c r="AT418" s="217" t="s">
        <v>155</v>
      </c>
      <c r="AU418" s="217" t="s">
        <v>88</v>
      </c>
      <c r="AY418" s="19" t="s">
        <v>153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86</v>
      </c>
      <c r="BK418" s="218">
        <f>ROUND(I418*H418,2)</f>
        <v>0</v>
      </c>
      <c r="BL418" s="19" t="s">
        <v>160</v>
      </c>
      <c r="BM418" s="217" t="s">
        <v>555</v>
      </c>
    </row>
    <row r="419" s="2" customFormat="1">
      <c r="A419" s="40"/>
      <c r="B419" s="41"/>
      <c r="C419" s="42"/>
      <c r="D419" s="219" t="s">
        <v>161</v>
      </c>
      <c r="E419" s="42"/>
      <c r="F419" s="220" t="s">
        <v>1890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161</v>
      </c>
      <c r="AU419" s="19" t="s">
        <v>88</v>
      </c>
    </row>
    <row r="420" s="13" customFormat="1">
      <c r="A420" s="13"/>
      <c r="B420" s="224"/>
      <c r="C420" s="225"/>
      <c r="D420" s="226" t="s">
        <v>163</v>
      </c>
      <c r="E420" s="227" t="s">
        <v>19</v>
      </c>
      <c r="F420" s="228" t="s">
        <v>203</v>
      </c>
      <c r="G420" s="225"/>
      <c r="H420" s="229">
        <v>7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163</v>
      </c>
      <c r="AU420" s="235" t="s">
        <v>88</v>
      </c>
      <c r="AV420" s="13" t="s">
        <v>88</v>
      </c>
      <c r="AW420" s="13" t="s">
        <v>37</v>
      </c>
      <c r="AX420" s="13" t="s">
        <v>78</v>
      </c>
      <c r="AY420" s="235" t="s">
        <v>153</v>
      </c>
    </row>
    <row r="421" s="14" customFormat="1">
      <c r="A421" s="14"/>
      <c r="B421" s="236"/>
      <c r="C421" s="237"/>
      <c r="D421" s="226" t="s">
        <v>163</v>
      </c>
      <c r="E421" s="238" t="s">
        <v>19</v>
      </c>
      <c r="F421" s="239" t="s">
        <v>190</v>
      </c>
      <c r="G421" s="237"/>
      <c r="H421" s="238" t="s">
        <v>19</v>
      </c>
      <c r="I421" s="240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163</v>
      </c>
      <c r="AU421" s="245" t="s">
        <v>88</v>
      </c>
      <c r="AV421" s="14" t="s">
        <v>86</v>
      </c>
      <c r="AW421" s="14" t="s">
        <v>37</v>
      </c>
      <c r="AX421" s="14" t="s">
        <v>78</v>
      </c>
      <c r="AY421" s="245" t="s">
        <v>153</v>
      </c>
    </row>
    <row r="422" s="15" customFormat="1">
      <c r="A422" s="15"/>
      <c r="B422" s="246"/>
      <c r="C422" s="247"/>
      <c r="D422" s="226" t="s">
        <v>163</v>
      </c>
      <c r="E422" s="248" t="s">
        <v>19</v>
      </c>
      <c r="F422" s="249" t="s">
        <v>166</v>
      </c>
      <c r="G422" s="247"/>
      <c r="H422" s="250">
        <v>7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163</v>
      </c>
      <c r="AU422" s="256" t="s">
        <v>88</v>
      </c>
      <c r="AV422" s="15" t="s">
        <v>160</v>
      </c>
      <c r="AW422" s="15" t="s">
        <v>37</v>
      </c>
      <c r="AX422" s="15" t="s">
        <v>86</v>
      </c>
      <c r="AY422" s="256" t="s">
        <v>153</v>
      </c>
    </row>
    <row r="423" s="2" customFormat="1" ht="16.5" customHeight="1">
      <c r="A423" s="40"/>
      <c r="B423" s="41"/>
      <c r="C423" s="257" t="s">
        <v>376</v>
      </c>
      <c r="D423" s="257" t="s">
        <v>220</v>
      </c>
      <c r="E423" s="258" t="s">
        <v>1891</v>
      </c>
      <c r="F423" s="259" t="s">
        <v>1892</v>
      </c>
      <c r="G423" s="260" t="s">
        <v>274</v>
      </c>
      <c r="H423" s="261">
        <v>2.02</v>
      </c>
      <c r="I423" s="262"/>
      <c r="J423" s="263">
        <f>ROUND(I423*H423,2)</f>
        <v>0</v>
      </c>
      <c r="K423" s="259" t="s">
        <v>19</v>
      </c>
      <c r="L423" s="264"/>
      <c r="M423" s="265" t="s">
        <v>19</v>
      </c>
      <c r="N423" s="266" t="s">
        <v>49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182</v>
      </c>
      <c r="AT423" s="217" t="s">
        <v>220</v>
      </c>
      <c r="AU423" s="217" t="s">
        <v>88</v>
      </c>
      <c r="AY423" s="19" t="s">
        <v>153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86</v>
      </c>
      <c r="BK423" s="218">
        <f>ROUND(I423*H423,2)</f>
        <v>0</v>
      </c>
      <c r="BL423" s="19" t="s">
        <v>160</v>
      </c>
      <c r="BM423" s="217" t="s">
        <v>561</v>
      </c>
    </row>
    <row r="424" s="13" customFormat="1">
      <c r="A424" s="13"/>
      <c r="B424" s="224"/>
      <c r="C424" s="225"/>
      <c r="D424" s="226" t="s">
        <v>163</v>
      </c>
      <c r="E424" s="227" t="s">
        <v>19</v>
      </c>
      <c r="F424" s="228" t="s">
        <v>1893</v>
      </c>
      <c r="G424" s="225"/>
      <c r="H424" s="229">
        <v>2.02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163</v>
      </c>
      <c r="AU424" s="235" t="s">
        <v>88</v>
      </c>
      <c r="AV424" s="13" t="s">
        <v>88</v>
      </c>
      <c r="AW424" s="13" t="s">
        <v>37</v>
      </c>
      <c r="AX424" s="13" t="s">
        <v>78</v>
      </c>
      <c r="AY424" s="235" t="s">
        <v>153</v>
      </c>
    </row>
    <row r="425" s="15" customFormat="1">
      <c r="A425" s="15"/>
      <c r="B425" s="246"/>
      <c r="C425" s="247"/>
      <c r="D425" s="226" t="s">
        <v>163</v>
      </c>
      <c r="E425" s="248" t="s">
        <v>19</v>
      </c>
      <c r="F425" s="249" t="s">
        <v>166</v>
      </c>
      <c r="G425" s="247"/>
      <c r="H425" s="250">
        <v>2.02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163</v>
      </c>
      <c r="AU425" s="256" t="s">
        <v>88</v>
      </c>
      <c r="AV425" s="15" t="s">
        <v>160</v>
      </c>
      <c r="AW425" s="15" t="s">
        <v>37</v>
      </c>
      <c r="AX425" s="15" t="s">
        <v>86</v>
      </c>
      <c r="AY425" s="256" t="s">
        <v>153</v>
      </c>
    </row>
    <row r="426" s="2" customFormat="1" ht="16.5" customHeight="1">
      <c r="A426" s="40"/>
      <c r="B426" s="41"/>
      <c r="C426" s="257" t="s">
        <v>558</v>
      </c>
      <c r="D426" s="257" t="s">
        <v>220</v>
      </c>
      <c r="E426" s="258" t="s">
        <v>1894</v>
      </c>
      <c r="F426" s="259" t="s">
        <v>1895</v>
      </c>
      <c r="G426" s="260" t="s">
        <v>274</v>
      </c>
      <c r="H426" s="261">
        <v>5</v>
      </c>
      <c r="I426" s="262"/>
      <c r="J426" s="263">
        <f>ROUND(I426*H426,2)</f>
        <v>0</v>
      </c>
      <c r="K426" s="259" t="s">
        <v>159</v>
      </c>
      <c r="L426" s="264"/>
      <c r="M426" s="265" t="s">
        <v>19</v>
      </c>
      <c r="N426" s="266" t="s">
        <v>49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182</v>
      </c>
      <c r="AT426" s="217" t="s">
        <v>220</v>
      </c>
      <c r="AU426" s="217" t="s">
        <v>88</v>
      </c>
      <c r="AY426" s="19" t="s">
        <v>153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86</v>
      </c>
      <c r="BK426" s="218">
        <f>ROUND(I426*H426,2)</f>
        <v>0</v>
      </c>
      <c r="BL426" s="19" t="s">
        <v>160</v>
      </c>
      <c r="BM426" s="217" t="s">
        <v>565</v>
      </c>
    </row>
    <row r="427" s="2" customFormat="1" ht="16.5" customHeight="1">
      <c r="A427" s="40"/>
      <c r="B427" s="41"/>
      <c r="C427" s="206" t="s">
        <v>379</v>
      </c>
      <c r="D427" s="206" t="s">
        <v>155</v>
      </c>
      <c r="E427" s="207" t="s">
        <v>1896</v>
      </c>
      <c r="F427" s="208" t="s">
        <v>1897</v>
      </c>
      <c r="G427" s="209" t="s">
        <v>173</v>
      </c>
      <c r="H427" s="210">
        <v>1.2549999999999999</v>
      </c>
      <c r="I427" s="211"/>
      <c r="J427" s="212">
        <f>ROUND(I427*H427,2)</f>
        <v>0</v>
      </c>
      <c r="K427" s="208" t="s">
        <v>159</v>
      </c>
      <c r="L427" s="46"/>
      <c r="M427" s="213" t="s">
        <v>19</v>
      </c>
      <c r="N427" s="214" t="s">
        <v>49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160</v>
      </c>
      <c r="AT427" s="217" t="s">
        <v>155</v>
      </c>
      <c r="AU427" s="217" t="s">
        <v>88</v>
      </c>
      <c r="AY427" s="19" t="s">
        <v>153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86</v>
      </c>
      <c r="BK427" s="218">
        <f>ROUND(I427*H427,2)</f>
        <v>0</v>
      </c>
      <c r="BL427" s="19" t="s">
        <v>160</v>
      </c>
      <c r="BM427" s="217" t="s">
        <v>574</v>
      </c>
    </row>
    <row r="428" s="2" customFormat="1">
      <c r="A428" s="40"/>
      <c r="B428" s="41"/>
      <c r="C428" s="42"/>
      <c r="D428" s="219" t="s">
        <v>161</v>
      </c>
      <c r="E428" s="42"/>
      <c r="F428" s="220" t="s">
        <v>1898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161</v>
      </c>
      <c r="AU428" s="19" t="s">
        <v>88</v>
      </c>
    </row>
    <row r="429" s="13" customFormat="1">
      <c r="A429" s="13"/>
      <c r="B429" s="224"/>
      <c r="C429" s="225"/>
      <c r="D429" s="226" t="s">
        <v>163</v>
      </c>
      <c r="E429" s="227" t="s">
        <v>19</v>
      </c>
      <c r="F429" s="228" t="s">
        <v>1899</v>
      </c>
      <c r="G429" s="225"/>
      <c r="H429" s="229">
        <v>1.2549999999999999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163</v>
      </c>
      <c r="AU429" s="235" t="s">
        <v>88</v>
      </c>
      <c r="AV429" s="13" t="s">
        <v>88</v>
      </c>
      <c r="AW429" s="13" t="s">
        <v>37</v>
      </c>
      <c r="AX429" s="13" t="s">
        <v>78</v>
      </c>
      <c r="AY429" s="235" t="s">
        <v>153</v>
      </c>
    </row>
    <row r="430" s="15" customFormat="1">
      <c r="A430" s="15"/>
      <c r="B430" s="246"/>
      <c r="C430" s="247"/>
      <c r="D430" s="226" t="s">
        <v>163</v>
      </c>
      <c r="E430" s="248" t="s">
        <v>19</v>
      </c>
      <c r="F430" s="249" t="s">
        <v>166</v>
      </c>
      <c r="G430" s="247"/>
      <c r="H430" s="250">
        <v>1.2549999999999999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163</v>
      </c>
      <c r="AU430" s="256" t="s">
        <v>88</v>
      </c>
      <c r="AV430" s="15" t="s">
        <v>160</v>
      </c>
      <c r="AW430" s="15" t="s">
        <v>37</v>
      </c>
      <c r="AX430" s="15" t="s">
        <v>86</v>
      </c>
      <c r="AY430" s="256" t="s">
        <v>153</v>
      </c>
    </row>
    <row r="431" s="2" customFormat="1" ht="24.15" customHeight="1">
      <c r="A431" s="40"/>
      <c r="B431" s="41"/>
      <c r="C431" s="206" t="s">
        <v>233</v>
      </c>
      <c r="D431" s="206" t="s">
        <v>155</v>
      </c>
      <c r="E431" s="207" t="s">
        <v>1244</v>
      </c>
      <c r="F431" s="208" t="s">
        <v>1245</v>
      </c>
      <c r="G431" s="209" t="s">
        <v>274</v>
      </c>
      <c r="H431" s="210">
        <v>31.5</v>
      </c>
      <c r="I431" s="211"/>
      <c r="J431" s="212">
        <f>ROUND(I431*H431,2)</f>
        <v>0</v>
      </c>
      <c r="K431" s="208" t="s">
        <v>159</v>
      </c>
      <c r="L431" s="46"/>
      <c r="M431" s="213" t="s">
        <v>19</v>
      </c>
      <c r="N431" s="214" t="s">
        <v>49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160</v>
      </c>
      <c r="AT431" s="217" t="s">
        <v>155</v>
      </c>
      <c r="AU431" s="217" t="s">
        <v>88</v>
      </c>
      <c r="AY431" s="19" t="s">
        <v>153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86</v>
      </c>
      <c r="BK431" s="218">
        <f>ROUND(I431*H431,2)</f>
        <v>0</v>
      </c>
      <c r="BL431" s="19" t="s">
        <v>160</v>
      </c>
      <c r="BM431" s="217" t="s">
        <v>902</v>
      </c>
    </row>
    <row r="432" s="2" customFormat="1">
      <c r="A432" s="40"/>
      <c r="B432" s="41"/>
      <c r="C432" s="42"/>
      <c r="D432" s="219" t="s">
        <v>161</v>
      </c>
      <c r="E432" s="42"/>
      <c r="F432" s="220" t="s">
        <v>1246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161</v>
      </c>
      <c r="AU432" s="19" t="s">
        <v>88</v>
      </c>
    </row>
    <row r="433" s="13" customFormat="1">
      <c r="A433" s="13"/>
      <c r="B433" s="224"/>
      <c r="C433" s="225"/>
      <c r="D433" s="226" t="s">
        <v>163</v>
      </c>
      <c r="E433" s="227" t="s">
        <v>19</v>
      </c>
      <c r="F433" s="228" t="s">
        <v>1900</v>
      </c>
      <c r="G433" s="225"/>
      <c r="H433" s="229">
        <v>31.5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163</v>
      </c>
      <c r="AU433" s="235" t="s">
        <v>88</v>
      </c>
      <c r="AV433" s="13" t="s">
        <v>88</v>
      </c>
      <c r="AW433" s="13" t="s">
        <v>37</v>
      </c>
      <c r="AX433" s="13" t="s">
        <v>78</v>
      </c>
      <c r="AY433" s="235" t="s">
        <v>153</v>
      </c>
    </row>
    <row r="434" s="14" customFormat="1">
      <c r="A434" s="14"/>
      <c r="B434" s="236"/>
      <c r="C434" s="237"/>
      <c r="D434" s="226" t="s">
        <v>163</v>
      </c>
      <c r="E434" s="238" t="s">
        <v>19</v>
      </c>
      <c r="F434" s="239" t="s">
        <v>190</v>
      </c>
      <c r="G434" s="237"/>
      <c r="H434" s="238" t="s">
        <v>19</v>
      </c>
      <c r="I434" s="240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163</v>
      </c>
      <c r="AU434" s="245" t="s">
        <v>88</v>
      </c>
      <c r="AV434" s="14" t="s">
        <v>86</v>
      </c>
      <c r="AW434" s="14" t="s">
        <v>37</v>
      </c>
      <c r="AX434" s="14" t="s">
        <v>78</v>
      </c>
      <c r="AY434" s="245" t="s">
        <v>153</v>
      </c>
    </row>
    <row r="435" s="15" customFormat="1">
      <c r="A435" s="15"/>
      <c r="B435" s="246"/>
      <c r="C435" s="247"/>
      <c r="D435" s="226" t="s">
        <v>163</v>
      </c>
      <c r="E435" s="248" t="s">
        <v>19</v>
      </c>
      <c r="F435" s="249" t="s">
        <v>166</v>
      </c>
      <c r="G435" s="247"/>
      <c r="H435" s="250">
        <v>31.5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163</v>
      </c>
      <c r="AU435" s="256" t="s">
        <v>88</v>
      </c>
      <c r="AV435" s="15" t="s">
        <v>160</v>
      </c>
      <c r="AW435" s="15" t="s">
        <v>37</v>
      </c>
      <c r="AX435" s="15" t="s">
        <v>86</v>
      </c>
      <c r="AY435" s="256" t="s">
        <v>153</v>
      </c>
    </row>
    <row r="436" s="2" customFormat="1" ht="16.5" customHeight="1">
      <c r="A436" s="40"/>
      <c r="B436" s="41"/>
      <c r="C436" s="206" t="s">
        <v>384</v>
      </c>
      <c r="D436" s="206" t="s">
        <v>155</v>
      </c>
      <c r="E436" s="207" t="s">
        <v>1248</v>
      </c>
      <c r="F436" s="208" t="s">
        <v>1249</v>
      </c>
      <c r="G436" s="209" t="s">
        <v>341</v>
      </c>
      <c r="H436" s="210">
        <v>6</v>
      </c>
      <c r="I436" s="211"/>
      <c r="J436" s="212">
        <f>ROUND(I436*H436,2)</f>
        <v>0</v>
      </c>
      <c r="K436" s="208" t="s">
        <v>159</v>
      </c>
      <c r="L436" s="46"/>
      <c r="M436" s="213" t="s">
        <v>19</v>
      </c>
      <c r="N436" s="214" t="s">
        <v>49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160</v>
      </c>
      <c r="AT436" s="217" t="s">
        <v>155</v>
      </c>
      <c r="AU436" s="217" t="s">
        <v>88</v>
      </c>
      <c r="AY436" s="19" t="s">
        <v>153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86</v>
      </c>
      <c r="BK436" s="218">
        <f>ROUND(I436*H436,2)</f>
        <v>0</v>
      </c>
      <c r="BL436" s="19" t="s">
        <v>160</v>
      </c>
      <c r="BM436" s="217" t="s">
        <v>905</v>
      </c>
    </row>
    <row r="437" s="2" customFormat="1">
      <c r="A437" s="40"/>
      <c r="B437" s="41"/>
      <c r="C437" s="42"/>
      <c r="D437" s="219" t="s">
        <v>161</v>
      </c>
      <c r="E437" s="42"/>
      <c r="F437" s="220" t="s">
        <v>1250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161</v>
      </c>
      <c r="AU437" s="19" t="s">
        <v>88</v>
      </c>
    </row>
    <row r="438" s="13" customFormat="1">
      <c r="A438" s="13"/>
      <c r="B438" s="224"/>
      <c r="C438" s="225"/>
      <c r="D438" s="226" t="s">
        <v>163</v>
      </c>
      <c r="E438" s="227" t="s">
        <v>19</v>
      </c>
      <c r="F438" s="228" t="s">
        <v>174</v>
      </c>
      <c r="G438" s="225"/>
      <c r="H438" s="229">
        <v>6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163</v>
      </c>
      <c r="AU438" s="235" t="s">
        <v>88</v>
      </c>
      <c r="AV438" s="13" t="s">
        <v>88</v>
      </c>
      <c r="AW438" s="13" t="s">
        <v>37</v>
      </c>
      <c r="AX438" s="13" t="s">
        <v>78</v>
      </c>
      <c r="AY438" s="235" t="s">
        <v>153</v>
      </c>
    </row>
    <row r="439" s="15" customFormat="1">
      <c r="A439" s="15"/>
      <c r="B439" s="246"/>
      <c r="C439" s="247"/>
      <c r="D439" s="226" t="s">
        <v>163</v>
      </c>
      <c r="E439" s="248" t="s">
        <v>19</v>
      </c>
      <c r="F439" s="249" t="s">
        <v>166</v>
      </c>
      <c r="G439" s="247"/>
      <c r="H439" s="250">
        <v>6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163</v>
      </c>
      <c r="AU439" s="256" t="s">
        <v>88</v>
      </c>
      <c r="AV439" s="15" t="s">
        <v>160</v>
      </c>
      <c r="AW439" s="15" t="s">
        <v>37</v>
      </c>
      <c r="AX439" s="15" t="s">
        <v>86</v>
      </c>
      <c r="AY439" s="256" t="s">
        <v>153</v>
      </c>
    </row>
    <row r="440" s="2" customFormat="1" ht="37.8" customHeight="1">
      <c r="A440" s="40"/>
      <c r="B440" s="41"/>
      <c r="C440" s="206" t="s">
        <v>906</v>
      </c>
      <c r="D440" s="206" t="s">
        <v>155</v>
      </c>
      <c r="E440" s="207" t="s">
        <v>1901</v>
      </c>
      <c r="F440" s="208" t="s">
        <v>1902</v>
      </c>
      <c r="G440" s="209" t="s">
        <v>274</v>
      </c>
      <c r="H440" s="210">
        <v>50</v>
      </c>
      <c r="I440" s="211"/>
      <c r="J440" s="212">
        <f>ROUND(I440*H440,2)</f>
        <v>0</v>
      </c>
      <c r="K440" s="208" t="s">
        <v>159</v>
      </c>
      <c r="L440" s="46"/>
      <c r="M440" s="213" t="s">
        <v>19</v>
      </c>
      <c r="N440" s="214" t="s">
        <v>49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160</v>
      </c>
      <c r="AT440" s="217" t="s">
        <v>155</v>
      </c>
      <c r="AU440" s="217" t="s">
        <v>88</v>
      </c>
      <c r="AY440" s="19" t="s">
        <v>153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86</v>
      </c>
      <c r="BK440" s="218">
        <f>ROUND(I440*H440,2)</f>
        <v>0</v>
      </c>
      <c r="BL440" s="19" t="s">
        <v>160</v>
      </c>
      <c r="BM440" s="217" t="s">
        <v>909</v>
      </c>
    </row>
    <row r="441" s="2" customFormat="1">
      <c r="A441" s="40"/>
      <c r="B441" s="41"/>
      <c r="C441" s="42"/>
      <c r="D441" s="219" t="s">
        <v>161</v>
      </c>
      <c r="E441" s="42"/>
      <c r="F441" s="220" t="s">
        <v>1903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161</v>
      </c>
      <c r="AU441" s="19" t="s">
        <v>88</v>
      </c>
    </row>
    <row r="442" s="13" customFormat="1">
      <c r="A442" s="13"/>
      <c r="B442" s="224"/>
      <c r="C442" s="225"/>
      <c r="D442" s="226" t="s">
        <v>163</v>
      </c>
      <c r="E442" s="227" t="s">
        <v>19</v>
      </c>
      <c r="F442" s="228" t="s">
        <v>309</v>
      </c>
      <c r="G442" s="225"/>
      <c r="H442" s="229">
        <v>50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163</v>
      </c>
      <c r="AU442" s="235" t="s">
        <v>88</v>
      </c>
      <c r="AV442" s="13" t="s">
        <v>88</v>
      </c>
      <c r="AW442" s="13" t="s">
        <v>37</v>
      </c>
      <c r="AX442" s="13" t="s">
        <v>78</v>
      </c>
      <c r="AY442" s="235" t="s">
        <v>153</v>
      </c>
    </row>
    <row r="443" s="14" customFormat="1">
      <c r="A443" s="14"/>
      <c r="B443" s="236"/>
      <c r="C443" s="237"/>
      <c r="D443" s="226" t="s">
        <v>163</v>
      </c>
      <c r="E443" s="238" t="s">
        <v>19</v>
      </c>
      <c r="F443" s="239" t="s">
        <v>190</v>
      </c>
      <c r="G443" s="237"/>
      <c r="H443" s="238" t="s">
        <v>19</v>
      </c>
      <c r="I443" s="240"/>
      <c r="J443" s="237"/>
      <c r="K443" s="237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163</v>
      </c>
      <c r="AU443" s="245" t="s">
        <v>88</v>
      </c>
      <c r="AV443" s="14" t="s">
        <v>86</v>
      </c>
      <c r="AW443" s="14" t="s">
        <v>37</v>
      </c>
      <c r="AX443" s="14" t="s">
        <v>78</v>
      </c>
      <c r="AY443" s="245" t="s">
        <v>153</v>
      </c>
    </row>
    <row r="444" s="15" customFormat="1">
      <c r="A444" s="15"/>
      <c r="B444" s="246"/>
      <c r="C444" s="247"/>
      <c r="D444" s="226" t="s">
        <v>163</v>
      </c>
      <c r="E444" s="248" t="s">
        <v>19</v>
      </c>
      <c r="F444" s="249" t="s">
        <v>166</v>
      </c>
      <c r="G444" s="247"/>
      <c r="H444" s="250">
        <v>50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163</v>
      </c>
      <c r="AU444" s="256" t="s">
        <v>88</v>
      </c>
      <c r="AV444" s="15" t="s">
        <v>160</v>
      </c>
      <c r="AW444" s="15" t="s">
        <v>37</v>
      </c>
      <c r="AX444" s="15" t="s">
        <v>86</v>
      </c>
      <c r="AY444" s="256" t="s">
        <v>153</v>
      </c>
    </row>
    <row r="445" s="2" customFormat="1" ht="16.5" customHeight="1">
      <c r="A445" s="40"/>
      <c r="B445" s="41"/>
      <c r="C445" s="206" t="s">
        <v>387</v>
      </c>
      <c r="D445" s="206" t="s">
        <v>155</v>
      </c>
      <c r="E445" s="207" t="s">
        <v>1251</v>
      </c>
      <c r="F445" s="208" t="s">
        <v>1252</v>
      </c>
      <c r="G445" s="209" t="s">
        <v>173</v>
      </c>
      <c r="H445" s="210">
        <v>14.4</v>
      </c>
      <c r="I445" s="211"/>
      <c r="J445" s="212">
        <f>ROUND(I445*H445,2)</f>
        <v>0</v>
      </c>
      <c r="K445" s="208" t="s">
        <v>159</v>
      </c>
      <c r="L445" s="46"/>
      <c r="M445" s="213" t="s">
        <v>19</v>
      </c>
      <c r="N445" s="214" t="s">
        <v>49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160</v>
      </c>
      <c r="AT445" s="217" t="s">
        <v>155</v>
      </c>
      <c r="AU445" s="217" t="s">
        <v>88</v>
      </c>
      <c r="AY445" s="19" t="s">
        <v>153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86</v>
      </c>
      <c r="BK445" s="218">
        <f>ROUND(I445*H445,2)</f>
        <v>0</v>
      </c>
      <c r="BL445" s="19" t="s">
        <v>160</v>
      </c>
      <c r="BM445" s="217" t="s">
        <v>912</v>
      </c>
    </row>
    <row r="446" s="2" customFormat="1">
      <c r="A446" s="40"/>
      <c r="B446" s="41"/>
      <c r="C446" s="42"/>
      <c r="D446" s="219" t="s">
        <v>161</v>
      </c>
      <c r="E446" s="42"/>
      <c r="F446" s="220" t="s">
        <v>1253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161</v>
      </c>
      <c r="AU446" s="19" t="s">
        <v>88</v>
      </c>
    </row>
    <row r="447" s="13" customFormat="1">
      <c r="A447" s="13"/>
      <c r="B447" s="224"/>
      <c r="C447" s="225"/>
      <c r="D447" s="226" t="s">
        <v>163</v>
      </c>
      <c r="E447" s="227" t="s">
        <v>19</v>
      </c>
      <c r="F447" s="228" t="s">
        <v>1904</v>
      </c>
      <c r="G447" s="225"/>
      <c r="H447" s="229">
        <v>14.4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163</v>
      </c>
      <c r="AU447" s="235" t="s">
        <v>88</v>
      </c>
      <c r="AV447" s="13" t="s">
        <v>88</v>
      </c>
      <c r="AW447" s="13" t="s">
        <v>37</v>
      </c>
      <c r="AX447" s="13" t="s">
        <v>78</v>
      </c>
      <c r="AY447" s="235" t="s">
        <v>153</v>
      </c>
    </row>
    <row r="448" s="14" customFormat="1">
      <c r="A448" s="14"/>
      <c r="B448" s="236"/>
      <c r="C448" s="237"/>
      <c r="D448" s="226" t="s">
        <v>163</v>
      </c>
      <c r="E448" s="238" t="s">
        <v>19</v>
      </c>
      <c r="F448" s="239" t="s">
        <v>1255</v>
      </c>
      <c r="G448" s="237"/>
      <c r="H448" s="238" t="s">
        <v>19</v>
      </c>
      <c r="I448" s="240"/>
      <c r="J448" s="237"/>
      <c r="K448" s="237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163</v>
      </c>
      <c r="AU448" s="245" t="s">
        <v>88</v>
      </c>
      <c r="AV448" s="14" t="s">
        <v>86</v>
      </c>
      <c r="AW448" s="14" t="s">
        <v>37</v>
      </c>
      <c r="AX448" s="14" t="s">
        <v>78</v>
      </c>
      <c r="AY448" s="245" t="s">
        <v>153</v>
      </c>
    </row>
    <row r="449" s="15" customFormat="1">
      <c r="A449" s="15"/>
      <c r="B449" s="246"/>
      <c r="C449" s="247"/>
      <c r="D449" s="226" t="s">
        <v>163</v>
      </c>
      <c r="E449" s="248" t="s">
        <v>19</v>
      </c>
      <c r="F449" s="249" t="s">
        <v>166</v>
      </c>
      <c r="G449" s="247"/>
      <c r="H449" s="250">
        <v>14.4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163</v>
      </c>
      <c r="AU449" s="256" t="s">
        <v>88</v>
      </c>
      <c r="AV449" s="15" t="s">
        <v>160</v>
      </c>
      <c r="AW449" s="15" t="s">
        <v>37</v>
      </c>
      <c r="AX449" s="15" t="s">
        <v>86</v>
      </c>
      <c r="AY449" s="256" t="s">
        <v>153</v>
      </c>
    </row>
    <row r="450" s="2" customFormat="1" ht="33" customHeight="1">
      <c r="A450" s="40"/>
      <c r="B450" s="41"/>
      <c r="C450" s="206" t="s">
        <v>913</v>
      </c>
      <c r="D450" s="206" t="s">
        <v>155</v>
      </c>
      <c r="E450" s="207" t="s">
        <v>1256</v>
      </c>
      <c r="F450" s="208" t="s">
        <v>1257</v>
      </c>
      <c r="G450" s="209" t="s">
        <v>274</v>
      </c>
      <c r="H450" s="210">
        <v>42.5</v>
      </c>
      <c r="I450" s="211"/>
      <c r="J450" s="212">
        <f>ROUND(I450*H450,2)</f>
        <v>0</v>
      </c>
      <c r="K450" s="208" t="s">
        <v>159</v>
      </c>
      <c r="L450" s="46"/>
      <c r="M450" s="213" t="s">
        <v>19</v>
      </c>
      <c r="N450" s="214" t="s">
        <v>49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160</v>
      </c>
      <c r="AT450" s="217" t="s">
        <v>155</v>
      </c>
      <c r="AU450" s="217" t="s">
        <v>88</v>
      </c>
      <c r="AY450" s="19" t="s">
        <v>153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86</v>
      </c>
      <c r="BK450" s="218">
        <f>ROUND(I450*H450,2)</f>
        <v>0</v>
      </c>
      <c r="BL450" s="19" t="s">
        <v>160</v>
      </c>
      <c r="BM450" s="217" t="s">
        <v>916</v>
      </c>
    </row>
    <row r="451" s="2" customFormat="1">
      <c r="A451" s="40"/>
      <c r="B451" s="41"/>
      <c r="C451" s="42"/>
      <c r="D451" s="219" t="s">
        <v>161</v>
      </c>
      <c r="E451" s="42"/>
      <c r="F451" s="220" t="s">
        <v>1258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161</v>
      </c>
      <c r="AU451" s="19" t="s">
        <v>88</v>
      </c>
    </row>
    <row r="452" s="13" customFormat="1">
      <c r="A452" s="13"/>
      <c r="B452" s="224"/>
      <c r="C452" s="225"/>
      <c r="D452" s="226" t="s">
        <v>163</v>
      </c>
      <c r="E452" s="227" t="s">
        <v>19</v>
      </c>
      <c r="F452" s="228" t="s">
        <v>1905</v>
      </c>
      <c r="G452" s="225"/>
      <c r="H452" s="229">
        <v>42.5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163</v>
      </c>
      <c r="AU452" s="235" t="s">
        <v>88</v>
      </c>
      <c r="AV452" s="13" t="s">
        <v>88</v>
      </c>
      <c r="AW452" s="13" t="s">
        <v>37</v>
      </c>
      <c r="AX452" s="13" t="s">
        <v>78</v>
      </c>
      <c r="AY452" s="235" t="s">
        <v>153</v>
      </c>
    </row>
    <row r="453" s="14" customFormat="1">
      <c r="A453" s="14"/>
      <c r="B453" s="236"/>
      <c r="C453" s="237"/>
      <c r="D453" s="226" t="s">
        <v>163</v>
      </c>
      <c r="E453" s="238" t="s">
        <v>19</v>
      </c>
      <c r="F453" s="239" t="s">
        <v>190</v>
      </c>
      <c r="G453" s="237"/>
      <c r="H453" s="238" t="s">
        <v>19</v>
      </c>
      <c r="I453" s="240"/>
      <c r="J453" s="237"/>
      <c r="K453" s="237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163</v>
      </c>
      <c r="AU453" s="245" t="s">
        <v>88</v>
      </c>
      <c r="AV453" s="14" t="s">
        <v>86</v>
      </c>
      <c r="AW453" s="14" t="s">
        <v>37</v>
      </c>
      <c r="AX453" s="14" t="s">
        <v>78</v>
      </c>
      <c r="AY453" s="245" t="s">
        <v>153</v>
      </c>
    </row>
    <row r="454" s="15" customFormat="1">
      <c r="A454" s="15"/>
      <c r="B454" s="246"/>
      <c r="C454" s="247"/>
      <c r="D454" s="226" t="s">
        <v>163</v>
      </c>
      <c r="E454" s="248" t="s">
        <v>19</v>
      </c>
      <c r="F454" s="249" t="s">
        <v>166</v>
      </c>
      <c r="G454" s="247"/>
      <c r="H454" s="250">
        <v>42.5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163</v>
      </c>
      <c r="AU454" s="256" t="s">
        <v>88</v>
      </c>
      <c r="AV454" s="15" t="s">
        <v>160</v>
      </c>
      <c r="AW454" s="15" t="s">
        <v>37</v>
      </c>
      <c r="AX454" s="15" t="s">
        <v>86</v>
      </c>
      <c r="AY454" s="256" t="s">
        <v>153</v>
      </c>
    </row>
    <row r="455" s="12" customFormat="1" ht="22.8" customHeight="1">
      <c r="A455" s="12"/>
      <c r="B455" s="190"/>
      <c r="C455" s="191"/>
      <c r="D455" s="192" t="s">
        <v>77</v>
      </c>
      <c r="E455" s="204" t="s">
        <v>546</v>
      </c>
      <c r="F455" s="204" t="s">
        <v>547</v>
      </c>
      <c r="G455" s="191"/>
      <c r="H455" s="191"/>
      <c r="I455" s="194"/>
      <c r="J455" s="205">
        <f>BK455</f>
        <v>0</v>
      </c>
      <c r="K455" s="191"/>
      <c r="L455" s="196"/>
      <c r="M455" s="197"/>
      <c r="N455" s="198"/>
      <c r="O455" s="198"/>
      <c r="P455" s="199">
        <f>SUM(P456:P499)</f>
        <v>0</v>
      </c>
      <c r="Q455" s="198"/>
      <c r="R455" s="199">
        <f>SUM(R456:R499)</f>
        <v>0</v>
      </c>
      <c r="S455" s="198"/>
      <c r="T455" s="200">
        <f>SUM(T456:T499)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1" t="s">
        <v>86</v>
      </c>
      <c r="AT455" s="202" t="s">
        <v>77</v>
      </c>
      <c r="AU455" s="202" t="s">
        <v>86</v>
      </c>
      <c r="AY455" s="201" t="s">
        <v>153</v>
      </c>
      <c r="BK455" s="203">
        <f>SUM(BK456:BK499)</f>
        <v>0</v>
      </c>
    </row>
    <row r="456" s="2" customFormat="1" ht="24.15" customHeight="1">
      <c r="A456" s="40"/>
      <c r="B456" s="41"/>
      <c r="C456" s="206" t="s">
        <v>392</v>
      </c>
      <c r="D456" s="206" t="s">
        <v>155</v>
      </c>
      <c r="E456" s="207" t="s">
        <v>549</v>
      </c>
      <c r="F456" s="208" t="s">
        <v>550</v>
      </c>
      <c r="G456" s="209" t="s">
        <v>223</v>
      </c>
      <c r="H456" s="210">
        <v>242.34</v>
      </c>
      <c r="I456" s="211"/>
      <c r="J456" s="212">
        <f>ROUND(I456*H456,2)</f>
        <v>0</v>
      </c>
      <c r="K456" s="208" t="s">
        <v>159</v>
      </c>
      <c r="L456" s="46"/>
      <c r="M456" s="213" t="s">
        <v>19</v>
      </c>
      <c r="N456" s="214" t="s">
        <v>49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160</v>
      </c>
      <c r="AT456" s="217" t="s">
        <v>155</v>
      </c>
      <c r="AU456" s="217" t="s">
        <v>88</v>
      </c>
      <c r="AY456" s="19" t="s">
        <v>153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86</v>
      </c>
      <c r="BK456" s="218">
        <f>ROUND(I456*H456,2)</f>
        <v>0</v>
      </c>
      <c r="BL456" s="19" t="s">
        <v>160</v>
      </c>
      <c r="BM456" s="217" t="s">
        <v>919</v>
      </c>
    </row>
    <row r="457" s="2" customFormat="1">
      <c r="A457" s="40"/>
      <c r="B457" s="41"/>
      <c r="C457" s="42"/>
      <c r="D457" s="219" t="s">
        <v>161</v>
      </c>
      <c r="E457" s="42"/>
      <c r="F457" s="220" t="s">
        <v>552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161</v>
      </c>
      <c r="AU457" s="19" t="s">
        <v>88</v>
      </c>
    </row>
    <row r="458" s="13" customFormat="1">
      <c r="A458" s="13"/>
      <c r="B458" s="224"/>
      <c r="C458" s="225"/>
      <c r="D458" s="226" t="s">
        <v>163</v>
      </c>
      <c r="E458" s="227" t="s">
        <v>19</v>
      </c>
      <c r="F458" s="228" t="s">
        <v>1906</v>
      </c>
      <c r="G458" s="225"/>
      <c r="H458" s="229">
        <v>56.545999999999999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163</v>
      </c>
      <c r="AU458" s="235" t="s">
        <v>88</v>
      </c>
      <c r="AV458" s="13" t="s">
        <v>88</v>
      </c>
      <c r="AW458" s="13" t="s">
        <v>37</v>
      </c>
      <c r="AX458" s="13" t="s">
        <v>78</v>
      </c>
      <c r="AY458" s="235" t="s">
        <v>153</v>
      </c>
    </row>
    <row r="459" s="13" customFormat="1">
      <c r="A459" s="13"/>
      <c r="B459" s="224"/>
      <c r="C459" s="225"/>
      <c r="D459" s="226" t="s">
        <v>163</v>
      </c>
      <c r="E459" s="227" t="s">
        <v>19</v>
      </c>
      <c r="F459" s="228" t="s">
        <v>1907</v>
      </c>
      <c r="G459" s="225"/>
      <c r="H459" s="229">
        <v>185.79400000000001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163</v>
      </c>
      <c r="AU459" s="235" t="s">
        <v>88</v>
      </c>
      <c r="AV459" s="13" t="s">
        <v>88</v>
      </c>
      <c r="AW459" s="13" t="s">
        <v>37</v>
      </c>
      <c r="AX459" s="13" t="s">
        <v>78</v>
      </c>
      <c r="AY459" s="235" t="s">
        <v>153</v>
      </c>
    </row>
    <row r="460" s="15" customFormat="1">
      <c r="A460" s="15"/>
      <c r="B460" s="246"/>
      <c r="C460" s="247"/>
      <c r="D460" s="226" t="s">
        <v>163</v>
      </c>
      <c r="E460" s="248" t="s">
        <v>19</v>
      </c>
      <c r="F460" s="249" t="s">
        <v>166</v>
      </c>
      <c r="G460" s="247"/>
      <c r="H460" s="250">
        <v>242.34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163</v>
      </c>
      <c r="AU460" s="256" t="s">
        <v>88</v>
      </c>
      <c r="AV460" s="15" t="s">
        <v>160</v>
      </c>
      <c r="AW460" s="15" t="s">
        <v>37</v>
      </c>
      <c r="AX460" s="15" t="s">
        <v>86</v>
      </c>
      <c r="AY460" s="256" t="s">
        <v>153</v>
      </c>
    </row>
    <row r="461" s="2" customFormat="1" ht="24.15" customHeight="1">
      <c r="A461" s="40"/>
      <c r="B461" s="41"/>
      <c r="C461" s="206" t="s">
        <v>920</v>
      </c>
      <c r="D461" s="206" t="s">
        <v>155</v>
      </c>
      <c r="E461" s="207" t="s">
        <v>553</v>
      </c>
      <c r="F461" s="208" t="s">
        <v>554</v>
      </c>
      <c r="G461" s="209" t="s">
        <v>223</v>
      </c>
      <c r="H461" s="210">
        <v>3392.7600000000002</v>
      </c>
      <c r="I461" s="211"/>
      <c r="J461" s="212">
        <f>ROUND(I461*H461,2)</f>
        <v>0</v>
      </c>
      <c r="K461" s="208" t="s">
        <v>159</v>
      </c>
      <c r="L461" s="46"/>
      <c r="M461" s="213" t="s">
        <v>19</v>
      </c>
      <c r="N461" s="214" t="s">
        <v>49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160</v>
      </c>
      <c r="AT461" s="217" t="s">
        <v>155</v>
      </c>
      <c r="AU461" s="217" t="s">
        <v>88</v>
      </c>
      <c r="AY461" s="19" t="s">
        <v>153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86</v>
      </c>
      <c r="BK461" s="218">
        <f>ROUND(I461*H461,2)</f>
        <v>0</v>
      </c>
      <c r="BL461" s="19" t="s">
        <v>160</v>
      </c>
      <c r="BM461" s="217" t="s">
        <v>923</v>
      </c>
    </row>
    <row r="462" s="2" customFormat="1">
      <c r="A462" s="40"/>
      <c r="B462" s="41"/>
      <c r="C462" s="42"/>
      <c r="D462" s="219" t="s">
        <v>161</v>
      </c>
      <c r="E462" s="42"/>
      <c r="F462" s="220" t="s">
        <v>556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161</v>
      </c>
      <c r="AU462" s="19" t="s">
        <v>88</v>
      </c>
    </row>
    <row r="463" s="13" customFormat="1">
      <c r="A463" s="13"/>
      <c r="B463" s="224"/>
      <c r="C463" s="225"/>
      <c r="D463" s="226" t="s">
        <v>163</v>
      </c>
      <c r="E463" s="227" t="s">
        <v>19</v>
      </c>
      <c r="F463" s="228" t="s">
        <v>1908</v>
      </c>
      <c r="G463" s="225"/>
      <c r="H463" s="229">
        <v>3392.7600000000002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163</v>
      </c>
      <c r="AU463" s="235" t="s">
        <v>88</v>
      </c>
      <c r="AV463" s="13" t="s">
        <v>88</v>
      </c>
      <c r="AW463" s="13" t="s">
        <v>37</v>
      </c>
      <c r="AX463" s="13" t="s">
        <v>78</v>
      </c>
      <c r="AY463" s="235" t="s">
        <v>153</v>
      </c>
    </row>
    <row r="464" s="15" customFormat="1">
      <c r="A464" s="15"/>
      <c r="B464" s="246"/>
      <c r="C464" s="247"/>
      <c r="D464" s="226" t="s">
        <v>163</v>
      </c>
      <c r="E464" s="248" t="s">
        <v>19</v>
      </c>
      <c r="F464" s="249" t="s">
        <v>166</v>
      </c>
      <c r="G464" s="247"/>
      <c r="H464" s="250">
        <v>3392.7600000000002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163</v>
      </c>
      <c r="AU464" s="256" t="s">
        <v>88</v>
      </c>
      <c r="AV464" s="15" t="s">
        <v>160</v>
      </c>
      <c r="AW464" s="15" t="s">
        <v>37</v>
      </c>
      <c r="AX464" s="15" t="s">
        <v>86</v>
      </c>
      <c r="AY464" s="256" t="s">
        <v>153</v>
      </c>
    </row>
    <row r="465" s="2" customFormat="1" ht="24.15" customHeight="1">
      <c r="A465" s="40"/>
      <c r="B465" s="41"/>
      <c r="C465" s="206" t="s">
        <v>395</v>
      </c>
      <c r="D465" s="206" t="s">
        <v>155</v>
      </c>
      <c r="E465" s="207" t="s">
        <v>1275</v>
      </c>
      <c r="F465" s="208" t="s">
        <v>1276</v>
      </c>
      <c r="G465" s="209" t="s">
        <v>223</v>
      </c>
      <c r="H465" s="210">
        <v>81.122</v>
      </c>
      <c r="I465" s="211"/>
      <c r="J465" s="212">
        <f>ROUND(I465*H465,2)</f>
        <v>0</v>
      </c>
      <c r="K465" s="208" t="s">
        <v>159</v>
      </c>
      <c r="L465" s="46"/>
      <c r="M465" s="213" t="s">
        <v>19</v>
      </c>
      <c r="N465" s="214" t="s">
        <v>49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160</v>
      </c>
      <c r="AT465" s="217" t="s">
        <v>155</v>
      </c>
      <c r="AU465" s="217" t="s">
        <v>88</v>
      </c>
      <c r="AY465" s="19" t="s">
        <v>153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86</v>
      </c>
      <c r="BK465" s="218">
        <f>ROUND(I465*H465,2)</f>
        <v>0</v>
      </c>
      <c r="BL465" s="19" t="s">
        <v>160</v>
      </c>
      <c r="BM465" s="217" t="s">
        <v>926</v>
      </c>
    </row>
    <row r="466" s="2" customFormat="1">
      <c r="A466" s="40"/>
      <c r="B466" s="41"/>
      <c r="C466" s="42"/>
      <c r="D466" s="219" t="s">
        <v>161</v>
      </c>
      <c r="E466" s="42"/>
      <c r="F466" s="220" t="s">
        <v>1277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161</v>
      </c>
      <c r="AU466" s="19" t="s">
        <v>88</v>
      </c>
    </row>
    <row r="467" s="13" customFormat="1">
      <c r="A467" s="13"/>
      <c r="B467" s="224"/>
      <c r="C467" s="225"/>
      <c r="D467" s="226" t="s">
        <v>163</v>
      </c>
      <c r="E467" s="227" t="s">
        <v>19</v>
      </c>
      <c r="F467" s="228" t="s">
        <v>1909</v>
      </c>
      <c r="G467" s="225"/>
      <c r="H467" s="229">
        <v>323.46300000000002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163</v>
      </c>
      <c r="AU467" s="235" t="s">
        <v>88</v>
      </c>
      <c r="AV467" s="13" t="s">
        <v>88</v>
      </c>
      <c r="AW467" s="13" t="s">
        <v>37</v>
      </c>
      <c r="AX467" s="13" t="s">
        <v>78</v>
      </c>
      <c r="AY467" s="235" t="s">
        <v>153</v>
      </c>
    </row>
    <row r="468" s="13" customFormat="1">
      <c r="A468" s="13"/>
      <c r="B468" s="224"/>
      <c r="C468" s="225"/>
      <c r="D468" s="226" t="s">
        <v>163</v>
      </c>
      <c r="E468" s="227" t="s">
        <v>19</v>
      </c>
      <c r="F468" s="228" t="s">
        <v>1910</v>
      </c>
      <c r="G468" s="225"/>
      <c r="H468" s="229">
        <v>-242.34100000000001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163</v>
      </c>
      <c r="AU468" s="235" t="s">
        <v>88</v>
      </c>
      <c r="AV468" s="13" t="s">
        <v>88</v>
      </c>
      <c r="AW468" s="13" t="s">
        <v>37</v>
      </c>
      <c r="AX468" s="13" t="s">
        <v>78</v>
      </c>
      <c r="AY468" s="235" t="s">
        <v>153</v>
      </c>
    </row>
    <row r="469" s="14" customFormat="1">
      <c r="A469" s="14"/>
      <c r="B469" s="236"/>
      <c r="C469" s="237"/>
      <c r="D469" s="226" t="s">
        <v>163</v>
      </c>
      <c r="E469" s="238" t="s">
        <v>19</v>
      </c>
      <c r="F469" s="239" t="s">
        <v>1911</v>
      </c>
      <c r="G469" s="237"/>
      <c r="H469" s="238" t="s">
        <v>19</v>
      </c>
      <c r="I469" s="240"/>
      <c r="J469" s="237"/>
      <c r="K469" s="237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163</v>
      </c>
      <c r="AU469" s="245" t="s">
        <v>88</v>
      </c>
      <c r="AV469" s="14" t="s">
        <v>86</v>
      </c>
      <c r="AW469" s="14" t="s">
        <v>37</v>
      </c>
      <c r="AX469" s="14" t="s">
        <v>78</v>
      </c>
      <c r="AY469" s="245" t="s">
        <v>153</v>
      </c>
    </row>
    <row r="470" s="15" customFormat="1">
      <c r="A470" s="15"/>
      <c r="B470" s="246"/>
      <c r="C470" s="247"/>
      <c r="D470" s="226" t="s">
        <v>163</v>
      </c>
      <c r="E470" s="248" t="s">
        <v>19</v>
      </c>
      <c r="F470" s="249" t="s">
        <v>166</v>
      </c>
      <c r="G470" s="247"/>
      <c r="H470" s="250">
        <v>81.122000000000014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163</v>
      </c>
      <c r="AU470" s="256" t="s">
        <v>88</v>
      </c>
      <c r="AV470" s="15" t="s">
        <v>160</v>
      </c>
      <c r="AW470" s="15" t="s">
        <v>37</v>
      </c>
      <c r="AX470" s="15" t="s">
        <v>86</v>
      </c>
      <c r="AY470" s="256" t="s">
        <v>153</v>
      </c>
    </row>
    <row r="471" s="2" customFormat="1" ht="24.15" customHeight="1">
      <c r="A471" s="40"/>
      <c r="B471" s="41"/>
      <c r="C471" s="206" t="s">
        <v>931</v>
      </c>
      <c r="D471" s="206" t="s">
        <v>155</v>
      </c>
      <c r="E471" s="207" t="s">
        <v>1280</v>
      </c>
      <c r="F471" s="208" t="s">
        <v>554</v>
      </c>
      <c r="G471" s="209" t="s">
        <v>223</v>
      </c>
      <c r="H471" s="210">
        <v>1135.7080000000001</v>
      </c>
      <c r="I471" s="211"/>
      <c r="J471" s="212">
        <f>ROUND(I471*H471,2)</f>
        <v>0</v>
      </c>
      <c r="K471" s="208" t="s">
        <v>159</v>
      </c>
      <c r="L471" s="46"/>
      <c r="M471" s="213" t="s">
        <v>19</v>
      </c>
      <c r="N471" s="214" t="s">
        <v>49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160</v>
      </c>
      <c r="AT471" s="217" t="s">
        <v>155</v>
      </c>
      <c r="AU471" s="217" t="s">
        <v>88</v>
      </c>
      <c r="AY471" s="19" t="s">
        <v>153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86</v>
      </c>
      <c r="BK471" s="218">
        <f>ROUND(I471*H471,2)</f>
        <v>0</v>
      </c>
      <c r="BL471" s="19" t="s">
        <v>160</v>
      </c>
      <c r="BM471" s="217" t="s">
        <v>934</v>
      </c>
    </row>
    <row r="472" s="2" customFormat="1">
      <c r="A472" s="40"/>
      <c r="B472" s="41"/>
      <c r="C472" s="42"/>
      <c r="D472" s="219" t="s">
        <v>161</v>
      </c>
      <c r="E472" s="42"/>
      <c r="F472" s="220" t="s">
        <v>1281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161</v>
      </c>
      <c r="AU472" s="19" t="s">
        <v>88</v>
      </c>
    </row>
    <row r="473" s="13" customFormat="1">
      <c r="A473" s="13"/>
      <c r="B473" s="224"/>
      <c r="C473" s="225"/>
      <c r="D473" s="226" t="s">
        <v>163</v>
      </c>
      <c r="E473" s="227" t="s">
        <v>19</v>
      </c>
      <c r="F473" s="228" t="s">
        <v>1912</v>
      </c>
      <c r="G473" s="225"/>
      <c r="H473" s="229">
        <v>1135.7080000000001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163</v>
      </c>
      <c r="AU473" s="235" t="s">
        <v>88</v>
      </c>
      <c r="AV473" s="13" t="s">
        <v>88</v>
      </c>
      <c r="AW473" s="13" t="s">
        <v>37</v>
      </c>
      <c r="AX473" s="13" t="s">
        <v>78</v>
      </c>
      <c r="AY473" s="235" t="s">
        <v>153</v>
      </c>
    </row>
    <row r="474" s="15" customFormat="1">
      <c r="A474" s="15"/>
      <c r="B474" s="246"/>
      <c r="C474" s="247"/>
      <c r="D474" s="226" t="s">
        <v>163</v>
      </c>
      <c r="E474" s="248" t="s">
        <v>19</v>
      </c>
      <c r="F474" s="249" t="s">
        <v>166</v>
      </c>
      <c r="G474" s="247"/>
      <c r="H474" s="250">
        <v>1135.7080000000001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163</v>
      </c>
      <c r="AU474" s="256" t="s">
        <v>88</v>
      </c>
      <c r="AV474" s="15" t="s">
        <v>160</v>
      </c>
      <c r="AW474" s="15" t="s">
        <v>37</v>
      </c>
      <c r="AX474" s="15" t="s">
        <v>86</v>
      </c>
      <c r="AY474" s="256" t="s">
        <v>153</v>
      </c>
    </row>
    <row r="475" s="2" customFormat="1" ht="16.5" customHeight="1">
      <c r="A475" s="40"/>
      <c r="B475" s="41"/>
      <c r="C475" s="206" t="s">
        <v>400</v>
      </c>
      <c r="D475" s="206" t="s">
        <v>155</v>
      </c>
      <c r="E475" s="207" t="s">
        <v>559</v>
      </c>
      <c r="F475" s="208" t="s">
        <v>560</v>
      </c>
      <c r="G475" s="209" t="s">
        <v>223</v>
      </c>
      <c r="H475" s="210">
        <v>242.34</v>
      </c>
      <c r="I475" s="211"/>
      <c r="J475" s="212">
        <f>ROUND(I475*H475,2)</f>
        <v>0</v>
      </c>
      <c r="K475" s="208" t="s">
        <v>159</v>
      </c>
      <c r="L475" s="46"/>
      <c r="M475" s="213" t="s">
        <v>19</v>
      </c>
      <c r="N475" s="214" t="s">
        <v>49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160</v>
      </c>
      <c r="AT475" s="217" t="s">
        <v>155</v>
      </c>
      <c r="AU475" s="217" t="s">
        <v>88</v>
      </c>
      <c r="AY475" s="19" t="s">
        <v>153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86</v>
      </c>
      <c r="BK475" s="218">
        <f>ROUND(I475*H475,2)</f>
        <v>0</v>
      </c>
      <c r="BL475" s="19" t="s">
        <v>160</v>
      </c>
      <c r="BM475" s="217" t="s">
        <v>940</v>
      </c>
    </row>
    <row r="476" s="2" customFormat="1">
      <c r="A476" s="40"/>
      <c r="B476" s="41"/>
      <c r="C476" s="42"/>
      <c r="D476" s="219" t="s">
        <v>161</v>
      </c>
      <c r="E476" s="42"/>
      <c r="F476" s="220" t="s">
        <v>562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161</v>
      </c>
      <c r="AU476" s="19" t="s">
        <v>88</v>
      </c>
    </row>
    <row r="477" s="13" customFormat="1">
      <c r="A477" s="13"/>
      <c r="B477" s="224"/>
      <c r="C477" s="225"/>
      <c r="D477" s="226" t="s">
        <v>163</v>
      </c>
      <c r="E477" s="227" t="s">
        <v>19</v>
      </c>
      <c r="F477" s="228" t="s">
        <v>1913</v>
      </c>
      <c r="G477" s="225"/>
      <c r="H477" s="229">
        <v>242.34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163</v>
      </c>
      <c r="AU477" s="235" t="s">
        <v>88</v>
      </c>
      <c r="AV477" s="13" t="s">
        <v>88</v>
      </c>
      <c r="AW477" s="13" t="s">
        <v>37</v>
      </c>
      <c r="AX477" s="13" t="s">
        <v>78</v>
      </c>
      <c r="AY477" s="235" t="s">
        <v>153</v>
      </c>
    </row>
    <row r="478" s="15" customFormat="1">
      <c r="A478" s="15"/>
      <c r="B478" s="246"/>
      <c r="C478" s="247"/>
      <c r="D478" s="226" t="s">
        <v>163</v>
      </c>
      <c r="E478" s="248" t="s">
        <v>19</v>
      </c>
      <c r="F478" s="249" t="s">
        <v>166</v>
      </c>
      <c r="G478" s="247"/>
      <c r="H478" s="250">
        <v>242.34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163</v>
      </c>
      <c r="AU478" s="256" t="s">
        <v>88</v>
      </c>
      <c r="AV478" s="15" t="s">
        <v>160</v>
      </c>
      <c r="AW478" s="15" t="s">
        <v>37</v>
      </c>
      <c r="AX478" s="15" t="s">
        <v>86</v>
      </c>
      <c r="AY478" s="256" t="s">
        <v>153</v>
      </c>
    </row>
    <row r="479" s="2" customFormat="1" ht="16.5" customHeight="1">
      <c r="A479" s="40"/>
      <c r="B479" s="41"/>
      <c r="C479" s="206" t="s">
        <v>942</v>
      </c>
      <c r="D479" s="206" t="s">
        <v>155</v>
      </c>
      <c r="E479" s="207" t="s">
        <v>1284</v>
      </c>
      <c r="F479" s="208" t="s">
        <v>1285</v>
      </c>
      <c r="G479" s="209" t="s">
        <v>223</v>
      </c>
      <c r="H479" s="210">
        <v>81.122</v>
      </c>
      <c r="I479" s="211"/>
      <c r="J479" s="212">
        <f>ROUND(I479*H479,2)</f>
        <v>0</v>
      </c>
      <c r="K479" s="208" t="s">
        <v>159</v>
      </c>
      <c r="L479" s="46"/>
      <c r="M479" s="213" t="s">
        <v>19</v>
      </c>
      <c r="N479" s="214" t="s">
        <v>49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160</v>
      </c>
      <c r="AT479" s="217" t="s">
        <v>155</v>
      </c>
      <c r="AU479" s="217" t="s">
        <v>88</v>
      </c>
      <c r="AY479" s="19" t="s">
        <v>153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86</v>
      </c>
      <c r="BK479" s="218">
        <f>ROUND(I479*H479,2)</f>
        <v>0</v>
      </c>
      <c r="BL479" s="19" t="s">
        <v>160</v>
      </c>
      <c r="BM479" s="217" t="s">
        <v>945</v>
      </c>
    </row>
    <row r="480" s="2" customFormat="1">
      <c r="A480" s="40"/>
      <c r="B480" s="41"/>
      <c r="C480" s="42"/>
      <c r="D480" s="219" t="s">
        <v>161</v>
      </c>
      <c r="E480" s="42"/>
      <c r="F480" s="220" t="s">
        <v>1286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161</v>
      </c>
      <c r="AU480" s="19" t="s">
        <v>88</v>
      </c>
    </row>
    <row r="481" s="13" customFormat="1">
      <c r="A481" s="13"/>
      <c r="B481" s="224"/>
      <c r="C481" s="225"/>
      <c r="D481" s="226" t="s">
        <v>163</v>
      </c>
      <c r="E481" s="227" t="s">
        <v>19</v>
      </c>
      <c r="F481" s="228" t="s">
        <v>1914</v>
      </c>
      <c r="G481" s="225"/>
      <c r="H481" s="229">
        <v>81.122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163</v>
      </c>
      <c r="AU481" s="235" t="s">
        <v>88</v>
      </c>
      <c r="AV481" s="13" t="s">
        <v>88</v>
      </c>
      <c r="AW481" s="13" t="s">
        <v>37</v>
      </c>
      <c r="AX481" s="13" t="s">
        <v>78</v>
      </c>
      <c r="AY481" s="235" t="s">
        <v>153</v>
      </c>
    </row>
    <row r="482" s="15" customFormat="1">
      <c r="A482" s="15"/>
      <c r="B482" s="246"/>
      <c r="C482" s="247"/>
      <c r="D482" s="226" t="s">
        <v>163</v>
      </c>
      <c r="E482" s="248" t="s">
        <v>19</v>
      </c>
      <c r="F482" s="249" t="s">
        <v>166</v>
      </c>
      <c r="G482" s="247"/>
      <c r="H482" s="250">
        <v>81.122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163</v>
      </c>
      <c r="AU482" s="256" t="s">
        <v>88</v>
      </c>
      <c r="AV482" s="15" t="s">
        <v>160</v>
      </c>
      <c r="AW482" s="15" t="s">
        <v>37</v>
      </c>
      <c r="AX482" s="15" t="s">
        <v>86</v>
      </c>
      <c r="AY482" s="256" t="s">
        <v>153</v>
      </c>
    </row>
    <row r="483" s="2" customFormat="1" ht="24.15" customHeight="1">
      <c r="A483" s="40"/>
      <c r="B483" s="41"/>
      <c r="C483" s="206" t="s">
        <v>774</v>
      </c>
      <c r="D483" s="206" t="s">
        <v>155</v>
      </c>
      <c r="E483" s="207" t="s">
        <v>1288</v>
      </c>
      <c r="F483" s="208" t="s">
        <v>1289</v>
      </c>
      <c r="G483" s="209" t="s">
        <v>223</v>
      </c>
      <c r="H483" s="210">
        <v>29.600000000000001</v>
      </c>
      <c r="I483" s="211"/>
      <c r="J483" s="212">
        <f>ROUND(I483*H483,2)</f>
        <v>0</v>
      </c>
      <c r="K483" s="208" t="s">
        <v>159</v>
      </c>
      <c r="L483" s="46"/>
      <c r="M483" s="213" t="s">
        <v>19</v>
      </c>
      <c r="N483" s="214" t="s">
        <v>49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160</v>
      </c>
      <c r="AT483" s="217" t="s">
        <v>155</v>
      </c>
      <c r="AU483" s="217" t="s">
        <v>88</v>
      </c>
      <c r="AY483" s="19" t="s">
        <v>153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86</v>
      </c>
      <c r="BK483" s="218">
        <f>ROUND(I483*H483,2)</f>
        <v>0</v>
      </c>
      <c r="BL483" s="19" t="s">
        <v>160</v>
      </c>
      <c r="BM483" s="217" t="s">
        <v>948</v>
      </c>
    </row>
    <row r="484" s="2" customFormat="1">
      <c r="A484" s="40"/>
      <c r="B484" s="41"/>
      <c r="C484" s="42"/>
      <c r="D484" s="219" t="s">
        <v>161</v>
      </c>
      <c r="E484" s="42"/>
      <c r="F484" s="220" t="s">
        <v>1290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161</v>
      </c>
      <c r="AU484" s="19" t="s">
        <v>88</v>
      </c>
    </row>
    <row r="485" s="13" customFormat="1">
      <c r="A485" s="13"/>
      <c r="B485" s="224"/>
      <c r="C485" s="225"/>
      <c r="D485" s="226" t="s">
        <v>163</v>
      </c>
      <c r="E485" s="227" t="s">
        <v>19</v>
      </c>
      <c r="F485" s="228" t="s">
        <v>1915</v>
      </c>
      <c r="G485" s="225"/>
      <c r="H485" s="229">
        <v>28.800000000000001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163</v>
      </c>
      <c r="AU485" s="235" t="s">
        <v>88</v>
      </c>
      <c r="AV485" s="13" t="s">
        <v>88</v>
      </c>
      <c r="AW485" s="13" t="s">
        <v>37</v>
      </c>
      <c r="AX485" s="13" t="s">
        <v>78</v>
      </c>
      <c r="AY485" s="235" t="s">
        <v>153</v>
      </c>
    </row>
    <row r="486" s="14" customFormat="1">
      <c r="A486" s="14"/>
      <c r="B486" s="236"/>
      <c r="C486" s="237"/>
      <c r="D486" s="226" t="s">
        <v>163</v>
      </c>
      <c r="E486" s="238" t="s">
        <v>19</v>
      </c>
      <c r="F486" s="239" t="s">
        <v>1916</v>
      </c>
      <c r="G486" s="237"/>
      <c r="H486" s="238" t="s">
        <v>19</v>
      </c>
      <c r="I486" s="240"/>
      <c r="J486" s="237"/>
      <c r="K486" s="237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163</v>
      </c>
      <c r="AU486" s="245" t="s">
        <v>88</v>
      </c>
      <c r="AV486" s="14" t="s">
        <v>86</v>
      </c>
      <c r="AW486" s="14" t="s">
        <v>37</v>
      </c>
      <c r="AX486" s="14" t="s">
        <v>78</v>
      </c>
      <c r="AY486" s="245" t="s">
        <v>153</v>
      </c>
    </row>
    <row r="487" s="13" customFormat="1">
      <c r="A487" s="13"/>
      <c r="B487" s="224"/>
      <c r="C487" s="225"/>
      <c r="D487" s="226" t="s">
        <v>163</v>
      </c>
      <c r="E487" s="227" t="s">
        <v>19</v>
      </c>
      <c r="F487" s="228" t="s">
        <v>1917</v>
      </c>
      <c r="G487" s="225"/>
      <c r="H487" s="229">
        <v>0.80000000000000004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163</v>
      </c>
      <c r="AU487" s="235" t="s">
        <v>88</v>
      </c>
      <c r="AV487" s="13" t="s">
        <v>88</v>
      </c>
      <c r="AW487" s="13" t="s">
        <v>37</v>
      </c>
      <c r="AX487" s="13" t="s">
        <v>78</v>
      </c>
      <c r="AY487" s="235" t="s">
        <v>153</v>
      </c>
    </row>
    <row r="488" s="14" customFormat="1">
      <c r="A488" s="14"/>
      <c r="B488" s="236"/>
      <c r="C488" s="237"/>
      <c r="D488" s="226" t="s">
        <v>163</v>
      </c>
      <c r="E488" s="238" t="s">
        <v>19</v>
      </c>
      <c r="F488" s="239" t="s">
        <v>1918</v>
      </c>
      <c r="G488" s="237"/>
      <c r="H488" s="238" t="s">
        <v>19</v>
      </c>
      <c r="I488" s="240"/>
      <c r="J488" s="237"/>
      <c r="K488" s="237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163</v>
      </c>
      <c r="AU488" s="245" t="s">
        <v>88</v>
      </c>
      <c r="AV488" s="14" t="s">
        <v>86</v>
      </c>
      <c r="AW488" s="14" t="s">
        <v>37</v>
      </c>
      <c r="AX488" s="14" t="s">
        <v>78</v>
      </c>
      <c r="AY488" s="245" t="s">
        <v>153</v>
      </c>
    </row>
    <row r="489" s="15" customFormat="1">
      <c r="A489" s="15"/>
      <c r="B489" s="246"/>
      <c r="C489" s="247"/>
      <c r="D489" s="226" t="s">
        <v>163</v>
      </c>
      <c r="E489" s="248" t="s">
        <v>19</v>
      </c>
      <c r="F489" s="249" t="s">
        <v>166</v>
      </c>
      <c r="G489" s="247"/>
      <c r="H489" s="250">
        <v>29.600000000000001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163</v>
      </c>
      <c r="AU489" s="256" t="s">
        <v>88</v>
      </c>
      <c r="AV489" s="15" t="s">
        <v>160</v>
      </c>
      <c r="AW489" s="15" t="s">
        <v>37</v>
      </c>
      <c r="AX489" s="15" t="s">
        <v>86</v>
      </c>
      <c r="AY489" s="256" t="s">
        <v>153</v>
      </c>
    </row>
    <row r="490" s="2" customFormat="1" ht="24.15" customHeight="1">
      <c r="A490" s="40"/>
      <c r="B490" s="41"/>
      <c r="C490" s="206" t="s">
        <v>949</v>
      </c>
      <c r="D490" s="206" t="s">
        <v>155</v>
      </c>
      <c r="E490" s="207" t="s">
        <v>1919</v>
      </c>
      <c r="F490" s="208" t="s">
        <v>1920</v>
      </c>
      <c r="G490" s="209" t="s">
        <v>223</v>
      </c>
      <c r="H490" s="210">
        <v>51.521999999999998</v>
      </c>
      <c r="I490" s="211"/>
      <c r="J490" s="212">
        <f>ROUND(I490*H490,2)</f>
        <v>0</v>
      </c>
      <c r="K490" s="208" t="s">
        <v>159</v>
      </c>
      <c r="L490" s="46"/>
      <c r="M490" s="213" t="s">
        <v>19</v>
      </c>
      <c r="N490" s="214" t="s">
        <v>49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160</v>
      </c>
      <c r="AT490" s="217" t="s">
        <v>155</v>
      </c>
      <c r="AU490" s="217" t="s">
        <v>88</v>
      </c>
      <c r="AY490" s="19" t="s">
        <v>153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86</v>
      </c>
      <c r="BK490" s="218">
        <f>ROUND(I490*H490,2)</f>
        <v>0</v>
      </c>
      <c r="BL490" s="19" t="s">
        <v>160</v>
      </c>
      <c r="BM490" s="217" t="s">
        <v>952</v>
      </c>
    </row>
    <row r="491" s="2" customFormat="1">
      <c r="A491" s="40"/>
      <c r="B491" s="41"/>
      <c r="C491" s="42"/>
      <c r="D491" s="219" t="s">
        <v>161</v>
      </c>
      <c r="E491" s="42"/>
      <c r="F491" s="220" t="s">
        <v>1921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161</v>
      </c>
      <c r="AU491" s="19" t="s">
        <v>88</v>
      </c>
    </row>
    <row r="492" s="13" customFormat="1">
      <c r="A492" s="13"/>
      <c r="B492" s="224"/>
      <c r="C492" s="225"/>
      <c r="D492" s="226" t="s">
        <v>163</v>
      </c>
      <c r="E492" s="227" t="s">
        <v>19</v>
      </c>
      <c r="F492" s="228" t="s">
        <v>1914</v>
      </c>
      <c r="G492" s="225"/>
      <c r="H492" s="229">
        <v>81.122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163</v>
      </c>
      <c r="AU492" s="235" t="s">
        <v>88</v>
      </c>
      <c r="AV492" s="13" t="s">
        <v>88</v>
      </c>
      <c r="AW492" s="13" t="s">
        <v>37</v>
      </c>
      <c r="AX492" s="13" t="s">
        <v>78</v>
      </c>
      <c r="AY492" s="235" t="s">
        <v>153</v>
      </c>
    </row>
    <row r="493" s="13" customFormat="1">
      <c r="A493" s="13"/>
      <c r="B493" s="224"/>
      <c r="C493" s="225"/>
      <c r="D493" s="226" t="s">
        <v>163</v>
      </c>
      <c r="E493" s="227" t="s">
        <v>19</v>
      </c>
      <c r="F493" s="228" t="s">
        <v>1922</v>
      </c>
      <c r="G493" s="225"/>
      <c r="H493" s="229">
        <v>-29.600000000000001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163</v>
      </c>
      <c r="AU493" s="235" t="s">
        <v>88</v>
      </c>
      <c r="AV493" s="13" t="s">
        <v>88</v>
      </c>
      <c r="AW493" s="13" t="s">
        <v>37</v>
      </c>
      <c r="AX493" s="13" t="s">
        <v>78</v>
      </c>
      <c r="AY493" s="235" t="s">
        <v>153</v>
      </c>
    </row>
    <row r="494" s="15" customFormat="1">
      <c r="A494" s="15"/>
      <c r="B494" s="246"/>
      <c r="C494" s="247"/>
      <c r="D494" s="226" t="s">
        <v>163</v>
      </c>
      <c r="E494" s="248" t="s">
        <v>19</v>
      </c>
      <c r="F494" s="249" t="s">
        <v>166</v>
      </c>
      <c r="G494" s="247"/>
      <c r="H494" s="250">
        <v>51.521999999999998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163</v>
      </c>
      <c r="AU494" s="256" t="s">
        <v>88</v>
      </c>
      <c r="AV494" s="15" t="s">
        <v>160</v>
      </c>
      <c r="AW494" s="15" t="s">
        <v>37</v>
      </c>
      <c r="AX494" s="15" t="s">
        <v>86</v>
      </c>
      <c r="AY494" s="256" t="s">
        <v>153</v>
      </c>
    </row>
    <row r="495" s="2" customFormat="1" ht="24.15" customHeight="1">
      <c r="A495" s="40"/>
      <c r="B495" s="41"/>
      <c r="C495" s="206" t="s">
        <v>408</v>
      </c>
      <c r="D495" s="206" t="s">
        <v>155</v>
      </c>
      <c r="E495" s="207" t="s">
        <v>563</v>
      </c>
      <c r="F495" s="208" t="s">
        <v>564</v>
      </c>
      <c r="G495" s="209" t="s">
        <v>223</v>
      </c>
      <c r="H495" s="210">
        <v>56.545999999999999</v>
      </c>
      <c r="I495" s="211"/>
      <c r="J495" s="212">
        <f>ROUND(I495*H495,2)</f>
        <v>0</v>
      </c>
      <c r="K495" s="208" t="s">
        <v>159</v>
      </c>
      <c r="L495" s="46"/>
      <c r="M495" s="213" t="s">
        <v>19</v>
      </c>
      <c r="N495" s="214" t="s">
        <v>49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160</v>
      </c>
      <c r="AT495" s="217" t="s">
        <v>155</v>
      </c>
      <c r="AU495" s="217" t="s">
        <v>88</v>
      </c>
      <c r="AY495" s="19" t="s">
        <v>153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86</v>
      </c>
      <c r="BK495" s="218">
        <f>ROUND(I495*H495,2)</f>
        <v>0</v>
      </c>
      <c r="BL495" s="19" t="s">
        <v>160</v>
      </c>
      <c r="BM495" s="217" t="s">
        <v>955</v>
      </c>
    </row>
    <row r="496" s="2" customFormat="1">
      <c r="A496" s="40"/>
      <c r="B496" s="41"/>
      <c r="C496" s="42"/>
      <c r="D496" s="219" t="s">
        <v>161</v>
      </c>
      <c r="E496" s="42"/>
      <c r="F496" s="220" t="s">
        <v>566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161</v>
      </c>
      <c r="AU496" s="19" t="s">
        <v>88</v>
      </c>
    </row>
    <row r="497" s="13" customFormat="1">
      <c r="A497" s="13"/>
      <c r="B497" s="224"/>
      <c r="C497" s="225"/>
      <c r="D497" s="226" t="s">
        <v>163</v>
      </c>
      <c r="E497" s="227" t="s">
        <v>19</v>
      </c>
      <c r="F497" s="228" t="s">
        <v>1906</v>
      </c>
      <c r="G497" s="225"/>
      <c r="H497" s="229">
        <v>56.545999999999999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163</v>
      </c>
      <c r="AU497" s="235" t="s">
        <v>88</v>
      </c>
      <c r="AV497" s="13" t="s">
        <v>88</v>
      </c>
      <c r="AW497" s="13" t="s">
        <v>37</v>
      </c>
      <c r="AX497" s="13" t="s">
        <v>78</v>
      </c>
      <c r="AY497" s="235" t="s">
        <v>153</v>
      </c>
    </row>
    <row r="498" s="14" customFormat="1">
      <c r="A498" s="14"/>
      <c r="B498" s="236"/>
      <c r="C498" s="237"/>
      <c r="D498" s="226" t="s">
        <v>163</v>
      </c>
      <c r="E498" s="238" t="s">
        <v>19</v>
      </c>
      <c r="F498" s="239" t="s">
        <v>1923</v>
      </c>
      <c r="G498" s="237"/>
      <c r="H498" s="238" t="s">
        <v>19</v>
      </c>
      <c r="I498" s="240"/>
      <c r="J498" s="237"/>
      <c r="K498" s="237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163</v>
      </c>
      <c r="AU498" s="245" t="s">
        <v>88</v>
      </c>
      <c r="AV498" s="14" t="s">
        <v>86</v>
      </c>
      <c r="AW498" s="14" t="s">
        <v>37</v>
      </c>
      <c r="AX498" s="14" t="s">
        <v>78</v>
      </c>
      <c r="AY498" s="245" t="s">
        <v>153</v>
      </c>
    </row>
    <row r="499" s="15" customFormat="1">
      <c r="A499" s="15"/>
      <c r="B499" s="246"/>
      <c r="C499" s="247"/>
      <c r="D499" s="226" t="s">
        <v>163</v>
      </c>
      <c r="E499" s="248" t="s">
        <v>19</v>
      </c>
      <c r="F499" s="249" t="s">
        <v>166</v>
      </c>
      <c r="G499" s="247"/>
      <c r="H499" s="250">
        <v>56.545999999999999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163</v>
      </c>
      <c r="AU499" s="256" t="s">
        <v>88</v>
      </c>
      <c r="AV499" s="15" t="s">
        <v>160</v>
      </c>
      <c r="AW499" s="15" t="s">
        <v>37</v>
      </c>
      <c r="AX499" s="15" t="s">
        <v>86</v>
      </c>
      <c r="AY499" s="256" t="s">
        <v>153</v>
      </c>
    </row>
    <row r="500" s="12" customFormat="1" ht="22.8" customHeight="1">
      <c r="A500" s="12"/>
      <c r="B500" s="190"/>
      <c r="C500" s="191"/>
      <c r="D500" s="192" t="s">
        <v>77</v>
      </c>
      <c r="E500" s="204" t="s">
        <v>570</v>
      </c>
      <c r="F500" s="204" t="s">
        <v>571</v>
      </c>
      <c r="G500" s="191"/>
      <c r="H500" s="191"/>
      <c r="I500" s="194"/>
      <c r="J500" s="205">
        <f>BK500</f>
        <v>0</v>
      </c>
      <c r="K500" s="191"/>
      <c r="L500" s="196"/>
      <c r="M500" s="197"/>
      <c r="N500" s="198"/>
      <c r="O500" s="198"/>
      <c r="P500" s="199">
        <f>SUM(P501:P502)</f>
        <v>0</v>
      </c>
      <c r="Q500" s="198"/>
      <c r="R500" s="199">
        <f>SUM(R501:R502)</f>
        <v>0</v>
      </c>
      <c r="S500" s="198"/>
      <c r="T500" s="200">
        <f>SUM(T501:T502)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1" t="s">
        <v>86</v>
      </c>
      <c r="AT500" s="202" t="s">
        <v>77</v>
      </c>
      <c r="AU500" s="202" t="s">
        <v>86</v>
      </c>
      <c r="AY500" s="201" t="s">
        <v>153</v>
      </c>
      <c r="BK500" s="203">
        <f>SUM(BK501:BK502)</f>
        <v>0</v>
      </c>
    </row>
    <row r="501" s="2" customFormat="1" ht="24.15" customHeight="1">
      <c r="A501" s="40"/>
      <c r="B501" s="41"/>
      <c r="C501" s="206" t="s">
        <v>958</v>
      </c>
      <c r="D501" s="206" t="s">
        <v>155</v>
      </c>
      <c r="E501" s="207" t="s">
        <v>1293</v>
      </c>
      <c r="F501" s="208" t="s">
        <v>1294</v>
      </c>
      <c r="G501" s="209" t="s">
        <v>223</v>
      </c>
      <c r="H501" s="210">
        <v>1009.361</v>
      </c>
      <c r="I501" s="211"/>
      <c r="J501" s="212">
        <f>ROUND(I501*H501,2)</f>
        <v>0</v>
      </c>
      <c r="K501" s="208" t="s">
        <v>159</v>
      </c>
      <c r="L501" s="46"/>
      <c r="M501" s="213" t="s">
        <v>19</v>
      </c>
      <c r="N501" s="214" t="s">
        <v>49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160</v>
      </c>
      <c r="AT501" s="217" t="s">
        <v>155</v>
      </c>
      <c r="AU501" s="217" t="s">
        <v>88</v>
      </c>
      <c r="AY501" s="19" t="s">
        <v>153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86</v>
      </c>
      <c r="BK501" s="218">
        <f>ROUND(I501*H501,2)</f>
        <v>0</v>
      </c>
      <c r="BL501" s="19" t="s">
        <v>160</v>
      </c>
      <c r="BM501" s="217" t="s">
        <v>959</v>
      </c>
    </row>
    <row r="502" s="2" customFormat="1">
      <c r="A502" s="40"/>
      <c r="B502" s="41"/>
      <c r="C502" s="42"/>
      <c r="D502" s="219" t="s">
        <v>161</v>
      </c>
      <c r="E502" s="42"/>
      <c r="F502" s="220" t="s">
        <v>1295</v>
      </c>
      <c r="G502" s="42"/>
      <c r="H502" s="42"/>
      <c r="I502" s="221"/>
      <c r="J502" s="42"/>
      <c r="K502" s="42"/>
      <c r="L502" s="46"/>
      <c r="M502" s="267"/>
      <c r="N502" s="268"/>
      <c r="O502" s="269"/>
      <c r="P502" s="269"/>
      <c r="Q502" s="269"/>
      <c r="R502" s="269"/>
      <c r="S502" s="269"/>
      <c r="T502" s="27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161</v>
      </c>
      <c r="AU502" s="19" t="s">
        <v>88</v>
      </c>
    </row>
    <row r="503" s="2" customFormat="1" ht="6.96" customHeight="1">
      <c r="A503" s="40"/>
      <c r="B503" s="61"/>
      <c r="C503" s="62"/>
      <c r="D503" s="62"/>
      <c r="E503" s="62"/>
      <c r="F503" s="62"/>
      <c r="G503" s="62"/>
      <c r="H503" s="62"/>
      <c r="I503" s="62"/>
      <c r="J503" s="62"/>
      <c r="K503" s="62"/>
      <c r="L503" s="46"/>
      <c r="M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</sheetData>
  <sheetProtection sheet="1" autoFilter="0" formatColumns="0" formatRows="0" objects="1" scenarios="1" spinCount="100000" saltValue="nReg1c015xCl8Z405GdJy8x/QUAQG3qK/GDpffy+Q1DiYsn1uYxxESBql9BSmDN5SHO/NZhjF97emDNHJ4Ra+Q==" hashValue="W4PoBbmJ+R6ZIefTvMGOo3BIRYStrZ1HOePweoTh5ZRr3i7VMeqwT2M5FEbUL7G5PPQUTCxhdx0mScvUGBd5Rw==" algorithmName="SHA-512" password="CC35"/>
  <autoFilter ref="C86:K5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2/113107241"/>
    <hyperlink ref="F100" r:id="rId2" display="https://podminky.urs.cz/item/CS_URS_2023_02/113204111"/>
    <hyperlink ref="F105" r:id="rId3" display="https://podminky.urs.cz/item/CS_URS_2023_02/122452205"/>
    <hyperlink ref="F112" r:id="rId4" display="https://podminky.urs.cz/item/CS_URS_2023_02/132351104"/>
    <hyperlink ref="F122" r:id="rId5" display="https://podminky.urs.cz/item/CS_URS_2023_02/162351123"/>
    <hyperlink ref="F127" r:id="rId6" display="https://podminky.urs.cz/item/CS_URS_2023_02/162751137"/>
    <hyperlink ref="F133" r:id="rId7" display="https://podminky.urs.cz/item/CS_URS_2023_02/162751139"/>
    <hyperlink ref="F137" r:id="rId8" display="https://podminky.urs.cz/item/CS_URS_2023_02/167103101"/>
    <hyperlink ref="F142" r:id="rId9" display="https://podminky.urs.cz/item/CS_URS_2023_02/171112121"/>
    <hyperlink ref="F151" r:id="rId10" display="https://podminky.urs.cz/item/CS_URS_2023_02/171152101"/>
    <hyperlink ref="F156" r:id="rId11" display="https://podminky.urs.cz/item/CS_URS_2023_02/171201231"/>
    <hyperlink ref="F160" r:id="rId12" display="https://podminky.urs.cz/item/CS_URS_2023_02/171251201"/>
    <hyperlink ref="F165" r:id="rId13" display="https://podminky.urs.cz/item/CS_URS_2023_02/174151101"/>
    <hyperlink ref="F170" r:id="rId14" display="https://podminky.urs.cz/item/CS_URS_2023_02/175151101"/>
    <hyperlink ref="F177" r:id="rId15" display="https://podminky.urs.cz/item/CS_URS_2023_02/181252305"/>
    <hyperlink ref="F182" r:id="rId16" display="https://podminky.urs.cz/item/CS_URS_2023_02/451573111"/>
    <hyperlink ref="F191" r:id="rId17" display="https://podminky.urs.cz/item/CS_URS_2023_02/564831011"/>
    <hyperlink ref="F199" r:id="rId18" display="https://podminky.urs.cz/item/CS_URS_2023_02/564831111"/>
    <hyperlink ref="F204" r:id="rId19" display="https://podminky.urs.cz/item/CS_URS_2023_02/564851011"/>
    <hyperlink ref="F212" r:id="rId20" display="https://podminky.urs.cz/item/CS_URS_2023_02/564851111"/>
    <hyperlink ref="F217" r:id="rId21" display="https://podminky.urs.cz/item/CS_URS_2023_02/564851111"/>
    <hyperlink ref="F226" r:id="rId22" display="https://podminky.urs.cz/item/CS_URS_2023_02/564952111"/>
    <hyperlink ref="F239" r:id="rId23" display="https://podminky.urs.cz/item/CS_URS_2023_02/571908111"/>
    <hyperlink ref="F244" r:id="rId24" display="https://podminky.urs.cz/item/CS_URS_2023_02/573111111"/>
    <hyperlink ref="F269" r:id="rId25" display="https://podminky.urs.cz/item/CS_URS_2023_02/591211111"/>
    <hyperlink ref="F278" r:id="rId26" display="https://podminky.urs.cz/item/CS_URS_2023_02/591211111"/>
    <hyperlink ref="F286" r:id="rId27" display="https://podminky.urs.cz/item/CS_URS_2023_02/591411111"/>
    <hyperlink ref="F294" r:id="rId28" display="https://podminky.urs.cz/item/CS_URS_2023_02/596211110"/>
    <hyperlink ref="F302" r:id="rId29" display="https://podminky.urs.cz/item/CS_URS_2023_02/596211130"/>
    <hyperlink ref="F310" r:id="rId30" display="https://podminky.urs.cz/item/CS_URS_2023_02/596211130"/>
    <hyperlink ref="F318" r:id="rId31" display="https://podminky.urs.cz/item/CS_URS_2023_02/596211231"/>
    <hyperlink ref="F326" r:id="rId32" display="https://podminky.urs.cz/item/CS_URS_2023_02/596811120"/>
    <hyperlink ref="F335" r:id="rId33" display="https://podminky.urs.cz/item/CS_URS_2023_02/871315231"/>
    <hyperlink ref="F339" r:id="rId34" display="https://podminky.urs.cz/item/CS_URS_2023_02/877310320"/>
    <hyperlink ref="F352" r:id="rId35" display="https://podminky.urs.cz/item/CS_URS_2023_02/914111111"/>
    <hyperlink ref="F359" r:id="rId36" display="https://podminky.urs.cz/item/CS_URS_2023_02/914511112"/>
    <hyperlink ref="F368" r:id="rId37" display="https://podminky.urs.cz/item/CS_URS_2023_02/915223121"/>
    <hyperlink ref="F373" r:id="rId38" display="https://podminky.urs.cz/item/CS_URS_2023_02/916111123"/>
    <hyperlink ref="F381" r:id="rId39" display="https://podminky.urs.cz/item/CS_URS_2023_02/916131213"/>
    <hyperlink ref="F389" r:id="rId40" display="https://podminky.urs.cz/item/CS_URS_2023_02/916231213"/>
    <hyperlink ref="F397" r:id="rId41" display="https://podminky.urs.cz/item/CS_URS_2023_02/916241113"/>
    <hyperlink ref="F405" r:id="rId42" display="https://podminky.urs.cz/item/CS_URS_2023_02/916331112"/>
    <hyperlink ref="F413" r:id="rId43" display="https://podminky.urs.cz/item/CS_URS_2023_02/916991121"/>
    <hyperlink ref="F417" r:id="rId44" display="https://podminky.urs.cz/item/CS_URS_2023_02/919411111"/>
    <hyperlink ref="F419" r:id="rId45" display="https://podminky.urs.cz/item/CS_URS_2023_02/919521110"/>
    <hyperlink ref="F428" r:id="rId46" display="https://podminky.urs.cz/item/CS_URS_2023_02/919535557"/>
    <hyperlink ref="F432" r:id="rId47" display="https://podminky.urs.cz/item/CS_URS_2023_02/935932411"/>
    <hyperlink ref="F437" r:id="rId48" display="https://podminky.urs.cz/item/CS_URS_2023_02/935932611"/>
    <hyperlink ref="F441" r:id="rId49" display="https://podminky.urs.cz/item/CS_URS_2023_02/938902205"/>
    <hyperlink ref="F446" r:id="rId50" display="https://podminky.urs.cz/item/CS_URS_2023_02/961044111"/>
    <hyperlink ref="F451" r:id="rId51" display="https://podminky.urs.cz/item/CS_URS_2023_02/966008112"/>
    <hyperlink ref="F457" r:id="rId52" display="https://podminky.urs.cz/item/CS_URS_2023_02/997221551"/>
    <hyperlink ref="F462" r:id="rId53" display="https://podminky.urs.cz/item/CS_URS_2023_02/997221559"/>
    <hyperlink ref="F466" r:id="rId54" display="https://podminky.urs.cz/item/CS_URS_2023_02/997221561"/>
    <hyperlink ref="F472" r:id="rId55" display="https://podminky.urs.cz/item/CS_URS_2023_02/997221569"/>
    <hyperlink ref="F476" r:id="rId56" display="https://podminky.urs.cz/item/CS_URS_2023_02/997221611"/>
    <hyperlink ref="F480" r:id="rId57" display="https://podminky.urs.cz/item/CS_URS_2023_02/997221612"/>
    <hyperlink ref="F484" r:id="rId58" display="https://podminky.urs.cz/item/CS_URS_2023_02/997221615"/>
    <hyperlink ref="F491" r:id="rId59" display="https://podminky.urs.cz/item/CS_URS_2023_02/997221625"/>
    <hyperlink ref="F496" r:id="rId60" display="https://podminky.urs.cz/item/CS_URS_2023_02/997221875"/>
    <hyperlink ref="F502" r:id="rId61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ROUND((SUM(BE84:BE104)),  2)</f>
        <v>0</v>
      </c>
      <c r="G33" s="40"/>
      <c r="H33" s="40"/>
      <c r="I33" s="150">
        <v>0.20999999999999999</v>
      </c>
      <c r="J33" s="149">
        <f>ROUND(((SUM(BE84:BE104))*I33),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ROUND((SUM(BF84:BF104)),  2)</f>
        <v>0</v>
      </c>
      <c r="G34" s="40"/>
      <c r="H34" s="40"/>
      <c r="I34" s="150">
        <v>0.12</v>
      </c>
      <c r="J34" s="149">
        <f>ROUND(((SUM(BF84:BF104))*I34),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ROUND((SUM(BG84:BG104)),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ROUND((SUM(BH84:BH104)),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ROUND((SUM(BI84:BI104)),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SKA7210 - Vedlejší a ostatní náklady SO 105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580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1050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581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1051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II-117 Lipnice - Spálené Poříčí , ( úsek IV , úsek V )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SKA7210 - Vedlejší a ostatní náklady SO 105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13. 5. 2024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SÚS PK, příspěvková organizace</v>
      </c>
      <c r="G80" s="42"/>
      <c r="H80" s="42"/>
      <c r="I80" s="34" t="s">
        <v>33</v>
      </c>
      <c r="J80" s="38" t="str">
        <f>E21</f>
        <v>Projekční kancelář Ing.Škubalová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Straka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139</v>
      </c>
      <c r="D83" s="182" t="s">
        <v>63</v>
      </c>
      <c r="E83" s="182" t="s">
        <v>59</v>
      </c>
      <c r="F83" s="182" t="s">
        <v>60</v>
      </c>
      <c r="G83" s="182" t="s">
        <v>140</v>
      </c>
      <c r="H83" s="182" t="s">
        <v>141</v>
      </c>
      <c r="I83" s="182" t="s">
        <v>142</v>
      </c>
      <c r="J83" s="182" t="s">
        <v>127</v>
      </c>
      <c r="K83" s="183" t="s">
        <v>143</v>
      </c>
      <c r="L83" s="184"/>
      <c r="M83" s="94" t="s">
        <v>19</v>
      </c>
      <c r="N83" s="95" t="s">
        <v>48</v>
      </c>
      <c r="O83" s="95" t="s">
        <v>144</v>
      </c>
      <c r="P83" s="95" t="s">
        <v>145</v>
      </c>
      <c r="Q83" s="95" t="s">
        <v>146</v>
      </c>
      <c r="R83" s="95" t="s">
        <v>147</v>
      </c>
      <c r="S83" s="95" t="s">
        <v>148</v>
      </c>
      <c r="T83" s="96" t="s">
        <v>149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77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77</v>
      </c>
      <c r="E85" s="193" t="s">
        <v>1036</v>
      </c>
      <c r="F85" s="193" t="s">
        <v>1037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P86+P96+P99+P102</f>
        <v>0</v>
      </c>
      <c r="Q85" s="198"/>
      <c r="R85" s="199">
        <f>R86+R96+R99+R102</f>
        <v>0</v>
      </c>
      <c r="S85" s="198"/>
      <c r="T85" s="200">
        <f>T86+T96+T99+T102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191</v>
      </c>
      <c r="AT85" s="202" t="s">
        <v>77</v>
      </c>
      <c r="AU85" s="202" t="s">
        <v>78</v>
      </c>
      <c r="AY85" s="201" t="s">
        <v>153</v>
      </c>
      <c r="BK85" s="203">
        <f>BK86+BK96+BK99+BK102</f>
        <v>0</v>
      </c>
    </row>
    <row r="86" s="12" customFormat="1" ht="22.8" customHeight="1">
      <c r="A86" s="12"/>
      <c r="B86" s="190"/>
      <c r="C86" s="191"/>
      <c r="D86" s="192" t="s">
        <v>77</v>
      </c>
      <c r="E86" s="204" t="s">
        <v>1052</v>
      </c>
      <c r="F86" s="204" t="s">
        <v>1053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SUM(P87:P95)</f>
        <v>0</v>
      </c>
      <c r="Q86" s="198"/>
      <c r="R86" s="199">
        <f>SUM(R87:R95)</f>
        <v>0</v>
      </c>
      <c r="S86" s="198"/>
      <c r="T86" s="200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191</v>
      </c>
      <c r="AT86" s="202" t="s">
        <v>77</v>
      </c>
      <c r="AU86" s="202" t="s">
        <v>86</v>
      </c>
      <c r="AY86" s="201" t="s">
        <v>153</v>
      </c>
      <c r="BK86" s="203">
        <f>SUM(BK87:BK95)</f>
        <v>0</v>
      </c>
    </row>
    <row r="87" s="2" customFormat="1" ht="16.5" customHeight="1">
      <c r="A87" s="40"/>
      <c r="B87" s="41"/>
      <c r="C87" s="206" t="s">
        <v>86</v>
      </c>
      <c r="D87" s="206" t="s">
        <v>155</v>
      </c>
      <c r="E87" s="207" t="s">
        <v>1054</v>
      </c>
      <c r="F87" s="208" t="s">
        <v>1055</v>
      </c>
      <c r="G87" s="209" t="s">
        <v>1042</v>
      </c>
      <c r="H87" s="210">
        <v>1</v>
      </c>
      <c r="I87" s="211"/>
      <c r="J87" s="212">
        <f>ROUND(I87*H87,2)</f>
        <v>0</v>
      </c>
      <c r="K87" s="208" t="s">
        <v>159</v>
      </c>
      <c r="L87" s="46"/>
      <c r="M87" s="213" t="s">
        <v>19</v>
      </c>
      <c r="N87" s="214" t="s">
        <v>49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160</v>
      </c>
      <c r="AT87" s="217" t="s">
        <v>155</v>
      </c>
      <c r="AU87" s="217" t="s">
        <v>88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86</v>
      </c>
      <c r="BK87" s="218">
        <f>ROUND(I87*H87,2)</f>
        <v>0</v>
      </c>
      <c r="BL87" s="19" t="s">
        <v>160</v>
      </c>
      <c r="BM87" s="217" t="s">
        <v>88</v>
      </c>
    </row>
    <row r="88" s="2" customFormat="1">
      <c r="A88" s="40"/>
      <c r="B88" s="41"/>
      <c r="C88" s="42"/>
      <c r="D88" s="219" t="s">
        <v>161</v>
      </c>
      <c r="E88" s="42"/>
      <c r="F88" s="220" t="s">
        <v>1056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88</v>
      </c>
    </row>
    <row r="89" s="2" customFormat="1" ht="16.5" customHeight="1">
      <c r="A89" s="40"/>
      <c r="B89" s="41"/>
      <c r="C89" s="206" t="s">
        <v>88</v>
      </c>
      <c r="D89" s="206" t="s">
        <v>155</v>
      </c>
      <c r="E89" s="207" t="s">
        <v>1057</v>
      </c>
      <c r="F89" s="208" t="s">
        <v>1058</v>
      </c>
      <c r="G89" s="209" t="s">
        <v>1042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160</v>
      </c>
      <c r="AT89" s="217" t="s">
        <v>155</v>
      </c>
      <c r="AU89" s="217" t="s">
        <v>88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86</v>
      </c>
      <c r="BK89" s="218">
        <f>ROUND(I89*H89,2)</f>
        <v>0</v>
      </c>
      <c r="BL89" s="19" t="s">
        <v>160</v>
      </c>
      <c r="BM89" s="217" t="s">
        <v>160</v>
      </c>
    </row>
    <row r="90" s="2" customFormat="1" ht="16.5" customHeight="1">
      <c r="A90" s="40"/>
      <c r="B90" s="41"/>
      <c r="C90" s="206" t="s">
        <v>170</v>
      </c>
      <c r="D90" s="206" t="s">
        <v>155</v>
      </c>
      <c r="E90" s="207" t="s">
        <v>1059</v>
      </c>
      <c r="F90" s="208" t="s">
        <v>1060</v>
      </c>
      <c r="G90" s="209" t="s">
        <v>1042</v>
      </c>
      <c r="H90" s="210">
        <v>1</v>
      </c>
      <c r="I90" s="211"/>
      <c r="J90" s="212">
        <f>ROUND(I90*H90,2)</f>
        <v>0</v>
      </c>
      <c r="K90" s="208" t="s">
        <v>159</v>
      </c>
      <c r="L90" s="46"/>
      <c r="M90" s="213" t="s">
        <v>19</v>
      </c>
      <c r="N90" s="214" t="s">
        <v>49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88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86</v>
      </c>
      <c r="BK90" s="218">
        <f>ROUND(I90*H90,2)</f>
        <v>0</v>
      </c>
      <c r="BL90" s="19" t="s">
        <v>160</v>
      </c>
      <c r="BM90" s="217" t="s">
        <v>174</v>
      </c>
    </row>
    <row r="91" s="2" customFormat="1">
      <c r="A91" s="40"/>
      <c r="B91" s="41"/>
      <c r="C91" s="42"/>
      <c r="D91" s="219" t="s">
        <v>161</v>
      </c>
      <c r="E91" s="42"/>
      <c r="F91" s="220" t="s">
        <v>1061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161</v>
      </c>
      <c r="AU91" s="19" t="s">
        <v>88</v>
      </c>
    </row>
    <row r="92" s="2" customFormat="1" ht="16.5" customHeight="1">
      <c r="A92" s="40"/>
      <c r="B92" s="41"/>
      <c r="C92" s="206" t="s">
        <v>160</v>
      </c>
      <c r="D92" s="206" t="s">
        <v>155</v>
      </c>
      <c r="E92" s="207" t="s">
        <v>1062</v>
      </c>
      <c r="F92" s="208" t="s">
        <v>1063</v>
      </c>
      <c r="G92" s="209" t="s">
        <v>1042</v>
      </c>
      <c r="H92" s="210">
        <v>1</v>
      </c>
      <c r="I92" s="211"/>
      <c r="J92" s="212">
        <f>ROUND(I92*H92,2)</f>
        <v>0</v>
      </c>
      <c r="K92" s="208" t="s">
        <v>159</v>
      </c>
      <c r="L92" s="46"/>
      <c r="M92" s="213" t="s">
        <v>19</v>
      </c>
      <c r="N92" s="214" t="s">
        <v>49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160</v>
      </c>
      <c r="AT92" s="217" t="s">
        <v>155</v>
      </c>
      <c r="AU92" s="217" t="s">
        <v>88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86</v>
      </c>
      <c r="BK92" s="218">
        <f>ROUND(I92*H92,2)</f>
        <v>0</v>
      </c>
      <c r="BL92" s="19" t="s">
        <v>160</v>
      </c>
      <c r="BM92" s="217" t="s">
        <v>182</v>
      </c>
    </row>
    <row r="93" s="2" customFormat="1">
      <c r="A93" s="40"/>
      <c r="B93" s="41"/>
      <c r="C93" s="42"/>
      <c r="D93" s="219" t="s">
        <v>161</v>
      </c>
      <c r="E93" s="42"/>
      <c r="F93" s="220" t="s">
        <v>1064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161</v>
      </c>
      <c r="AU93" s="19" t="s">
        <v>88</v>
      </c>
    </row>
    <row r="94" s="2" customFormat="1" ht="16.5" customHeight="1">
      <c r="A94" s="40"/>
      <c r="B94" s="41"/>
      <c r="C94" s="206" t="s">
        <v>191</v>
      </c>
      <c r="D94" s="206" t="s">
        <v>155</v>
      </c>
      <c r="E94" s="207" t="s">
        <v>1065</v>
      </c>
      <c r="F94" s="208" t="s">
        <v>1066</v>
      </c>
      <c r="G94" s="209" t="s">
        <v>1042</v>
      </c>
      <c r="H94" s="210">
        <v>1</v>
      </c>
      <c r="I94" s="211"/>
      <c r="J94" s="212">
        <f>ROUND(I94*H94,2)</f>
        <v>0</v>
      </c>
      <c r="K94" s="208" t="s">
        <v>159</v>
      </c>
      <c r="L94" s="46"/>
      <c r="M94" s="213" t="s">
        <v>19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160</v>
      </c>
      <c r="AT94" s="217" t="s">
        <v>155</v>
      </c>
      <c r="AU94" s="217" t="s">
        <v>88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86</v>
      </c>
      <c r="BK94" s="218">
        <f>ROUND(I94*H94,2)</f>
        <v>0</v>
      </c>
      <c r="BL94" s="19" t="s">
        <v>160</v>
      </c>
      <c r="BM94" s="217" t="s">
        <v>194</v>
      </c>
    </row>
    <row r="95" s="2" customFormat="1">
      <c r="A95" s="40"/>
      <c r="B95" s="41"/>
      <c r="C95" s="42"/>
      <c r="D95" s="219" t="s">
        <v>161</v>
      </c>
      <c r="E95" s="42"/>
      <c r="F95" s="220" t="s">
        <v>1067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88</v>
      </c>
    </row>
    <row r="96" s="12" customFormat="1" ht="22.8" customHeight="1">
      <c r="A96" s="12"/>
      <c r="B96" s="190"/>
      <c r="C96" s="191"/>
      <c r="D96" s="192" t="s">
        <v>77</v>
      </c>
      <c r="E96" s="204" t="s">
        <v>1071</v>
      </c>
      <c r="F96" s="204" t="s">
        <v>1072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SUM(P97:P98)</f>
        <v>0</v>
      </c>
      <c r="Q96" s="198"/>
      <c r="R96" s="199">
        <f>SUM(R97:R98)</f>
        <v>0</v>
      </c>
      <c r="S96" s="198"/>
      <c r="T96" s="200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191</v>
      </c>
      <c r="AT96" s="202" t="s">
        <v>77</v>
      </c>
      <c r="AU96" s="202" t="s">
        <v>86</v>
      </c>
      <c r="AY96" s="201" t="s">
        <v>153</v>
      </c>
      <c r="BK96" s="203">
        <f>SUM(BK97:BK98)</f>
        <v>0</v>
      </c>
    </row>
    <row r="97" s="2" customFormat="1" ht="24.15" customHeight="1">
      <c r="A97" s="40"/>
      <c r="B97" s="41"/>
      <c r="C97" s="206" t="s">
        <v>174</v>
      </c>
      <c r="D97" s="206" t="s">
        <v>155</v>
      </c>
      <c r="E97" s="207" t="s">
        <v>1073</v>
      </c>
      <c r="F97" s="208" t="s">
        <v>1074</v>
      </c>
      <c r="G97" s="209" t="s">
        <v>1042</v>
      </c>
      <c r="H97" s="210">
        <v>1</v>
      </c>
      <c r="I97" s="211"/>
      <c r="J97" s="212">
        <f>ROUND(I97*H97,2)</f>
        <v>0</v>
      </c>
      <c r="K97" s="208" t="s">
        <v>159</v>
      </c>
      <c r="L97" s="46"/>
      <c r="M97" s="213" t="s">
        <v>19</v>
      </c>
      <c r="N97" s="214" t="s">
        <v>49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160</v>
      </c>
      <c r="AT97" s="217" t="s">
        <v>155</v>
      </c>
      <c r="AU97" s="217" t="s">
        <v>88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86</v>
      </c>
      <c r="BK97" s="218">
        <f>ROUND(I97*H97,2)</f>
        <v>0</v>
      </c>
      <c r="BL97" s="19" t="s">
        <v>160</v>
      </c>
      <c r="BM97" s="217" t="s">
        <v>8</v>
      </c>
    </row>
    <row r="98" s="2" customFormat="1">
      <c r="A98" s="40"/>
      <c r="B98" s="41"/>
      <c r="C98" s="42"/>
      <c r="D98" s="219" t="s">
        <v>161</v>
      </c>
      <c r="E98" s="42"/>
      <c r="F98" s="220" t="s">
        <v>1075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88</v>
      </c>
    </row>
    <row r="99" s="12" customFormat="1" ht="22.8" customHeight="1">
      <c r="A99" s="12"/>
      <c r="B99" s="190"/>
      <c r="C99" s="191"/>
      <c r="D99" s="192" t="s">
        <v>77</v>
      </c>
      <c r="E99" s="204" t="s">
        <v>1038</v>
      </c>
      <c r="F99" s="204" t="s">
        <v>1039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SUM(P100:P101)</f>
        <v>0</v>
      </c>
      <c r="Q99" s="198"/>
      <c r="R99" s="199">
        <f>SUM(R100:R101)</f>
        <v>0</v>
      </c>
      <c r="S99" s="198"/>
      <c r="T99" s="20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191</v>
      </c>
      <c r="AT99" s="202" t="s">
        <v>77</v>
      </c>
      <c r="AU99" s="202" t="s">
        <v>86</v>
      </c>
      <c r="AY99" s="201" t="s">
        <v>153</v>
      </c>
      <c r="BK99" s="203">
        <f>SUM(BK100:BK101)</f>
        <v>0</v>
      </c>
    </row>
    <row r="100" s="2" customFormat="1" ht="16.5" customHeight="1">
      <c r="A100" s="40"/>
      <c r="B100" s="41"/>
      <c r="C100" s="206" t="s">
        <v>203</v>
      </c>
      <c r="D100" s="206" t="s">
        <v>155</v>
      </c>
      <c r="E100" s="207" t="s">
        <v>1076</v>
      </c>
      <c r="F100" s="208" t="s">
        <v>1077</v>
      </c>
      <c r="G100" s="209" t="s">
        <v>1042</v>
      </c>
      <c r="H100" s="210">
        <v>1</v>
      </c>
      <c r="I100" s="211"/>
      <c r="J100" s="212">
        <f>ROUND(I100*H100,2)</f>
        <v>0</v>
      </c>
      <c r="K100" s="208" t="s">
        <v>159</v>
      </c>
      <c r="L100" s="46"/>
      <c r="M100" s="213" t="s">
        <v>19</v>
      </c>
      <c r="N100" s="214" t="s">
        <v>49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160</v>
      </c>
      <c r="AT100" s="217" t="s">
        <v>155</v>
      </c>
      <c r="AU100" s="217" t="s">
        <v>88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86</v>
      </c>
      <c r="BK100" s="218">
        <f>ROUND(I100*H100,2)</f>
        <v>0</v>
      </c>
      <c r="BL100" s="19" t="s">
        <v>160</v>
      </c>
      <c r="BM100" s="217" t="s">
        <v>206</v>
      </c>
    </row>
    <row r="101" s="2" customFormat="1">
      <c r="A101" s="40"/>
      <c r="B101" s="41"/>
      <c r="C101" s="42"/>
      <c r="D101" s="219" t="s">
        <v>161</v>
      </c>
      <c r="E101" s="42"/>
      <c r="F101" s="220" t="s">
        <v>1078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88</v>
      </c>
    </row>
    <row r="102" s="12" customFormat="1" ht="22.8" customHeight="1">
      <c r="A102" s="12"/>
      <c r="B102" s="190"/>
      <c r="C102" s="191"/>
      <c r="D102" s="192" t="s">
        <v>77</v>
      </c>
      <c r="E102" s="204" t="s">
        <v>1079</v>
      </c>
      <c r="F102" s="204" t="s">
        <v>1080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SUM(P103:P104)</f>
        <v>0</v>
      </c>
      <c r="Q102" s="198"/>
      <c r="R102" s="199">
        <f>SUM(R103:R104)</f>
        <v>0</v>
      </c>
      <c r="S102" s="198"/>
      <c r="T102" s="20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191</v>
      </c>
      <c r="AT102" s="202" t="s">
        <v>77</v>
      </c>
      <c r="AU102" s="202" t="s">
        <v>86</v>
      </c>
      <c r="AY102" s="201" t="s">
        <v>153</v>
      </c>
      <c r="BK102" s="203">
        <f>SUM(BK103:BK104)</f>
        <v>0</v>
      </c>
    </row>
    <row r="103" s="2" customFormat="1" ht="16.5" customHeight="1">
      <c r="A103" s="40"/>
      <c r="B103" s="41"/>
      <c r="C103" s="206" t="s">
        <v>182</v>
      </c>
      <c r="D103" s="206" t="s">
        <v>155</v>
      </c>
      <c r="E103" s="207" t="s">
        <v>1081</v>
      </c>
      <c r="F103" s="208" t="s">
        <v>1082</v>
      </c>
      <c r="G103" s="209" t="s">
        <v>1042</v>
      </c>
      <c r="H103" s="210">
        <v>1</v>
      </c>
      <c r="I103" s="211"/>
      <c r="J103" s="212">
        <f>ROUND(I103*H103,2)</f>
        <v>0</v>
      </c>
      <c r="K103" s="208" t="s">
        <v>159</v>
      </c>
      <c r="L103" s="46"/>
      <c r="M103" s="213" t="s">
        <v>19</v>
      </c>
      <c r="N103" s="214" t="s">
        <v>49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160</v>
      </c>
      <c r="AT103" s="217" t="s">
        <v>155</v>
      </c>
      <c r="AU103" s="217" t="s">
        <v>88</v>
      </c>
      <c r="AY103" s="19" t="s">
        <v>153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86</v>
      </c>
      <c r="BK103" s="218">
        <f>ROUND(I103*H103,2)</f>
        <v>0</v>
      </c>
      <c r="BL103" s="19" t="s">
        <v>160</v>
      </c>
      <c r="BM103" s="217" t="s">
        <v>211</v>
      </c>
    </row>
    <row r="104" s="2" customFormat="1">
      <c r="A104" s="40"/>
      <c r="B104" s="41"/>
      <c r="C104" s="42"/>
      <c r="D104" s="219" t="s">
        <v>161</v>
      </c>
      <c r="E104" s="42"/>
      <c r="F104" s="220" t="s">
        <v>1083</v>
      </c>
      <c r="G104" s="42"/>
      <c r="H104" s="42"/>
      <c r="I104" s="221"/>
      <c r="J104" s="42"/>
      <c r="K104" s="42"/>
      <c r="L104" s="46"/>
      <c r="M104" s="267"/>
      <c r="N104" s="268"/>
      <c r="O104" s="269"/>
      <c r="P104" s="269"/>
      <c r="Q104" s="269"/>
      <c r="R104" s="269"/>
      <c r="S104" s="269"/>
      <c r="T104" s="27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88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syQmIxozUhPPLYwETmkXeIqLPCmpKA1Cr0ptNqT2FfVNCOKrdkwSOezjwZKIB/bx7KvkD+QwASdtPYAF93hpFQ==" hashValue="oOT3Yk63xATOzNmPzxQrF3wvl8tW0+M6CaesRKrS2/2vdYHSvYCR/tUwlUZdNv6Ms5zvqXonPWb9Jz97RlGxmw==" algorithmName="SHA-512" password="CC35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103000"/>
    <hyperlink ref="F91" r:id="rId2" display="https://podminky.urs.cz/item/CS_URS_2023_02/012303000"/>
    <hyperlink ref="F93" r:id="rId3" display="https://podminky.urs.cz/item/CS_URS_2023_02/012403000"/>
    <hyperlink ref="F95" r:id="rId4" display="https://podminky.urs.cz/item/CS_URS_2023_02/013254000"/>
    <hyperlink ref="F98" r:id="rId5" display="https://podminky.urs.cz/item/CS_URS_2023_02/030001000"/>
    <hyperlink ref="F101" r:id="rId6" display="https://podminky.urs.cz/item/CS_URS_2023_02/043002000"/>
    <hyperlink ref="F104" r:id="rId7" display="https://podminky.urs.cz/item/CS_URS_2023_02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ROUND((SUM(BE85:BE160)),  2)</f>
        <v>0</v>
      </c>
      <c r="G33" s="40"/>
      <c r="H33" s="40"/>
      <c r="I33" s="150">
        <v>0.20999999999999999</v>
      </c>
      <c r="J33" s="149">
        <f>ROUND(((SUM(BE85:BE160))*I33),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ROUND((SUM(BF85:BF160)),  2)</f>
        <v>0</v>
      </c>
      <c r="G34" s="40"/>
      <c r="H34" s="40"/>
      <c r="I34" s="150">
        <v>0.12</v>
      </c>
      <c r="J34" s="149">
        <f>ROUND(((SUM(BF85:BF160))*I34),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ROUND((SUM(BG85:BG160)),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ROUND((SUM(BH85:BH160)),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ROUND((SUM(BI85:BI160)),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SKA7211 - SO 401  Veřejné osvětlení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1926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1927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1928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1929</v>
      </c>
      <c r="E63" s="176"/>
      <c r="F63" s="176"/>
      <c r="G63" s="176"/>
      <c r="H63" s="176"/>
      <c r="I63" s="176"/>
      <c r="J63" s="177">
        <f>J119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1930</v>
      </c>
      <c r="E64" s="176"/>
      <c r="F64" s="176"/>
      <c r="G64" s="176"/>
      <c r="H64" s="176"/>
      <c r="I64" s="176"/>
      <c r="J64" s="177">
        <f>J123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1931</v>
      </c>
      <c r="E65" s="176"/>
      <c r="F65" s="176"/>
      <c r="G65" s="176"/>
      <c r="H65" s="176"/>
      <c r="I65" s="176"/>
      <c r="J65" s="177">
        <f>J159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II-117 Lipnice - Spálené Poříčí , ( úsek IV , úsek V )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SKA7211 - SO 401  Veřejné osvětlení 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13. 5. 2024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SÚS PK, příspěvková organizace</v>
      </c>
      <c r="G81" s="42"/>
      <c r="H81" s="42"/>
      <c r="I81" s="34" t="s">
        <v>33</v>
      </c>
      <c r="J81" s="38" t="str">
        <f>E21</f>
        <v>Projekční kancelář Ing.Škubalová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Straka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139</v>
      </c>
      <c r="D84" s="182" t="s">
        <v>63</v>
      </c>
      <c r="E84" s="182" t="s">
        <v>59</v>
      </c>
      <c r="F84" s="182" t="s">
        <v>60</v>
      </c>
      <c r="G84" s="182" t="s">
        <v>140</v>
      </c>
      <c r="H84" s="182" t="s">
        <v>141</v>
      </c>
      <c r="I84" s="182" t="s">
        <v>142</v>
      </c>
      <c r="J84" s="182" t="s">
        <v>127</v>
      </c>
      <c r="K84" s="183" t="s">
        <v>143</v>
      </c>
      <c r="L84" s="184"/>
      <c r="M84" s="94" t="s">
        <v>19</v>
      </c>
      <c r="N84" s="95" t="s">
        <v>48</v>
      </c>
      <c r="O84" s="95" t="s">
        <v>144</v>
      </c>
      <c r="P84" s="95" t="s">
        <v>145</v>
      </c>
      <c r="Q84" s="95" t="s">
        <v>146</v>
      </c>
      <c r="R84" s="95" t="s">
        <v>147</v>
      </c>
      <c r="S84" s="95" t="s">
        <v>148</v>
      </c>
      <c r="T84" s="96" t="s">
        <v>149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128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77</v>
      </c>
      <c r="E86" s="193" t="s">
        <v>220</v>
      </c>
      <c r="F86" s="193" t="s">
        <v>1932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P87+P112+P119+P123+P159</f>
        <v>0</v>
      </c>
      <c r="Q86" s="198"/>
      <c r="R86" s="199">
        <f>R87+R112+R119+R123+R159</f>
        <v>0</v>
      </c>
      <c r="S86" s="198"/>
      <c r="T86" s="200">
        <f>T87+T112+T119+T123+T159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170</v>
      </c>
      <c r="AT86" s="202" t="s">
        <v>77</v>
      </c>
      <c r="AU86" s="202" t="s">
        <v>78</v>
      </c>
      <c r="AY86" s="201" t="s">
        <v>153</v>
      </c>
      <c r="BK86" s="203">
        <f>BK87+BK112+BK119+BK123+BK159</f>
        <v>0</v>
      </c>
    </row>
    <row r="87" s="12" customFormat="1" ht="22.8" customHeight="1">
      <c r="A87" s="12"/>
      <c r="B87" s="190"/>
      <c r="C87" s="191"/>
      <c r="D87" s="192" t="s">
        <v>77</v>
      </c>
      <c r="E87" s="204" t="s">
        <v>1933</v>
      </c>
      <c r="F87" s="204" t="s">
        <v>1934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SUM(P88:P111)</f>
        <v>0</v>
      </c>
      <c r="Q87" s="198"/>
      <c r="R87" s="199">
        <f>SUM(R88:R111)</f>
        <v>0</v>
      </c>
      <c r="S87" s="198"/>
      <c r="T87" s="200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170</v>
      </c>
      <c r="AT87" s="202" t="s">
        <v>77</v>
      </c>
      <c r="AU87" s="202" t="s">
        <v>86</v>
      </c>
      <c r="AY87" s="201" t="s">
        <v>153</v>
      </c>
      <c r="BK87" s="203">
        <f>SUM(BK88:BK111)</f>
        <v>0</v>
      </c>
    </row>
    <row r="88" s="2" customFormat="1" ht="16.5" customHeight="1">
      <c r="A88" s="40"/>
      <c r="B88" s="41"/>
      <c r="C88" s="206" t="s">
        <v>86</v>
      </c>
      <c r="D88" s="206" t="s">
        <v>155</v>
      </c>
      <c r="E88" s="207" t="s">
        <v>1935</v>
      </c>
      <c r="F88" s="208" t="s">
        <v>1936</v>
      </c>
      <c r="G88" s="209" t="s">
        <v>341</v>
      </c>
      <c r="H88" s="210">
        <v>3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332</v>
      </c>
      <c r="AT88" s="217" t="s">
        <v>155</v>
      </c>
      <c r="AU88" s="217" t="s">
        <v>88</v>
      </c>
      <c r="AY88" s="19" t="s">
        <v>153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86</v>
      </c>
      <c r="BK88" s="218">
        <f>ROUND(I88*H88,2)</f>
        <v>0</v>
      </c>
      <c r="BL88" s="19" t="s">
        <v>332</v>
      </c>
      <c r="BM88" s="217" t="s">
        <v>88</v>
      </c>
    </row>
    <row r="89" s="2" customFormat="1" ht="16.5" customHeight="1">
      <c r="A89" s="40"/>
      <c r="B89" s="41"/>
      <c r="C89" s="206" t="s">
        <v>88</v>
      </c>
      <c r="D89" s="206" t="s">
        <v>155</v>
      </c>
      <c r="E89" s="207" t="s">
        <v>1937</v>
      </c>
      <c r="F89" s="208" t="s">
        <v>1938</v>
      </c>
      <c r="G89" s="209" t="s">
        <v>341</v>
      </c>
      <c r="H89" s="210">
        <v>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332</v>
      </c>
      <c r="AT89" s="217" t="s">
        <v>155</v>
      </c>
      <c r="AU89" s="217" t="s">
        <v>88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86</v>
      </c>
      <c r="BK89" s="218">
        <f>ROUND(I89*H89,2)</f>
        <v>0</v>
      </c>
      <c r="BL89" s="19" t="s">
        <v>332</v>
      </c>
      <c r="BM89" s="217" t="s">
        <v>160</v>
      </c>
    </row>
    <row r="90" s="2" customFormat="1" ht="16.5" customHeight="1">
      <c r="A90" s="40"/>
      <c r="B90" s="41"/>
      <c r="C90" s="206" t="s">
        <v>170</v>
      </c>
      <c r="D90" s="206" t="s">
        <v>155</v>
      </c>
      <c r="E90" s="207" t="s">
        <v>1939</v>
      </c>
      <c r="F90" s="208" t="s">
        <v>1940</v>
      </c>
      <c r="G90" s="209" t="s">
        <v>341</v>
      </c>
      <c r="H90" s="210">
        <v>2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332</v>
      </c>
      <c r="AT90" s="217" t="s">
        <v>155</v>
      </c>
      <c r="AU90" s="217" t="s">
        <v>88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86</v>
      </c>
      <c r="BK90" s="218">
        <f>ROUND(I90*H90,2)</f>
        <v>0</v>
      </c>
      <c r="BL90" s="19" t="s">
        <v>332</v>
      </c>
      <c r="BM90" s="217" t="s">
        <v>174</v>
      </c>
    </row>
    <row r="91" s="2" customFormat="1" ht="16.5" customHeight="1">
      <c r="A91" s="40"/>
      <c r="B91" s="41"/>
      <c r="C91" s="206" t="s">
        <v>160</v>
      </c>
      <c r="D91" s="206" t="s">
        <v>155</v>
      </c>
      <c r="E91" s="207" t="s">
        <v>1941</v>
      </c>
      <c r="F91" s="208" t="s">
        <v>1942</v>
      </c>
      <c r="G91" s="209" t="s">
        <v>341</v>
      </c>
      <c r="H91" s="210">
        <v>2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332</v>
      </c>
      <c r="AT91" s="217" t="s">
        <v>155</v>
      </c>
      <c r="AU91" s="217" t="s">
        <v>88</v>
      </c>
      <c r="AY91" s="19" t="s">
        <v>153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86</v>
      </c>
      <c r="BK91" s="218">
        <f>ROUND(I91*H91,2)</f>
        <v>0</v>
      </c>
      <c r="BL91" s="19" t="s">
        <v>332</v>
      </c>
      <c r="BM91" s="217" t="s">
        <v>182</v>
      </c>
    </row>
    <row r="92" s="2" customFormat="1" ht="16.5" customHeight="1">
      <c r="A92" s="40"/>
      <c r="B92" s="41"/>
      <c r="C92" s="206" t="s">
        <v>191</v>
      </c>
      <c r="D92" s="206" t="s">
        <v>155</v>
      </c>
      <c r="E92" s="207" t="s">
        <v>1943</v>
      </c>
      <c r="F92" s="208" t="s">
        <v>1944</v>
      </c>
      <c r="G92" s="209" t="s">
        <v>341</v>
      </c>
      <c r="H92" s="210">
        <v>4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332</v>
      </c>
      <c r="AT92" s="217" t="s">
        <v>155</v>
      </c>
      <c r="AU92" s="217" t="s">
        <v>88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86</v>
      </c>
      <c r="BK92" s="218">
        <f>ROUND(I92*H92,2)</f>
        <v>0</v>
      </c>
      <c r="BL92" s="19" t="s">
        <v>332</v>
      </c>
      <c r="BM92" s="217" t="s">
        <v>194</v>
      </c>
    </row>
    <row r="93" s="2" customFormat="1" ht="16.5" customHeight="1">
      <c r="A93" s="40"/>
      <c r="B93" s="41"/>
      <c r="C93" s="206" t="s">
        <v>174</v>
      </c>
      <c r="D93" s="206" t="s">
        <v>155</v>
      </c>
      <c r="E93" s="207" t="s">
        <v>1945</v>
      </c>
      <c r="F93" s="208" t="s">
        <v>1946</v>
      </c>
      <c r="G93" s="209" t="s">
        <v>341</v>
      </c>
      <c r="H93" s="210">
        <v>4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332</v>
      </c>
      <c r="AT93" s="217" t="s">
        <v>155</v>
      </c>
      <c r="AU93" s="217" t="s">
        <v>88</v>
      </c>
      <c r="AY93" s="19" t="s">
        <v>153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86</v>
      </c>
      <c r="BK93" s="218">
        <f>ROUND(I93*H93,2)</f>
        <v>0</v>
      </c>
      <c r="BL93" s="19" t="s">
        <v>332</v>
      </c>
      <c r="BM93" s="217" t="s">
        <v>8</v>
      </c>
    </row>
    <row r="94" s="2" customFormat="1" ht="16.5" customHeight="1">
      <c r="A94" s="40"/>
      <c r="B94" s="41"/>
      <c r="C94" s="206" t="s">
        <v>203</v>
      </c>
      <c r="D94" s="206" t="s">
        <v>155</v>
      </c>
      <c r="E94" s="207" t="s">
        <v>1947</v>
      </c>
      <c r="F94" s="208" t="s">
        <v>1948</v>
      </c>
      <c r="G94" s="209" t="s">
        <v>341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332</v>
      </c>
      <c r="AT94" s="217" t="s">
        <v>155</v>
      </c>
      <c r="AU94" s="217" t="s">
        <v>88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86</v>
      </c>
      <c r="BK94" s="218">
        <f>ROUND(I94*H94,2)</f>
        <v>0</v>
      </c>
      <c r="BL94" s="19" t="s">
        <v>332</v>
      </c>
      <c r="BM94" s="217" t="s">
        <v>206</v>
      </c>
    </row>
    <row r="95" s="2" customFormat="1" ht="16.5" customHeight="1">
      <c r="A95" s="40"/>
      <c r="B95" s="41"/>
      <c r="C95" s="206" t="s">
        <v>182</v>
      </c>
      <c r="D95" s="206" t="s">
        <v>155</v>
      </c>
      <c r="E95" s="207" t="s">
        <v>1949</v>
      </c>
      <c r="F95" s="208" t="s">
        <v>1950</v>
      </c>
      <c r="G95" s="209" t="s">
        <v>274</v>
      </c>
      <c r="H95" s="210">
        <v>98</v>
      </c>
      <c r="I95" s="211"/>
      <c r="J95" s="212">
        <f>ROUND(I95*H95,2)</f>
        <v>0</v>
      </c>
      <c r="K95" s="208" t="s">
        <v>159</v>
      </c>
      <c r="L95" s="46"/>
      <c r="M95" s="213" t="s">
        <v>19</v>
      </c>
      <c r="N95" s="214" t="s">
        <v>49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332</v>
      </c>
      <c r="AT95" s="217" t="s">
        <v>155</v>
      </c>
      <c r="AU95" s="217" t="s">
        <v>88</v>
      </c>
      <c r="AY95" s="19" t="s">
        <v>153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86</v>
      </c>
      <c r="BK95" s="218">
        <f>ROUND(I95*H95,2)</f>
        <v>0</v>
      </c>
      <c r="BL95" s="19" t="s">
        <v>332</v>
      </c>
      <c r="BM95" s="217" t="s">
        <v>211</v>
      </c>
    </row>
    <row r="96" s="2" customFormat="1">
      <c r="A96" s="40"/>
      <c r="B96" s="41"/>
      <c r="C96" s="42"/>
      <c r="D96" s="219" t="s">
        <v>161</v>
      </c>
      <c r="E96" s="42"/>
      <c r="F96" s="220" t="s">
        <v>1951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161</v>
      </c>
      <c r="AU96" s="19" t="s">
        <v>88</v>
      </c>
    </row>
    <row r="97" s="2" customFormat="1" ht="16.5" customHeight="1">
      <c r="A97" s="40"/>
      <c r="B97" s="41"/>
      <c r="C97" s="206" t="s">
        <v>213</v>
      </c>
      <c r="D97" s="206" t="s">
        <v>155</v>
      </c>
      <c r="E97" s="207" t="s">
        <v>1952</v>
      </c>
      <c r="F97" s="208" t="s">
        <v>1953</v>
      </c>
      <c r="G97" s="209" t="s">
        <v>274</v>
      </c>
      <c r="H97" s="210">
        <v>102</v>
      </c>
      <c r="I97" s="211"/>
      <c r="J97" s="212">
        <f>ROUND(I97*H97,2)</f>
        <v>0</v>
      </c>
      <c r="K97" s="208" t="s">
        <v>159</v>
      </c>
      <c r="L97" s="46"/>
      <c r="M97" s="213" t="s">
        <v>19</v>
      </c>
      <c r="N97" s="214" t="s">
        <v>49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332</v>
      </c>
      <c r="AT97" s="217" t="s">
        <v>155</v>
      </c>
      <c r="AU97" s="217" t="s">
        <v>88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86</v>
      </c>
      <c r="BK97" s="218">
        <f>ROUND(I97*H97,2)</f>
        <v>0</v>
      </c>
      <c r="BL97" s="19" t="s">
        <v>332</v>
      </c>
      <c r="BM97" s="217" t="s">
        <v>216</v>
      </c>
    </row>
    <row r="98" s="2" customFormat="1">
      <c r="A98" s="40"/>
      <c r="B98" s="41"/>
      <c r="C98" s="42"/>
      <c r="D98" s="219" t="s">
        <v>161</v>
      </c>
      <c r="E98" s="42"/>
      <c r="F98" s="220" t="s">
        <v>1954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88</v>
      </c>
    </row>
    <row r="99" s="2" customFormat="1" ht="16.5" customHeight="1">
      <c r="A99" s="40"/>
      <c r="B99" s="41"/>
      <c r="C99" s="206" t="s">
        <v>194</v>
      </c>
      <c r="D99" s="206" t="s">
        <v>155</v>
      </c>
      <c r="E99" s="207" t="s">
        <v>1955</v>
      </c>
      <c r="F99" s="208" t="s">
        <v>1956</v>
      </c>
      <c r="G99" s="209" t="s">
        <v>1042</v>
      </c>
      <c r="H99" s="210">
        <v>1</v>
      </c>
      <c r="I99" s="211"/>
      <c r="J99" s="212">
        <f>ROUND(I99*H99,2)</f>
        <v>0</v>
      </c>
      <c r="K99" s="208" t="s">
        <v>159</v>
      </c>
      <c r="L99" s="46"/>
      <c r="M99" s="213" t="s">
        <v>19</v>
      </c>
      <c r="N99" s="214" t="s">
        <v>49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332</v>
      </c>
      <c r="AT99" s="217" t="s">
        <v>155</v>
      </c>
      <c r="AU99" s="217" t="s">
        <v>88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86</v>
      </c>
      <c r="BK99" s="218">
        <f>ROUND(I99*H99,2)</f>
        <v>0</v>
      </c>
      <c r="BL99" s="19" t="s">
        <v>332</v>
      </c>
      <c r="BM99" s="217" t="s">
        <v>224</v>
      </c>
    </row>
    <row r="100" s="2" customFormat="1">
      <c r="A100" s="40"/>
      <c r="B100" s="41"/>
      <c r="C100" s="42"/>
      <c r="D100" s="219" t="s">
        <v>161</v>
      </c>
      <c r="E100" s="42"/>
      <c r="F100" s="220" t="s">
        <v>1957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88</v>
      </c>
    </row>
    <row r="101" s="2" customFormat="1" ht="16.5" customHeight="1">
      <c r="A101" s="40"/>
      <c r="B101" s="41"/>
      <c r="C101" s="206" t="s">
        <v>226</v>
      </c>
      <c r="D101" s="206" t="s">
        <v>155</v>
      </c>
      <c r="E101" s="207" t="s">
        <v>1958</v>
      </c>
      <c r="F101" s="208" t="s">
        <v>1959</v>
      </c>
      <c r="G101" s="209" t="s">
        <v>341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332</v>
      </c>
      <c r="AT101" s="217" t="s">
        <v>155</v>
      </c>
      <c r="AU101" s="217" t="s">
        <v>88</v>
      </c>
      <c r="AY101" s="19" t="s">
        <v>153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86</v>
      </c>
      <c r="BK101" s="218">
        <f>ROUND(I101*H101,2)</f>
        <v>0</v>
      </c>
      <c r="BL101" s="19" t="s">
        <v>332</v>
      </c>
      <c r="BM101" s="217" t="s">
        <v>229</v>
      </c>
    </row>
    <row r="102" s="2" customFormat="1" ht="16.5" customHeight="1">
      <c r="A102" s="40"/>
      <c r="B102" s="41"/>
      <c r="C102" s="206" t="s">
        <v>8</v>
      </c>
      <c r="D102" s="206" t="s">
        <v>155</v>
      </c>
      <c r="E102" s="207" t="s">
        <v>1960</v>
      </c>
      <c r="F102" s="208" t="s">
        <v>1961</v>
      </c>
      <c r="G102" s="209" t="s">
        <v>274</v>
      </c>
      <c r="H102" s="210">
        <v>50</v>
      </c>
      <c r="I102" s="211"/>
      <c r="J102" s="212">
        <f>ROUND(I102*H102,2)</f>
        <v>0</v>
      </c>
      <c r="K102" s="208" t="s">
        <v>159</v>
      </c>
      <c r="L102" s="46"/>
      <c r="M102" s="213" t="s">
        <v>19</v>
      </c>
      <c r="N102" s="214" t="s">
        <v>49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332</v>
      </c>
      <c r="AT102" s="217" t="s">
        <v>155</v>
      </c>
      <c r="AU102" s="217" t="s">
        <v>88</v>
      </c>
      <c r="AY102" s="19" t="s">
        <v>153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86</v>
      </c>
      <c r="BK102" s="218">
        <f>ROUND(I102*H102,2)</f>
        <v>0</v>
      </c>
      <c r="BL102" s="19" t="s">
        <v>332</v>
      </c>
      <c r="BM102" s="217" t="s">
        <v>236</v>
      </c>
    </row>
    <row r="103" s="2" customFormat="1">
      <c r="A103" s="40"/>
      <c r="B103" s="41"/>
      <c r="C103" s="42"/>
      <c r="D103" s="219" t="s">
        <v>161</v>
      </c>
      <c r="E103" s="42"/>
      <c r="F103" s="220" t="s">
        <v>1962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161</v>
      </c>
      <c r="AU103" s="19" t="s">
        <v>88</v>
      </c>
    </row>
    <row r="104" s="2" customFormat="1" ht="16.5" customHeight="1">
      <c r="A104" s="40"/>
      <c r="B104" s="41"/>
      <c r="C104" s="206" t="s">
        <v>240</v>
      </c>
      <c r="D104" s="206" t="s">
        <v>155</v>
      </c>
      <c r="E104" s="207" t="s">
        <v>1963</v>
      </c>
      <c r="F104" s="208" t="s">
        <v>1964</v>
      </c>
      <c r="G104" s="209" t="s">
        <v>274</v>
      </c>
      <c r="H104" s="210">
        <v>50</v>
      </c>
      <c r="I104" s="211"/>
      <c r="J104" s="212">
        <f>ROUND(I104*H104,2)</f>
        <v>0</v>
      </c>
      <c r="K104" s="208" t="s">
        <v>159</v>
      </c>
      <c r="L104" s="46"/>
      <c r="M104" s="213" t="s">
        <v>19</v>
      </c>
      <c r="N104" s="214" t="s">
        <v>49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332</v>
      </c>
      <c r="AT104" s="217" t="s">
        <v>155</v>
      </c>
      <c r="AU104" s="217" t="s">
        <v>88</v>
      </c>
      <c r="AY104" s="19" t="s">
        <v>153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86</v>
      </c>
      <c r="BK104" s="218">
        <f>ROUND(I104*H104,2)</f>
        <v>0</v>
      </c>
      <c r="BL104" s="19" t="s">
        <v>332</v>
      </c>
      <c r="BM104" s="217" t="s">
        <v>243</v>
      </c>
    </row>
    <row r="105" s="2" customFormat="1">
      <c r="A105" s="40"/>
      <c r="B105" s="41"/>
      <c r="C105" s="42"/>
      <c r="D105" s="219" t="s">
        <v>161</v>
      </c>
      <c r="E105" s="42"/>
      <c r="F105" s="220" t="s">
        <v>1965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161</v>
      </c>
      <c r="AU105" s="19" t="s">
        <v>88</v>
      </c>
    </row>
    <row r="106" s="2" customFormat="1" ht="16.5" customHeight="1">
      <c r="A106" s="40"/>
      <c r="B106" s="41"/>
      <c r="C106" s="206" t="s">
        <v>206</v>
      </c>
      <c r="D106" s="206" t="s">
        <v>155</v>
      </c>
      <c r="E106" s="207" t="s">
        <v>1966</v>
      </c>
      <c r="F106" s="208" t="s">
        <v>1967</v>
      </c>
      <c r="G106" s="209" t="s">
        <v>1042</v>
      </c>
      <c r="H106" s="210">
        <v>1</v>
      </c>
      <c r="I106" s="211"/>
      <c r="J106" s="212">
        <f>ROUND(I106*H106,2)</f>
        <v>0</v>
      </c>
      <c r="K106" s="208" t="s">
        <v>159</v>
      </c>
      <c r="L106" s="46"/>
      <c r="M106" s="213" t="s">
        <v>19</v>
      </c>
      <c r="N106" s="214" t="s">
        <v>49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332</v>
      </c>
      <c r="AT106" s="217" t="s">
        <v>155</v>
      </c>
      <c r="AU106" s="217" t="s">
        <v>88</v>
      </c>
      <c r="AY106" s="19" t="s">
        <v>153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86</v>
      </c>
      <c r="BK106" s="218">
        <f>ROUND(I106*H106,2)</f>
        <v>0</v>
      </c>
      <c r="BL106" s="19" t="s">
        <v>332</v>
      </c>
      <c r="BM106" s="217" t="s">
        <v>248</v>
      </c>
    </row>
    <row r="107" s="2" customFormat="1">
      <c r="A107" s="40"/>
      <c r="B107" s="41"/>
      <c r="C107" s="42"/>
      <c r="D107" s="219" t="s">
        <v>161</v>
      </c>
      <c r="E107" s="42"/>
      <c r="F107" s="220" t="s">
        <v>1968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88</v>
      </c>
    </row>
    <row r="108" s="2" customFormat="1" ht="16.5" customHeight="1">
      <c r="A108" s="40"/>
      <c r="B108" s="41"/>
      <c r="C108" s="206" t="s">
        <v>251</v>
      </c>
      <c r="D108" s="206" t="s">
        <v>155</v>
      </c>
      <c r="E108" s="207" t="s">
        <v>1969</v>
      </c>
      <c r="F108" s="208" t="s">
        <v>1970</v>
      </c>
      <c r="G108" s="209" t="s">
        <v>341</v>
      </c>
      <c r="H108" s="210">
        <v>1</v>
      </c>
      <c r="I108" s="211"/>
      <c r="J108" s="212">
        <f>ROUND(I108*H108,2)</f>
        <v>0</v>
      </c>
      <c r="K108" s="208" t="s">
        <v>159</v>
      </c>
      <c r="L108" s="46"/>
      <c r="M108" s="213" t="s">
        <v>19</v>
      </c>
      <c r="N108" s="214" t="s">
        <v>49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332</v>
      </c>
      <c r="AT108" s="217" t="s">
        <v>155</v>
      </c>
      <c r="AU108" s="217" t="s">
        <v>88</v>
      </c>
      <c r="AY108" s="19" t="s">
        <v>153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86</v>
      </c>
      <c r="BK108" s="218">
        <f>ROUND(I108*H108,2)</f>
        <v>0</v>
      </c>
      <c r="BL108" s="19" t="s">
        <v>332</v>
      </c>
      <c r="BM108" s="217" t="s">
        <v>254</v>
      </c>
    </row>
    <row r="109" s="2" customFormat="1">
      <c r="A109" s="40"/>
      <c r="B109" s="41"/>
      <c r="C109" s="42"/>
      <c r="D109" s="219" t="s">
        <v>161</v>
      </c>
      <c r="E109" s="42"/>
      <c r="F109" s="220" t="s">
        <v>1971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161</v>
      </c>
      <c r="AU109" s="19" t="s">
        <v>88</v>
      </c>
    </row>
    <row r="110" s="2" customFormat="1" ht="16.5" customHeight="1">
      <c r="A110" s="40"/>
      <c r="B110" s="41"/>
      <c r="C110" s="206" t="s">
        <v>211</v>
      </c>
      <c r="D110" s="206" t="s">
        <v>155</v>
      </c>
      <c r="E110" s="207" t="s">
        <v>1972</v>
      </c>
      <c r="F110" s="208" t="s">
        <v>1973</v>
      </c>
      <c r="G110" s="209" t="s">
        <v>341</v>
      </c>
      <c r="H110" s="210">
        <v>1</v>
      </c>
      <c r="I110" s="211"/>
      <c r="J110" s="212">
        <f>ROUND(I110*H110,2)</f>
        <v>0</v>
      </c>
      <c r="K110" s="208" t="s">
        <v>159</v>
      </c>
      <c r="L110" s="46"/>
      <c r="M110" s="213" t="s">
        <v>19</v>
      </c>
      <c r="N110" s="214" t="s">
        <v>49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332</v>
      </c>
      <c r="AT110" s="217" t="s">
        <v>155</v>
      </c>
      <c r="AU110" s="217" t="s">
        <v>88</v>
      </c>
      <c r="AY110" s="19" t="s">
        <v>153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86</v>
      </c>
      <c r="BK110" s="218">
        <f>ROUND(I110*H110,2)</f>
        <v>0</v>
      </c>
      <c r="BL110" s="19" t="s">
        <v>332</v>
      </c>
      <c r="BM110" s="217" t="s">
        <v>257</v>
      </c>
    </row>
    <row r="111" s="2" customFormat="1">
      <c r="A111" s="40"/>
      <c r="B111" s="41"/>
      <c r="C111" s="42"/>
      <c r="D111" s="219" t="s">
        <v>161</v>
      </c>
      <c r="E111" s="42"/>
      <c r="F111" s="220" t="s">
        <v>1974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88</v>
      </c>
    </row>
    <row r="112" s="12" customFormat="1" ht="22.8" customHeight="1">
      <c r="A112" s="12"/>
      <c r="B112" s="190"/>
      <c r="C112" s="191"/>
      <c r="D112" s="192" t="s">
        <v>77</v>
      </c>
      <c r="E112" s="204" t="s">
        <v>1975</v>
      </c>
      <c r="F112" s="204" t="s">
        <v>1976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SUM(P113:P118)</f>
        <v>0</v>
      </c>
      <c r="Q112" s="198"/>
      <c r="R112" s="199">
        <f>SUM(R113:R118)</f>
        <v>0</v>
      </c>
      <c r="S112" s="198"/>
      <c r="T112" s="200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170</v>
      </c>
      <c r="AT112" s="202" t="s">
        <v>77</v>
      </c>
      <c r="AU112" s="202" t="s">
        <v>86</v>
      </c>
      <c r="AY112" s="201" t="s">
        <v>153</v>
      </c>
      <c r="BK112" s="203">
        <f>SUM(BK113:BK118)</f>
        <v>0</v>
      </c>
    </row>
    <row r="113" s="2" customFormat="1" ht="16.5" customHeight="1">
      <c r="A113" s="40"/>
      <c r="B113" s="41"/>
      <c r="C113" s="206" t="s">
        <v>259</v>
      </c>
      <c r="D113" s="206" t="s">
        <v>155</v>
      </c>
      <c r="E113" s="207" t="s">
        <v>1977</v>
      </c>
      <c r="F113" s="208" t="s">
        <v>1978</v>
      </c>
      <c r="G113" s="209" t="s">
        <v>274</v>
      </c>
      <c r="H113" s="210">
        <v>90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332</v>
      </c>
      <c r="AT113" s="217" t="s">
        <v>155</v>
      </c>
      <c r="AU113" s="217" t="s">
        <v>88</v>
      </c>
      <c r="AY113" s="19" t="s">
        <v>153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86</v>
      </c>
      <c r="BK113" s="218">
        <f>ROUND(I113*H113,2)</f>
        <v>0</v>
      </c>
      <c r="BL113" s="19" t="s">
        <v>332</v>
      </c>
      <c r="BM113" s="217" t="s">
        <v>262</v>
      </c>
    </row>
    <row r="114" s="2" customFormat="1" ht="16.5" customHeight="1">
      <c r="A114" s="40"/>
      <c r="B114" s="41"/>
      <c r="C114" s="206" t="s">
        <v>216</v>
      </c>
      <c r="D114" s="206" t="s">
        <v>155</v>
      </c>
      <c r="E114" s="207" t="s">
        <v>1979</v>
      </c>
      <c r="F114" s="208" t="s">
        <v>1980</v>
      </c>
      <c r="G114" s="209" t="s">
        <v>274</v>
      </c>
      <c r="H114" s="210">
        <v>98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332</v>
      </c>
      <c r="AT114" s="217" t="s">
        <v>155</v>
      </c>
      <c r="AU114" s="217" t="s">
        <v>88</v>
      </c>
      <c r="AY114" s="19" t="s">
        <v>153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86</v>
      </c>
      <c r="BK114" s="218">
        <f>ROUND(I114*H114,2)</f>
        <v>0</v>
      </c>
      <c r="BL114" s="19" t="s">
        <v>332</v>
      </c>
      <c r="BM114" s="217" t="s">
        <v>268</v>
      </c>
    </row>
    <row r="115" s="2" customFormat="1" ht="16.5" customHeight="1">
      <c r="A115" s="40"/>
      <c r="B115" s="41"/>
      <c r="C115" s="206" t="s">
        <v>271</v>
      </c>
      <c r="D115" s="206" t="s">
        <v>155</v>
      </c>
      <c r="E115" s="207" t="s">
        <v>1981</v>
      </c>
      <c r="F115" s="208" t="s">
        <v>1982</v>
      </c>
      <c r="G115" s="209" t="s">
        <v>274</v>
      </c>
      <c r="H115" s="210">
        <v>42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49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332</v>
      </c>
      <c r="AT115" s="217" t="s">
        <v>155</v>
      </c>
      <c r="AU115" s="217" t="s">
        <v>88</v>
      </c>
      <c r="AY115" s="19" t="s">
        <v>153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86</v>
      </c>
      <c r="BK115" s="218">
        <f>ROUND(I115*H115,2)</f>
        <v>0</v>
      </c>
      <c r="BL115" s="19" t="s">
        <v>332</v>
      </c>
      <c r="BM115" s="217" t="s">
        <v>275</v>
      </c>
    </row>
    <row r="116" s="2" customFormat="1" ht="16.5" customHeight="1">
      <c r="A116" s="40"/>
      <c r="B116" s="41"/>
      <c r="C116" s="206" t="s">
        <v>224</v>
      </c>
      <c r="D116" s="206" t="s">
        <v>155</v>
      </c>
      <c r="E116" s="207" t="s">
        <v>1983</v>
      </c>
      <c r="F116" s="208" t="s">
        <v>1953</v>
      </c>
      <c r="G116" s="209" t="s">
        <v>274</v>
      </c>
      <c r="H116" s="210">
        <v>102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332</v>
      </c>
      <c r="AT116" s="217" t="s">
        <v>155</v>
      </c>
      <c r="AU116" s="217" t="s">
        <v>88</v>
      </c>
      <c r="AY116" s="19" t="s">
        <v>153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86</v>
      </c>
      <c r="BK116" s="218">
        <f>ROUND(I116*H116,2)</f>
        <v>0</v>
      </c>
      <c r="BL116" s="19" t="s">
        <v>332</v>
      </c>
      <c r="BM116" s="217" t="s">
        <v>280</v>
      </c>
    </row>
    <row r="117" s="2" customFormat="1" ht="16.5" customHeight="1">
      <c r="A117" s="40"/>
      <c r="B117" s="41"/>
      <c r="C117" s="206" t="s">
        <v>7</v>
      </c>
      <c r="D117" s="206" t="s">
        <v>155</v>
      </c>
      <c r="E117" s="207" t="s">
        <v>1984</v>
      </c>
      <c r="F117" s="208" t="s">
        <v>1985</v>
      </c>
      <c r="G117" s="209" t="s">
        <v>274</v>
      </c>
      <c r="H117" s="210">
        <v>98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332</v>
      </c>
      <c r="AT117" s="217" t="s">
        <v>155</v>
      </c>
      <c r="AU117" s="217" t="s">
        <v>88</v>
      </c>
      <c r="AY117" s="19" t="s">
        <v>153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86</v>
      </c>
      <c r="BK117" s="218">
        <f>ROUND(I117*H117,2)</f>
        <v>0</v>
      </c>
      <c r="BL117" s="19" t="s">
        <v>332</v>
      </c>
      <c r="BM117" s="217" t="s">
        <v>285</v>
      </c>
    </row>
    <row r="118" s="2" customFormat="1" ht="16.5" customHeight="1">
      <c r="A118" s="40"/>
      <c r="B118" s="41"/>
      <c r="C118" s="206" t="s">
        <v>229</v>
      </c>
      <c r="D118" s="206" t="s">
        <v>155</v>
      </c>
      <c r="E118" s="207" t="s">
        <v>1986</v>
      </c>
      <c r="F118" s="208" t="s">
        <v>1987</v>
      </c>
      <c r="G118" s="209" t="s">
        <v>173</v>
      </c>
      <c r="H118" s="210">
        <v>4.8899999999999997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332</v>
      </c>
      <c r="AT118" s="217" t="s">
        <v>155</v>
      </c>
      <c r="AU118" s="217" t="s">
        <v>88</v>
      </c>
      <c r="AY118" s="19" t="s">
        <v>153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86</v>
      </c>
      <c r="BK118" s="218">
        <f>ROUND(I118*H118,2)</f>
        <v>0</v>
      </c>
      <c r="BL118" s="19" t="s">
        <v>332</v>
      </c>
      <c r="BM118" s="217" t="s">
        <v>291</v>
      </c>
    </row>
    <row r="119" s="12" customFormat="1" ht="22.8" customHeight="1">
      <c r="A119" s="12"/>
      <c r="B119" s="190"/>
      <c r="C119" s="191"/>
      <c r="D119" s="192" t="s">
        <v>77</v>
      </c>
      <c r="E119" s="204" t="s">
        <v>1988</v>
      </c>
      <c r="F119" s="204" t="s">
        <v>1989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SUM(P120:P122)</f>
        <v>0</v>
      </c>
      <c r="Q119" s="198"/>
      <c r="R119" s="199">
        <f>SUM(R120:R122)</f>
        <v>0</v>
      </c>
      <c r="S119" s="198"/>
      <c r="T119" s="20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170</v>
      </c>
      <c r="AT119" s="202" t="s">
        <v>77</v>
      </c>
      <c r="AU119" s="202" t="s">
        <v>86</v>
      </c>
      <c r="AY119" s="201" t="s">
        <v>153</v>
      </c>
      <c r="BK119" s="203">
        <f>SUM(BK120:BK122)</f>
        <v>0</v>
      </c>
    </row>
    <row r="120" s="2" customFormat="1" ht="16.5" customHeight="1">
      <c r="A120" s="40"/>
      <c r="B120" s="41"/>
      <c r="C120" s="206" t="s">
        <v>294</v>
      </c>
      <c r="D120" s="206" t="s">
        <v>155</v>
      </c>
      <c r="E120" s="207" t="s">
        <v>1990</v>
      </c>
      <c r="F120" s="208" t="s">
        <v>1991</v>
      </c>
      <c r="G120" s="209" t="s">
        <v>274</v>
      </c>
      <c r="H120" s="210">
        <v>6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332</v>
      </c>
      <c r="AT120" s="217" t="s">
        <v>155</v>
      </c>
      <c r="AU120" s="217" t="s">
        <v>88</v>
      </c>
      <c r="AY120" s="19" t="s">
        <v>153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86</v>
      </c>
      <c r="BK120" s="218">
        <f>ROUND(I120*H120,2)</f>
        <v>0</v>
      </c>
      <c r="BL120" s="19" t="s">
        <v>332</v>
      </c>
      <c r="BM120" s="217" t="s">
        <v>297</v>
      </c>
    </row>
    <row r="121" s="2" customFormat="1" ht="16.5" customHeight="1">
      <c r="A121" s="40"/>
      <c r="B121" s="41"/>
      <c r="C121" s="206" t="s">
        <v>236</v>
      </c>
      <c r="D121" s="206" t="s">
        <v>155</v>
      </c>
      <c r="E121" s="207" t="s">
        <v>1992</v>
      </c>
      <c r="F121" s="208" t="s">
        <v>1993</v>
      </c>
      <c r="G121" s="209" t="s">
        <v>1042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332</v>
      </c>
      <c r="AT121" s="217" t="s">
        <v>155</v>
      </c>
      <c r="AU121" s="217" t="s">
        <v>88</v>
      </c>
      <c r="AY121" s="19" t="s">
        <v>153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86</v>
      </c>
      <c r="BK121" s="218">
        <f>ROUND(I121*H121,2)</f>
        <v>0</v>
      </c>
      <c r="BL121" s="19" t="s">
        <v>332</v>
      </c>
      <c r="BM121" s="217" t="s">
        <v>303</v>
      </c>
    </row>
    <row r="122" s="2" customFormat="1" ht="16.5" customHeight="1">
      <c r="A122" s="40"/>
      <c r="B122" s="41"/>
      <c r="C122" s="206" t="s">
        <v>306</v>
      </c>
      <c r="D122" s="206" t="s">
        <v>155</v>
      </c>
      <c r="E122" s="207" t="s">
        <v>1994</v>
      </c>
      <c r="F122" s="208" t="s">
        <v>1995</v>
      </c>
      <c r="G122" s="209" t="s">
        <v>1042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332</v>
      </c>
      <c r="AT122" s="217" t="s">
        <v>155</v>
      </c>
      <c r="AU122" s="217" t="s">
        <v>88</v>
      </c>
      <c r="AY122" s="19" t="s">
        <v>153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332</v>
      </c>
      <c r="BM122" s="217" t="s">
        <v>309</v>
      </c>
    </row>
    <row r="123" s="12" customFormat="1" ht="22.8" customHeight="1">
      <c r="A123" s="12"/>
      <c r="B123" s="190"/>
      <c r="C123" s="191"/>
      <c r="D123" s="192" t="s">
        <v>77</v>
      </c>
      <c r="E123" s="204" t="s">
        <v>1996</v>
      </c>
      <c r="F123" s="204" t="s">
        <v>1997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SUM(P124:P158)</f>
        <v>0</v>
      </c>
      <c r="Q123" s="198"/>
      <c r="R123" s="199">
        <f>SUM(R124:R158)</f>
        <v>0</v>
      </c>
      <c r="S123" s="198"/>
      <c r="T123" s="200">
        <f>SUM(T124:T158)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170</v>
      </c>
      <c r="AT123" s="202" t="s">
        <v>77</v>
      </c>
      <c r="AU123" s="202" t="s">
        <v>86</v>
      </c>
      <c r="AY123" s="201" t="s">
        <v>153</v>
      </c>
      <c r="BK123" s="203">
        <f>SUM(BK124:BK158)</f>
        <v>0</v>
      </c>
    </row>
    <row r="124" s="2" customFormat="1" ht="16.5" customHeight="1">
      <c r="A124" s="40"/>
      <c r="B124" s="41"/>
      <c r="C124" s="206" t="s">
        <v>243</v>
      </c>
      <c r="D124" s="206" t="s">
        <v>155</v>
      </c>
      <c r="E124" s="207" t="s">
        <v>1998</v>
      </c>
      <c r="F124" s="208" t="s">
        <v>1999</v>
      </c>
      <c r="G124" s="209" t="s">
        <v>2000</v>
      </c>
      <c r="H124" s="210">
        <v>0.089999999999999997</v>
      </c>
      <c r="I124" s="211"/>
      <c r="J124" s="212">
        <f>ROUND(I124*H124,2)</f>
        <v>0</v>
      </c>
      <c r="K124" s="208" t="s">
        <v>159</v>
      </c>
      <c r="L124" s="46"/>
      <c r="M124" s="213" t="s">
        <v>19</v>
      </c>
      <c r="N124" s="214" t="s">
        <v>49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332</v>
      </c>
      <c r="AT124" s="217" t="s">
        <v>155</v>
      </c>
      <c r="AU124" s="217" t="s">
        <v>88</v>
      </c>
      <c r="AY124" s="19" t="s">
        <v>153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86</v>
      </c>
      <c r="BK124" s="218">
        <f>ROUND(I124*H124,2)</f>
        <v>0</v>
      </c>
      <c r="BL124" s="19" t="s">
        <v>332</v>
      </c>
      <c r="BM124" s="217" t="s">
        <v>310</v>
      </c>
    </row>
    <row r="125" s="2" customFormat="1">
      <c r="A125" s="40"/>
      <c r="B125" s="41"/>
      <c r="C125" s="42"/>
      <c r="D125" s="219" t="s">
        <v>161</v>
      </c>
      <c r="E125" s="42"/>
      <c r="F125" s="220" t="s">
        <v>2001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88</v>
      </c>
    </row>
    <row r="126" s="2" customFormat="1" ht="16.5" customHeight="1">
      <c r="A126" s="40"/>
      <c r="B126" s="41"/>
      <c r="C126" s="206" t="s">
        <v>313</v>
      </c>
      <c r="D126" s="206" t="s">
        <v>155</v>
      </c>
      <c r="E126" s="207" t="s">
        <v>2002</v>
      </c>
      <c r="F126" s="208" t="s">
        <v>2003</v>
      </c>
      <c r="G126" s="209" t="s">
        <v>2000</v>
      </c>
      <c r="H126" s="210">
        <v>0.20000000000000001</v>
      </c>
      <c r="I126" s="211"/>
      <c r="J126" s="212">
        <f>ROUND(I126*H126,2)</f>
        <v>0</v>
      </c>
      <c r="K126" s="208" t="s">
        <v>159</v>
      </c>
      <c r="L126" s="46"/>
      <c r="M126" s="213" t="s">
        <v>19</v>
      </c>
      <c r="N126" s="214" t="s">
        <v>49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332</v>
      </c>
      <c r="AT126" s="217" t="s">
        <v>155</v>
      </c>
      <c r="AU126" s="217" t="s">
        <v>88</v>
      </c>
      <c r="AY126" s="19" t="s">
        <v>153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86</v>
      </c>
      <c r="BK126" s="218">
        <f>ROUND(I126*H126,2)</f>
        <v>0</v>
      </c>
      <c r="BL126" s="19" t="s">
        <v>332</v>
      </c>
      <c r="BM126" s="217" t="s">
        <v>231</v>
      </c>
    </row>
    <row r="127" s="2" customFormat="1">
      <c r="A127" s="40"/>
      <c r="B127" s="41"/>
      <c r="C127" s="42"/>
      <c r="D127" s="219" t="s">
        <v>161</v>
      </c>
      <c r="E127" s="42"/>
      <c r="F127" s="220" t="s">
        <v>2004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88</v>
      </c>
    </row>
    <row r="128" s="2" customFormat="1" ht="16.5" customHeight="1">
      <c r="A128" s="40"/>
      <c r="B128" s="41"/>
      <c r="C128" s="206" t="s">
        <v>248</v>
      </c>
      <c r="D128" s="206" t="s">
        <v>155</v>
      </c>
      <c r="E128" s="207" t="s">
        <v>2005</v>
      </c>
      <c r="F128" s="208" t="s">
        <v>2006</v>
      </c>
      <c r="G128" s="209" t="s">
        <v>173</v>
      </c>
      <c r="H128" s="210">
        <v>0.68999999999999995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332</v>
      </c>
      <c r="AT128" s="217" t="s">
        <v>155</v>
      </c>
      <c r="AU128" s="217" t="s">
        <v>88</v>
      </c>
      <c r="AY128" s="19" t="s">
        <v>153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86</v>
      </c>
      <c r="BK128" s="218">
        <f>ROUND(I128*H128,2)</f>
        <v>0</v>
      </c>
      <c r="BL128" s="19" t="s">
        <v>332</v>
      </c>
      <c r="BM128" s="217" t="s">
        <v>320</v>
      </c>
    </row>
    <row r="129" s="2" customFormat="1" ht="16.5" customHeight="1">
      <c r="A129" s="40"/>
      <c r="B129" s="41"/>
      <c r="C129" s="206" t="s">
        <v>322</v>
      </c>
      <c r="D129" s="206" t="s">
        <v>155</v>
      </c>
      <c r="E129" s="207" t="s">
        <v>2007</v>
      </c>
      <c r="F129" s="208" t="s">
        <v>2008</v>
      </c>
      <c r="G129" s="209" t="s">
        <v>1042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49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332</v>
      </c>
      <c r="AT129" s="217" t="s">
        <v>155</v>
      </c>
      <c r="AU129" s="217" t="s">
        <v>88</v>
      </c>
      <c r="AY129" s="19" t="s">
        <v>153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86</v>
      </c>
      <c r="BK129" s="218">
        <f>ROUND(I129*H129,2)</f>
        <v>0</v>
      </c>
      <c r="BL129" s="19" t="s">
        <v>332</v>
      </c>
      <c r="BM129" s="217" t="s">
        <v>323</v>
      </c>
    </row>
    <row r="130" s="2" customFormat="1" ht="16.5" customHeight="1">
      <c r="A130" s="40"/>
      <c r="B130" s="41"/>
      <c r="C130" s="206" t="s">
        <v>254</v>
      </c>
      <c r="D130" s="206" t="s">
        <v>155</v>
      </c>
      <c r="E130" s="207" t="s">
        <v>2009</v>
      </c>
      <c r="F130" s="208" t="s">
        <v>2010</v>
      </c>
      <c r="G130" s="209" t="s">
        <v>173</v>
      </c>
      <c r="H130" s="210">
        <v>2.1000000000000001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332</v>
      </c>
      <c r="AT130" s="217" t="s">
        <v>155</v>
      </c>
      <c r="AU130" s="217" t="s">
        <v>88</v>
      </c>
      <c r="AY130" s="19" t="s">
        <v>153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86</v>
      </c>
      <c r="BK130" s="218">
        <f>ROUND(I130*H130,2)</f>
        <v>0</v>
      </c>
      <c r="BL130" s="19" t="s">
        <v>332</v>
      </c>
      <c r="BM130" s="217" t="s">
        <v>327</v>
      </c>
    </row>
    <row r="131" s="2" customFormat="1" ht="16.5" customHeight="1">
      <c r="A131" s="40"/>
      <c r="B131" s="41"/>
      <c r="C131" s="206" t="s">
        <v>311</v>
      </c>
      <c r="D131" s="206" t="s">
        <v>155</v>
      </c>
      <c r="E131" s="207" t="s">
        <v>2011</v>
      </c>
      <c r="F131" s="208" t="s">
        <v>2012</v>
      </c>
      <c r="G131" s="209" t="s">
        <v>173</v>
      </c>
      <c r="H131" s="210">
        <v>0.33000000000000002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332</v>
      </c>
      <c r="AT131" s="217" t="s">
        <v>155</v>
      </c>
      <c r="AU131" s="217" t="s">
        <v>88</v>
      </c>
      <c r="AY131" s="19" t="s">
        <v>153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86</v>
      </c>
      <c r="BK131" s="218">
        <f>ROUND(I131*H131,2)</f>
        <v>0</v>
      </c>
      <c r="BL131" s="19" t="s">
        <v>332</v>
      </c>
      <c r="BM131" s="217" t="s">
        <v>330</v>
      </c>
    </row>
    <row r="132" s="2" customFormat="1" ht="16.5" customHeight="1">
      <c r="A132" s="40"/>
      <c r="B132" s="41"/>
      <c r="C132" s="206" t="s">
        <v>257</v>
      </c>
      <c r="D132" s="206" t="s">
        <v>155</v>
      </c>
      <c r="E132" s="207" t="s">
        <v>2013</v>
      </c>
      <c r="F132" s="208" t="s">
        <v>2014</v>
      </c>
      <c r="G132" s="209" t="s">
        <v>173</v>
      </c>
      <c r="H132" s="210">
        <v>0.02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332</v>
      </c>
      <c r="AT132" s="217" t="s">
        <v>155</v>
      </c>
      <c r="AU132" s="217" t="s">
        <v>88</v>
      </c>
      <c r="AY132" s="19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86</v>
      </c>
      <c r="BK132" s="218">
        <f>ROUND(I132*H132,2)</f>
        <v>0</v>
      </c>
      <c r="BL132" s="19" t="s">
        <v>332</v>
      </c>
      <c r="BM132" s="217" t="s">
        <v>332</v>
      </c>
    </row>
    <row r="133" s="2" customFormat="1" ht="16.5" customHeight="1">
      <c r="A133" s="40"/>
      <c r="B133" s="41"/>
      <c r="C133" s="206" t="s">
        <v>334</v>
      </c>
      <c r="D133" s="206" t="s">
        <v>155</v>
      </c>
      <c r="E133" s="207" t="s">
        <v>2015</v>
      </c>
      <c r="F133" s="208" t="s">
        <v>2016</v>
      </c>
      <c r="G133" s="209" t="s">
        <v>1042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332</v>
      </c>
      <c r="AT133" s="217" t="s">
        <v>155</v>
      </c>
      <c r="AU133" s="217" t="s">
        <v>88</v>
      </c>
      <c r="AY133" s="19" t="s">
        <v>153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86</v>
      </c>
      <c r="BK133" s="218">
        <f>ROUND(I133*H133,2)</f>
        <v>0</v>
      </c>
      <c r="BL133" s="19" t="s">
        <v>332</v>
      </c>
      <c r="BM133" s="217" t="s">
        <v>337</v>
      </c>
    </row>
    <row r="134" s="2" customFormat="1" ht="16.5" customHeight="1">
      <c r="A134" s="40"/>
      <c r="B134" s="41"/>
      <c r="C134" s="206" t="s">
        <v>262</v>
      </c>
      <c r="D134" s="206" t="s">
        <v>155</v>
      </c>
      <c r="E134" s="207" t="s">
        <v>2017</v>
      </c>
      <c r="F134" s="208" t="s">
        <v>2018</v>
      </c>
      <c r="G134" s="209" t="s">
        <v>173</v>
      </c>
      <c r="H134" s="210">
        <v>7.29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332</v>
      </c>
      <c r="AT134" s="217" t="s">
        <v>155</v>
      </c>
      <c r="AU134" s="217" t="s">
        <v>88</v>
      </c>
      <c r="AY134" s="19" t="s">
        <v>153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86</v>
      </c>
      <c r="BK134" s="218">
        <f>ROUND(I134*H134,2)</f>
        <v>0</v>
      </c>
      <c r="BL134" s="19" t="s">
        <v>332</v>
      </c>
      <c r="BM134" s="217" t="s">
        <v>342</v>
      </c>
    </row>
    <row r="135" s="2" customFormat="1" ht="16.5" customHeight="1">
      <c r="A135" s="40"/>
      <c r="B135" s="41"/>
      <c r="C135" s="206" t="s">
        <v>344</v>
      </c>
      <c r="D135" s="206" t="s">
        <v>155</v>
      </c>
      <c r="E135" s="207" t="s">
        <v>2019</v>
      </c>
      <c r="F135" s="208" t="s">
        <v>2020</v>
      </c>
      <c r="G135" s="209" t="s">
        <v>274</v>
      </c>
      <c r="H135" s="210">
        <v>61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332</v>
      </c>
      <c r="AT135" s="217" t="s">
        <v>155</v>
      </c>
      <c r="AU135" s="217" t="s">
        <v>88</v>
      </c>
      <c r="AY135" s="19" t="s">
        <v>153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86</v>
      </c>
      <c r="BK135" s="218">
        <f>ROUND(I135*H135,2)</f>
        <v>0</v>
      </c>
      <c r="BL135" s="19" t="s">
        <v>332</v>
      </c>
      <c r="BM135" s="217" t="s">
        <v>347</v>
      </c>
    </row>
    <row r="136" s="2" customFormat="1" ht="16.5" customHeight="1">
      <c r="A136" s="40"/>
      <c r="B136" s="41"/>
      <c r="C136" s="206" t="s">
        <v>268</v>
      </c>
      <c r="D136" s="206" t="s">
        <v>155</v>
      </c>
      <c r="E136" s="207" t="s">
        <v>2021</v>
      </c>
      <c r="F136" s="208" t="s">
        <v>2022</v>
      </c>
      <c r="G136" s="209" t="s">
        <v>274</v>
      </c>
      <c r="H136" s="210">
        <v>50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332</v>
      </c>
      <c r="AT136" s="217" t="s">
        <v>155</v>
      </c>
      <c r="AU136" s="217" t="s">
        <v>88</v>
      </c>
      <c r="AY136" s="19" t="s">
        <v>153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86</v>
      </c>
      <c r="BK136" s="218">
        <f>ROUND(I136*H136,2)</f>
        <v>0</v>
      </c>
      <c r="BL136" s="19" t="s">
        <v>332</v>
      </c>
      <c r="BM136" s="217" t="s">
        <v>350</v>
      </c>
    </row>
    <row r="137" s="2" customFormat="1" ht="16.5" customHeight="1">
      <c r="A137" s="40"/>
      <c r="B137" s="41"/>
      <c r="C137" s="206" t="s">
        <v>351</v>
      </c>
      <c r="D137" s="206" t="s">
        <v>155</v>
      </c>
      <c r="E137" s="207" t="s">
        <v>2023</v>
      </c>
      <c r="F137" s="208" t="s">
        <v>2024</v>
      </c>
      <c r="G137" s="209" t="s">
        <v>274</v>
      </c>
      <c r="H137" s="210">
        <v>21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332</v>
      </c>
      <c r="AT137" s="217" t="s">
        <v>155</v>
      </c>
      <c r="AU137" s="217" t="s">
        <v>88</v>
      </c>
      <c r="AY137" s="19" t="s">
        <v>153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86</v>
      </c>
      <c r="BK137" s="218">
        <f>ROUND(I137*H137,2)</f>
        <v>0</v>
      </c>
      <c r="BL137" s="19" t="s">
        <v>332</v>
      </c>
      <c r="BM137" s="217" t="s">
        <v>354</v>
      </c>
    </row>
    <row r="138" s="2" customFormat="1" ht="16.5" customHeight="1">
      <c r="A138" s="40"/>
      <c r="B138" s="41"/>
      <c r="C138" s="206" t="s">
        <v>275</v>
      </c>
      <c r="D138" s="206" t="s">
        <v>155</v>
      </c>
      <c r="E138" s="207" t="s">
        <v>2025</v>
      </c>
      <c r="F138" s="208" t="s">
        <v>2026</v>
      </c>
      <c r="G138" s="209" t="s">
        <v>173</v>
      </c>
      <c r="H138" s="210">
        <v>0.68999999999999995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332</v>
      </c>
      <c r="AT138" s="217" t="s">
        <v>155</v>
      </c>
      <c r="AU138" s="217" t="s">
        <v>88</v>
      </c>
      <c r="AY138" s="19" t="s">
        <v>153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86</v>
      </c>
      <c r="BK138" s="218">
        <f>ROUND(I138*H138,2)</f>
        <v>0</v>
      </c>
      <c r="BL138" s="19" t="s">
        <v>332</v>
      </c>
      <c r="BM138" s="217" t="s">
        <v>357</v>
      </c>
    </row>
    <row r="139" s="2" customFormat="1" ht="16.5" customHeight="1">
      <c r="A139" s="40"/>
      <c r="B139" s="41"/>
      <c r="C139" s="206" t="s">
        <v>359</v>
      </c>
      <c r="D139" s="206" t="s">
        <v>155</v>
      </c>
      <c r="E139" s="207" t="s">
        <v>2027</v>
      </c>
      <c r="F139" s="208" t="s">
        <v>2028</v>
      </c>
      <c r="G139" s="209" t="s">
        <v>274</v>
      </c>
      <c r="H139" s="210">
        <v>45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332</v>
      </c>
      <c r="AT139" s="217" t="s">
        <v>155</v>
      </c>
      <c r="AU139" s="217" t="s">
        <v>88</v>
      </c>
      <c r="AY139" s="19" t="s">
        <v>153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86</v>
      </c>
      <c r="BK139" s="218">
        <f>ROUND(I139*H139,2)</f>
        <v>0</v>
      </c>
      <c r="BL139" s="19" t="s">
        <v>332</v>
      </c>
      <c r="BM139" s="217" t="s">
        <v>362</v>
      </c>
    </row>
    <row r="140" s="2" customFormat="1" ht="16.5" customHeight="1">
      <c r="A140" s="40"/>
      <c r="B140" s="41"/>
      <c r="C140" s="206" t="s">
        <v>280</v>
      </c>
      <c r="D140" s="206" t="s">
        <v>155</v>
      </c>
      <c r="E140" s="207" t="s">
        <v>2029</v>
      </c>
      <c r="F140" s="208" t="s">
        <v>2030</v>
      </c>
      <c r="G140" s="209" t="s">
        <v>274</v>
      </c>
      <c r="H140" s="210">
        <v>69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332</v>
      </c>
      <c r="AT140" s="217" t="s">
        <v>155</v>
      </c>
      <c r="AU140" s="217" t="s">
        <v>88</v>
      </c>
      <c r="AY140" s="19" t="s">
        <v>153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86</v>
      </c>
      <c r="BK140" s="218">
        <f>ROUND(I140*H140,2)</f>
        <v>0</v>
      </c>
      <c r="BL140" s="19" t="s">
        <v>332</v>
      </c>
      <c r="BM140" s="217" t="s">
        <v>365</v>
      </c>
    </row>
    <row r="141" s="2" customFormat="1" ht="16.5" customHeight="1">
      <c r="A141" s="40"/>
      <c r="B141" s="41"/>
      <c r="C141" s="206" t="s">
        <v>366</v>
      </c>
      <c r="D141" s="206" t="s">
        <v>155</v>
      </c>
      <c r="E141" s="207" t="s">
        <v>2031</v>
      </c>
      <c r="F141" s="208" t="s">
        <v>2032</v>
      </c>
      <c r="G141" s="209" t="s">
        <v>274</v>
      </c>
      <c r="H141" s="210">
        <v>90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332</v>
      </c>
      <c r="AT141" s="217" t="s">
        <v>155</v>
      </c>
      <c r="AU141" s="217" t="s">
        <v>88</v>
      </c>
      <c r="AY141" s="19" t="s">
        <v>153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86</v>
      </c>
      <c r="BK141" s="218">
        <f>ROUND(I141*H141,2)</f>
        <v>0</v>
      </c>
      <c r="BL141" s="19" t="s">
        <v>332</v>
      </c>
      <c r="BM141" s="217" t="s">
        <v>369</v>
      </c>
    </row>
    <row r="142" s="2" customFormat="1" ht="16.5" customHeight="1">
      <c r="A142" s="40"/>
      <c r="B142" s="41"/>
      <c r="C142" s="206" t="s">
        <v>285</v>
      </c>
      <c r="D142" s="206" t="s">
        <v>155</v>
      </c>
      <c r="E142" s="207" t="s">
        <v>2033</v>
      </c>
      <c r="F142" s="208" t="s">
        <v>2034</v>
      </c>
      <c r="G142" s="209" t="s">
        <v>1042</v>
      </c>
      <c r="H142" s="210">
        <v>2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332</v>
      </c>
      <c r="AT142" s="217" t="s">
        <v>155</v>
      </c>
      <c r="AU142" s="217" t="s">
        <v>88</v>
      </c>
      <c r="AY142" s="19" t="s">
        <v>153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86</v>
      </c>
      <c r="BK142" s="218">
        <f>ROUND(I142*H142,2)</f>
        <v>0</v>
      </c>
      <c r="BL142" s="19" t="s">
        <v>332</v>
      </c>
      <c r="BM142" s="217" t="s">
        <v>372</v>
      </c>
    </row>
    <row r="143" s="2" customFormat="1" ht="16.5" customHeight="1">
      <c r="A143" s="40"/>
      <c r="B143" s="41"/>
      <c r="C143" s="206" t="s">
        <v>196</v>
      </c>
      <c r="D143" s="206" t="s">
        <v>155</v>
      </c>
      <c r="E143" s="207" t="s">
        <v>2035</v>
      </c>
      <c r="F143" s="208" t="s">
        <v>1980</v>
      </c>
      <c r="G143" s="209" t="s">
        <v>274</v>
      </c>
      <c r="H143" s="210">
        <v>98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332</v>
      </c>
      <c r="AT143" s="217" t="s">
        <v>155</v>
      </c>
      <c r="AU143" s="217" t="s">
        <v>88</v>
      </c>
      <c r="AY143" s="19" t="s">
        <v>153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86</v>
      </c>
      <c r="BK143" s="218">
        <f>ROUND(I143*H143,2)</f>
        <v>0</v>
      </c>
      <c r="BL143" s="19" t="s">
        <v>332</v>
      </c>
      <c r="BM143" s="217" t="s">
        <v>376</v>
      </c>
    </row>
    <row r="144" s="2" customFormat="1" ht="16.5" customHeight="1">
      <c r="A144" s="40"/>
      <c r="B144" s="41"/>
      <c r="C144" s="206" t="s">
        <v>291</v>
      </c>
      <c r="D144" s="206" t="s">
        <v>155</v>
      </c>
      <c r="E144" s="207" t="s">
        <v>2036</v>
      </c>
      <c r="F144" s="208" t="s">
        <v>1982</v>
      </c>
      <c r="G144" s="209" t="s">
        <v>274</v>
      </c>
      <c r="H144" s="210">
        <v>42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332</v>
      </c>
      <c r="AT144" s="217" t="s">
        <v>155</v>
      </c>
      <c r="AU144" s="217" t="s">
        <v>88</v>
      </c>
      <c r="AY144" s="19" t="s">
        <v>153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86</v>
      </c>
      <c r="BK144" s="218">
        <f>ROUND(I144*H144,2)</f>
        <v>0</v>
      </c>
      <c r="BL144" s="19" t="s">
        <v>332</v>
      </c>
      <c r="BM144" s="217" t="s">
        <v>379</v>
      </c>
    </row>
    <row r="145" s="2" customFormat="1" ht="16.5" customHeight="1">
      <c r="A145" s="40"/>
      <c r="B145" s="41"/>
      <c r="C145" s="206" t="s">
        <v>381</v>
      </c>
      <c r="D145" s="206" t="s">
        <v>155</v>
      </c>
      <c r="E145" s="207" t="s">
        <v>2037</v>
      </c>
      <c r="F145" s="208" t="s">
        <v>2038</v>
      </c>
      <c r="G145" s="209" t="s">
        <v>274</v>
      </c>
      <c r="H145" s="210">
        <v>69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332</v>
      </c>
      <c r="AT145" s="217" t="s">
        <v>155</v>
      </c>
      <c r="AU145" s="217" t="s">
        <v>88</v>
      </c>
      <c r="AY145" s="19" t="s">
        <v>153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86</v>
      </c>
      <c r="BK145" s="218">
        <f>ROUND(I145*H145,2)</f>
        <v>0</v>
      </c>
      <c r="BL145" s="19" t="s">
        <v>332</v>
      </c>
      <c r="BM145" s="217" t="s">
        <v>384</v>
      </c>
    </row>
    <row r="146" s="2" customFormat="1" ht="16.5" customHeight="1">
      <c r="A146" s="40"/>
      <c r="B146" s="41"/>
      <c r="C146" s="206" t="s">
        <v>297</v>
      </c>
      <c r="D146" s="206" t="s">
        <v>155</v>
      </c>
      <c r="E146" s="207" t="s">
        <v>2039</v>
      </c>
      <c r="F146" s="208" t="s">
        <v>2040</v>
      </c>
      <c r="G146" s="209" t="s">
        <v>274</v>
      </c>
      <c r="H146" s="210">
        <v>70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332</v>
      </c>
      <c r="AT146" s="217" t="s">
        <v>155</v>
      </c>
      <c r="AU146" s="217" t="s">
        <v>88</v>
      </c>
      <c r="AY146" s="19" t="s">
        <v>153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86</v>
      </c>
      <c r="BK146" s="218">
        <f>ROUND(I146*H146,2)</f>
        <v>0</v>
      </c>
      <c r="BL146" s="19" t="s">
        <v>332</v>
      </c>
      <c r="BM146" s="217" t="s">
        <v>387</v>
      </c>
    </row>
    <row r="147" s="2" customFormat="1" ht="16.5" customHeight="1">
      <c r="A147" s="40"/>
      <c r="B147" s="41"/>
      <c r="C147" s="206" t="s">
        <v>389</v>
      </c>
      <c r="D147" s="206" t="s">
        <v>155</v>
      </c>
      <c r="E147" s="207" t="s">
        <v>2041</v>
      </c>
      <c r="F147" s="208" t="s">
        <v>2042</v>
      </c>
      <c r="G147" s="209" t="s">
        <v>274</v>
      </c>
      <c r="H147" s="210">
        <v>21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332</v>
      </c>
      <c r="AT147" s="217" t="s">
        <v>155</v>
      </c>
      <c r="AU147" s="217" t="s">
        <v>88</v>
      </c>
      <c r="AY147" s="19" t="s">
        <v>153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86</v>
      </c>
      <c r="BK147" s="218">
        <f>ROUND(I147*H147,2)</f>
        <v>0</v>
      </c>
      <c r="BL147" s="19" t="s">
        <v>332</v>
      </c>
      <c r="BM147" s="217" t="s">
        <v>392</v>
      </c>
    </row>
    <row r="148" s="2" customFormat="1" ht="16.5" customHeight="1">
      <c r="A148" s="40"/>
      <c r="B148" s="41"/>
      <c r="C148" s="206" t="s">
        <v>303</v>
      </c>
      <c r="D148" s="206" t="s">
        <v>155</v>
      </c>
      <c r="E148" s="207" t="s">
        <v>2043</v>
      </c>
      <c r="F148" s="208" t="s">
        <v>2044</v>
      </c>
      <c r="G148" s="209" t="s">
        <v>274</v>
      </c>
      <c r="H148" s="210">
        <v>0.68999999999999995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332</v>
      </c>
      <c r="AT148" s="217" t="s">
        <v>155</v>
      </c>
      <c r="AU148" s="217" t="s">
        <v>88</v>
      </c>
      <c r="AY148" s="19" t="s">
        <v>153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86</v>
      </c>
      <c r="BK148" s="218">
        <f>ROUND(I148*H148,2)</f>
        <v>0</v>
      </c>
      <c r="BL148" s="19" t="s">
        <v>332</v>
      </c>
      <c r="BM148" s="217" t="s">
        <v>395</v>
      </c>
    </row>
    <row r="149" s="2" customFormat="1" ht="16.5" customHeight="1">
      <c r="A149" s="40"/>
      <c r="B149" s="41"/>
      <c r="C149" s="206" t="s">
        <v>397</v>
      </c>
      <c r="D149" s="206" t="s">
        <v>155</v>
      </c>
      <c r="E149" s="207" t="s">
        <v>2045</v>
      </c>
      <c r="F149" s="208" t="s">
        <v>2046</v>
      </c>
      <c r="G149" s="209" t="s">
        <v>173</v>
      </c>
      <c r="H149" s="210">
        <v>7.29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49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332</v>
      </c>
      <c r="AT149" s="217" t="s">
        <v>155</v>
      </c>
      <c r="AU149" s="217" t="s">
        <v>88</v>
      </c>
      <c r="AY149" s="19" t="s">
        <v>153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86</v>
      </c>
      <c r="BK149" s="218">
        <f>ROUND(I149*H149,2)</f>
        <v>0</v>
      </c>
      <c r="BL149" s="19" t="s">
        <v>332</v>
      </c>
      <c r="BM149" s="217" t="s">
        <v>400</v>
      </c>
    </row>
    <row r="150" s="2" customFormat="1" ht="16.5" customHeight="1">
      <c r="A150" s="40"/>
      <c r="B150" s="41"/>
      <c r="C150" s="206" t="s">
        <v>309</v>
      </c>
      <c r="D150" s="206" t="s">
        <v>155</v>
      </c>
      <c r="E150" s="207" t="s">
        <v>2047</v>
      </c>
      <c r="F150" s="208" t="s">
        <v>2048</v>
      </c>
      <c r="G150" s="209" t="s">
        <v>173</v>
      </c>
      <c r="H150" s="210">
        <v>109.34999999999999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332</v>
      </c>
      <c r="AT150" s="217" t="s">
        <v>155</v>
      </c>
      <c r="AU150" s="217" t="s">
        <v>88</v>
      </c>
      <c r="AY150" s="19" t="s">
        <v>153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86</v>
      </c>
      <c r="BK150" s="218">
        <f>ROUND(I150*H150,2)</f>
        <v>0</v>
      </c>
      <c r="BL150" s="19" t="s">
        <v>332</v>
      </c>
      <c r="BM150" s="217" t="s">
        <v>774</v>
      </c>
    </row>
    <row r="151" s="2" customFormat="1" ht="16.5" customHeight="1">
      <c r="A151" s="40"/>
      <c r="B151" s="41"/>
      <c r="C151" s="206" t="s">
        <v>405</v>
      </c>
      <c r="D151" s="206" t="s">
        <v>155</v>
      </c>
      <c r="E151" s="207" t="s">
        <v>2049</v>
      </c>
      <c r="F151" s="208" t="s">
        <v>2050</v>
      </c>
      <c r="G151" s="209" t="s">
        <v>158</v>
      </c>
      <c r="H151" s="210">
        <v>2.2000000000000002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332</v>
      </c>
      <c r="AT151" s="217" t="s">
        <v>155</v>
      </c>
      <c r="AU151" s="217" t="s">
        <v>88</v>
      </c>
      <c r="AY151" s="19" t="s">
        <v>153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86</v>
      </c>
      <c r="BK151" s="218">
        <f>ROUND(I151*H151,2)</f>
        <v>0</v>
      </c>
      <c r="BL151" s="19" t="s">
        <v>332</v>
      </c>
      <c r="BM151" s="217" t="s">
        <v>408</v>
      </c>
    </row>
    <row r="152" s="2" customFormat="1" ht="16.5" customHeight="1">
      <c r="A152" s="40"/>
      <c r="B152" s="41"/>
      <c r="C152" s="206" t="s">
        <v>310</v>
      </c>
      <c r="D152" s="206" t="s">
        <v>155</v>
      </c>
      <c r="E152" s="207" t="s">
        <v>2051</v>
      </c>
      <c r="F152" s="208" t="s">
        <v>2052</v>
      </c>
      <c r="G152" s="209" t="s">
        <v>158</v>
      </c>
      <c r="H152" s="210">
        <v>34.649999999999999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332</v>
      </c>
      <c r="AT152" s="217" t="s">
        <v>155</v>
      </c>
      <c r="AU152" s="217" t="s">
        <v>88</v>
      </c>
      <c r="AY152" s="19" t="s">
        <v>153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86</v>
      </c>
      <c r="BK152" s="218">
        <f>ROUND(I152*H152,2)</f>
        <v>0</v>
      </c>
      <c r="BL152" s="19" t="s">
        <v>332</v>
      </c>
      <c r="BM152" s="217" t="s">
        <v>412</v>
      </c>
    </row>
    <row r="153" s="2" customFormat="1" ht="16.5" customHeight="1">
      <c r="A153" s="40"/>
      <c r="B153" s="41"/>
      <c r="C153" s="206" t="s">
        <v>415</v>
      </c>
      <c r="D153" s="206" t="s">
        <v>155</v>
      </c>
      <c r="E153" s="207" t="s">
        <v>2053</v>
      </c>
      <c r="F153" s="208" t="s">
        <v>2054</v>
      </c>
      <c r="G153" s="209" t="s">
        <v>2000</v>
      </c>
      <c r="H153" s="210">
        <v>0.089999999999999997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332</v>
      </c>
      <c r="AT153" s="217" t="s">
        <v>155</v>
      </c>
      <c r="AU153" s="217" t="s">
        <v>88</v>
      </c>
      <c r="AY153" s="19" t="s">
        <v>153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86</v>
      </c>
      <c r="BK153" s="218">
        <f>ROUND(I153*H153,2)</f>
        <v>0</v>
      </c>
      <c r="BL153" s="19" t="s">
        <v>332</v>
      </c>
      <c r="BM153" s="217" t="s">
        <v>418</v>
      </c>
    </row>
    <row r="154" s="2" customFormat="1" ht="16.5" customHeight="1">
      <c r="A154" s="40"/>
      <c r="B154" s="41"/>
      <c r="C154" s="206" t="s">
        <v>231</v>
      </c>
      <c r="D154" s="206" t="s">
        <v>155</v>
      </c>
      <c r="E154" s="207" t="s">
        <v>2055</v>
      </c>
      <c r="F154" s="208" t="s">
        <v>2056</v>
      </c>
      <c r="G154" s="209" t="s">
        <v>223</v>
      </c>
      <c r="H154" s="210">
        <v>13.119999999999999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332</v>
      </c>
      <c r="AT154" s="217" t="s">
        <v>155</v>
      </c>
      <c r="AU154" s="217" t="s">
        <v>88</v>
      </c>
      <c r="AY154" s="19" t="s">
        <v>153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86</v>
      </c>
      <c r="BK154" s="218">
        <f>ROUND(I154*H154,2)</f>
        <v>0</v>
      </c>
      <c r="BL154" s="19" t="s">
        <v>332</v>
      </c>
      <c r="BM154" s="217" t="s">
        <v>421</v>
      </c>
    </row>
    <row r="155" s="2" customFormat="1" ht="16.5" customHeight="1">
      <c r="A155" s="40"/>
      <c r="B155" s="41"/>
      <c r="C155" s="206" t="s">
        <v>422</v>
      </c>
      <c r="D155" s="206" t="s">
        <v>155</v>
      </c>
      <c r="E155" s="207" t="s">
        <v>2057</v>
      </c>
      <c r="F155" s="208" t="s">
        <v>2058</v>
      </c>
      <c r="G155" s="209" t="s">
        <v>1042</v>
      </c>
      <c r="H155" s="210">
        <v>4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332</v>
      </c>
      <c r="AT155" s="217" t="s">
        <v>155</v>
      </c>
      <c r="AU155" s="217" t="s">
        <v>88</v>
      </c>
      <c r="AY155" s="19" t="s">
        <v>153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86</v>
      </c>
      <c r="BK155" s="218">
        <f>ROUND(I155*H155,2)</f>
        <v>0</v>
      </c>
      <c r="BL155" s="19" t="s">
        <v>332</v>
      </c>
      <c r="BM155" s="217" t="s">
        <v>425</v>
      </c>
    </row>
    <row r="156" s="2" customFormat="1" ht="16.5" customHeight="1">
      <c r="A156" s="40"/>
      <c r="B156" s="41"/>
      <c r="C156" s="206" t="s">
        <v>320</v>
      </c>
      <c r="D156" s="206" t="s">
        <v>155</v>
      </c>
      <c r="E156" s="207" t="s">
        <v>2059</v>
      </c>
      <c r="F156" s="208" t="s">
        <v>2060</v>
      </c>
      <c r="G156" s="209" t="s">
        <v>1042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332</v>
      </c>
      <c r="AT156" s="217" t="s">
        <v>155</v>
      </c>
      <c r="AU156" s="217" t="s">
        <v>88</v>
      </c>
      <c r="AY156" s="19" t="s">
        <v>153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86</v>
      </c>
      <c r="BK156" s="218">
        <f>ROUND(I156*H156,2)</f>
        <v>0</v>
      </c>
      <c r="BL156" s="19" t="s">
        <v>332</v>
      </c>
      <c r="BM156" s="217" t="s">
        <v>428</v>
      </c>
    </row>
    <row r="157" s="2" customFormat="1" ht="16.5" customHeight="1">
      <c r="A157" s="40"/>
      <c r="B157" s="41"/>
      <c r="C157" s="206" t="s">
        <v>429</v>
      </c>
      <c r="D157" s="206" t="s">
        <v>155</v>
      </c>
      <c r="E157" s="207" t="s">
        <v>2061</v>
      </c>
      <c r="F157" s="208" t="s">
        <v>1970</v>
      </c>
      <c r="G157" s="209" t="s">
        <v>1042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332</v>
      </c>
      <c r="AT157" s="217" t="s">
        <v>155</v>
      </c>
      <c r="AU157" s="217" t="s">
        <v>88</v>
      </c>
      <c r="AY157" s="19" t="s">
        <v>153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86</v>
      </c>
      <c r="BK157" s="218">
        <f>ROUND(I157*H157,2)</f>
        <v>0</v>
      </c>
      <c r="BL157" s="19" t="s">
        <v>332</v>
      </c>
      <c r="BM157" s="217" t="s">
        <v>432</v>
      </c>
    </row>
    <row r="158" s="2" customFormat="1" ht="16.5" customHeight="1">
      <c r="A158" s="40"/>
      <c r="B158" s="41"/>
      <c r="C158" s="206" t="s">
        <v>323</v>
      </c>
      <c r="D158" s="206" t="s">
        <v>155</v>
      </c>
      <c r="E158" s="207" t="s">
        <v>2062</v>
      </c>
      <c r="F158" s="208" t="s">
        <v>2063</v>
      </c>
      <c r="G158" s="209" t="s">
        <v>1042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332</v>
      </c>
      <c r="AT158" s="217" t="s">
        <v>155</v>
      </c>
      <c r="AU158" s="217" t="s">
        <v>88</v>
      </c>
      <c r="AY158" s="19" t="s">
        <v>153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86</v>
      </c>
      <c r="BK158" s="218">
        <f>ROUND(I158*H158,2)</f>
        <v>0</v>
      </c>
      <c r="BL158" s="19" t="s">
        <v>332</v>
      </c>
      <c r="BM158" s="217" t="s">
        <v>435</v>
      </c>
    </row>
    <row r="159" s="12" customFormat="1" ht="22.8" customHeight="1">
      <c r="A159" s="12"/>
      <c r="B159" s="190"/>
      <c r="C159" s="191"/>
      <c r="D159" s="192" t="s">
        <v>77</v>
      </c>
      <c r="E159" s="204" t="s">
        <v>2064</v>
      </c>
      <c r="F159" s="204" t="s">
        <v>2065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P160</f>
        <v>0</v>
      </c>
      <c r="Q159" s="198"/>
      <c r="R159" s="199">
        <f>R160</f>
        <v>0</v>
      </c>
      <c r="S159" s="198"/>
      <c r="T159" s="20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170</v>
      </c>
      <c r="AT159" s="202" t="s">
        <v>77</v>
      </c>
      <c r="AU159" s="202" t="s">
        <v>86</v>
      </c>
      <c r="AY159" s="201" t="s">
        <v>153</v>
      </c>
      <c r="BK159" s="203">
        <f>BK160</f>
        <v>0</v>
      </c>
    </row>
    <row r="160" s="2" customFormat="1" ht="16.5" customHeight="1">
      <c r="A160" s="40"/>
      <c r="B160" s="41"/>
      <c r="C160" s="206" t="s">
        <v>436</v>
      </c>
      <c r="D160" s="206" t="s">
        <v>155</v>
      </c>
      <c r="E160" s="207" t="s">
        <v>2066</v>
      </c>
      <c r="F160" s="208" t="s">
        <v>2067</v>
      </c>
      <c r="G160" s="209" t="s">
        <v>341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71" t="s">
        <v>19</v>
      </c>
      <c r="N160" s="272" t="s">
        <v>49</v>
      </c>
      <c r="O160" s="269"/>
      <c r="P160" s="273">
        <f>O160*H160</f>
        <v>0</v>
      </c>
      <c r="Q160" s="273">
        <v>0</v>
      </c>
      <c r="R160" s="273">
        <f>Q160*H160</f>
        <v>0</v>
      </c>
      <c r="S160" s="273">
        <v>0</v>
      </c>
      <c r="T160" s="27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332</v>
      </c>
      <c r="AT160" s="217" t="s">
        <v>155</v>
      </c>
      <c r="AU160" s="217" t="s">
        <v>88</v>
      </c>
      <c r="AY160" s="19" t="s">
        <v>153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86</v>
      </c>
      <c r="BK160" s="218">
        <f>ROUND(I160*H160,2)</f>
        <v>0</v>
      </c>
      <c r="BL160" s="19" t="s">
        <v>332</v>
      </c>
      <c r="BM160" s="217" t="s">
        <v>437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khhpVHhiN9XaRkwfvPdOAkhPni8VlxXwLuGEiZisWA82dyomEcvykkucrEJBzykQ5Hl6iNjAd+bLaL4//KnWFA==" hashValue="DYaykDAoiPnkR0Q8D/r0w4AFUXb9fai24saaXTIKqwjjmtkF5ZpaV5ZIbsJ8GkxJ6oj9F8Stv0Z7Hu32hLS+yA==" algorithmName="SHA-512" password="CC35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6" r:id="rId1" display="https://podminky.urs.cz/item/CS_URS_2023_02/210100131"/>
    <hyperlink ref="F98" r:id="rId2" display="https://podminky.urs.cz/item/CS_URS_2023_02/210100135"/>
    <hyperlink ref="F100" r:id="rId3" display="https://podminky.urs.cz/item/CS_URS_2023_02/210100137"/>
    <hyperlink ref="F103" r:id="rId4" display="https://podminky.urs.cz/item/CS_URS_2023_02/210100141"/>
    <hyperlink ref="F105" r:id="rId5" display="https://podminky.urs.cz/item/CS_URS_2023_02/210100146"/>
    <hyperlink ref="F107" r:id="rId6" display="https://podminky.urs.cz/item/CS_URS_2023_02/210100148"/>
    <hyperlink ref="F109" r:id="rId7" display="https://podminky.urs.cz/item/CS_URS_2023_02/210100151"/>
    <hyperlink ref="F111" r:id="rId8" display="https://podminky.urs.cz/item/CS_URS_2023_02/2101001511"/>
    <hyperlink ref="F125" r:id="rId9" display="https://podminky.urs.cz/item/CS_URS_2023_02/460010016"/>
    <hyperlink ref="F127" r:id="rId10" display="https://podminky.urs.cz/item/CS_URS_2023_02/4600100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II-117 Lipnice - Spálené Poříčí , ( úsek IV , úsek V 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ROUND((SUM(BE82:BE193)),  2)</f>
        <v>0</v>
      </c>
      <c r="G33" s="40"/>
      <c r="H33" s="40"/>
      <c r="I33" s="150">
        <v>0.20999999999999999</v>
      </c>
      <c r="J33" s="149">
        <f>ROUND(((SUM(BE82:BE193))*I33),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ROUND((SUM(BF82:BF193)),  2)</f>
        <v>0</v>
      </c>
      <c r="G34" s="40"/>
      <c r="H34" s="40"/>
      <c r="I34" s="150">
        <v>0.12</v>
      </c>
      <c r="J34" s="149">
        <f>ROUND(((SUM(BF82:BF193))*I34),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ROUND((SUM(BG82:BG193)),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ROUND((SUM(BH82:BH193)),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ROUND((SUM(BI82:BI193)),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II-117 Lipnice - Spálené Poříčí , ( úsek IV , úsek V 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SKA7212 - SO 801 Sadové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13. 5. 2024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PK, příspěvková organizace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137</v>
      </c>
      <c r="E62" s="176"/>
      <c r="F62" s="176"/>
      <c r="G62" s="176"/>
      <c r="H62" s="176"/>
      <c r="I62" s="176"/>
      <c r="J62" s="177">
        <f>J191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II-117 Lipnice - Spálené Poříčí , ( úsek IV , úsek V )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123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SKA7212 - SO 801 Sadové úpravy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13. 5. 2024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SÚS PK, příspěvková organizace</v>
      </c>
      <c r="G78" s="42"/>
      <c r="H78" s="42"/>
      <c r="I78" s="34" t="s">
        <v>33</v>
      </c>
      <c r="J78" s="38" t="str">
        <f>E21</f>
        <v>Projekční kancelář Ing.Škubalová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>Straka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139</v>
      </c>
      <c r="D81" s="182" t="s">
        <v>63</v>
      </c>
      <c r="E81" s="182" t="s">
        <v>59</v>
      </c>
      <c r="F81" s="182" t="s">
        <v>60</v>
      </c>
      <c r="G81" s="182" t="s">
        <v>140</v>
      </c>
      <c r="H81" s="182" t="s">
        <v>141</v>
      </c>
      <c r="I81" s="182" t="s">
        <v>142</v>
      </c>
      <c r="J81" s="182" t="s">
        <v>127</v>
      </c>
      <c r="K81" s="183" t="s">
        <v>143</v>
      </c>
      <c r="L81" s="184"/>
      <c r="M81" s="94" t="s">
        <v>19</v>
      </c>
      <c r="N81" s="95" t="s">
        <v>48</v>
      </c>
      <c r="O81" s="95" t="s">
        <v>144</v>
      </c>
      <c r="P81" s="95" t="s">
        <v>145</v>
      </c>
      <c r="Q81" s="95" t="s">
        <v>146</v>
      </c>
      <c r="R81" s="95" t="s">
        <v>147</v>
      </c>
      <c r="S81" s="95" t="s">
        <v>148</v>
      </c>
      <c r="T81" s="96" t="s">
        <v>149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150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77</v>
      </c>
      <c r="AU82" s="19" t="s">
        <v>128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77</v>
      </c>
      <c r="E83" s="193" t="s">
        <v>151</v>
      </c>
      <c r="F83" s="193" t="s">
        <v>152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P84+P191</f>
        <v>0</v>
      </c>
      <c r="Q83" s="198"/>
      <c r="R83" s="199">
        <f>R84+R191</f>
        <v>0</v>
      </c>
      <c r="S83" s="198"/>
      <c r="T83" s="200">
        <f>T84+T191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86</v>
      </c>
      <c r="AT83" s="202" t="s">
        <v>77</v>
      </c>
      <c r="AU83" s="202" t="s">
        <v>78</v>
      </c>
      <c r="AY83" s="201" t="s">
        <v>153</v>
      </c>
      <c r="BK83" s="203">
        <f>BK84+BK191</f>
        <v>0</v>
      </c>
    </row>
    <row r="84" s="12" customFormat="1" ht="22.8" customHeight="1">
      <c r="A84" s="12"/>
      <c r="B84" s="190"/>
      <c r="C84" s="191"/>
      <c r="D84" s="192" t="s">
        <v>77</v>
      </c>
      <c r="E84" s="204" t="s">
        <v>86</v>
      </c>
      <c r="F84" s="204" t="s">
        <v>154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SUM(P85:P190)</f>
        <v>0</v>
      </c>
      <c r="Q84" s="198"/>
      <c r="R84" s="199">
        <f>SUM(R85:R190)</f>
        <v>0</v>
      </c>
      <c r="S84" s="198"/>
      <c r="T84" s="200">
        <f>SUM(T85:T190)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86</v>
      </c>
      <c r="AT84" s="202" t="s">
        <v>77</v>
      </c>
      <c r="AU84" s="202" t="s">
        <v>86</v>
      </c>
      <c r="AY84" s="201" t="s">
        <v>153</v>
      </c>
      <c r="BK84" s="203">
        <f>SUM(BK85:BK190)</f>
        <v>0</v>
      </c>
    </row>
    <row r="85" s="2" customFormat="1" ht="21.75" customHeight="1">
      <c r="A85" s="40"/>
      <c r="B85" s="41"/>
      <c r="C85" s="206" t="s">
        <v>86</v>
      </c>
      <c r="D85" s="206" t="s">
        <v>155</v>
      </c>
      <c r="E85" s="207" t="s">
        <v>2069</v>
      </c>
      <c r="F85" s="208" t="s">
        <v>2070</v>
      </c>
      <c r="G85" s="209" t="s">
        <v>173</v>
      </c>
      <c r="H85" s="210">
        <v>26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49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160</v>
      </c>
      <c r="AT85" s="217" t="s">
        <v>155</v>
      </c>
      <c r="AU85" s="217" t="s">
        <v>88</v>
      </c>
      <c r="AY85" s="19" t="s">
        <v>153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86</v>
      </c>
      <c r="BK85" s="218">
        <f>ROUND(I85*H85,2)</f>
        <v>0</v>
      </c>
      <c r="BL85" s="19" t="s">
        <v>160</v>
      </c>
      <c r="BM85" s="217" t="s">
        <v>88</v>
      </c>
    </row>
    <row r="86" s="2" customFormat="1" ht="16.5" customHeight="1">
      <c r="A86" s="40"/>
      <c r="B86" s="41"/>
      <c r="C86" s="206" t="s">
        <v>88</v>
      </c>
      <c r="D86" s="206" t="s">
        <v>155</v>
      </c>
      <c r="E86" s="207" t="s">
        <v>2071</v>
      </c>
      <c r="F86" s="208" t="s">
        <v>2072</v>
      </c>
      <c r="G86" s="209" t="s">
        <v>158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160</v>
      </c>
      <c r="AT86" s="217" t="s">
        <v>155</v>
      </c>
      <c r="AU86" s="217" t="s">
        <v>88</v>
      </c>
      <c r="AY86" s="19" t="s">
        <v>153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86</v>
      </c>
      <c r="BK86" s="218">
        <f>ROUND(I86*H86,2)</f>
        <v>0</v>
      </c>
      <c r="BL86" s="19" t="s">
        <v>160</v>
      </c>
      <c r="BM86" s="217" t="s">
        <v>160</v>
      </c>
    </row>
    <row r="87" s="2" customFormat="1" ht="24.15" customHeight="1">
      <c r="A87" s="40"/>
      <c r="B87" s="41"/>
      <c r="C87" s="206" t="s">
        <v>170</v>
      </c>
      <c r="D87" s="206" t="s">
        <v>155</v>
      </c>
      <c r="E87" s="207" t="s">
        <v>2073</v>
      </c>
      <c r="F87" s="208" t="s">
        <v>2074</v>
      </c>
      <c r="G87" s="209" t="s">
        <v>341</v>
      </c>
      <c r="H87" s="210">
        <v>3</v>
      </c>
      <c r="I87" s="211"/>
      <c r="J87" s="212">
        <f>ROUND(I87*H87,2)</f>
        <v>0</v>
      </c>
      <c r="K87" s="208" t="s">
        <v>159</v>
      </c>
      <c r="L87" s="46"/>
      <c r="M87" s="213" t="s">
        <v>19</v>
      </c>
      <c r="N87" s="214" t="s">
        <v>49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160</v>
      </c>
      <c r="AT87" s="217" t="s">
        <v>155</v>
      </c>
      <c r="AU87" s="217" t="s">
        <v>88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86</v>
      </c>
      <c r="BK87" s="218">
        <f>ROUND(I87*H87,2)</f>
        <v>0</v>
      </c>
      <c r="BL87" s="19" t="s">
        <v>160</v>
      </c>
      <c r="BM87" s="217" t="s">
        <v>174</v>
      </c>
    </row>
    <row r="88" s="2" customFormat="1">
      <c r="A88" s="40"/>
      <c r="B88" s="41"/>
      <c r="C88" s="42"/>
      <c r="D88" s="219" t="s">
        <v>161</v>
      </c>
      <c r="E88" s="42"/>
      <c r="F88" s="220" t="s">
        <v>2075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161</v>
      </c>
      <c r="AU88" s="19" t="s">
        <v>88</v>
      </c>
    </row>
    <row r="89" s="2" customFormat="1" ht="24.15" customHeight="1">
      <c r="A89" s="40"/>
      <c r="B89" s="41"/>
      <c r="C89" s="206" t="s">
        <v>160</v>
      </c>
      <c r="D89" s="206" t="s">
        <v>155</v>
      </c>
      <c r="E89" s="207" t="s">
        <v>2076</v>
      </c>
      <c r="F89" s="208" t="s">
        <v>2077</v>
      </c>
      <c r="G89" s="209" t="s">
        <v>341</v>
      </c>
      <c r="H89" s="210">
        <v>2</v>
      </c>
      <c r="I89" s="211"/>
      <c r="J89" s="212">
        <f>ROUND(I89*H89,2)</f>
        <v>0</v>
      </c>
      <c r="K89" s="208" t="s">
        <v>159</v>
      </c>
      <c r="L89" s="46"/>
      <c r="M89" s="213" t="s">
        <v>19</v>
      </c>
      <c r="N89" s="214" t="s">
        <v>49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160</v>
      </c>
      <c r="AT89" s="217" t="s">
        <v>155</v>
      </c>
      <c r="AU89" s="217" t="s">
        <v>88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86</v>
      </c>
      <c r="BK89" s="218">
        <f>ROUND(I89*H89,2)</f>
        <v>0</v>
      </c>
      <c r="BL89" s="19" t="s">
        <v>160</v>
      </c>
      <c r="BM89" s="217" t="s">
        <v>182</v>
      </c>
    </row>
    <row r="90" s="2" customFormat="1">
      <c r="A90" s="40"/>
      <c r="B90" s="41"/>
      <c r="C90" s="42"/>
      <c r="D90" s="219" t="s">
        <v>161</v>
      </c>
      <c r="E90" s="42"/>
      <c r="F90" s="220" t="s">
        <v>2078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161</v>
      </c>
      <c r="AU90" s="19" t="s">
        <v>88</v>
      </c>
    </row>
    <row r="91" s="2" customFormat="1" ht="24.15" customHeight="1">
      <c r="A91" s="40"/>
      <c r="B91" s="41"/>
      <c r="C91" s="206" t="s">
        <v>191</v>
      </c>
      <c r="D91" s="206" t="s">
        <v>155</v>
      </c>
      <c r="E91" s="207" t="s">
        <v>2079</v>
      </c>
      <c r="F91" s="208" t="s">
        <v>2080</v>
      </c>
      <c r="G91" s="209" t="s">
        <v>341</v>
      </c>
      <c r="H91" s="210">
        <v>1</v>
      </c>
      <c r="I91" s="211"/>
      <c r="J91" s="212">
        <f>ROUND(I91*H91,2)</f>
        <v>0</v>
      </c>
      <c r="K91" s="208" t="s">
        <v>159</v>
      </c>
      <c r="L91" s="46"/>
      <c r="M91" s="213" t="s">
        <v>19</v>
      </c>
      <c r="N91" s="214" t="s">
        <v>49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160</v>
      </c>
      <c r="AT91" s="217" t="s">
        <v>155</v>
      </c>
      <c r="AU91" s="217" t="s">
        <v>88</v>
      </c>
      <c r="AY91" s="19" t="s">
        <v>153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86</v>
      </c>
      <c r="BK91" s="218">
        <f>ROUND(I91*H91,2)</f>
        <v>0</v>
      </c>
      <c r="BL91" s="19" t="s">
        <v>160</v>
      </c>
      <c r="BM91" s="217" t="s">
        <v>194</v>
      </c>
    </row>
    <row r="92" s="2" customFormat="1">
      <c r="A92" s="40"/>
      <c r="B92" s="41"/>
      <c r="C92" s="42"/>
      <c r="D92" s="219" t="s">
        <v>161</v>
      </c>
      <c r="E92" s="42"/>
      <c r="F92" s="220" t="s">
        <v>2081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88</v>
      </c>
    </row>
    <row r="93" s="2" customFormat="1" ht="24.15" customHeight="1">
      <c r="A93" s="40"/>
      <c r="B93" s="41"/>
      <c r="C93" s="206" t="s">
        <v>174</v>
      </c>
      <c r="D93" s="206" t="s">
        <v>155</v>
      </c>
      <c r="E93" s="207" t="s">
        <v>2082</v>
      </c>
      <c r="F93" s="208" t="s">
        <v>2083</v>
      </c>
      <c r="G93" s="209" t="s">
        <v>341</v>
      </c>
      <c r="H93" s="210">
        <v>1</v>
      </c>
      <c r="I93" s="211"/>
      <c r="J93" s="212">
        <f>ROUND(I93*H93,2)</f>
        <v>0</v>
      </c>
      <c r="K93" s="208" t="s">
        <v>159</v>
      </c>
      <c r="L93" s="46"/>
      <c r="M93" s="213" t="s">
        <v>19</v>
      </c>
      <c r="N93" s="214" t="s">
        <v>49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160</v>
      </c>
      <c r="AT93" s="217" t="s">
        <v>155</v>
      </c>
      <c r="AU93" s="217" t="s">
        <v>88</v>
      </c>
      <c r="AY93" s="19" t="s">
        <v>153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86</v>
      </c>
      <c r="BK93" s="218">
        <f>ROUND(I93*H93,2)</f>
        <v>0</v>
      </c>
      <c r="BL93" s="19" t="s">
        <v>160</v>
      </c>
      <c r="BM93" s="217" t="s">
        <v>8</v>
      </c>
    </row>
    <row r="94" s="2" customFormat="1">
      <c r="A94" s="40"/>
      <c r="B94" s="41"/>
      <c r="C94" s="42"/>
      <c r="D94" s="219" t="s">
        <v>161</v>
      </c>
      <c r="E94" s="42"/>
      <c r="F94" s="220" t="s">
        <v>2084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161</v>
      </c>
      <c r="AU94" s="19" t="s">
        <v>88</v>
      </c>
    </row>
    <row r="95" s="2" customFormat="1" ht="21.75" customHeight="1">
      <c r="A95" s="40"/>
      <c r="B95" s="41"/>
      <c r="C95" s="206" t="s">
        <v>203</v>
      </c>
      <c r="D95" s="206" t="s">
        <v>155</v>
      </c>
      <c r="E95" s="207" t="s">
        <v>2085</v>
      </c>
      <c r="F95" s="208" t="s">
        <v>2086</v>
      </c>
      <c r="G95" s="209" t="s">
        <v>341</v>
      </c>
      <c r="H95" s="210">
        <v>3</v>
      </c>
      <c r="I95" s="211"/>
      <c r="J95" s="212">
        <f>ROUND(I95*H95,2)</f>
        <v>0</v>
      </c>
      <c r="K95" s="208" t="s">
        <v>159</v>
      </c>
      <c r="L95" s="46"/>
      <c r="M95" s="213" t="s">
        <v>19</v>
      </c>
      <c r="N95" s="214" t="s">
        <v>49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160</v>
      </c>
      <c r="AT95" s="217" t="s">
        <v>155</v>
      </c>
      <c r="AU95" s="217" t="s">
        <v>88</v>
      </c>
      <c r="AY95" s="19" t="s">
        <v>153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86</v>
      </c>
      <c r="BK95" s="218">
        <f>ROUND(I95*H95,2)</f>
        <v>0</v>
      </c>
      <c r="BL95" s="19" t="s">
        <v>160</v>
      </c>
      <c r="BM95" s="217" t="s">
        <v>206</v>
      </c>
    </row>
    <row r="96" s="2" customFormat="1">
      <c r="A96" s="40"/>
      <c r="B96" s="41"/>
      <c r="C96" s="42"/>
      <c r="D96" s="219" t="s">
        <v>161</v>
      </c>
      <c r="E96" s="42"/>
      <c r="F96" s="220" t="s">
        <v>2087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161</v>
      </c>
      <c r="AU96" s="19" t="s">
        <v>88</v>
      </c>
    </row>
    <row r="97" s="2" customFormat="1" ht="21.75" customHeight="1">
      <c r="A97" s="40"/>
      <c r="B97" s="41"/>
      <c r="C97" s="206" t="s">
        <v>182</v>
      </c>
      <c r="D97" s="206" t="s">
        <v>155</v>
      </c>
      <c r="E97" s="207" t="s">
        <v>2088</v>
      </c>
      <c r="F97" s="208" t="s">
        <v>2089</v>
      </c>
      <c r="G97" s="209" t="s">
        <v>341</v>
      </c>
      <c r="H97" s="210">
        <v>2</v>
      </c>
      <c r="I97" s="211"/>
      <c r="J97" s="212">
        <f>ROUND(I97*H97,2)</f>
        <v>0</v>
      </c>
      <c r="K97" s="208" t="s">
        <v>159</v>
      </c>
      <c r="L97" s="46"/>
      <c r="M97" s="213" t="s">
        <v>19</v>
      </c>
      <c r="N97" s="214" t="s">
        <v>49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160</v>
      </c>
      <c r="AT97" s="217" t="s">
        <v>155</v>
      </c>
      <c r="AU97" s="217" t="s">
        <v>88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86</v>
      </c>
      <c r="BK97" s="218">
        <f>ROUND(I97*H97,2)</f>
        <v>0</v>
      </c>
      <c r="BL97" s="19" t="s">
        <v>160</v>
      </c>
      <c r="BM97" s="217" t="s">
        <v>211</v>
      </c>
    </row>
    <row r="98" s="2" customFormat="1">
      <c r="A98" s="40"/>
      <c r="B98" s="41"/>
      <c r="C98" s="42"/>
      <c r="D98" s="219" t="s">
        <v>161</v>
      </c>
      <c r="E98" s="42"/>
      <c r="F98" s="220" t="s">
        <v>2090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88</v>
      </c>
    </row>
    <row r="99" s="2" customFormat="1" ht="21.75" customHeight="1">
      <c r="A99" s="40"/>
      <c r="B99" s="41"/>
      <c r="C99" s="206" t="s">
        <v>213</v>
      </c>
      <c r="D99" s="206" t="s">
        <v>155</v>
      </c>
      <c r="E99" s="207" t="s">
        <v>2091</v>
      </c>
      <c r="F99" s="208" t="s">
        <v>2092</v>
      </c>
      <c r="G99" s="209" t="s">
        <v>341</v>
      </c>
      <c r="H99" s="210">
        <v>1</v>
      </c>
      <c r="I99" s="211"/>
      <c r="J99" s="212">
        <f>ROUND(I99*H99,2)</f>
        <v>0</v>
      </c>
      <c r="K99" s="208" t="s">
        <v>159</v>
      </c>
      <c r="L99" s="46"/>
      <c r="M99" s="213" t="s">
        <v>19</v>
      </c>
      <c r="N99" s="214" t="s">
        <v>49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160</v>
      </c>
      <c r="AT99" s="217" t="s">
        <v>155</v>
      </c>
      <c r="AU99" s="217" t="s">
        <v>88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86</v>
      </c>
      <c r="BK99" s="218">
        <f>ROUND(I99*H99,2)</f>
        <v>0</v>
      </c>
      <c r="BL99" s="19" t="s">
        <v>160</v>
      </c>
      <c r="BM99" s="217" t="s">
        <v>216</v>
      </c>
    </row>
    <row r="100" s="2" customFormat="1">
      <c r="A100" s="40"/>
      <c r="B100" s="41"/>
      <c r="C100" s="42"/>
      <c r="D100" s="219" t="s">
        <v>161</v>
      </c>
      <c r="E100" s="42"/>
      <c r="F100" s="220" t="s">
        <v>2093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88</v>
      </c>
    </row>
    <row r="101" s="2" customFormat="1" ht="21.75" customHeight="1">
      <c r="A101" s="40"/>
      <c r="B101" s="41"/>
      <c r="C101" s="206" t="s">
        <v>194</v>
      </c>
      <c r="D101" s="206" t="s">
        <v>155</v>
      </c>
      <c r="E101" s="207" t="s">
        <v>2094</v>
      </c>
      <c r="F101" s="208" t="s">
        <v>2095</v>
      </c>
      <c r="G101" s="209" t="s">
        <v>341</v>
      </c>
      <c r="H101" s="210">
        <v>1</v>
      </c>
      <c r="I101" s="211"/>
      <c r="J101" s="212">
        <f>ROUND(I101*H101,2)</f>
        <v>0</v>
      </c>
      <c r="K101" s="208" t="s">
        <v>159</v>
      </c>
      <c r="L101" s="46"/>
      <c r="M101" s="213" t="s">
        <v>19</v>
      </c>
      <c r="N101" s="214" t="s">
        <v>49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160</v>
      </c>
      <c r="AT101" s="217" t="s">
        <v>155</v>
      </c>
      <c r="AU101" s="217" t="s">
        <v>88</v>
      </c>
      <c r="AY101" s="19" t="s">
        <v>153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86</v>
      </c>
      <c r="BK101" s="218">
        <f>ROUND(I101*H101,2)</f>
        <v>0</v>
      </c>
      <c r="BL101" s="19" t="s">
        <v>160</v>
      </c>
      <c r="BM101" s="217" t="s">
        <v>224</v>
      </c>
    </row>
    <row r="102" s="2" customFormat="1">
      <c r="A102" s="40"/>
      <c r="B102" s="41"/>
      <c r="C102" s="42"/>
      <c r="D102" s="219" t="s">
        <v>161</v>
      </c>
      <c r="E102" s="42"/>
      <c r="F102" s="220" t="s">
        <v>2096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88</v>
      </c>
    </row>
    <row r="103" s="2" customFormat="1" ht="24.15" customHeight="1">
      <c r="A103" s="40"/>
      <c r="B103" s="41"/>
      <c r="C103" s="206" t="s">
        <v>405</v>
      </c>
      <c r="D103" s="206" t="s">
        <v>155</v>
      </c>
      <c r="E103" s="207" t="s">
        <v>704</v>
      </c>
      <c r="F103" s="208" t="s">
        <v>705</v>
      </c>
      <c r="G103" s="209" t="s">
        <v>158</v>
      </c>
      <c r="H103" s="210">
        <v>2905</v>
      </c>
      <c r="I103" s="211"/>
      <c r="J103" s="212">
        <f>ROUND(I103*H103,2)</f>
        <v>0</v>
      </c>
      <c r="K103" s="208" t="s">
        <v>403</v>
      </c>
      <c r="L103" s="46"/>
      <c r="M103" s="213" t="s">
        <v>19</v>
      </c>
      <c r="N103" s="214" t="s">
        <v>49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160</v>
      </c>
      <c r="AT103" s="217" t="s">
        <v>155</v>
      </c>
      <c r="AU103" s="217" t="s">
        <v>88</v>
      </c>
      <c r="AY103" s="19" t="s">
        <v>153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86</v>
      </c>
      <c r="BK103" s="218">
        <f>ROUND(I103*H103,2)</f>
        <v>0</v>
      </c>
      <c r="BL103" s="19" t="s">
        <v>160</v>
      </c>
      <c r="BM103" s="217" t="s">
        <v>2097</v>
      </c>
    </row>
    <row r="104" s="2" customFormat="1">
      <c r="A104" s="40"/>
      <c r="B104" s="41"/>
      <c r="C104" s="42"/>
      <c r="D104" s="219" t="s">
        <v>161</v>
      </c>
      <c r="E104" s="42"/>
      <c r="F104" s="220" t="s">
        <v>2098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88</v>
      </c>
    </row>
    <row r="105" s="2" customFormat="1" ht="21.75" customHeight="1">
      <c r="A105" s="40"/>
      <c r="B105" s="41"/>
      <c r="C105" s="206" t="s">
        <v>310</v>
      </c>
      <c r="D105" s="206" t="s">
        <v>155</v>
      </c>
      <c r="E105" s="207" t="s">
        <v>711</v>
      </c>
      <c r="F105" s="208" t="s">
        <v>712</v>
      </c>
      <c r="G105" s="209" t="s">
        <v>158</v>
      </c>
      <c r="H105" s="210">
        <v>2905</v>
      </c>
      <c r="I105" s="211"/>
      <c r="J105" s="212">
        <f>ROUND(I105*H105,2)</f>
        <v>0</v>
      </c>
      <c r="K105" s="208" t="s">
        <v>403</v>
      </c>
      <c r="L105" s="46"/>
      <c r="M105" s="213" t="s">
        <v>19</v>
      </c>
      <c r="N105" s="214" t="s">
        <v>49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160</v>
      </c>
      <c r="AT105" s="217" t="s">
        <v>155</v>
      </c>
      <c r="AU105" s="217" t="s">
        <v>88</v>
      </c>
      <c r="AY105" s="19" t="s">
        <v>153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86</v>
      </c>
      <c r="BK105" s="218">
        <f>ROUND(I105*H105,2)</f>
        <v>0</v>
      </c>
      <c r="BL105" s="19" t="s">
        <v>160</v>
      </c>
      <c r="BM105" s="217" t="s">
        <v>2099</v>
      </c>
    </row>
    <row r="106" s="2" customFormat="1">
      <c r="A106" s="40"/>
      <c r="B106" s="41"/>
      <c r="C106" s="42"/>
      <c r="D106" s="219" t="s">
        <v>161</v>
      </c>
      <c r="E106" s="42"/>
      <c r="F106" s="220" t="s">
        <v>2100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88</v>
      </c>
    </row>
    <row r="107" s="2" customFormat="1" ht="24.15" customHeight="1">
      <c r="A107" s="40"/>
      <c r="B107" s="41"/>
      <c r="C107" s="206" t="s">
        <v>226</v>
      </c>
      <c r="D107" s="206" t="s">
        <v>155</v>
      </c>
      <c r="E107" s="207" t="s">
        <v>2101</v>
      </c>
      <c r="F107" s="208" t="s">
        <v>2102</v>
      </c>
      <c r="G107" s="209" t="s">
        <v>341</v>
      </c>
      <c r="H107" s="210">
        <v>6</v>
      </c>
      <c r="I107" s="211"/>
      <c r="J107" s="212">
        <f>ROUND(I107*H107,2)</f>
        <v>0</v>
      </c>
      <c r="K107" s="208" t="s">
        <v>159</v>
      </c>
      <c r="L107" s="46"/>
      <c r="M107" s="213" t="s">
        <v>19</v>
      </c>
      <c r="N107" s="214" t="s">
        <v>49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160</v>
      </c>
      <c r="AT107" s="217" t="s">
        <v>155</v>
      </c>
      <c r="AU107" s="217" t="s">
        <v>88</v>
      </c>
      <c r="AY107" s="19" t="s">
        <v>153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86</v>
      </c>
      <c r="BK107" s="218">
        <f>ROUND(I107*H107,2)</f>
        <v>0</v>
      </c>
      <c r="BL107" s="19" t="s">
        <v>160</v>
      </c>
      <c r="BM107" s="217" t="s">
        <v>229</v>
      </c>
    </row>
    <row r="108" s="2" customFormat="1">
      <c r="A108" s="40"/>
      <c r="B108" s="41"/>
      <c r="C108" s="42"/>
      <c r="D108" s="219" t="s">
        <v>161</v>
      </c>
      <c r="E108" s="42"/>
      <c r="F108" s="220" t="s">
        <v>2103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88</v>
      </c>
    </row>
    <row r="109" s="2" customFormat="1" ht="16.5" customHeight="1">
      <c r="A109" s="40"/>
      <c r="B109" s="41"/>
      <c r="C109" s="206" t="s">
        <v>8</v>
      </c>
      <c r="D109" s="206" t="s">
        <v>155</v>
      </c>
      <c r="E109" s="207" t="s">
        <v>2104</v>
      </c>
      <c r="F109" s="208" t="s">
        <v>2105</v>
      </c>
      <c r="G109" s="209" t="s">
        <v>158</v>
      </c>
      <c r="H109" s="210">
        <v>576</v>
      </c>
      <c r="I109" s="211"/>
      <c r="J109" s="212">
        <f>ROUND(I109*H109,2)</f>
        <v>0</v>
      </c>
      <c r="K109" s="208" t="s">
        <v>159</v>
      </c>
      <c r="L109" s="46"/>
      <c r="M109" s="213" t="s">
        <v>19</v>
      </c>
      <c r="N109" s="214" t="s">
        <v>49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160</v>
      </c>
      <c r="AT109" s="217" t="s">
        <v>155</v>
      </c>
      <c r="AU109" s="217" t="s">
        <v>88</v>
      </c>
      <c r="AY109" s="19" t="s">
        <v>153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86</v>
      </c>
      <c r="BK109" s="218">
        <f>ROUND(I109*H109,2)</f>
        <v>0</v>
      </c>
      <c r="BL109" s="19" t="s">
        <v>160</v>
      </c>
      <c r="BM109" s="217" t="s">
        <v>236</v>
      </c>
    </row>
    <row r="110" s="2" customFormat="1">
      <c r="A110" s="40"/>
      <c r="B110" s="41"/>
      <c r="C110" s="42"/>
      <c r="D110" s="219" t="s">
        <v>161</v>
      </c>
      <c r="E110" s="42"/>
      <c r="F110" s="220" t="s">
        <v>2106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161</v>
      </c>
      <c r="AU110" s="19" t="s">
        <v>88</v>
      </c>
    </row>
    <row r="111" s="2" customFormat="1" ht="24.15" customHeight="1">
      <c r="A111" s="40"/>
      <c r="B111" s="41"/>
      <c r="C111" s="206" t="s">
        <v>240</v>
      </c>
      <c r="D111" s="206" t="s">
        <v>155</v>
      </c>
      <c r="E111" s="207" t="s">
        <v>2107</v>
      </c>
      <c r="F111" s="208" t="s">
        <v>2108</v>
      </c>
      <c r="G111" s="209" t="s">
        <v>341</v>
      </c>
      <c r="H111" s="210">
        <v>4</v>
      </c>
      <c r="I111" s="211"/>
      <c r="J111" s="212">
        <f>ROUND(I111*H111,2)</f>
        <v>0</v>
      </c>
      <c r="K111" s="208" t="s">
        <v>159</v>
      </c>
      <c r="L111" s="46"/>
      <c r="M111" s="213" t="s">
        <v>19</v>
      </c>
      <c r="N111" s="214" t="s">
        <v>49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160</v>
      </c>
      <c r="AT111" s="217" t="s">
        <v>155</v>
      </c>
      <c r="AU111" s="217" t="s">
        <v>88</v>
      </c>
      <c r="AY111" s="19" t="s">
        <v>153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86</v>
      </c>
      <c r="BK111" s="218">
        <f>ROUND(I111*H111,2)</f>
        <v>0</v>
      </c>
      <c r="BL111" s="19" t="s">
        <v>160</v>
      </c>
      <c r="BM111" s="217" t="s">
        <v>243</v>
      </c>
    </row>
    <row r="112" s="2" customFormat="1">
      <c r="A112" s="40"/>
      <c r="B112" s="41"/>
      <c r="C112" s="42"/>
      <c r="D112" s="219" t="s">
        <v>161</v>
      </c>
      <c r="E112" s="42"/>
      <c r="F112" s="220" t="s">
        <v>2109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88</v>
      </c>
    </row>
    <row r="113" s="2" customFormat="1" ht="16.5" customHeight="1">
      <c r="A113" s="40"/>
      <c r="B113" s="41"/>
      <c r="C113" s="257" t="s">
        <v>206</v>
      </c>
      <c r="D113" s="257" t="s">
        <v>220</v>
      </c>
      <c r="E113" s="258" t="s">
        <v>2110</v>
      </c>
      <c r="F113" s="259" t="s">
        <v>2111</v>
      </c>
      <c r="G113" s="260" t="s">
        <v>341</v>
      </c>
      <c r="H113" s="261">
        <v>4</v>
      </c>
      <c r="I113" s="262"/>
      <c r="J113" s="263">
        <f>ROUND(I113*H113,2)</f>
        <v>0</v>
      </c>
      <c r="K113" s="259" t="s">
        <v>159</v>
      </c>
      <c r="L113" s="264"/>
      <c r="M113" s="265" t="s">
        <v>19</v>
      </c>
      <c r="N113" s="266" t="s">
        <v>49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220</v>
      </c>
      <c r="AU113" s="217" t="s">
        <v>88</v>
      </c>
      <c r="AY113" s="19" t="s">
        <v>153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86</v>
      </c>
      <c r="BK113" s="218">
        <f>ROUND(I113*H113,2)</f>
        <v>0</v>
      </c>
      <c r="BL113" s="19" t="s">
        <v>160</v>
      </c>
      <c r="BM113" s="217" t="s">
        <v>248</v>
      </c>
    </row>
    <row r="114" s="2" customFormat="1" ht="16.5" customHeight="1">
      <c r="A114" s="40"/>
      <c r="B114" s="41"/>
      <c r="C114" s="206" t="s">
        <v>251</v>
      </c>
      <c r="D114" s="206" t="s">
        <v>155</v>
      </c>
      <c r="E114" s="207" t="s">
        <v>2112</v>
      </c>
      <c r="F114" s="208" t="s">
        <v>2113</v>
      </c>
      <c r="G114" s="209" t="s">
        <v>341</v>
      </c>
      <c r="H114" s="210">
        <v>4</v>
      </c>
      <c r="I114" s="211"/>
      <c r="J114" s="212">
        <f>ROUND(I114*H114,2)</f>
        <v>0</v>
      </c>
      <c r="K114" s="208" t="s">
        <v>159</v>
      </c>
      <c r="L114" s="46"/>
      <c r="M114" s="213" t="s">
        <v>19</v>
      </c>
      <c r="N114" s="214" t="s">
        <v>49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160</v>
      </c>
      <c r="AT114" s="217" t="s">
        <v>155</v>
      </c>
      <c r="AU114" s="217" t="s">
        <v>88</v>
      </c>
      <c r="AY114" s="19" t="s">
        <v>153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86</v>
      </c>
      <c r="BK114" s="218">
        <f>ROUND(I114*H114,2)</f>
        <v>0</v>
      </c>
      <c r="BL114" s="19" t="s">
        <v>160</v>
      </c>
      <c r="BM114" s="217" t="s">
        <v>254</v>
      </c>
    </row>
    <row r="115" s="2" customFormat="1">
      <c r="A115" s="40"/>
      <c r="B115" s="41"/>
      <c r="C115" s="42"/>
      <c r="D115" s="219" t="s">
        <v>161</v>
      </c>
      <c r="E115" s="42"/>
      <c r="F115" s="220" t="s">
        <v>2114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88</v>
      </c>
    </row>
    <row r="116" s="2" customFormat="1" ht="16.5" customHeight="1">
      <c r="A116" s="40"/>
      <c r="B116" s="41"/>
      <c r="C116" s="257" t="s">
        <v>211</v>
      </c>
      <c r="D116" s="257" t="s">
        <v>220</v>
      </c>
      <c r="E116" s="258" t="s">
        <v>2115</v>
      </c>
      <c r="F116" s="259" t="s">
        <v>2116</v>
      </c>
      <c r="G116" s="260" t="s">
        <v>341</v>
      </c>
      <c r="H116" s="261">
        <v>12</v>
      </c>
      <c r="I116" s="262"/>
      <c r="J116" s="263">
        <f>ROUND(I116*H116,2)</f>
        <v>0</v>
      </c>
      <c r="K116" s="259" t="s">
        <v>159</v>
      </c>
      <c r="L116" s="264"/>
      <c r="M116" s="265" t="s">
        <v>19</v>
      </c>
      <c r="N116" s="266" t="s">
        <v>49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182</v>
      </c>
      <c r="AT116" s="217" t="s">
        <v>220</v>
      </c>
      <c r="AU116" s="217" t="s">
        <v>88</v>
      </c>
      <c r="AY116" s="19" t="s">
        <v>153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86</v>
      </c>
      <c r="BK116" s="218">
        <f>ROUND(I116*H116,2)</f>
        <v>0</v>
      </c>
      <c r="BL116" s="19" t="s">
        <v>160</v>
      </c>
      <c r="BM116" s="217" t="s">
        <v>257</v>
      </c>
    </row>
    <row r="117" s="13" customFormat="1">
      <c r="A117" s="13"/>
      <c r="B117" s="224"/>
      <c r="C117" s="225"/>
      <c r="D117" s="226" t="s">
        <v>163</v>
      </c>
      <c r="E117" s="227" t="s">
        <v>19</v>
      </c>
      <c r="F117" s="228" t="s">
        <v>2117</v>
      </c>
      <c r="G117" s="225"/>
      <c r="H117" s="229">
        <v>12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163</v>
      </c>
      <c r="AU117" s="235" t="s">
        <v>88</v>
      </c>
      <c r="AV117" s="13" t="s">
        <v>88</v>
      </c>
      <c r="AW117" s="13" t="s">
        <v>37</v>
      </c>
      <c r="AX117" s="13" t="s">
        <v>78</v>
      </c>
      <c r="AY117" s="235" t="s">
        <v>153</v>
      </c>
    </row>
    <row r="118" s="15" customFormat="1">
      <c r="A118" s="15"/>
      <c r="B118" s="246"/>
      <c r="C118" s="247"/>
      <c r="D118" s="226" t="s">
        <v>163</v>
      </c>
      <c r="E118" s="248" t="s">
        <v>19</v>
      </c>
      <c r="F118" s="249" t="s">
        <v>166</v>
      </c>
      <c r="G118" s="247"/>
      <c r="H118" s="250">
        <v>12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163</v>
      </c>
      <c r="AU118" s="256" t="s">
        <v>88</v>
      </c>
      <c r="AV118" s="15" t="s">
        <v>160</v>
      </c>
      <c r="AW118" s="15" t="s">
        <v>37</v>
      </c>
      <c r="AX118" s="15" t="s">
        <v>86</v>
      </c>
      <c r="AY118" s="256" t="s">
        <v>153</v>
      </c>
    </row>
    <row r="119" s="2" customFormat="1" ht="16.5" customHeight="1">
      <c r="A119" s="40"/>
      <c r="B119" s="41"/>
      <c r="C119" s="257" t="s">
        <v>259</v>
      </c>
      <c r="D119" s="257" t="s">
        <v>220</v>
      </c>
      <c r="E119" s="258" t="s">
        <v>2118</v>
      </c>
      <c r="F119" s="259" t="s">
        <v>2119</v>
      </c>
      <c r="G119" s="260" t="s">
        <v>1042</v>
      </c>
      <c r="H119" s="261">
        <v>12</v>
      </c>
      <c r="I119" s="262"/>
      <c r="J119" s="263">
        <f>ROUND(I119*H119,2)</f>
        <v>0</v>
      </c>
      <c r="K119" s="259" t="s">
        <v>19</v>
      </c>
      <c r="L119" s="264"/>
      <c r="M119" s="265" t="s">
        <v>19</v>
      </c>
      <c r="N119" s="266" t="s">
        <v>49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220</v>
      </c>
      <c r="AU119" s="217" t="s">
        <v>88</v>
      </c>
      <c r="AY119" s="19" t="s">
        <v>153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86</v>
      </c>
      <c r="BK119" s="218">
        <f>ROUND(I119*H119,2)</f>
        <v>0</v>
      </c>
      <c r="BL119" s="19" t="s">
        <v>160</v>
      </c>
      <c r="BM119" s="217" t="s">
        <v>262</v>
      </c>
    </row>
    <row r="120" s="2" customFormat="1" ht="21.75" customHeight="1">
      <c r="A120" s="40"/>
      <c r="B120" s="41"/>
      <c r="C120" s="206" t="s">
        <v>216</v>
      </c>
      <c r="D120" s="206" t="s">
        <v>155</v>
      </c>
      <c r="E120" s="207" t="s">
        <v>2120</v>
      </c>
      <c r="F120" s="208" t="s">
        <v>2121</v>
      </c>
      <c r="G120" s="209" t="s">
        <v>341</v>
      </c>
      <c r="H120" s="210">
        <v>4</v>
      </c>
      <c r="I120" s="211"/>
      <c r="J120" s="212">
        <f>ROUND(I120*H120,2)</f>
        <v>0</v>
      </c>
      <c r="K120" s="208" t="s">
        <v>159</v>
      </c>
      <c r="L120" s="46"/>
      <c r="M120" s="213" t="s">
        <v>19</v>
      </c>
      <c r="N120" s="214" t="s">
        <v>49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160</v>
      </c>
      <c r="AT120" s="217" t="s">
        <v>155</v>
      </c>
      <c r="AU120" s="217" t="s">
        <v>88</v>
      </c>
      <c r="AY120" s="19" t="s">
        <v>153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86</v>
      </c>
      <c r="BK120" s="218">
        <f>ROUND(I120*H120,2)</f>
        <v>0</v>
      </c>
      <c r="BL120" s="19" t="s">
        <v>160</v>
      </c>
      <c r="BM120" s="217" t="s">
        <v>268</v>
      </c>
    </row>
    <row r="121" s="2" customFormat="1">
      <c r="A121" s="40"/>
      <c r="B121" s="41"/>
      <c r="C121" s="42"/>
      <c r="D121" s="219" t="s">
        <v>161</v>
      </c>
      <c r="E121" s="42"/>
      <c r="F121" s="220" t="s">
        <v>2122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88</v>
      </c>
    </row>
    <row r="122" s="2" customFormat="1" ht="16.5" customHeight="1">
      <c r="A122" s="40"/>
      <c r="B122" s="41"/>
      <c r="C122" s="206" t="s">
        <v>271</v>
      </c>
      <c r="D122" s="206" t="s">
        <v>155</v>
      </c>
      <c r="E122" s="207" t="s">
        <v>2123</v>
      </c>
      <c r="F122" s="208" t="s">
        <v>2124</v>
      </c>
      <c r="G122" s="209" t="s">
        <v>341</v>
      </c>
      <c r="H122" s="210">
        <v>12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160</v>
      </c>
      <c r="AT122" s="217" t="s">
        <v>155</v>
      </c>
      <c r="AU122" s="217" t="s">
        <v>88</v>
      </c>
      <c r="AY122" s="19" t="s">
        <v>153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160</v>
      </c>
      <c r="BM122" s="217" t="s">
        <v>275</v>
      </c>
    </row>
    <row r="123" s="13" customFormat="1">
      <c r="A123" s="13"/>
      <c r="B123" s="224"/>
      <c r="C123" s="225"/>
      <c r="D123" s="226" t="s">
        <v>163</v>
      </c>
      <c r="E123" s="227" t="s">
        <v>19</v>
      </c>
      <c r="F123" s="228" t="s">
        <v>2125</v>
      </c>
      <c r="G123" s="225"/>
      <c r="H123" s="229">
        <v>12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163</v>
      </c>
      <c r="AU123" s="235" t="s">
        <v>88</v>
      </c>
      <c r="AV123" s="13" t="s">
        <v>88</v>
      </c>
      <c r="AW123" s="13" t="s">
        <v>37</v>
      </c>
      <c r="AX123" s="13" t="s">
        <v>78</v>
      </c>
      <c r="AY123" s="235" t="s">
        <v>153</v>
      </c>
    </row>
    <row r="124" s="14" customFormat="1">
      <c r="A124" s="14"/>
      <c r="B124" s="236"/>
      <c r="C124" s="237"/>
      <c r="D124" s="226" t="s">
        <v>163</v>
      </c>
      <c r="E124" s="238" t="s">
        <v>19</v>
      </c>
      <c r="F124" s="239" t="s">
        <v>2126</v>
      </c>
      <c r="G124" s="237"/>
      <c r="H124" s="238" t="s">
        <v>19</v>
      </c>
      <c r="I124" s="240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163</v>
      </c>
      <c r="AU124" s="245" t="s">
        <v>88</v>
      </c>
      <c r="AV124" s="14" t="s">
        <v>86</v>
      </c>
      <c r="AW124" s="14" t="s">
        <v>37</v>
      </c>
      <c r="AX124" s="14" t="s">
        <v>78</v>
      </c>
      <c r="AY124" s="245" t="s">
        <v>153</v>
      </c>
    </row>
    <row r="125" s="15" customFormat="1">
      <c r="A125" s="15"/>
      <c r="B125" s="246"/>
      <c r="C125" s="247"/>
      <c r="D125" s="226" t="s">
        <v>163</v>
      </c>
      <c r="E125" s="248" t="s">
        <v>19</v>
      </c>
      <c r="F125" s="249" t="s">
        <v>166</v>
      </c>
      <c r="G125" s="247"/>
      <c r="H125" s="250">
        <v>12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163</v>
      </c>
      <c r="AU125" s="256" t="s">
        <v>88</v>
      </c>
      <c r="AV125" s="15" t="s">
        <v>160</v>
      </c>
      <c r="AW125" s="15" t="s">
        <v>37</v>
      </c>
      <c r="AX125" s="15" t="s">
        <v>86</v>
      </c>
      <c r="AY125" s="256" t="s">
        <v>153</v>
      </c>
    </row>
    <row r="126" s="2" customFormat="1" ht="16.5" customHeight="1">
      <c r="A126" s="40"/>
      <c r="B126" s="41"/>
      <c r="C126" s="206" t="s">
        <v>224</v>
      </c>
      <c r="D126" s="206" t="s">
        <v>155</v>
      </c>
      <c r="E126" s="207" t="s">
        <v>2127</v>
      </c>
      <c r="F126" s="208" t="s">
        <v>2128</v>
      </c>
      <c r="G126" s="209" t="s">
        <v>341</v>
      </c>
      <c r="H126" s="210">
        <v>4</v>
      </c>
      <c r="I126" s="211"/>
      <c r="J126" s="212">
        <f>ROUND(I126*H126,2)</f>
        <v>0</v>
      </c>
      <c r="K126" s="208" t="s">
        <v>159</v>
      </c>
      <c r="L126" s="46"/>
      <c r="M126" s="213" t="s">
        <v>19</v>
      </c>
      <c r="N126" s="214" t="s">
        <v>49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160</v>
      </c>
      <c r="AT126" s="217" t="s">
        <v>155</v>
      </c>
      <c r="AU126" s="217" t="s">
        <v>88</v>
      </c>
      <c r="AY126" s="19" t="s">
        <v>153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86</v>
      </c>
      <c r="BK126" s="218">
        <f>ROUND(I126*H126,2)</f>
        <v>0</v>
      </c>
      <c r="BL126" s="19" t="s">
        <v>160</v>
      </c>
      <c r="BM126" s="217" t="s">
        <v>280</v>
      </c>
    </row>
    <row r="127" s="2" customFormat="1">
      <c r="A127" s="40"/>
      <c r="B127" s="41"/>
      <c r="C127" s="42"/>
      <c r="D127" s="219" t="s">
        <v>161</v>
      </c>
      <c r="E127" s="42"/>
      <c r="F127" s="220" t="s">
        <v>2129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88</v>
      </c>
    </row>
    <row r="128" s="2" customFormat="1" ht="16.5" customHeight="1">
      <c r="A128" s="40"/>
      <c r="B128" s="41"/>
      <c r="C128" s="206" t="s">
        <v>7</v>
      </c>
      <c r="D128" s="206" t="s">
        <v>155</v>
      </c>
      <c r="E128" s="207" t="s">
        <v>2127</v>
      </c>
      <c r="F128" s="208" t="s">
        <v>2128</v>
      </c>
      <c r="G128" s="209" t="s">
        <v>341</v>
      </c>
      <c r="H128" s="210">
        <v>12</v>
      </c>
      <c r="I128" s="211"/>
      <c r="J128" s="212">
        <f>ROUND(I128*H128,2)</f>
        <v>0</v>
      </c>
      <c r="K128" s="208" t="s">
        <v>159</v>
      </c>
      <c r="L128" s="46"/>
      <c r="M128" s="213" t="s">
        <v>19</v>
      </c>
      <c r="N128" s="214" t="s">
        <v>49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160</v>
      </c>
      <c r="AT128" s="217" t="s">
        <v>155</v>
      </c>
      <c r="AU128" s="217" t="s">
        <v>88</v>
      </c>
      <c r="AY128" s="19" t="s">
        <v>153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86</v>
      </c>
      <c r="BK128" s="218">
        <f>ROUND(I128*H128,2)</f>
        <v>0</v>
      </c>
      <c r="BL128" s="19" t="s">
        <v>160</v>
      </c>
      <c r="BM128" s="217" t="s">
        <v>285</v>
      </c>
    </row>
    <row r="129" s="2" customFormat="1">
      <c r="A129" s="40"/>
      <c r="B129" s="41"/>
      <c r="C129" s="42"/>
      <c r="D129" s="219" t="s">
        <v>161</v>
      </c>
      <c r="E129" s="42"/>
      <c r="F129" s="220" t="s">
        <v>2129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88</v>
      </c>
    </row>
    <row r="130" s="13" customFormat="1">
      <c r="A130" s="13"/>
      <c r="B130" s="224"/>
      <c r="C130" s="225"/>
      <c r="D130" s="226" t="s">
        <v>163</v>
      </c>
      <c r="E130" s="227" t="s">
        <v>19</v>
      </c>
      <c r="F130" s="228" t="s">
        <v>2125</v>
      </c>
      <c r="G130" s="225"/>
      <c r="H130" s="229">
        <v>12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163</v>
      </c>
      <c r="AU130" s="235" t="s">
        <v>88</v>
      </c>
      <c r="AV130" s="13" t="s">
        <v>88</v>
      </c>
      <c r="AW130" s="13" t="s">
        <v>37</v>
      </c>
      <c r="AX130" s="13" t="s">
        <v>78</v>
      </c>
      <c r="AY130" s="235" t="s">
        <v>153</v>
      </c>
    </row>
    <row r="131" s="14" customFormat="1">
      <c r="A131" s="14"/>
      <c r="B131" s="236"/>
      <c r="C131" s="237"/>
      <c r="D131" s="226" t="s">
        <v>163</v>
      </c>
      <c r="E131" s="238" t="s">
        <v>19</v>
      </c>
      <c r="F131" s="239" t="s">
        <v>2130</v>
      </c>
      <c r="G131" s="237"/>
      <c r="H131" s="238" t="s">
        <v>19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163</v>
      </c>
      <c r="AU131" s="245" t="s">
        <v>88</v>
      </c>
      <c r="AV131" s="14" t="s">
        <v>86</v>
      </c>
      <c r="AW131" s="14" t="s">
        <v>37</v>
      </c>
      <c r="AX131" s="14" t="s">
        <v>78</v>
      </c>
      <c r="AY131" s="245" t="s">
        <v>153</v>
      </c>
    </row>
    <row r="132" s="15" customFormat="1">
      <c r="A132" s="15"/>
      <c r="B132" s="246"/>
      <c r="C132" s="247"/>
      <c r="D132" s="226" t="s">
        <v>163</v>
      </c>
      <c r="E132" s="248" t="s">
        <v>19</v>
      </c>
      <c r="F132" s="249" t="s">
        <v>166</v>
      </c>
      <c r="G132" s="247"/>
      <c r="H132" s="250">
        <v>12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163</v>
      </c>
      <c r="AU132" s="256" t="s">
        <v>88</v>
      </c>
      <c r="AV132" s="15" t="s">
        <v>160</v>
      </c>
      <c r="AW132" s="15" t="s">
        <v>37</v>
      </c>
      <c r="AX132" s="15" t="s">
        <v>86</v>
      </c>
      <c r="AY132" s="256" t="s">
        <v>153</v>
      </c>
    </row>
    <row r="133" s="2" customFormat="1" ht="16.5" customHeight="1">
      <c r="A133" s="40"/>
      <c r="B133" s="41"/>
      <c r="C133" s="206" t="s">
        <v>229</v>
      </c>
      <c r="D133" s="206" t="s">
        <v>155</v>
      </c>
      <c r="E133" s="207" t="s">
        <v>2131</v>
      </c>
      <c r="F133" s="208" t="s">
        <v>2132</v>
      </c>
      <c r="G133" s="209" t="s">
        <v>1042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160</v>
      </c>
      <c r="AT133" s="217" t="s">
        <v>155</v>
      </c>
      <c r="AU133" s="217" t="s">
        <v>88</v>
      </c>
      <c r="AY133" s="19" t="s">
        <v>153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86</v>
      </c>
      <c r="BK133" s="218">
        <f>ROUND(I133*H133,2)</f>
        <v>0</v>
      </c>
      <c r="BL133" s="19" t="s">
        <v>160</v>
      </c>
      <c r="BM133" s="217" t="s">
        <v>291</v>
      </c>
    </row>
    <row r="134" s="2" customFormat="1" ht="16.5" customHeight="1">
      <c r="A134" s="40"/>
      <c r="B134" s="41"/>
      <c r="C134" s="206" t="s">
        <v>294</v>
      </c>
      <c r="D134" s="206" t="s">
        <v>155</v>
      </c>
      <c r="E134" s="207" t="s">
        <v>2133</v>
      </c>
      <c r="F134" s="208" t="s">
        <v>2134</v>
      </c>
      <c r="G134" s="209" t="s">
        <v>341</v>
      </c>
      <c r="H134" s="210">
        <v>4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160</v>
      </c>
      <c r="AT134" s="217" t="s">
        <v>155</v>
      </c>
      <c r="AU134" s="217" t="s">
        <v>88</v>
      </c>
      <c r="AY134" s="19" t="s">
        <v>153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86</v>
      </c>
      <c r="BK134" s="218">
        <f>ROUND(I134*H134,2)</f>
        <v>0</v>
      </c>
      <c r="BL134" s="19" t="s">
        <v>160</v>
      </c>
      <c r="BM134" s="217" t="s">
        <v>297</v>
      </c>
    </row>
    <row r="135" s="2" customFormat="1" ht="16.5" customHeight="1">
      <c r="A135" s="40"/>
      <c r="B135" s="41"/>
      <c r="C135" s="257" t="s">
        <v>236</v>
      </c>
      <c r="D135" s="257" t="s">
        <v>220</v>
      </c>
      <c r="E135" s="258" t="s">
        <v>2135</v>
      </c>
      <c r="F135" s="259" t="s">
        <v>2136</v>
      </c>
      <c r="G135" s="260" t="s">
        <v>1042</v>
      </c>
      <c r="H135" s="261">
        <v>4</v>
      </c>
      <c r="I135" s="262"/>
      <c r="J135" s="263">
        <f>ROUND(I135*H135,2)</f>
        <v>0</v>
      </c>
      <c r="K135" s="259" t="s">
        <v>19</v>
      </c>
      <c r="L135" s="264"/>
      <c r="M135" s="265" t="s">
        <v>19</v>
      </c>
      <c r="N135" s="266" t="s">
        <v>49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182</v>
      </c>
      <c r="AT135" s="217" t="s">
        <v>220</v>
      </c>
      <c r="AU135" s="217" t="s">
        <v>88</v>
      </c>
      <c r="AY135" s="19" t="s">
        <v>153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86</v>
      </c>
      <c r="BK135" s="218">
        <f>ROUND(I135*H135,2)</f>
        <v>0</v>
      </c>
      <c r="BL135" s="19" t="s">
        <v>160</v>
      </c>
      <c r="BM135" s="217" t="s">
        <v>303</v>
      </c>
    </row>
    <row r="136" s="2" customFormat="1" ht="16.5" customHeight="1">
      <c r="A136" s="40"/>
      <c r="B136" s="41"/>
      <c r="C136" s="257" t="s">
        <v>306</v>
      </c>
      <c r="D136" s="257" t="s">
        <v>220</v>
      </c>
      <c r="E136" s="258" t="s">
        <v>2137</v>
      </c>
      <c r="F136" s="259" t="s">
        <v>2138</v>
      </c>
      <c r="G136" s="260" t="s">
        <v>274</v>
      </c>
      <c r="H136" s="261">
        <v>7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182</v>
      </c>
      <c r="AT136" s="217" t="s">
        <v>220</v>
      </c>
      <c r="AU136" s="217" t="s">
        <v>88</v>
      </c>
      <c r="AY136" s="19" t="s">
        <v>153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86</v>
      </c>
      <c r="BK136" s="218">
        <f>ROUND(I136*H136,2)</f>
        <v>0</v>
      </c>
      <c r="BL136" s="19" t="s">
        <v>160</v>
      </c>
      <c r="BM136" s="217" t="s">
        <v>309</v>
      </c>
    </row>
    <row r="137" s="2" customFormat="1" ht="16.5" customHeight="1">
      <c r="A137" s="40"/>
      <c r="B137" s="41"/>
      <c r="C137" s="206" t="s">
        <v>243</v>
      </c>
      <c r="D137" s="206" t="s">
        <v>155</v>
      </c>
      <c r="E137" s="207" t="s">
        <v>2139</v>
      </c>
      <c r="F137" s="208" t="s">
        <v>2140</v>
      </c>
      <c r="G137" s="209" t="s">
        <v>341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160</v>
      </c>
      <c r="AT137" s="217" t="s">
        <v>155</v>
      </c>
      <c r="AU137" s="217" t="s">
        <v>88</v>
      </c>
      <c r="AY137" s="19" t="s">
        <v>153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86</v>
      </c>
      <c r="BK137" s="218">
        <f>ROUND(I137*H137,2)</f>
        <v>0</v>
      </c>
      <c r="BL137" s="19" t="s">
        <v>160</v>
      </c>
      <c r="BM137" s="217" t="s">
        <v>310</v>
      </c>
    </row>
    <row r="138" s="2" customFormat="1" ht="16.5" customHeight="1">
      <c r="A138" s="40"/>
      <c r="B138" s="41"/>
      <c r="C138" s="206" t="s">
        <v>313</v>
      </c>
      <c r="D138" s="206" t="s">
        <v>155</v>
      </c>
      <c r="E138" s="207" t="s">
        <v>2141</v>
      </c>
      <c r="F138" s="208" t="s">
        <v>2142</v>
      </c>
      <c r="G138" s="209" t="s">
        <v>341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160</v>
      </c>
      <c r="AT138" s="217" t="s">
        <v>155</v>
      </c>
      <c r="AU138" s="217" t="s">
        <v>88</v>
      </c>
      <c r="AY138" s="19" t="s">
        <v>153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86</v>
      </c>
      <c r="BK138" s="218">
        <f>ROUND(I138*H138,2)</f>
        <v>0</v>
      </c>
      <c r="BL138" s="19" t="s">
        <v>160</v>
      </c>
      <c r="BM138" s="217" t="s">
        <v>231</v>
      </c>
    </row>
    <row r="139" s="2" customFormat="1" ht="24.15" customHeight="1">
      <c r="A139" s="40"/>
      <c r="B139" s="41"/>
      <c r="C139" s="206" t="s">
        <v>248</v>
      </c>
      <c r="D139" s="206" t="s">
        <v>155</v>
      </c>
      <c r="E139" s="207" t="s">
        <v>2143</v>
      </c>
      <c r="F139" s="208" t="s">
        <v>2144</v>
      </c>
      <c r="G139" s="209" t="s">
        <v>2145</v>
      </c>
      <c r="H139" s="210">
        <v>4</v>
      </c>
      <c r="I139" s="211"/>
      <c r="J139" s="212">
        <f>ROUND(I139*H139,2)</f>
        <v>0</v>
      </c>
      <c r="K139" s="208" t="s">
        <v>159</v>
      </c>
      <c r="L139" s="46"/>
      <c r="M139" s="213" t="s">
        <v>19</v>
      </c>
      <c r="N139" s="214" t="s">
        <v>49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160</v>
      </c>
      <c r="AT139" s="217" t="s">
        <v>155</v>
      </c>
      <c r="AU139" s="217" t="s">
        <v>88</v>
      </c>
      <c r="AY139" s="19" t="s">
        <v>153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86</v>
      </c>
      <c r="BK139" s="218">
        <f>ROUND(I139*H139,2)</f>
        <v>0</v>
      </c>
      <c r="BL139" s="19" t="s">
        <v>160</v>
      </c>
      <c r="BM139" s="217" t="s">
        <v>320</v>
      </c>
    </row>
    <row r="140" s="2" customFormat="1">
      <c r="A140" s="40"/>
      <c r="B140" s="41"/>
      <c r="C140" s="42"/>
      <c r="D140" s="219" t="s">
        <v>161</v>
      </c>
      <c r="E140" s="42"/>
      <c r="F140" s="220" t="s">
        <v>2146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161</v>
      </c>
      <c r="AU140" s="19" t="s">
        <v>88</v>
      </c>
    </row>
    <row r="141" s="2" customFormat="1" ht="16.5" customHeight="1">
      <c r="A141" s="40"/>
      <c r="B141" s="41"/>
      <c r="C141" s="257" t="s">
        <v>322</v>
      </c>
      <c r="D141" s="257" t="s">
        <v>220</v>
      </c>
      <c r="E141" s="258" t="s">
        <v>2147</v>
      </c>
      <c r="F141" s="259" t="s">
        <v>2148</v>
      </c>
      <c r="G141" s="260" t="s">
        <v>709</v>
      </c>
      <c r="H141" s="261">
        <v>0.40000000000000002</v>
      </c>
      <c r="I141" s="262"/>
      <c r="J141" s="263">
        <f>ROUND(I141*H141,2)</f>
        <v>0</v>
      </c>
      <c r="K141" s="259" t="s">
        <v>159</v>
      </c>
      <c r="L141" s="264"/>
      <c r="M141" s="265" t="s">
        <v>19</v>
      </c>
      <c r="N141" s="266" t="s">
        <v>49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182</v>
      </c>
      <c r="AT141" s="217" t="s">
        <v>220</v>
      </c>
      <c r="AU141" s="217" t="s">
        <v>88</v>
      </c>
      <c r="AY141" s="19" t="s">
        <v>153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86</v>
      </c>
      <c r="BK141" s="218">
        <f>ROUND(I141*H141,2)</f>
        <v>0</v>
      </c>
      <c r="BL141" s="19" t="s">
        <v>160</v>
      </c>
      <c r="BM141" s="217" t="s">
        <v>323</v>
      </c>
    </row>
    <row r="142" s="2" customFormat="1" ht="16.5" customHeight="1">
      <c r="A142" s="40"/>
      <c r="B142" s="41"/>
      <c r="C142" s="257" t="s">
        <v>254</v>
      </c>
      <c r="D142" s="257" t="s">
        <v>220</v>
      </c>
      <c r="E142" s="258" t="s">
        <v>2149</v>
      </c>
      <c r="F142" s="259" t="s">
        <v>2150</v>
      </c>
      <c r="G142" s="260" t="s">
        <v>1042</v>
      </c>
      <c r="H142" s="261">
        <v>4</v>
      </c>
      <c r="I142" s="262"/>
      <c r="J142" s="263">
        <f>ROUND(I142*H142,2)</f>
        <v>0</v>
      </c>
      <c r="K142" s="259" t="s">
        <v>19</v>
      </c>
      <c r="L142" s="264"/>
      <c r="M142" s="265" t="s">
        <v>19</v>
      </c>
      <c r="N142" s="266" t="s">
        <v>49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182</v>
      </c>
      <c r="AT142" s="217" t="s">
        <v>220</v>
      </c>
      <c r="AU142" s="217" t="s">
        <v>88</v>
      </c>
      <c r="AY142" s="19" t="s">
        <v>153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86</v>
      </c>
      <c r="BK142" s="218">
        <f>ROUND(I142*H142,2)</f>
        <v>0</v>
      </c>
      <c r="BL142" s="19" t="s">
        <v>160</v>
      </c>
      <c r="BM142" s="217" t="s">
        <v>327</v>
      </c>
    </row>
    <row r="143" s="2" customFormat="1" ht="21.75" customHeight="1">
      <c r="A143" s="40"/>
      <c r="B143" s="41"/>
      <c r="C143" s="206" t="s">
        <v>311</v>
      </c>
      <c r="D143" s="206" t="s">
        <v>155</v>
      </c>
      <c r="E143" s="207" t="s">
        <v>2151</v>
      </c>
      <c r="F143" s="208" t="s">
        <v>2152</v>
      </c>
      <c r="G143" s="209" t="s">
        <v>274</v>
      </c>
      <c r="H143" s="210">
        <v>365.5</v>
      </c>
      <c r="I143" s="211"/>
      <c r="J143" s="212">
        <f>ROUND(I143*H143,2)</f>
        <v>0</v>
      </c>
      <c r="K143" s="208" t="s">
        <v>159</v>
      </c>
      <c r="L143" s="46"/>
      <c r="M143" s="213" t="s">
        <v>19</v>
      </c>
      <c r="N143" s="214" t="s">
        <v>49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160</v>
      </c>
      <c r="AT143" s="217" t="s">
        <v>155</v>
      </c>
      <c r="AU143" s="217" t="s">
        <v>88</v>
      </c>
      <c r="AY143" s="19" t="s">
        <v>153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86</v>
      </c>
      <c r="BK143" s="218">
        <f>ROUND(I143*H143,2)</f>
        <v>0</v>
      </c>
      <c r="BL143" s="19" t="s">
        <v>160</v>
      </c>
      <c r="BM143" s="217" t="s">
        <v>330</v>
      </c>
    </row>
    <row r="144" s="2" customFormat="1">
      <c r="A144" s="40"/>
      <c r="B144" s="41"/>
      <c r="C144" s="42"/>
      <c r="D144" s="219" t="s">
        <v>161</v>
      </c>
      <c r="E144" s="42"/>
      <c r="F144" s="220" t="s">
        <v>2153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161</v>
      </c>
      <c r="AU144" s="19" t="s">
        <v>88</v>
      </c>
    </row>
    <row r="145" s="2" customFormat="1" ht="24.15" customHeight="1">
      <c r="A145" s="40"/>
      <c r="B145" s="41"/>
      <c r="C145" s="206" t="s">
        <v>257</v>
      </c>
      <c r="D145" s="206" t="s">
        <v>155</v>
      </c>
      <c r="E145" s="207" t="s">
        <v>2154</v>
      </c>
      <c r="F145" s="208" t="s">
        <v>2155</v>
      </c>
      <c r="G145" s="209" t="s">
        <v>274</v>
      </c>
      <c r="H145" s="210">
        <v>365.5</v>
      </c>
      <c r="I145" s="211"/>
      <c r="J145" s="212">
        <f>ROUND(I145*H145,2)</f>
        <v>0</v>
      </c>
      <c r="K145" s="208" t="s">
        <v>159</v>
      </c>
      <c r="L145" s="46"/>
      <c r="M145" s="213" t="s">
        <v>19</v>
      </c>
      <c r="N145" s="214" t="s">
        <v>49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160</v>
      </c>
      <c r="AT145" s="217" t="s">
        <v>155</v>
      </c>
      <c r="AU145" s="217" t="s">
        <v>88</v>
      </c>
      <c r="AY145" s="19" t="s">
        <v>153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86</v>
      </c>
      <c r="BK145" s="218">
        <f>ROUND(I145*H145,2)</f>
        <v>0</v>
      </c>
      <c r="BL145" s="19" t="s">
        <v>160</v>
      </c>
      <c r="BM145" s="217" t="s">
        <v>332</v>
      </c>
    </row>
    <row r="146" s="2" customFormat="1">
      <c r="A146" s="40"/>
      <c r="B146" s="41"/>
      <c r="C146" s="42"/>
      <c r="D146" s="219" t="s">
        <v>161</v>
      </c>
      <c r="E146" s="42"/>
      <c r="F146" s="220" t="s">
        <v>2156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88</v>
      </c>
    </row>
    <row r="147" s="2" customFormat="1" ht="21.75" customHeight="1">
      <c r="A147" s="40"/>
      <c r="B147" s="41"/>
      <c r="C147" s="206" t="s">
        <v>334</v>
      </c>
      <c r="D147" s="206" t="s">
        <v>155</v>
      </c>
      <c r="E147" s="207" t="s">
        <v>2157</v>
      </c>
      <c r="F147" s="208" t="s">
        <v>2158</v>
      </c>
      <c r="G147" s="209" t="s">
        <v>341</v>
      </c>
      <c r="H147" s="210">
        <v>12</v>
      </c>
      <c r="I147" s="211"/>
      <c r="J147" s="212">
        <f>ROUND(I147*H147,2)</f>
        <v>0</v>
      </c>
      <c r="K147" s="208" t="s">
        <v>159</v>
      </c>
      <c r="L147" s="46"/>
      <c r="M147" s="213" t="s">
        <v>19</v>
      </c>
      <c r="N147" s="214" t="s">
        <v>49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160</v>
      </c>
      <c r="AT147" s="217" t="s">
        <v>155</v>
      </c>
      <c r="AU147" s="217" t="s">
        <v>88</v>
      </c>
      <c r="AY147" s="19" t="s">
        <v>153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86</v>
      </c>
      <c r="BK147" s="218">
        <f>ROUND(I147*H147,2)</f>
        <v>0</v>
      </c>
      <c r="BL147" s="19" t="s">
        <v>160</v>
      </c>
      <c r="BM147" s="217" t="s">
        <v>337</v>
      </c>
    </row>
    <row r="148" s="2" customFormat="1">
      <c r="A148" s="40"/>
      <c r="B148" s="41"/>
      <c r="C148" s="42"/>
      <c r="D148" s="219" t="s">
        <v>161</v>
      </c>
      <c r="E148" s="42"/>
      <c r="F148" s="220" t="s">
        <v>2159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88</v>
      </c>
    </row>
    <row r="149" s="13" customFormat="1">
      <c r="A149" s="13"/>
      <c r="B149" s="224"/>
      <c r="C149" s="225"/>
      <c r="D149" s="226" t="s">
        <v>163</v>
      </c>
      <c r="E149" s="227" t="s">
        <v>19</v>
      </c>
      <c r="F149" s="228" t="s">
        <v>8</v>
      </c>
      <c r="G149" s="225"/>
      <c r="H149" s="229">
        <v>12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163</v>
      </c>
      <c r="AU149" s="235" t="s">
        <v>88</v>
      </c>
      <c r="AV149" s="13" t="s">
        <v>88</v>
      </c>
      <c r="AW149" s="13" t="s">
        <v>37</v>
      </c>
      <c r="AX149" s="13" t="s">
        <v>78</v>
      </c>
      <c r="AY149" s="235" t="s">
        <v>153</v>
      </c>
    </row>
    <row r="150" s="14" customFormat="1">
      <c r="A150" s="14"/>
      <c r="B150" s="236"/>
      <c r="C150" s="237"/>
      <c r="D150" s="226" t="s">
        <v>163</v>
      </c>
      <c r="E150" s="238" t="s">
        <v>19</v>
      </c>
      <c r="F150" s="239" t="s">
        <v>2160</v>
      </c>
      <c r="G150" s="237"/>
      <c r="H150" s="238" t="s">
        <v>19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163</v>
      </c>
      <c r="AU150" s="245" t="s">
        <v>88</v>
      </c>
      <c r="AV150" s="14" t="s">
        <v>86</v>
      </c>
      <c r="AW150" s="14" t="s">
        <v>37</v>
      </c>
      <c r="AX150" s="14" t="s">
        <v>78</v>
      </c>
      <c r="AY150" s="245" t="s">
        <v>153</v>
      </c>
    </row>
    <row r="151" s="15" customFormat="1">
      <c r="A151" s="15"/>
      <c r="B151" s="246"/>
      <c r="C151" s="247"/>
      <c r="D151" s="226" t="s">
        <v>163</v>
      </c>
      <c r="E151" s="248" t="s">
        <v>19</v>
      </c>
      <c r="F151" s="249" t="s">
        <v>166</v>
      </c>
      <c r="G151" s="247"/>
      <c r="H151" s="250">
        <v>12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163</v>
      </c>
      <c r="AU151" s="256" t="s">
        <v>88</v>
      </c>
      <c r="AV151" s="15" t="s">
        <v>160</v>
      </c>
      <c r="AW151" s="15" t="s">
        <v>37</v>
      </c>
      <c r="AX151" s="15" t="s">
        <v>86</v>
      </c>
      <c r="AY151" s="256" t="s">
        <v>153</v>
      </c>
    </row>
    <row r="152" s="2" customFormat="1" ht="24.15" customHeight="1">
      <c r="A152" s="40"/>
      <c r="B152" s="41"/>
      <c r="C152" s="206" t="s">
        <v>262</v>
      </c>
      <c r="D152" s="206" t="s">
        <v>155</v>
      </c>
      <c r="E152" s="207" t="s">
        <v>2161</v>
      </c>
      <c r="F152" s="208" t="s">
        <v>2162</v>
      </c>
      <c r="G152" s="209" t="s">
        <v>158</v>
      </c>
      <c r="H152" s="210">
        <v>2905</v>
      </c>
      <c r="I152" s="211"/>
      <c r="J152" s="212">
        <f>ROUND(I152*H152,2)</f>
        <v>0</v>
      </c>
      <c r="K152" s="208" t="s">
        <v>159</v>
      </c>
      <c r="L152" s="46"/>
      <c r="M152" s="213" t="s">
        <v>19</v>
      </c>
      <c r="N152" s="214" t="s">
        <v>49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160</v>
      </c>
      <c r="AT152" s="217" t="s">
        <v>155</v>
      </c>
      <c r="AU152" s="217" t="s">
        <v>88</v>
      </c>
      <c r="AY152" s="19" t="s">
        <v>153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86</v>
      </c>
      <c r="BK152" s="218">
        <f>ROUND(I152*H152,2)</f>
        <v>0</v>
      </c>
      <c r="BL152" s="19" t="s">
        <v>160</v>
      </c>
      <c r="BM152" s="217" t="s">
        <v>342</v>
      </c>
    </row>
    <row r="153" s="2" customFormat="1">
      <c r="A153" s="40"/>
      <c r="B153" s="41"/>
      <c r="C153" s="42"/>
      <c r="D153" s="219" t="s">
        <v>161</v>
      </c>
      <c r="E153" s="42"/>
      <c r="F153" s="220" t="s">
        <v>2163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88</v>
      </c>
    </row>
    <row r="154" s="13" customFormat="1">
      <c r="A154" s="13"/>
      <c r="B154" s="224"/>
      <c r="C154" s="225"/>
      <c r="D154" s="226" t="s">
        <v>163</v>
      </c>
      <c r="E154" s="227" t="s">
        <v>19</v>
      </c>
      <c r="F154" s="228" t="s">
        <v>2164</v>
      </c>
      <c r="G154" s="225"/>
      <c r="H154" s="229">
        <v>2905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163</v>
      </c>
      <c r="AU154" s="235" t="s">
        <v>88</v>
      </c>
      <c r="AV154" s="13" t="s">
        <v>88</v>
      </c>
      <c r="AW154" s="13" t="s">
        <v>37</v>
      </c>
      <c r="AX154" s="13" t="s">
        <v>78</v>
      </c>
      <c r="AY154" s="235" t="s">
        <v>153</v>
      </c>
    </row>
    <row r="155" s="15" customFormat="1">
      <c r="A155" s="15"/>
      <c r="B155" s="246"/>
      <c r="C155" s="247"/>
      <c r="D155" s="226" t="s">
        <v>163</v>
      </c>
      <c r="E155" s="248" t="s">
        <v>19</v>
      </c>
      <c r="F155" s="249" t="s">
        <v>166</v>
      </c>
      <c r="G155" s="247"/>
      <c r="H155" s="250">
        <v>2905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163</v>
      </c>
      <c r="AU155" s="256" t="s">
        <v>88</v>
      </c>
      <c r="AV155" s="15" t="s">
        <v>160</v>
      </c>
      <c r="AW155" s="15" t="s">
        <v>37</v>
      </c>
      <c r="AX155" s="15" t="s">
        <v>86</v>
      </c>
      <c r="AY155" s="256" t="s">
        <v>153</v>
      </c>
    </row>
    <row r="156" s="2" customFormat="1" ht="16.5" customHeight="1">
      <c r="A156" s="40"/>
      <c r="B156" s="41"/>
      <c r="C156" s="257" t="s">
        <v>344</v>
      </c>
      <c r="D156" s="257" t="s">
        <v>220</v>
      </c>
      <c r="E156" s="258" t="s">
        <v>2165</v>
      </c>
      <c r="F156" s="259" t="s">
        <v>2166</v>
      </c>
      <c r="G156" s="260" t="s">
        <v>2167</v>
      </c>
      <c r="H156" s="261">
        <v>1.7</v>
      </c>
      <c r="I156" s="262"/>
      <c r="J156" s="263">
        <f>ROUND(I156*H156,2)</f>
        <v>0</v>
      </c>
      <c r="K156" s="259" t="s">
        <v>159</v>
      </c>
      <c r="L156" s="264"/>
      <c r="M156" s="265" t="s">
        <v>19</v>
      </c>
      <c r="N156" s="266" t="s">
        <v>49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182</v>
      </c>
      <c r="AT156" s="217" t="s">
        <v>220</v>
      </c>
      <c r="AU156" s="217" t="s">
        <v>88</v>
      </c>
      <c r="AY156" s="19" t="s">
        <v>153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86</v>
      </c>
      <c r="BK156" s="218">
        <f>ROUND(I156*H156,2)</f>
        <v>0</v>
      </c>
      <c r="BL156" s="19" t="s">
        <v>160</v>
      </c>
      <c r="BM156" s="217" t="s">
        <v>347</v>
      </c>
    </row>
    <row r="157" s="2" customFormat="1" ht="16.5" customHeight="1">
      <c r="A157" s="40"/>
      <c r="B157" s="41"/>
      <c r="C157" s="206" t="s">
        <v>268</v>
      </c>
      <c r="D157" s="206" t="s">
        <v>155</v>
      </c>
      <c r="E157" s="207" t="s">
        <v>2168</v>
      </c>
      <c r="F157" s="208" t="s">
        <v>2169</v>
      </c>
      <c r="G157" s="209" t="s">
        <v>341</v>
      </c>
      <c r="H157" s="210">
        <v>8</v>
      </c>
      <c r="I157" s="211"/>
      <c r="J157" s="212">
        <f>ROUND(I157*H157,2)</f>
        <v>0</v>
      </c>
      <c r="K157" s="208" t="s">
        <v>159</v>
      </c>
      <c r="L157" s="46"/>
      <c r="M157" s="213" t="s">
        <v>19</v>
      </c>
      <c r="N157" s="214" t="s">
        <v>49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160</v>
      </c>
      <c r="AT157" s="217" t="s">
        <v>155</v>
      </c>
      <c r="AU157" s="217" t="s">
        <v>88</v>
      </c>
      <c r="AY157" s="19" t="s">
        <v>153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86</v>
      </c>
      <c r="BK157" s="218">
        <f>ROUND(I157*H157,2)</f>
        <v>0</v>
      </c>
      <c r="BL157" s="19" t="s">
        <v>160</v>
      </c>
      <c r="BM157" s="217" t="s">
        <v>350</v>
      </c>
    </row>
    <row r="158" s="2" customFormat="1">
      <c r="A158" s="40"/>
      <c r="B158" s="41"/>
      <c r="C158" s="42"/>
      <c r="D158" s="219" t="s">
        <v>161</v>
      </c>
      <c r="E158" s="42"/>
      <c r="F158" s="220" t="s">
        <v>2170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161</v>
      </c>
      <c r="AU158" s="19" t="s">
        <v>88</v>
      </c>
    </row>
    <row r="159" s="13" customFormat="1">
      <c r="A159" s="13"/>
      <c r="B159" s="224"/>
      <c r="C159" s="225"/>
      <c r="D159" s="226" t="s">
        <v>163</v>
      </c>
      <c r="E159" s="227" t="s">
        <v>19</v>
      </c>
      <c r="F159" s="228" t="s">
        <v>182</v>
      </c>
      <c r="G159" s="225"/>
      <c r="H159" s="229">
        <v>8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163</v>
      </c>
      <c r="AU159" s="235" t="s">
        <v>88</v>
      </c>
      <c r="AV159" s="13" t="s">
        <v>88</v>
      </c>
      <c r="AW159" s="13" t="s">
        <v>37</v>
      </c>
      <c r="AX159" s="13" t="s">
        <v>78</v>
      </c>
      <c r="AY159" s="235" t="s">
        <v>153</v>
      </c>
    </row>
    <row r="160" s="14" customFormat="1">
      <c r="A160" s="14"/>
      <c r="B160" s="236"/>
      <c r="C160" s="237"/>
      <c r="D160" s="226" t="s">
        <v>163</v>
      </c>
      <c r="E160" s="238" t="s">
        <v>19</v>
      </c>
      <c r="F160" s="239" t="s">
        <v>2160</v>
      </c>
      <c r="G160" s="237"/>
      <c r="H160" s="238" t="s">
        <v>19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163</v>
      </c>
      <c r="AU160" s="245" t="s">
        <v>88</v>
      </c>
      <c r="AV160" s="14" t="s">
        <v>86</v>
      </c>
      <c r="AW160" s="14" t="s">
        <v>37</v>
      </c>
      <c r="AX160" s="14" t="s">
        <v>78</v>
      </c>
      <c r="AY160" s="245" t="s">
        <v>153</v>
      </c>
    </row>
    <row r="161" s="15" customFormat="1">
      <c r="A161" s="15"/>
      <c r="B161" s="246"/>
      <c r="C161" s="247"/>
      <c r="D161" s="226" t="s">
        <v>163</v>
      </c>
      <c r="E161" s="248" t="s">
        <v>19</v>
      </c>
      <c r="F161" s="249" t="s">
        <v>166</v>
      </c>
      <c r="G161" s="247"/>
      <c r="H161" s="250">
        <v>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163</v>
      </c>
      <c r="AU161" s="256" t="s">
        <v>88</v>
      </c>
      <c r="AV161" s="15" t="s">
        <v>160</v>
      </c>
      <c r="AW161" s="15" t="s">
        <v>37</v>
      </c>
      <c r="AX161" s="15" t="s">
        <v>86</v>
      </c>
      <c r="AY161" s="256" t="s">
        <v>153</v>
      </c>
    </row>
    <row r="162" s="2" customFormat="1" ht="16.5" customHeight="1">
      <c r="A162" s="40"/>
      <c r="B162" s="41"/>
      <c r="C162" s="257" t="s">
        <v>351</v>
      </c>
      <c r="D162" s="257" t="s">
        <v>220</v>
      </c>
      <c r="E162" s="258" t="s">
        <v>2137</v>
      </c>
      <c r="F162" s="259" t="s">
        <v>2138</v>
      </c>
      <c r="G162" s="260" t="s">
        <v>274</v>
      </c>
      <c r="H162" s="261">
        <v>4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49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182</v>
      </c>
      <c r="AT162" s="217" t="s">
        <v>220</v>
      </c>
      <c r="AU162" s="217" t="s">
        <v>88</v>
      </c>
      <c r="AY162" s="19" t="s">
        <v>153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86</v>
      </c>
      <c r="BK162" s="218">
        <f>ROUND(I162*H162,2)</f>
        <v>0</v>
      </c>
      <c r="BL162" s="19" t="s">
        <v>160</v>
      </c>
      <c r="BM162" s="217" t="s">
        <v>354</v>
      </c>
    </row>
    <row r="163" s="2" customFormat="1" ht="16.5" customHeight="1">
      <c r="A163" s="40"/>
      <c r="B163" s="41"/>
      <c r="C163" s="206" t="s">
        <v>275</v>
      </c>
      <c r="D163" s="206" t="s">
        <v>155</v>
      </c>
      <c r="E163" s="207" t="s">
        <v>2171</v>
      </c>
      <c r="F163" s="208" t="s">
        <v>2172</v>
      </c>
      <c r="G163" s="209" t="s">
        <v>158</v>
      </c>
      <c r="H163" s="210">
        <v>4</v>
      </c>
      <c r="I163" s="211"/>
      <c r="J163" s="212">
        <f>ROUND(I163*H163,2)</f>
        <v>0</v>
      </c>
      <c r="K163" s="208" t="s">
        <v>159</v>
      </c>
      <c r="L163" s="46"/>
      <c r="M163" s="213" t="s">
        <v>19</v>
      </c>
      <c r="N163" s="214" t="s">
        <v>49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160</v>
      </c>
      <c r="AT163" s="217" t="s">
        <v>155</v>
      </c>
      <c r="AU163" s="217" t="s">
        <v>88</v>
      </c>
      <c r="AY163" s="19" t="s">
        <v>153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86</v>
      </c>
      <c r="BK163" s="218">
        <f>ROUND(I163*H163,2)</f>
        <v>0</v>
      </c>
      <c r="BL163" s="19" t="s">
        <v>160</v>
      </c>
      <c r="BM163" s="217" t="s">
        <v>357</v>
      </c>
    </row>
    <row r="164" s="2" customFormat="1">
      <c r="A164" s="40"/>
      <c r="B164" s="41"/>
      <c r="C164" s="42"/>
      <c r="D164" s="219" t="s">
        <v>161</v>
      </c>
      <c r="E164" s="42"/>
      <c r="F164" s="220" t="s">
        <v>2173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88</v>
      </c>
    </row>
    <row r="165" s="13" customFormat="1">
      <c r="A165" s="13"/>
      <c r="B165" s="224"/>
      <c r="C165" s="225"/>
      <c r="D165" s="226" t="s">
        <v>163</v>
      </c>
      <c r="E165" s="227" t="s">
        <v>19</v>
      </c>
      <c r="F165" s="228" t="s">
        <v>160</v>
      </c>
      <c r="G165" s="225"/>
      <c r="H165" s="229">
        <v>4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163</v>
      </c>
      <c r="AU165" s="235" t="s">
        <v>88</v>
      </c>
      <c r="AV165" s="13" t="s">
        <v>88</v>
      </c>
      <c r="AW165" s="13" t="s">
        <v>37</v>
      </c>
      <c r="AX165" s="13" t="s">
        <v>78</v>
      </c>
      <c r="AY165" s="235" t="s">
        <v>153</v>
      </c>
    </row>
    <row r="166" s="15" customFormat="1">
      <c r="A166" s="15"/>
      <c r="B166" s="246"/>
      <c r="C166" s="247"/>
      <c r="D166" s="226" t="s">
        <v>163</v>
      </c>
      <c r="E166" s="248" t="s">
        <v>19</v>
      </c>
      <c r="F166" s="249" t="s">
        <v>166</v>
      </c>
      <c r="G166" s="247"/>
      <c r="H166" s="250">
        <v>4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163</v>
      </c>
      <c r="AU166" s="256" t="s">
        <v>88</v>
      </c>
      <c r="AV166" s="15" t="s">
        <v>160</v>
      </c>
      <c r="AW166" s="15" t="s">
        <v>37</v>
      </c>
      <c r="AX166" s="15" t="s">
        <v>86</v>
      </c>
      <c r="AY166" s="256" t="s">
        <v>153</v>
      </c>
    </row>
    <row r="167" s="2" customFormat="1" ht="16.5" customHeight="1">
      <c r="A167" s="40"/>
      <c r="B167" s="41"/>
      <c r="C167" s="257" t="s">
        <v>359</v>
      </c>
      <c r="D167" s="257" t="s">
        <v>220</v>
      </c>
      <c r="E167" s="258" t="s">
        <v>2174</v>
      </c>
      <c r="F167" s="259" t="s">
        <v>2175</v>
      </c>
      <c r="G167" s="260" t="s">
        <v>173</v>
      </c>
      <c r="H167" s="261">
        <v>0.40000000000000002</v>
      </c>
      <c r="I167" s="262"/>
      <c r="J167" s="263">
        <f>ROUND(I167*H167,2)</f>
        <v>0</v>
      </c>
      <c r="K167" s="259" t="s">
        <v>159</v>
      </c>
      <c r="L167" s="264"/>
      <c r="M167" s="265" t="s">
        <v>19</v>
      </c>
      <c r="N167" s="266" t="s">
        <v>49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182</v>
      </c>
      <c r="AT167" s="217" t="s">
        <v>220</v>
      </c>
      <c r="AU167" s="217" t="s">
        <v>88</v>
      </c>
      <c r="AY167" s="19" t="s">
        <v>153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86</v>
      </c>
      <c r="BK167" s="218">
        <f>ROUND(I167*H167,2)</f>
        <v>0</v>
      </c>
      <c r="BL167" s="19" t="s">
        <v>160</v>
      </c>
      <c r="BM167" s="217" t="s">
        <v>362</v>
      </c>
    </row>
    <row r="168" s="2" customFormat="1" ht="16.5" customHeight="1">
      <c r="A168" s="40"/>
      <c r="B168" s="41"/>
      <c r="C168" s="257" t="s">
        <v>280</v>
      </c>
      <c r="D168" s="257" t="s">
        <v>220</v>
      </c>
      <c r="E168" s="258" t="s">
        <v>2176</v>
      </c>
      <c r="F168" s="259" t="s">
        <v>2177</v>
      </c>
      <c r="G168" s="260" t="s">
        <v>173</v>
      </c>
      <c r="H168" s="261">
        <v>290.5</v>
      </c>
      <c r="I168" s="262"/>
      <c r="J168" s="263">
        <f>ROUND(I168*H168,2)</f>
        <v>0</v>
      </c>
      <c r="K168" s="259" t="s">
        <v>159</v>
      </c>
      <c r="L168" s="264"/>
      <c r="M168" s="265" t="s">
        <v>19</v>
      </c>
      <c r="N168" s="266" t="s">
        <v>49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182</v>
      </c>
      <c r="AT168" s="217" t="s">
        <v>220</v>
      </c>
      <c r="AU168" s="217" t="s">
        <v>88</v>
      </c>
      <c r="AY168" s="19" t="s">
        <v>153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86</v>
      </c>
      <c r="BK168" s="218">
        <f>ROUND(I168*H168,2)</f>
        <v>0</v>
      </c>
      <c r="BL168" s="19" t="s">
        <v>160</v>
      </c>
      <c r="BM168" s="217" t="s">
        <v>365</v>
      </c>
    </row>
    <row r="169" s="13" customFormat="1">
      <c r="A169" s="13"/>
      <c r="B169" s="224"/>
      <c r="C169" s="225"/>
      <c r="D169" s="226" t="s">
        <v>163</v>
      </c>
      <c r="E169" s="227" t="s">
        <v>19</v>
      </c>
      <c r="F169" s="228" t="s">
        <v>2178</v>
      </c>
      <c r="G169" s="225"/>
      <c r="H169" s="229">
        <v>290.5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163</v>
      </c>
      <c r="AU169" s="235" t="s">
        <v>88</v>
      </c>
      <c r="AV169" s="13" t="s">
        <v>88</v>
      </c>
      <c r="AW169" s="13" t="s">
        <v>37</v>
      </c>
      <c r="AX169" s="13" t="s">
        <v>86</v>
      </c>
      <c r="AY169" s="235" t="s">
        <v>153</v>
      </c>
    </row>
    <row r="170" s="2" customFormat="1" ht="24.15" customHeight="1">
      <c r="A170" s="40"/>
      <c r="B170" s="41"/>
      <c r="C170" s="206" t="s">
        <v>366</v>
      </c>
      <c r="D170" s="206" t="s">
        <v>155</v>
      </c>
      <c r="E170" s="207" t="s">
        <v>2179</v>
      </c>
      <c r="F170" s="208" t="s">
        <v>2180</v>
      </c>
      <c r="G170" s="209" t="s">
        <v>223</v>
      </c>
      <c r="H170" s="210">
        <v>0.001</v>
      </c>
      <c r="I170" s="211"/>
      <c r="J170" s="212">
        <f>ROUND(I170*H170,2)</f>
        <v>0</v>
      </c>
      <c r="K170" s="208" t="s">
        <v>159</v>
      </c>
      <c r="L170" s="46"/>
      <c r="M170" s="213" t="s">
        <v>19</v>
      </c>
      <c r="N170" s="214" t="s">
        <v>49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160</v>
      </c>
      <c r="AT170" s="217" t="s">
        <v>155</v>
      </c>
      <c r="AU170" s="217" t="s">
        <v>88</v>
      </c>
      <c r="AY170" s="19" t="s">
        <v>153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86</v>
      </c>
      <c r="BK170" s="218">
        <f>ROUND(I170*H170,2)</f>
        <v>0</v>
      </c>
      <c r="BL170" s="19" t="s">
        <v>160</v>
      </c>
      <c r="BM170" s="217" t="s">
        <v>369</v>
      </c>
    </row>
    <row r="171" s="2" customFormat="1">
      <c r="A171" s="40"/>
      <c r="B171" s="41"/>
      <c r="C171" s="42"/>
      <c r="D171" s="219" t="s">
        <v>161</v>
      </c>
      <c r="E171" s="42"/>
      <c r="F171" s="220" t="s">
        <v>2181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88</v>
      </c>
    </row>
    <row r="172" s="2" customFormat="1" ht="16.5" customHeight="1">
      <c r="A172" s="40"/>
      <c r="B172" s="41"/>
      <c r="C172" s="257" t="s">
        <v>285</v>
      </c>
      <c r="D172" s="257" t="s">
        <v>220</v>
      </c>
      <c r="E172" s="258" t="s">
        <v>2182</v>
      </c>
      <c r="F172" s="259" t="s">
        <v>2183</v>
      </c>
      <c r="G172" s="260" t="s">
        <v>1042</v>
      </c>
      <c r="H172" s="261">
        <v>20</v>
      </c>
      <c r="I172" s="262"/>
      <c r="J172" s="263">
        <f>ROUND(I172*H172,2)</f>
        <v>0</v>
      </c>
      <c r="K172" s="259" t="s">
        <v>159</v>
      </c>
      <c r="L172" s="264"/>
      <c r="M172" s="265" t="s">
        <v>19</v>
      </c>
      <c r="N172" s="266" t="s">
        <v>49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182</v>
      </c>
      <c r="AT172" s="217" t="s">
        <v>220</v>
      </c>
      <c r="AU172" s="217" t="s">
        <v>88</v>
      </c>
      <c r="AY172" s="19" t="s">
        <v>153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86</v>
      </c>
      <c r="BK172" s="218">
        <f>ROUND(I172*H172,2)</f>
        <v>0</v>
      </c>
      <c r="BL172" s="19" t="s">
        <v>160</v>
      </c>
      <c r="BM172" s="217" t="s">
        <v>372</v>
      </c>
    </row>
    <row r="173" s="2" customFormat="1" ht="16.5" customHeight="1">
      <c r="A173" s="40"/>
      <c r="B173" s="41"/>
      <c r="C173" s="206" t="s">
        <v>196</v>
      </c>
      <c r="D173" s="206" t="s">
        <v>155</v>
      </c>
      <c r="E173" s="207" t="s">
        <v>2184</v>
      </c>
      <c r="F173" s="208" t="s">
        <v>2185</v>
      </c>
      <c r="G173" s="209" t="s">
        <v>158</v>
      </c>
      <c r="H173" s="210">
        <v>2905</v>
      </c>
      <c r="I173" s="211"/>
      <c r="J173" s="212">
        <f>ROUND(I173*H173,2)</f>
        <v>0</v>
      </c>
      <c r="K173" s="208" t="s">
        <v>159</v>
      </c>
      <c r="L173" s="46"/>
      <c r="M173" s="213" t="s">
        <v>19</v>
      </c>
      <c r="N173" s="214" t="s">
        <v>49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160</v>
      </c>
      <c r="AT173" s="217" t="s">
        <v>155</v>
      </c>
      <c r="AU173" s="217" t="s">
        <v>88</v>
      </c>
      <c r="AY173" s="19" t="s">
        <v>153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86</v>
      </c>
      <c r="BK173" s="218">
        <f>ROUND(I173*H173,2)</f>
        <v>0</v>
      </c>
      <c r="BL173" s="19" t="s">
        <v>160</v>
      </c>
      <c r="BM173" s="217" t="s">
        <v>376</v>
      </c>
    </row>
    <row r="174" s="2" customFormat="1">
      <c r="A174" s="40"/>
      <c r="B174" s="41"/>
      <c r="C174" s="42"/>
      <c r="D174" s="219" t="s">
        <v>161</v>
      </c>
      <c r="E174" s="42"/>
      <c r="F174" s="220" t="s">
        <v>2186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88</v>
      </c>
    </row>
    <row r="175" s="2" customFormat="1" ht="16.5" customHeight="1">
      <c r="A175" s="40"/>
      <c r="B175" s="41"/>
      <c r="C175" s="206" t="s">
        <v>291</v>
      </c>
      <c r="D175" s="206" t="s">
        <v>155</v>
      </c>
      <c r="E175" s="207" t="s">
        <v>2187</v>
      </c>
      <c r="F175" s="208" t="s">
        <v>2188</v>
      </c>
      <c r="G175" s="209" t="s">
        <v>173</v>
      </c>
      <c r="H175" s="210">
        <v>6</v>
      </c>
      <c r="I175" s="211"/>
      <c r="J175" s="212">
        <f>ROUND(I175*H175,2)</f>
        <v>0</v>
      </c>
      <c r="K175" s="208" t="s">
        <v>159</v>
      </c>
      <c r="L175" s="46"/>
      <c r="M175" s="213" t="s">
        <v>19</v>
      </c>
      <c r="N175" s="214" t="s">
        <v>49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160</v>
      </c>
      <c r="AT175" s="217" t="s">
        <v>155</v>
      </c>
      <c r="AU175" s="217" t="s">
        <v>88</v>
      </c>
      <c r="AY175" s="19" t="s">
        <v>153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86</v>
      </c>
      <c r="BK175" s="218">
        <f>ROUND(I175*H175,2)</f>
        <v>0</v>
      </c>
      <c r="BL175" s="19" t="s">
        <v>160</v>
      </c>
      <c r="BM175" s="217" t="s">
        <v>379</v>
      </c>
    </row>
    <row r="176" s="2" customFormat="1">
      <c r="A176" s="40"/>
      <c r="B176" s="41"/>
      <c r="C176" s="42"/>
      <c r="D176" s="219" t="s">
        <v>161</v>
      </c>
      <c r="E176" s="42"/>
      <c r="F176" s="220" t="s">
        <v>2189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161</v>
      </c>
      <c r="AU176" s="19" t="s">
        <v>88</v>
      </c>
    </row>
    <row r="177" s="2" customFormat="1" ht="16.5" customHeight="1">
      <c r="A177" s="40"/>
      <c r="B177" s="41"/>
      <c r="C177" s="206" t="s">
        <v>381</v>
      </c>
      <c r="D177" s="206" t="s">
        <v>155</v>
      </c>
      <c r="E177" s="207" t="s">
        <v>2187</v>
      </c>
      <c r="F177" s="208" t="s">
        <v>2188</v>
      </c>
      <c r="G177" s="209" t="s">
        <v>173</v>
      </c>
      <c r="H177" s="210">
        <v>7.2000000000000002</v>
      </c>
      <c r="I177" s="211"/>
      <c r="J177" s="212">
        <f>ROUND(I177*H177,2)</f>
        <v>0</v>
      </c>
      <c r="K177" s="208" t="s">
        <v>159</v>
      </c>
      <c r="L177" s="46"/>
      <c r="M177" s="213" t="s">
        <v>19</v>
      </c>
      <c r="N177" s="214" t="s">
        <v>49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160</v>
      </c>
      <c r="AT177" s="217" t="s">
        <v>155</v>
      </c>
      <c r="AU177" s="217" t="s">
        <v>88</v>
      </c>
      <c r="AY177" s="19" t="s">
        <v>153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86</v>
      </c>
      <c r="BK177" s="218">
        <f>ROUND(I177*H177,2)</f>
        <v>0</v>
      </c>
      <c r="BL177" s="19" t="s">
        <v>160</v>
      </c>
      <c r="BM177" s="217" t="s">
        <v>384</v>
      </c>
    </row>
    <row r="178" s="2" customFormat="1">
      <c r="A178" s="40"/>
      <c r="B178" s="41"/>
      <c r="C178" s="42"/>
      <c r="D178" s="219" t="s">
        <v>161</v>
      </c>
      <c r="E178" s="42"/>
      <c r="F178" s="220" t="s">
        <v>2189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161</v>
      </c>
      <c r="AU178" s="19" t="s">
        <v>88</v>
      </c>
    </row>
    <row r="179" s="13" customFormat="1">
      <c r="A179" s="13"/>
      <c r="B179" s="224"/>
      <c r="C179" s="225"/>
      <c r="D179" s="226" t="s">
        <v>163</v>
      </c>
      <c r="E179" s="227" t="s">
        <v>19</v>
      </c>
      <c r="F179" s="228" t="s">
        <v>2190</v>
      </c>
      <c r="G179" s="225"/>
      <c r="H179" s="229">
        <v>7.2000000000000002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163</v>
      </c>
      <c r="AU179" s="235" t="s">
        <v>88</v>
      </c>
      <c r="AV179" s="13" t="s">
        <v>88</v>
      </c>
      <c r="AW179" s="13" t="s">
        <v>37</v>
      </c>
      <c r="AX179" s="13" t="s">
        <v>78</v>
      </c>
      <c r="AY179" s="235" t="s">
        <v>153</v>
      </c>
    </row>
    <row r="180" s="14" customFormat="1">
      <c r="A180" s="14"/>
      <c r="B180" s="236"/>
      <c r="C180" s="237"/>
      <c r="D180" s="226" t="s">
        <v>163</v>
      </c>
      <c r="E180" s="238" t="s">
        <v>19</v>
      </c>
      <c r="F180" s="239" t="s">
        <v>2191</v>
      </c>
      <c r="G180" s="237"/>
      <c r="H180" s="238" t="s">
        <v>19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163</v>
      </c>
      <c r="AU180" s="245" t="s">
        <v>88</v>
      </c>
      <c r="AV180" s="14" t="s">
        <v>86</v>
      </c>
      <c r="AW180" s="14" t="s">
        <v>37</v>
      </c>
      <c r="AX180" s="14" t="s">
        <v>78</v>
      </c>
      <c r="AY180" s="245" t="s">
        <v>153</v>
      </c>
    </row>
    <row r="181" s="15" customFormat="1">
      <c r="A181" s="15"/>
      <c r="B181" s="246"/>
      <c r="C181" s="247"/>
      <c r="D181" s="226" t="s">
        <v>163</v>
      </c>
      <c r="E181" s="248" t="s">
        <v>19</v>
      </c>
      <c r="F181" s="249" t="s">
        <v>166</v>
      </c>
      <c r="G181" s="247"/>
      <c r="H181" s="250">
        <v>7.2000000000000002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163</v>
      </c>
      <c r="AU181" s="256" t="s">
        <v>88</v>
      </c>
      <c r="AV181" s="15" t="s">
        <v>160</v>
      </c>
      <c r="AW181" s="15" t="s">
        <v>37</v>
      </c>
      <c r="AX181" s="15" t="s">
        <v>86</v>
      </c>
      <c r="AY181" s="256" t="s">
        <v>153</v>
      </c>
    </row>
    <row r="182" s="2" customFormat="1" ht="16.5" customHeight="1">
      <c r="A182" s="40"/>
      <c r="B182" s="41"/>
      <c r="C182" s="257" t="s">
        <v>297</v>
      </c>
      <c r="D182" s="257" t="s">
        <v>220</v>
      </c>
      <c r="E182" s="258" t="s">
        <v>2192</v>
      </c>
      <c r="F182" s="259" t="s">
        <v>2193</v>
      </c>
      <c r="G182" s="260" t="s">
        <v>173</v>
      </c>
      <c r="H182" s="261">
        <v>7.2000000000000002</v>
      </c>
      <c r="I182" s="262"/>
      <c r="J182" s="263">
        <f>ROUND(I182*H182,2)</f>
        <v>0</v>
      </c>
      <c r="K182" s="259" t="s">
        <v>159</v>
      </c>
      <c r="L182" s="264"/>
      <c r="M182" s="265" t="s">
        <v>19</v>
      </c>
      <c r="N182" s="266" t="s">
        <v>49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182</v>
      </c>
      <c r="AT182" s="217" t="s">
        <v>220</v>
      </c>
      <c r="AU182" s="217" t="s">
        <v>88</v>
      </c>
      <c r="AY182" s="19" t="s">
        <v>153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86</v>
      </c>
      <c r="BK182" s="218">
        <f>ROUND(I182*H182,2)</f>
        <v>0</v>
      </c>
      <c r="BL182" s="19" t="s">
        <v>160</v>
      </c>
      <c r="BM182" s="217" t="s">
        <v>387</v>
      </c>
    </row>
    <row r="183" s="2" customFormat="1" ht="16.5" customHeight="1">
      <c r="A183" s="40"/>
      <c r="B183" s="41"/>
      <c r="C183" s="206" t="s">
        <v>389</v>
      </c>
      <c r="D183" s="206" t="s">
        <v>155</v>
      </c>
      <c r="E183" s="207" t="s">
        <v>2194</v>
      </c>
      <c r="F183" s="208" t="s">
        <v>2195</v>
      </c>
      <c r="G183" s="209" t="s">
        <v>173</v>
      </c>
      <c r="H183" s="210">
        <v>6</v>
      </c>
      <c r="I183" s="211"/>
      <c r="J183" s="212">
        <f>ROUND(I183*H183,2)</f>
        <v>0</v>
      </c>
      <c r="K183" s="208" t="s">
        <v>159</v>
      </c>
      <c r="L183" s="46"/>
      <c r="M183" s="213" t="s">
        <v>19</v>
      </c>
      <c r="N183" s="214" t="s">
        <v>49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160</v>
      </c>
      <c r="AT183" s="217" t="s">
        <v>155</v>
      </c>
      <c r="AU183" s="217" t="s">
        <v>88</v>
      </c>
      <c r="AY183" s="19" t="s">
        <v>153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86</v>
      </c>
      <c r="BK183" s="218">
        <f>ROUND(I183*H183,2)</f>
        <v>0</v>
      </c>
      <c r="BL183" s="19" t="s">
        <v>160</v>
      </c>
      <c r="BM183" s="217" t="s">
        <v>392</v>
      </c>
    </row>
    <row r="184" s="2" customFormat="1">
      <c r="A184" s="40"/>
      <c r="B184" s="41"/>
      <c r="C184" s="42"/>
      <c r="D184" s="219" t="s">
        <v>161</v>
      </c>
      <c r="E184" s="42"/>
      <c r="F184" s="220" t="s">
        <v>2196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88</v>
      </c>
    </row>
    <row r="185" s="2" customFormat="1" ht="16.5" customHeight="1">
      <c r="A185" s="40"/>
      <c r="B185" s="41"/>
      <c r="C185" s="257" t="s">
        <v>303</v>
      </c>
      <c r="D185" s="257" t="s">
        <v>220</v>
      </c>
      <c r="E185" s="258" t="s">
        <v>2192</v>
      </c>
      <c r="F185" s="259" t="s">
        <v>2193</v>
      </c>
      <c r="G185" s="260" t="s">
        <v>173</v>
      </c>
      <c r="H185" s="261">
        <v>6</v>
      </c>
      <c r="I185" s="262"/>
      <c r="J185" s="263">
        <f>ROUND(I185*H185,2)</f>
        <v>0</v>
      </c>
      <c r="K185" s="259" t="s">
        <v>159</v>
      </c>
      <c r="L185" s="264"/>
      <c r="M185" s="265" t="s">
        <v>19</v>
      </c>
      <c r="N185" s="266" t="s">
        <v>49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182</v>
      </c>
      <c r="AT185" s="217" t="s">
        <v>220</v>
      </c>
      <c r="AU185" s="217" t="s">
        <v>88</v>
      </c>
      <c r="AY185" s="19" t="s">
        <v>153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86</v>
      </c>
      <c r="BK185" s="218">
        <f>ROUND(I185*H185,2)</f>
        <v>0</v>
      </c>
      <c r="BL185" s="19" t="s">
        <v>160</v>
      </c>
      <c r="BM185" s="217" t="s">
        <v>395</v>
      </c>
    </row>
    <row r="186" s="2" customFormat="1" ht="16.5" customHeight="1">
      <c r="A186" s="40"/>
      <c r="B186" s="41"/>
      <c r="C186" s="206" t="s">
        <v>397</v>
      </c>
      <c r="D186" s="206" t="s">
        <v>155</v>
      </c>
      <c r="E186" s="207" t="s">
        <v>2194</v>
      </c>
      <c r="F186" s="208" t="s">
        <v>2195</v>
      </c>
      <c r="G186" s="209" t="s">
        <v>173</v>
      </c>
      <c r="H186" s="210">
        <v>7.2000000000000002</v>
      </c>
      <c r="I186" s="211"/>
      <c r="J186" s="212">
        <f>ROUND(I186*H186,2)</f>
        <v>0</v>
      </c>
      <c r="K186" s="208" t="s">
        <v>159</v>
      </c>
      <c r="L186" s="46"/>
      <c r="M186" s="213" t="s">
        <v>19</v>
      </c>
      <c r="N186" s="214" t="s">
        <v>49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160</v>
      </c>
      <c r="AT186" s="217" t="s">
        <v>155</v>
      </c>
      <c r="AU186" s="217" t="s">
        <v>88</v>
      </c>
      <c r="AY186" s="19" t="s">
        <v>153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86</v>
      </c>
      <c r="BK186" s="218">
        <f>ROUND(I186*H186,2)</f>
        <v>0</v>
      </c>
      <c r="BL186" s="19" t="s">
        <v>160</v>
      </c>
      <c r="BM186" s="217" t="s">
        <v>400</v>
      </c>
    </row>
    <row r="187" s="2" customFormat="1">
      <c r="A187" s="40"/>
      <c r="B187" s="41"/>
      <c r="C187" s="42"/>
      <c r="D187" s="219" t="s">
        <v>161</v>
      </c>
      <c r="E187" s="42"/>
      <c r="F187" s="220" t="s">
        <v>2196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88</v>
      </c>
    </row>
    <row r="188" s="13" customFormat="1">
      <c r="A188" s="13"/>
      <c r="B188" s="224"/>
      <c r="C188" s="225"/>
      <c r="D188" s="226" t="s">
        <v>163</v>
      </c>
      <c r="E188" s="227" t="s">
        <v>19</v>
      </c>
      <c r="F188" s="228" t="s">
        <v>2190</v>
      </c>
      <c r="G188" s="225"/>
      <c r="H188" s="229">
        <v>7.2000000000000002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163</v>
      </c>
      <c r="AU188" s="235" t="s">
        <v>88</v>
      </c>
      <c r="AV188" s="13" t="s">
        <v>88</v>
      </c>
      <c r="AW188" s="13" t="s">
        <v>37</v>
      </c>
      <c r="AX188" s="13" t="s">
        <v>78</v>
      </c>
      <c r="AY188" s="235" t="s">
        <v>153</v>
      </c>
    </row>
    <row r="189" s="14" customFormat="1">
      <c r="A189" s="14"/>
      <c r="B189" s="236"/>
      <c r="C189" s="237"/>
      <c r="D189" s="226" t="s">
        <v>163</v>
      </c>
      <c r="E189" s="238" t="s">
        <v>19</v>
      </c>
      <c r="F189" s="239" t="s">
        <v>2191</v>
      </c>
      <c r="G189" s="237"/>
      <c r="H189" s="238" t="s">
        <v>19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163</v>
      </c>
      <c r="AU189" s="245" t="s">
        <v>88</v>
      </c>
      <c r="AV189" s="14" t="s">
        <v>86</v>
      </c>
      <c r="AW189" s="14" t="s">
        <v>37</v>
      </c>
      <c r="AX189" s="14" t="s">
        <v>78</v>
      </c>
      <c r="AY189" s="245" t="s">
        <v>153</v>
      </c>
    </row>
    <row r="190" s="15" customFormat="1">
      <c r="A190" s="15"/>
      <c r="B190" s="246"/>
      <c r="C190" s="247"/>
      <c r="D190" s="226" t="s">
        <v>163</v>
      </c>
      <c r="E190" s="248" t="s">
        <v>19</v>
      </c>
      <c r="F190" s="249" t="s">
        <v>166</v>
      </c>
      <c r="G190" s="247"/>
      <c r="H190" s="250">
        <v>7.2000000000000002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163</v>
      </c>
      <c r="AU190" s="256" t="s">
        <v>88</v>
      </c>
      <c r="AV190" s="15" t="s">
        <v>160</v>
      </c>
      <c r="AW190" s="15" t="s">
        <v>37</v>
      </c>
      <c r="AX190" s="15" t="s">
        <v>86</v>
      </c>
      <c r="AY190" s="256" t="s">
        <v>153</v>
      </c>
    </row>
    <row r="191" s="12" customFormat="1" ht="22.8" customHeight="1">
      <c r="A191" s="12"/>
      <c r="B191" s="190"/>
      <c r="C191" s="191"/>
      <c r="D191" s="192" t="s">
        <v>77</v>
      </c>
      <c r="E191" s="204" t="s">
        <v>570</v>
      </c>
      <c r="F191" s="204" t="s">
        <v>571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SUM(P192:P193)</f>
        <v>0</v>
      </c>
      <c r="Q191" s="198"/>
      <c r="R191" s="199">
        <f>SUM(R192:R193)</f>
        <v>0</v>
      </c>
      <c r="S191" s="198"/>
      <c r="T191" s="200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86</v>
      </c>
      <c r="AT191" s="202" t="s">
        <v>77</v>
      </c>
      <c r="AU191" s="202" t="s">
        <v>86</v>
      </c>
      <c r="AY191" s="201" t="s">
        <v>153</v>
      </c>
      <c r="BK191" s="203">
        <f>SUM(BK192:BK193)</f>
        <v>0</v>
      </c>
    </row>
    <row r="192" s="2" customFormat="1" ht="16.5" customHeight="1">
      <c r="A192" s="40"/>
      <c r="B192" s="41"/>
      <c r="C192" s="206" t="s">
        <v>309</v>
      </c>
      <c r="D192" s="206" t="s">
        <v>155</v>
      </c>
      <c r="E192" s="207" t="s">
        <v>2197</v>
      </c>
      <c r="F192" s="208" t="s">
        <v>2198</v>
      </c>
      <c r="G192" s="209" t="s">
        <v>223</v>
      </c>
      <c r="H192" s="210">
        <v>11.589</v>
      </c>
      <c r="I192" s="211"/>
      <c r="J192" s="212">
        <f>ROUND(I192*H192,2)</f>
        <v>0</v>
      </c>
      <c r="K192" s="208" t="s">
        <v>159</v>
      </c>
      <c r="L192" s="46"/>
      <c r="M192" s="213" t="s">
        <v>19</v>
      </c>
      <c r="N192" s="214" t="s">
        <v>49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160</v>
      </c>
      <c r="AT192" s="217" t="s">
        <v>155</v>
      </c>
      <c r="AU192" s="217" t="s">
        <v>88</v>
      </c>
      <c r="AY192" s="19" t="s">
        <v>153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86</v>
      </c>
      <c r="BK192" s="218">
        <f>ROUND(I192*H192,2)</f>
        <v>0</v>
      </c>
      <c r="BL192" s="19" t="s">
        <v>160</v>
      </c>
      <c r="BM192" s="217" t="s">
        <v>774</v>
      </c>
    </row>
    <row r="193" s="2" customFormat="1">
      <c r="A193" s="40"/>
      <c r="B193" s="41"/>
      <c r="C193" s="42"/>
      <c r="D193" s="219" t="s">
        <v>161</v>
      </c>
      <c r="E193" s="42"/>
      <c r="F193" s="220" t="s">
        <v>2199</v>
      </c>
      <c r="G193" s="42"/>
      <c r="H193" s="42"/>
      <c r="I193" s="221"/>
      <c r="J193" s="42"/>
      <c r="K193" s="42"/>
      <c r="L193" s="46"/>
      <c r="M193" s="267"/>
      <c r="N193" s="268"/>
      <c r="O193" s="269"/>
      <c r="P193" s="269"/>
      <c r="Q193" s="269"/>
      <c r="R193" s="269"/>
      <c r="S193" s="269"/>
      <c r="T193" s="27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88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0HqWJOMhc9PnweYelvQk6VetEkiE/ywwRUMtYk+SnRpEMEDbDjqS+/siW4QssvApQ15Dk7LwURP6gaSihmpTbw==" hashValue="7nVnSreHDfj6dM7PcOo8B+kefcdUXK/kSZ74lbBPzKdp2rz+faGlj3LU6nuZNisSaQPF30CCRJF1H+P750AI9g==" algorithmName="SHA-512" password="CC35"/>
  <autoFilter ref="C81:K1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3_02/112151313"/>
    <hyperlink ref="F90" r:id="rId2" display="https://podminky.urs.cz/item/CS_URS_2023_02/112151314"/>
    <hyperlink ref="F92" r:id="rId3" display="https://podminky.urs.cz/item/CS_URS_2023_02/112151316"/>
    <hyperlink ref="F94" r:id="rId4" display="https://podminky.urs.cz/item/CS_URS_2023_02/112151317"/>
    <hyperlink ref="F96" r:id="rId5" display="https://podminky.urs.cz/item/CS_URS_2023_02/112201113"/>
    <hyperlink ref="F98" r:id="rId6" display="https://podminky.urs.cz/item/CS_URS_2023_02/112201114"/>
    <hyperlink ref="F100" r:id="rId7" display="https://podminky.urs.cz/item/CS_URS_2023_02/112201116"/>
    <hyperlink ref="F102" r:id="rId8" display="https://podminky.urs.cz/item/CS_URS_2023_02/112201117"/>
    <hyperlink ref="F104" r:id="rId9" display="https://podminky.urs.cz/item/CS_URS_2024_01/181411131"/>
    <hyperlink ref="F106" r:id="rId10" display="https://podminky.urs.cz/item/CS_URS_2024_01/181951113"/>
    <hyperlink ref="F108" r:id="rId11" display="https://podminky.urs.cz/item/CS_URS_2023_02/183101221"/>
    <hyperlink ref="F110" r:id="rId12" display="https://podminky.urs.cz/item/CS_URS_2023_02/183403114"/>
    <hyperlink ref="F112" r:id="rId13" display="https://podminky.urs.cz/item/CS_URS_2023_02/184102114"/>
    <hyperlink ref="F115" r:id="rId14" display="https://podminky.urs.cz/item/CS_URS_2023_02/184215133"/>
    <hyperlink ref="F121" r:id="rId15" display="https://podminky.urs.cz/item/CS_URS_2023_02/184215411"/>
    <hyperlink ref="F127" r:id="rId16" display="https://podminky.urs.cz/item/CS_URS_2023_02/184801121"/>
    <hyperlink ref="F129" r:id="rId17" display="https://podminky.urs.cz/item/CS_URS_2023_02/184801121"/>
    <hyperlink ref="F140" r:id="rId18" display="https://podminky.urs.cz/item/CS_URS_2023_02/184813132"/>
    <hyperlink ref="F144" r:id="rId19" display="https://podminky.urs.cz/item/CS_URS_2023_02/184813212"/>
    <hyperlink ref="F146" r:id="rId20" display="https://podminky.urs.cz/item/CS_URS_2023_02/184813252"/>
    <hyperlink ref="F148" r:id="rId21" display="https://podminky.urs.cz/item/CS_URS_2023_02/184852321"/>
    <hyperlink ref="F153" r:id="rId22" display="https://podminky.urs.cz/item/CS_URS_2023_02/184853511"/>
    <hyperlink ref="F158" r:id="rId23" display="https://podminky.urs.cz/item/CS_URS_2023_02/184911111"/>
    <hyperlink ref="F164" r:id="rId24" display="https://podminky.urs.cz/item/CS_URS_2023_02/184911421"/>
    <hyperlink ref="F171" r:id="rId25" display="https://podminky.urs.cz/item/CS_URS_2023_02/185802114"/>
    <hyperlink ref="F174" r:id="rId26" display="https://podminky.urs.cz/item/CS_URS_2023_02/185803111"/>
    <hyperlink ref="F176" r:id="rId27" display="https://podminky.urs.cz/item/CS_URS_2023_02/185804311"/>
    <hyperlink ref="F178" r:id="rId28" display="https://podminky.urs.cz/item/CS_URS_2023_02/185804311"/>
    <hyperlink ref="F184" r:id="rId29" display="https://podminky.urs.cz/item/CS_URS_2023_02/185851121"/>
    <hyperlink ref="F187" r:id="rId30" display="https://podminky.urs.cz/item/CS_URS_2023_02/185851121"/>
    <hyperlink ref="F193" r:id="rId31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2200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2201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2202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2203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2204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2205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2206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2207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2208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2209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2210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85</v>
      </c>
      <c r="F18" s="289" t="s">
        <v>2211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2212</v>
      </c>
      <c r="F19" s="289" t="s">
        <v>2213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2214</v>
      </c>
      <c r="F20" s="289" t="s">
        <v>2215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2216</v>
      </c>
      <c r="F21" s="289" t="s">
        <v>2217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2218</v>
      </c>
      <c r="F22" s="289" t="s">
        <v>2219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2220</v>
      </c>
      <c r="F23" s="289" t="s">
        <v>2221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2222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2223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2224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2225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2226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2227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2228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2229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2230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139</v>
      </c>
      <c r="F36" s="289"/>
      <c r="G36" s="289" t="s">
        <v>2231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2232</v>
      </c>
      <c r="F37" s="289"/>
      <c r="G37" s="289" t="s">
        <v>2233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59</v>
      </c>
      <c r="F38" s="289"/>
      <c r="G38" s="289" t="s">
        <v>2234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60</v>
      </c>
      <c r="F39" s="289"/>
      <c r="G39" s="289" t="s">
        <v>2235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140</v>
      </c>
      <c r="F40" s="289"/>
      <c r="G40" s="289" t="s">
        <v>2236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141</v>
      </c>
      <c r="F41" s="289"/>
      <c r="G41" s="289" t="s">
        <v>2237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2238</v>
      </c>
      <c r="F42" s="289"/>
      <c r="G42" s="289" t="s">
        <v>2239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2240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2241</v>
      </c>
      <c r="F44" s="289"/>
      <c r="G44" s="289" t="s">
        <v>2242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143</v>
      </c>
      <c r="F45" s="289"/>
      <c r="G45" s="289" t="s">
        <v>2243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2244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2245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2246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2247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2248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2249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2250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2251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2252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2253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2254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2255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2256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2257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2258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2259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2260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2261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2262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2263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2264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2265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2266</v>
      </c>
      <c r="D76" s="307"/>
      <c r="E76" s="307"/>
      <c r="F76" s="307" t="s">
        <v>2267</v>
      </c>
      <c r="G76" s="308"/>
      <c r="H76" s="307" t="s">
        <v>60</v>
      </c>
      <c r="I76" s="307" t="s">
        <v>63</v>
      </c>
      <c r="J76" s="307" t="s">
        <v>2268</v>
      </c>
      <c r="K76" s="306"/>
    </row>
    <row r="77" s="1" customFormat="1" ht="17.25" customHeight="1">
      <c r="B77" s="304"/>
      <c r="C77" s="309" t="s">
        <v>2269</v>
      </c>
      <c r="D77" s="309"/>
      <c r="E77" s="309"/>
      <c r="F77" s="310" t="s">
        <v>2270</v>
      </c>
      <c r="G77" s="311"/>
      <c r="H77" s="309"/>
      <c r="I77" s="309"/>
      <c r="J77" s="309" t="s">
        <v>2271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59</v>
      </c>
      <c r="D79" s="314"/>
      <c r="E79" s="314"/>
      <c r="F79" s="315" t="s">
        <v>2272</v>
      </c>
      <c r="G79" s="316"/>
      <c r="H79" s="292" t="s">
        <v>2273</v>
      </c>
      <c r="I79" s="292" t="s">
        <v>2274</v>
      </c>
      <c r="J79" s="292">
        <v>20</v>
      </c>
      <c r="K79" s="306"/>
    </row>
    <row r="80" s="1" customFormat="1" ht="15" customHeight="1">
      <c r="B80" s="304"/>
      <c r="C80" s="292" t="s">
        <v>2275</v>
      </c>
      <c r="D80" s="292"/>
      <c r="E80" s="292"/>
      <c r="F80" s="315" t="s">
        <v>2272</v>
      </c>
      <c r="G80" s="316"/>
      <c r="H80" s="292" t="s">
        <v>2276</v>
      </c>
      <c r="I80" s="292" t="s">
        <v>2274</v>
      </c>
      <c r="J80" s="292">
        <v>120</v>
      </c>
      <c r="K80" s="306"/>
    </row>
    <row r="81" s="1" customFormat="1" ht="15" customHeight="1">
      <c r="B81" s="317"/>
      <c r="C81" s="292" t="s">
        <v>2277</v>
      </c>
      <c r="D81" s="292"/>
      <c r="E81" s="292"/>
      <c r="F81" s="315" t="s">
        <v>2278</v>
      </c>
      <c r="G81" s="316"/>
      <c r="H81" s="292" t="s">
        <v>2279</v>
      </c>
      <c r="I81" s="292" t="s">
        <v>2274</v>
      </c>
      <c r="J81" s="292">
        <v>50</v>
      </c>
      <c r="K81" s="306"/>
    </row>
    <row r="82" s="1" customFormat="1" ht="15" customHeight="1">
      <c r="B82" s="317"/>
      <c r="C82" s="292" t="s">
        <v>2280</v>
      </c>
      <c r="D82" s="292"/>
      <c r="E82" s="292"/>
      <c r="F82" s="315" t="s">
        <v>2272</v>
      </c>
      <c r="G82" s="316"/>
      <c r="H82" s="292" t="s">
        <v>2281</v>
      </c>
      <c r="I82" s="292" t="s">
        <v>2282</v>
      </c>
      <c r="J82" s="292"/>
      <c r="K82" s="306"/>
    </row>
    <row r="83" s="1" customFormat="1" ht="15" customHeight="1">
      <c r="B83" s="317"/>
      <c r="C83" s="318" t="s">
        <v>2283</v>
      </c>
      <c r="D83" s="318"/>
      <c r="E83" s="318"/>
      <c r="F83" s="319" t="s">
        <v>2278</v>
      </c>
      <c r="G83" s="318"/>
      <c r="H83" s="318" t="s">
        <v>2284</v>
      </c>
      <c r="I83" s="318" t="s">
        <v>2274</v>
      </c>
      <c r="J83" s="318">
        <v>15</v>
      </c>
      <c r="K83" s="306"/>
    </row>
    <row r="84" s="1" customFormat="1" ht="15" customHeight="1">
      <c r="B84" s="317"/>
      <c r="C84" s="318" t="s">
        <v>2285</v>
      </c>
      <c r="D84" s="318"/>
      <c r="E84" s="318"/>
      <c r="F84" s="319" t="s">
        <v>2278</v>
      </c>
      <c r="G84" s="318"/>
      <c r="H84" s="318" t="s">
        <v>2286</v>
      </c>
      <c r="I84" s="318" t="s">
        <v>2274</v>
      </c>
      <c r="J84" s="318">
        <v>15</v>
      </c>
      <c r="K84" s="306"/>
    </row>
    <row r="85" s="1" customFormat="1" ht="15" customHeight="1">
      <c r="B85" s="317"/>
      <c r="C85" s="318" t="s">
        <v>2287</v>
      </c>
      <c r="D85" s="318"/>
      <c r="E85" s="318"/>
      <c r="F85" s="319" t="s">
        <v>2278</v>
      </c>
      <c r="G85" s="318"/>
      <c r="H85" s="318" t="s">
        <v>2288</v>
      </c>
      <c r="I85" s="318" t="s">
        <v>2274</v>
      </c>
      <c r="J85" s="318">
        <v>20</v>
      </c>
      <c r="K85" s="306"/>
    </row>
    <row r="86" s="1" customFormat="1" ht="15" customHeight="1">
      <c r="B86" s="317"/>
      <c r="C86" s="318" t="s">
        <v>2289</v>
      </c>
      <c r="D86" s="318"/>
      <c r="E86" s="318"/>
      <c r="F86" s="319" t="s">
        <v>2278</v>
      </c>
      <c r="G86" s="318"/>
      <c r="H86" s="318" t="s">
        <v>2290</v>
      </c>
      <c r="I86" s="318" t="s">
        <v>2274</v>
      </c>
      <c r="J86" s="318">
        <v>20</v>
      </c>
      <c r="K86" s="306"/>
    </row>
    <row r="87" s="1" customFormat="1" ht="15" customHeight="1">
      <c r="B87" s="317"/>
      <c r="C87" s="292" t="s">
        <v>2291</v>
      </c>
      <c r="D87" s="292"/>
      <c r="E87" s="292"/>
      <c r="F87" s="315" t="s">
        <v>2278</v>
      </c>
      <c r="G87" s="316"/>
      <c r="H87" s="292" t="s">
        <v>2292</v>
      </c>
      <c r="I87" s="292" t="s">
        <v>2274</v>
      </c>
      <c r="J87" s="292">
        <v>50</v>
      </c>
      <c r="K87" s="306"/>
    </row>
    <row r="88" s="1" customFormat="1" ht="15" customHeight="1">
      <c r="B88" s="317"/>
      <c r="C88" s="292" t="s">
        <v>2293</v>
      </c>
      <c r="D88" s="292"/>
      <c r="E88" s="292"/>
      <c r="F88" s="315" t="s">
        <v>2278</v>
      </c>
      <c r="G88" s="316"/>
      <c r="H88" s="292" t="s">
        <v>2294</v>
      </c>
      <c r="I88" s="292" t="s">
        <v>2274</v>
      </c>
      <c r="J88" s="292">
        <v>20</v>
      </c>
      <c r="K88" s="306"/>
    </row>
    <row r="89" s="1" customFormat="1" ht="15" customHeight="1">
      <c r="B89" s="317"/>
      <c r="C89" s="292" t="s">
        <v>2295</v>
      </c>
      <c r="D89" s="292"/>
      <c r="E89" s="292"/>
      <c r="F89" s="315" t="s">
        <v>2278</v>
      </c>
      <c r="G89" s="316"/>
      <c r="H89" s="292" t="s">
        <v>2296</v>
      </c>
      <c r="I89" s="292" t="s">
        <v>2274</v>
      </c>
      <c r="J89" s="292">
        <v>20</v>
      </c>
      <c r="K89" s="306"/>
    </row>
    <row r="90" s="1" customFormat="1" ht="15" customHeight="1">
      <c r="B90" s="317"/>
      <c r="C90" s="292" t="s">
        <v>2297</v>
      </c>
      <c r="D90" s="292"/>
      <c r="E90" s="292"/>
      <c r="F90" s="315" t="s">
        <v>2278</v>
      </c>
      <c r="G90" s="316"/>
      <c r="H90" s="292" t="s">
        <v>2298</v>
      </c>
      <c r="I90" s="292" t="s">
        <v>2274</v>
      </c>
      <c r="J90" s="292">
        <v>50</v>
      </c>
      <c r="K90" s="306"/>
    </row>
    <row r="91" s="1" customFormat="1" ht="15" customHeight="1">
      <c r="B91" s="317"/>
      <c r="C91" s="292" t="s">
        <v>2299</v>
      </c>
      <c r="D91" s="292"/>
      <c r="E91" s="292"/>
      <c r="F91" s="315" t="s">
        <v>2278</v>
      </c>
      <c r="G91" s="316"/>
      <c r="H91" s="292" t="s">
        <v>2299</v>
      </c>
      <c r="I91" s="292" t="s">
        <v>2274</v>
      </c>
      <c r="J91" s="292">
        <v>50</v>
      </c>
      <c r="K91" s="306"/>
    </row>
    <row r="92" s="1" customFormat="1" ht="15" customHeight="1">
      <c r="B92" s="317"/>
      <c r="C92" s="292" t="s">
        <v>2300</v>
      </c>
      <c r="D92" s="292"/>
      <c r="E92" s="292"/>
      <c r="F92" s="315" t="s">
        <v>2278</v>
      </c>
      <c r="G92" s="316"/>
      <c r="H92" s="292" t="s">
        <v>2301</v>
      </c>
      <c r="I92" s="292" t="s">
        <v>2274</v>
      </c>
      <c r="J92" s="292">
        <v>255</v>
      </c>
      <c r="K92" s="306"/>
    </row>
    <row r="93" s="1" customFormat="1" ht="15" customHeight="1">
      <c r="B93" s="317"/>
      <c r="C93" s="292" t="s">
        <v>2302</v>
      </c>
      <c r="D93" s="292"/>
      <c r="E93" s="292"/>
      <c r="F93" s="315" t="s">
        <v>2272</v>
      </c>
      <c r="G93" s="316"/>
      <c r="H93" s="292" t="s">
        <v>2303</v>
      </c>
      <c r="I93" s="292" t="s">
        <v>2304</v>
      </c>
      <c r="J93" s="292"/>
      <c r="K93" s="306"/>
    </row>
    <row r="94" s="1" customFormat="1" ht="15" customHeight="1">
      <c r="B94" s="317"/>
      <c r="C94" s="292" t="s">
        <v>2305</v>
      </c>
      <c r="D94" s="292"/>
      <c r="E94" s="292"/>
      <c r="F94" s="315" t="s">
        <v>2272</v>
      </c>
      <c r="G94" s="316"/>
      <c r="H94" s="292" t="s">
        <v>2306</v>
      </c>
      <c r="I94" s="292" t="s">
        <v>2307</v>
      </c>
      <c r="J94" s="292"/>
      <c r="K94" s="306"/>
    </row>
    <row r="95" s="1" customFormat="1" ht="15" customHeight="1">
      <c r="B95" s="317"/>
      <c r="C95" s="292" t="s">
        <v>2308</v>
      </c>
      <c r="D95" s="292"/>
      <c r="E95" s="292"/>
      <c r="F95" s="315" t="s">
        <v>2272</v>
      </c>
      <c r="G95" s="316"/>
      <c r="H95" s="292" t="s">
        <v>2308</v>
      </c>
      <c r="I95" s="292" t="s">
        <v>2307</v>
      </c>
      <c r="J95" s="292"/>
      <c r="K95" s="306"/>
    </row>
    <row r="96" s="1" customFormat="1" ht="15" customHeight="1">
      <c r="B96" s="317"/>
      <c r="C96" s="292" t="s">
        <v>44</v>
      </c>
      <c r="D96" s="292"/>
      <c r="E96" s="292"/>
      <c r="F96" s="315" t="s">
        <v>2272</v>
      </c>
      <c r="G96" s="316"/>
      <c r="H96" s="292" t="s">
        <v>2309</v>
      </c>
      <c r="I96" s="292" t="s">
        <v>2307</v>
      </c>
      <c r="J96" s="292"/>
      <c r="K96" s="306"/>
    </row>
    <row r="97" s="1" customFormat="1" ht="15" customHeight="1">
      <c r="B97" s="317"/>
      <c r="C97" s="292" t="s">
        <v>54</v>
      </c>
      <c r="D97" s="292"/>
      <c r="E97" s="292"/>
      <c r="F97" s="315" t="s">
        <v>2272</v>
      </c>
      <c r="G97" s="316"/>
      <c r="H97" s="292" t="s">
        <v>2310</v>
      </c>
      <c r="I97" s="292" t="s">
        <v>2307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2311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2266</v>
      </c>
      <c r="D103" s="307"/>
      <c r="E103" s="307"/>
      <c r="F103" s="307" t="s">
        <v>2267</v>
      </c>
      <c r="G103" s="308"/>
      <c r="H103" s="307" t="s">
        <v>60</v>
      </c>
      <c r="I103" s="307" t="s">
        <v>63</v>
      </c>
      <c r="J103" s="307" t="s">
        <v>2268</v>
      </c>
      <c r="K103" s="306"/>
    </row>
    <row r="104" s="1" customFormat="1" ht="17.25" customHeight="1">
      <c r="B104" s="304"/>
      <c r="C104" s="309" t="s">
        <v>2269</v>
      </c>
      <c r="D104" s="309"/>
      <c r="E104" s="309"/>
      <c r="F104" s="310" t="s">
        <v>2270</v>
      </c>
      <c r="G104" s="311"/>
      <c r="H104" s="309"/>
      <c r="I104" s="309"/>
      <c r="J104" s="309" t="s">
        <v>2271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59</v>
      </c>
      <c r="D106" s="314"/>
      <c r="E106" s="314"/>
      <c r="F106" s="315" t="s">
        <v>2272</v>
      </c>
      <c r="G106" s="292"/>
      <c r="H106" s="292" t="s">
        <v>2312</v>
      </c>
      <c r="I106" s="292" t="s">
        <v>2274</v>
      </c>
      <c r="J106" s="292">
        <v>20</v>
      </c>
      <c r="K106" s="306"/>
    </row>
    <row r="107" s="1" customFormat="1" ht="15" customHeight="1">
      <c r="B107" s="304"/>
      <c r="C107" s="292" t="s">
        <v>2275</v>
      </c>
      <c r="D107" s="292"/>
      <c r="E107" s="292"/>
      <c r="F107" s="315" t="s">
        <v>2272</v>
      </c>
      <c r="G107" s="292"/>
      <c r="H107" s="292" t="s">
        <v>2312</v>
      </c>
      <c r="I107" s="292" t="s">
        <v>2274</v>
      </c>
      <c r="J107" s="292">
        <v>120</v>
      </c>
      <c r="K107" s="306"/>
    </row>
    <row r="108" s="1" customFormat="1" ht="15" customHeight="1">
      <c r="B108" s="317"/>
      <c r="C108" s="292" t="s">
        <v>2277</v>
      </c>
      <c r="D108" s="292"/>
      <c r="E108" s="292"/>
      <c r="F108" s="315" t="s">
        <v>2278</v>
      </c>
      <c r="G108" s="292"/>
      <c r="H108" s="292" t="s">
        <v>2312</v>
      </c>
      <c r="I108" s="292" t="s">
        <v>2274</v>
      </c>
      <c r="J108" s="292">
        <v>50</v>
      </c>
      <c r="K108" s="306"/>
    </row>
    <row r="109" s="1" customFormat="1" ht="15" customHeight="1">
      <c r="B109" s="317"/>
      <c r="C109" s="292" t="s">
        <v>2280</v>
      </c>
      <c r="D109" s="292"/>
      <c r="E109" s="292"/>
      <c r="F109" s="315" t="s">
        <v>2272</v>
      </c>
      <c r="G109" s="292"/>
      <c r="H109" s="292" t="s">
        <v>2312</v>
      </c>
      <c r="I109" s="292" t="s">
        <v>2282</v>
      </c>
      <c r="J109" s="292"/>
      <c r="K109" s="306"/>
    </row>
    <row r="110" s="1" customFormat="1" ht="15" customHeight="1">
      <c r="B110" s="317"/>
      <c r="C110" s="292" t="s">
        <v>2291</v>
      </c>
      <c r="D110" s="292"/>
      <c r="E110" s="292"/>
      <c r="F110" s="315" t="s">
        <v>2278</v>
      </c>
      <c r="G110" s="292"/>
      <c r="H110" s="292" t="s">
        <v>2312</v>
      </c>
      <c r="I110" s="292" t="s">
        <v>2274</v>
      </c>
      <c r="J110" s="292">
        <v>50</v>
      </c>
      <c r="K110" s="306"/>
    </row>
    <row r="111" s="1" customFormat="1" ht="15" customHeight="1">
      <c r="B111" s="317"/>
      <c r="C111" s="292" t="s">
        <v>2299</v>
      </c>
      <c r="D111" s="292"/>
      <c r="E111" s="292"/>
      <c r="F111" s="315" t="s">
        <v>2278</v>
      </c>
      <c r="G111" s="292"/>
      <c r="H111" s="292" t="s">
        <v>2312</v>
      </c>
      <c r="I111" s="292" t="s">
        <v>2274</v>
      </c>
      <c r="J111" s="292">
        <v>50</v>
      </c>
      <c r="K111" s="306"/>
    </row>
    <row r="112" s="1" customFormat="1" ht="15" customHeight="1">
      <c r="B112" s="317"/>
      <c r="C112" s="292" t="s">
        <v>2297</v>
      </c>
      <c r="D112" s="292"/>
      <c r="E112" s="292"/>
      <c r="F112" s="315" t="s">
        <v>2278</v>
      </c>
      <c r="G112" s="292"/>
      <c r="H112" s="292" t="s">
        <v>2312</v>
      </c>
      <c r="I112" s="292" t="s">
        <v>2274</v>
      </c>
      <c r="J112" s="292">
        <v>50</v>
      </c>
      <c r="K112" s="306"/>
    </row>
    <row r="113" s="1" customFormat="1" ht="15" customHeight="1">
      <c r="B113" s="317"/>
      <c r="C113" s="292" t="s">
        <v>59</v>
      </c>
      <c r="D113" s="292"/>
      <c r="E113" s="292"/>
      <c r="F113" s="315" t="s">
        <v>2272</v>
      </c>
      <c r="G113" s="292"/>
      <c r="H113" s="292" t="s">
        <v>2313</v>
      </c>
      <c r="I113" s="292" t="s">
        <v>2274</v>
      </c>
      <c r="J113" s="292">
        <v>20</v>
      </c>
      <c r="K113" s="306"/>
    </row>
    <row r="114" s="1" customFormat="1" ht="15" customHeight="1">
      <c r="B114" s="317"/>
      <c r="C114" s="292" t="s">
        <v>2314</v>
      </c>
      <c r="D114" s="292"/>
      <c r="E114" s="292"/>
      <c r="F114" s="315" t="s">
        <v>2272</v>
      </c>
      <c r="G114" s="292"/>
      <c r="H114" s="292" t="s">
        <v>2315</v>
      </c>
      <c r="I114" s="292" t="s">
        <v>2274</v>
      </c>
      <c r="J114" s="292">
        <v>120</v>
      </c>
      <c r="K114" s="306"/>
    </row>
    <row r="115" s="1" customFormat="1" ht="15" customHeight="1">
      <c r="B115" s="317"/>
      <c r="C115" s="292" t="s">
        <v>44</v>
      </c>
      <c r="D115" s="292"/>
      <c r="E115" s="292"/>
      <c r="F115" s="315" t="s">
        <v>2272</v>
      </c>
      <c r="G115" s="292"/>
      <c r="H115" s="292" t="s">
        <v>2316</v>
      </c>
      <c r="I115" s="292" t="s">
        <v>2307</v>
      </c>
      <c r="J115" s="292"/>
      <c r="K115" s="306"/>
    </row>
    <row r="116" s="1" customFormat="1" ht="15" customHeight="1">
      <c r="B116" s="317"/>
      <c r="C116" s="292" t="s">
        <v>54</v>
      </c>
      <c r="D116" s="292"/>
      <c r="E116" s="292"/>
      <c r="F116" s="315" t="s">
        <v>2272</v>
      </c>
      <c r="G116" s="292"/>
      <c r="H116" s="292" t="s">
        <v>2317</v>
      </c>
      <c r="I116" s="292" t="s">
        <v>2307</v>
      </c>
      <c r="J116" s="292"/>
      <c r="K116" s="306"/>
    </row>
    <row r="117" s="1" customFormat="1" ht="15" customHeight="1">
      <c r="B117" s="317"/>
      <c r="C117" s="292" t="s">
        <v>63</v>
      </c>
      <c r="D117" s="292"/>
      <c r="E117" s="292"/>
      <c r="F117" s="315" t="s">
        <v>2272</v>
      </c>
      <c r="G117" s="292"/>
      <c r="H117" s="292" t="s">
        <v>2318</v>
      </c>
      <c r="I117" s="292" t="s">
        <v>2319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2320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2266</v>
      </c>
      <c r="D123" s="307"/>
      <c r="E123" s="307"/>
      <c r="F123" s="307" t="s">
        <v>2267</v>
      </c>
      <c r="G123" s="308"/>
      <c r="H123" s="307" t="s">
        <v>60</v>
      </c>
      <c r="I123" s="307" t="s">
        <v>63</v>
      </c>
      <c r="J123" s="307" t="s">
        <v>2268</v>
      </c>
      <c r="K123" s="336"/>
    </row>
    <row r="124" s="1" customFormat="1" ht="17.25" customHeight="1">
      <c r="B124" s="335"/>
      <c r="C124" s="309" t="s">
        <v>2269</v>
      </c>
      <c r="D124" s="309"/>
      <c r="E124" s="309"/>
      <c r="F124" s="310" t="s">
        <v>2270</v>
      </c>
      <c r="G124" s="311"/>
      <c r="H124" s="309"/>
      <c r="I124" s="309"/>
      <c r="J124" s="309" t="s">
        <v>2271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2275</v>
      </c>
      <c r="D126" s="314"/>
      <c r="E126" s="314"/>
      <c r="F126" s="315" t="s">
        <v>2272</v>
      </c>
      <c r="G126" s="292"/>
      <c r="H126" s="292" t="s">
        <v>2312</v>
      </c>
      <c r="I126" s="292" t="s">
        <v>2274</v>
      </c>
      <c r="J126" s="292">
        <v>120</v>
      </c>
      <c r="K126" s="340"/>
    </row>
    <row r="127" s="1" customFormat="1" ht="15" customHeight="1">
      <c r="B127" s="337"/>
      <c r="C127" s="292" t="s">
        <v>2321</v>
      </c>
      <c r="D127" s="292"/>
      <c r="E127" s="292"/>
      <c r="F127" s="315" t="s">
        <v>2272</v>
      </c>
      <c r="G127" s="292"/>
      <c r="H127" s="292" t="s">
        <v>2322</v>
      </c>
      <c r="I127" s="292" t="s">
        <v>2274</v>
      </c>
      <c r="J127" s="292" t="s">
        <v>2323</v>
      </c>
      <c r="K127" s="340"/>
    </row>
    <row r="128" s="1" customFormat="1" ht="15" customHeight="1">
      <c r="B128" s="337"/>
      <c r="C128" s="292" t="s">
        <v>2220</v>
      </c>
      <c r="D128" s="292"/>
      <c r="E128" s="292"/>
      <c r="F128" s="315" t="s">
        <v>2272</v>
      </c>
      <c r="G128" s="292"/>
      <c r="H128" s="292" t="s">
        <v>2324</v>
      </c>
      <c r="I128" s="292" t="s">
        <v>2274</v>
      </c>
      <c r="J128" s="292" t="s">
        <v>2323</v>
      </c>
      <c r="K128" s="340"/>
    </row>
    <row r="129" s="1" customFormat="1" ht="15" customHeight="1">
      <c r="B129" s="337"/>
      <c r="C129" s="292" t="s">
        <v>2283</v>
      </c>
      <c r="D129" s="292"/>
      <c r="E129" s="292"/>
      <c r="F129" s="315" t="s">
        <v>2278</v>
      </c>
      <c r="G129" s="292"/>
      <c r="H129" s="292" t="s">
        <v>2284</v>
      </c>
      <c r="I129" s="292" t="s">
        <v>2274</v>
      </c>
      <c r="J129" s="292">
        <v>15</v>
      </c>
      <c r="K129" s="340"/>
    </row>
    <row r="130" s="1" customFormat="1" ht="15" customHeight="1">
      <c r="B130" s="337"/>
      <c r="C130" s="318" t="s">
        <v>2285</v>
      </c>
      <c r="D130" s="318"/>
      <c r="E130" s="318"/>
      <c r="F130" s="319" t="s">
        <v>2278</v>
      </c>
      <c r="G130" s="318"/>
      <c r="H130" s="318" t="s">
        <v>2286</v>
      </c>
      <c r="I130" s="318" t="s">
        <v>2274</v>
      </c>
      <c r="J130" s="318">
        <v>15</v>
      </c>
      <c r="K130" s="340"/>
    </row>
    <row r="131" s="1" customFormat="1" ht="15" customHeight="1">
      <c r="B131" s="337"/>
      <c r="C131" s="318" t="s">
        <v>2287</v>
      </c>
      <c r="D131" s="318"/>
      <c r="E131" s="318"/>
      <c r="F131" s="319" t="s">
        <v>2278</v>
      </c>
      <c r="G131" s="318"/>
      <c r="H131" s="318" t="s">
        <v>2288</v>
      </c>
      <c r="I131" s="318" t="s">
        <v>2274</v>
      </c>
      <c r="J131" s="318">
        <v>20</v>
      </c>
      <c r="K131" s="340"/>
    </row>
    <row r="132" s="1" customFormat="1" ht="15" customHeight="1">
      <c r="B132" s="337"/>
      <c r="C132" s="318" t="s">
        <v>2289</v>
      </c>
      <c r="D132" s="318"/>
      <c r="E132" s="318"/>
      <c r="F132" s="319" t="s">
        <v>2278</v>
      </c>
      <c r="G132" s="318"/>
      <c r="H132" s="318" t="s">
        <v>2290</v>
      </c>
      <c r="I132" s="318" t="s">
        <v>2274</v>
      </c>
      <c r="J132" s="318">
        <v>20</v>
      </c>
      <c r="K132" s="340"/>
    </row>
    <row r="133" s="1" customFormat="1" ht="15" customHeight="1">
      <c r="B133" s="337"/>
      <c r="C133" s="292" t="s">
        <v>2277</v>
      </c>
      <c r="D133" s="292"/>
      <c r="E133" s="292"/>
      <c r="F133" s="315" t="s">
        <v>2278</v>
      </c>
      <c r="G133" s="292"/>
      <c r="H133" s="292" t="s">
        <v>2312</v>
      </c>
      <c r="I133" s="292" t="s">
        <v>2274</v>
      </c>
      <c r="J133" s="292">
        <v>50</v>
      </c>
      <c r="K133" s="340"/>
    </row>
    <row r="134" s="1" customFormat="1" ht="15" customHeight="1">
      <c r="B134" s="337"/>
      <c r="C134" s="292" t="s">
        <v>2291</v>
      </c>
      <c r="D134" s="292"/>
      <c r="E134" s="292"/>
      <c r="F134" s="315" t="s">
        <v>2278</v>
      </c>
      <c r="G134" s="292"/>
      <c r="H134" s="292" t="s">
        <v>2312</v>
      </c>
      <c r="I134" s="292" t="s">
        <v>2274</v>
      </c>
      <c r="J134" s="292">
        <v>50</v>
      </c>
      <c r="K134" s="340"/>
    </row>
    <row r="135" s="1" customFormat="1" ht="15" customHeight="1">
      <c r="B135" s="337"/>
      <c r="C135" s="292" t="s">
        <v>2297</v>
      </c>
      <c r="D135" s="292"/>
      <c r="E135" s="292"/>
      <c r="F135" s="315" t="s">
        <v>2278</v>
      </c>
      <c r="G135" s="292"/>
      <c r="H135" s="292" t="s">
        <v>2312</v>
      </c>
      <c r="I135" s="292" t="s">
        <v>2274</v>
      </c>
      <c r="J135" s="292">
        <v>50</v>
      </c>
      <c r="K135" s="340"/>
    </row>
    <row r="136" s="1" customFormat="1" ht="15" customHeight="1">
      <c r="B136" s="337"/>
      <c r="C136" s="292" t="s">
        <v>2299</v>
      </c>
      <c r="D136" s="292"/>
      <c r="E136" s="292"/>
      <c r="F136" s="315" t="s">
        <v>2278</v>
      </c>
      <c r="G136" s="292"/>
      <c r="H136" s="292" t="s">
        <v>2312</v>
      </c>
      <c r="I136" s="292" t="s">
        <v>2274</v>
      </c>
      <c r="J136" s="292">
        <v>50</v>
      </c>
      <c r="K136" s="340"/>
    </row>
    <row r="137" s="1" customFormat="1" ht="15" customHeight="1">
      <c r="B137" s="337"/>
      <c r="C137" s="292" t="s">
        <v>2300</v>
      </c>
      <c r="D137" s="292"/>
      <c r="E137" s="292"/>
      <c r="F137" s="315" t="s">
        <v>2278</v>
      </c>
      <c r="G137" s="292"/>
      <c r="H137" s="292" t="s">
        <v>2325</v>
      </c>
      <c r="I137" s="292" t="s">
        <v>2274</v>
      </c>
      <c r="J137" s="292">
        <v>255</v>
      </c>
      <c r="K137" s="340"/>
    </row>
    <row r="138" s="1" customFormat="1" ht="15" customHeight="1">
      <c r="B138" s="337"/>
      <c r="C138" s="292" t="s">
        <v>2302</v>
      </c>
      <c r="D138" s="292"/>
      <c r="E138" s="292"/>
      <c r="F138" s="315" t="s">
        <v>2272</v>
      </c>
      <c r="G138" s="292"/>
      <c r="H138" s="292" t="s">
        <v>2326</v>
      </c>
      <c r="I138" s="292" t="s">
        <v>2304</v>
      </c>
      <c r="J138" s="292"/>
      <c r="K138" s="340"/>
    </row>
    <row r="139" s="1" customFormat="1" ht="15" customHeight="1">
      <c r="B139" s="337"/>
      <c r="C139" s="292" t="s">
        <v>2305</v>
      </c>
      <c r="D139" s="292"/>
      <c r="E139" s="292"/>
      <c r="F139" s="315" t="s">
        <v>2272</v>
      </c>
      <c r="G139" s="292"/>
      <c r="H139" s="292" t="s">
        <v>2327</v>
      </c>
      <c r="I139" s="292" t="s">
        <v>2307</v>
      </c>
      <c r="J139" s="292"/>
      <c r="K139" s="340"/>
    </row>
    <row r="140" s="1" customFormat="1" ht="15" customHeight="1">
      <c r="B140" s="337"/>
      <c r="C140" s="292" t="s">
        <v>2308</v>
      </c>
      <c r="D140" s="292"/>
      <c r="E140" s="292"/>
      <c r="F140" s="315" t="s">
        <v>2272</v>
      </c>
      <c r="G140" s="292"/>
      <c r="H140" s="292" t="s">
        <v>2308</v>
      </c>
      <c r="I140" s="292" t="s">
        <v>2307</v>
      </c>
      <c r="J140" s="292"/>
      <c r="K140" s="340"/>
    </row>
    <row r="141" s="1" customFormat="1" ht="15" customHeight="1">
      <c r="B141" s="337"/>
      <c r="C141" s="292" t="s">
        <v>44</v>
      </c>
      <c r="D141" s="292"/>
      <c r="E141" s="292"/>
      <c r="F141" s="315" t="s">
        <v>2272</v>
      </c>
      <c r="G141" s="292"/>
      <c r="H141" s="292" t="s">
        <v>2328</v>
      </c>
      <c r="I141" s="292" t="s">
        <v>2307</v>
      </c>
      <c r="J141" s="292"/>
      <c r="K141" s="340"/>
    </row>
    <row r="142" s="1" customFormat="1" ht="15" customHeight="1">
      <c r="B142" s="337"/>
      <c r="C142" s="292" t="s">
        <v>2329</v>
      </c>
      <c r="D142" s="292"/>
      <c r="E142" s="292"/>
      <c r="F142" s="315" t="s">
        <v>2272</v>
      </c>
      <c r="G142" s="292"/>
      <c r="H142" s="292" t="s">
        <v>2330</v>
      </c>
      <c r="I142" s="292" t="s">
        <v>2307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2331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2266</v>
      </c>
      <c r="D148" s="307"/>
      <c r="E148" s="307"/>
      <c r="F148" s="307" t="s">
        <v>2267</v>
      </c>
      <c r="G148" s="308"/>
      <c r="H148" s="307" t="s">
        <v>60</v>
      </c>
      <c r="I148" s="307" t="s">
        <v>63</v>
      </c>
      <c r="J148" s="307" t="s">
        <v>2268</v>
      </c>
      <c r="K148" s="306"/>
    </row>
    <row r="149" s="1" customFormat="1" ht="17.25" customHeight="1">
      <c r="B149" s="304"/>
      <c r="C149" s="309" t="s">
        <v>2269</v>
      </c>
      <c r="D149" s="309"/>
      <c r="E149" s="309"/>
      <c r="F149" s="310" t="s">
        <v>2270</v>
      </c>
      <c r="G149" s="311"/>
      <c r="H149" s="309"/>
      <c r="I149" s="309"/>
      <c r="J149" s="309" t="s">
        <v>2271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2275</v>
      </c>
      <c r="D151" s="292"/>
      <c r="E151" s="292"/>
      <c r="F151" s="345" t="s">
        <v>2272</v>
      </c>
      <c r="G151" s="292"/>
      <c r="H151" s="344" t="s">
        <v>2312</v>
      </c>
      <c r="I151" s="344" t="s">
        <v>2274</v>
      </c>
      <c r="J151" s="344">
        <v>120</v>
      </c>
      <c r="K151" s="340"/>
    </row>
    <row r="152" s="1" customFormat="1" ht="15" customHeight="1">
      <c r="B152" s="317"/>
      <c r="C152" s="344" t="s">
        <v>2321</v>
      </c>
      <c r="D152" s="292"/>
      <c r="E152" s="292"/>
      <c r="F152" s="345" t="s">
        <v>2272</v>
      </c>
      <c r="G152" s="292"/>
      <c r="H152" s="344" t="s">
        <v>2332</v>
      </c>
      <c r="I152" s="344" t="s">
        <v>2274</v>
      </c>
      <c r="J152" s="344" t="s">
        <v>2323</v>
      </c>
      <c r="K152" s="340"/>
    </row>
    <row r="153" s="1" customFormat="1" ht="15" customHeight="1">
      <c r="B153" s="317"/>
      <c r="C153" s="344" t="s">
        <v>2220</v>
      </c>
      <c r="D153" s="292"/>
      <c r="E153" s="292"/>
      <c r="F153" s="345" t="s">
        <v>2272</v>
      </c>
      <c r="G153" s="292"/>
      <c r="H153" s="344" t="s">
        <v>2333</v>
      </c>
      <c r="I153" s="344" t="s">
        <v>2274</v>
      </c>
      <c r="J153" s="344" t="s">
        <v>2323</v>
      </c>
      <c r="K153" s="340"/>
    </row>
    <row r="154" s="1" customFormat="1" ht="15" customHeight="1">
      <c r="B154" s="317"/>
      <c r="C154" s="344" t="s">
        <v>2277</v>
      </c>
      <c r="D154" s="292"/>
      <c r="E154" s="292"/>
      <c r="F154" s="345" t="s">
        <v>2278</v>
      </c>
      <c r="G154" s="292"/>
      <c r="H154" s="344" t="s">
        <v>2312</v>
      </c>
      <c r="I154" s="344" t="s">
        <v>2274</v>
      </c>
      <c r="J154" s="344">
        <v>50</v>
      </c>
      <c r="K154" s="340"/>
    </row>
    <row r="155" s="1" customFormat="1" ht="15" customHeight="1">
      <c r="B155" s="317"/>
      <c r="C155" s="344" t="s">
        <v>2280</v>
      </c>
      <c r="D155" s="292"/>
      <c r="E155" s="292"/>
      <c r="F155" s="345" t="s">
        <v>2272</v>
      </c>
      <c r="G155" s="292"/>
      <c r="H155" s="344" t="s">
        <v>2312</v>
      </c>
      <c r="I155" s="344" t="s">
        <v>2282</v>
      </c>
      <c r="J155" s="344"/>
      <c r="K155" s="340"/>
    </row>
    <row r="156" s="1" customFormat="1" ht="15" customHeight="1">
      <c r="B156" s="317"/>
      <c r="C156" s="344" t="s">
        <v>2291</v>
      </c>
      <c r="D156" s="292"/>
      <c r="E156" s="292"/>
      <c r="F156" s="345" t="s">
        <v>2278</v>
      </c>
      <c r="G156" s="292"/>
      <c r="H156" s="344" t="s">
        <v>2312</v>
      </c>
      <c r="I156" s="344" t="s">
        <v>2274</v>
      </c>
      <c r="J156" s="344">
        <v>50</v>
      </c>
      <c r="K156" s="340"/>
    </row>
    <row r="157" s="1" customFormat="1" ht="15" customHeight="1">
      <c r="B157" s="317"/>
      <c r="C157" s="344" t="s">
        <v>2299</v>
      </c>
      <c r="D157" s="292"/>
      <c r="E157" s="292"/>
      <c r="F157" s="345" t="s">
        <v>2278</v>
      </c>
      <c r="G157" s="292"/>
      <c r="H157" s="344" t="s">
        <v>2312</v>
      </c>
      <c r="I157" s="344" t="s">
        <v>2274</v>
      </c>
      <c r="J157" s="344">
        <v>50</v>
      </c>
      <c r="K157" s="340"/>
    </row>
    <row r="158" s="1" customFormat="1" ht="15" customHeight="1">
      <c r="B158" s="317"/>
      <c r="C158" s="344" t="s">
        <v>2297</v>
      </c>
      <c r="D158" s="292"/>
      <c r="E158" s="292"/>
      <c r="F158" s="345" t="s">
        <v>2278</v>
      </c>
      <c r="G158" s="292"/>
      <c r="H158" s="344" t="s">
        <v>2312</v>
      </c>
      <c r="I158" s="344" t="s">
        <v>2274</v>
      </c>
      <c r="J158" s="344">
        <v>50</v>
      </c>
      <c r="K158" s="340"/>
    </row>
    <row r="159" s="1" customFormat="1" ht="15" customHeight="1">
      <c r="B159" s="317"/>
      <c r="C159" s="344" t="s">
        <v>126</v>
      </c>
      <c r="D159" s="292"/>
      <c r="E159" s="292"/>
      <c r="F159" s="345" t="s">
        <v>2272</v>
      </c>
      <c r="G159" s="292"/>
      <c r="H159" s="344" t="s">
        <v>2334</v>
      </c>
      <c r="I159" s="344" t="s">
        <v>2274</v>
      </c>
      <c r="J159" s="344" t="s">
        <v>2335</v>
      </c>
      <c r="K159" s="340"/>
    </row>
    <row r="160" s="1" customFormat="1" ht="15" customHeight="1">
      <c r="B160" s="317"/>
      <c r="C160" s="344" t="s">
        <v>2336</v>
      </c>
      <c r="D160" s="292"/>
      <c r="E160" s="292"/>
      <c r="F160" s="345" t="s">
        <v>2272</v>
      </c>
      <c r="G160" s="292"/>
      <c r="H160" s="344" t="s">
        <v>2337</v>
      </c>
      <c r="I160" s="344" t="s">
        <v>2307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2338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2266</v>
      </c>
      <c r="D166" s="307"/>
      <c r="E166" s="307"/>
      <c r="F166" s="307" t="s">
        <v>2267</v>
      </c>
      <c r="G166" s="349"/>
      <c r="H166" s="350" t="s">
        <v>60</v>
      </c>
      <c r="I166" s="350" t="s">
        <v>63</v>
      </c>
      <c r="J166" s="307" t="s">
        <v>2268</v>
      </c>
      <c r="K166" s="284"/>
    </row>
    <row r="167" s="1" customFormat="1" ht="17.25" customHeight="1">
      <c r="B167" s="285"/>
      <c r="C167" s="309" t="s">
        <v>2269</v>
      </c>
      <c r="D167" s="309"/>
      <c r="E167" s="309"/>
      <c r="F167" s="310" t="s">
        <v>2270</v>
      </c>
      <c r="G167" s="351"/>
      <c r="H167" s="352"/>
      <c r="I167" s="352"/>
      <c r="J167" s="309" t="s">
        <v>2271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2275</v>
      </c>
      <c r="D169" s="292"/>
      <c r="E169" s="292"/>
      <c r="F169" s="315" t="s">
        <v>2272</v>
      </c>
      <c r="G169" s="292"/>
      <c r="H169" s="292" t="s">
        <v>2312</v>
      </c>
      <c r="I169" s="292" t="s">
        <v>2274</v>
      </c>
      <c r="J169" s="292">
        <v>120</v>
      </c>
      <c r="K169" s="340"/>
    </row>
    <row r="170" s="1" customFormat="1" ht="15" customHeight="1">
      <c r="B170" s="317"/>
      <c r="C170" s="292" t="s">
        <v>2321</v>
      </c>
      <c r="D170" s="292"/>
      <c r="E170" s="292"/>
      <c r="F170" s="315" t="s">
        <v>2272</v>
      </c>
      <c r="G170" s="292"/>
      <c r="H170" s="292" t="s">
        <v>2322</v>
      </c>
      <c r="I170" s="292" t="s">
        <v>2274</v>
      </c>
      <c r="J170" s="292" t="s">
        <v>2323</v>
      </c>
      <c r="K170" s="340"/>
    </row>
    <row r="171" s="1" customFormat="1" ht="15" customHeight="1">
      <c r="B171" s="317"/>
      <c r="C171" s="292" t="s">
        <v>2220</v>
      </c>
      <c r="D171" s="292"/>
      <c r="E171" s="292"/>
      <c r="F171" s="315" t="s">
        <v>2272</v>
      </c>
      <c r="G171" s="292"/>
      <c r="H171" s="292" t="s">
        <v>2339</v>
      </c>
      <c r="I171" s="292" t="s">
        <v>2274</v>
      </c>
      <c r="J171" s="292" t="s">
        <v>2323</v>
      </c>
      <c r="K171" s="340"/>
    </row>
    <row r="172" s="1" customFormat="1" ht="15" customHeight="1">
      <c r="B172" s="317"/>
      <c r="C172" s="292" t="s">
        <v>2277</v>
      </c>
      <c r="D172" s="292"/>
      <c r="E172" s="292"/>
      <c r="F172" s="315" t="s">
        <v>2278</v>
      </c>
      <c r="G172" s="292"/>
      <c r="H172" s="292" t="s">
        <v>2339</v>
      </c>
      <c r="I172" s="292" t="s">
        <v>2274</v>
      </c>
      <c r="J172" s="292">
        <v>50</v>
      </c>
      <c r="K172" s="340"/>
    </row>
    <row r="173" s="1" customFormat="1" ht="15" customHeight="1">
      <c r="B173" s="317"/>
      <c r="C173" s="292" t="s">
        <v>2280</v>
      </c>
      <c r="D173" s="292"/>
      <c r="E173" s="292"/>
      <c r="F173" s="315" t="s">
        <v>2272</v>
      </c>
      <c r="G173" s="292"/>
      <c r="H173" s="292" t="s">
        <v>2339</v>
      </c>
      <c r="I173" s="292" t="s">
        <v>2282</v>
      </c>
      <c r="J173" s="292"/>
      <c r="K173" s="340"/>
    </row>
    <row r="174" s="1" customFormat="1" ht="15" customHeight="1">
      <c r="B174" s="317"/>
      <c r="C174" s="292" t="s">
        <v>2291</v>
      </c>
      <c r="D174" s="292"/>
      <c r="E174" s="292"/>
      <c r="F174" s="315" t="s">
        <v>2278</v>
      </c>
      <c r="G174" s="292"/>
      <c r="H174" s="292" t="s">
        <v>2339</v>
      </c>
      <c r="I174" s="292" t="s">
        <v>2274</v>
      </c>
      <c r="J174" s="292">
        <v>50</v>
      </c>
      <c r="K174" s="340"/>
    </row>
    <row r="175" s="1" customFormat="1" ht="15" customHeight="1">
      <c r="B175" s="317"/>
      <c r="C175" s="292" t="s">
        <v>2299</v>
      </c>
      <c r="D175" s="292"/>
      <c r="E175" s="292"/>
      <c r="F175" s="315" t="s">
        <v>2278</v>
      </c>
      <c r="G175" s="292"/>
      <c r="H175" s="292" t="s">
        <v>2339</v>
      </c>
      <c r="I175" s="292" t="s">
        <v>2274</v>
      </c>
      <c r="J175" s="292">
        <v>50</v>
      </c>
      <c r="K175" s="340"/>
    </row>
    <row r="176" s="1" customFormat="1" ht="15" customHeight="1">
      <c r="B176" s="317"/>
      <c r="C176" s="292" t="s">
        <v>2297</v>
      </c>
      <c r="D176" s="292"/>
      <c r="E176" s="292"/>
      <c r="F176" s="315" t="s">
        <v>2278</v>
      </c>
      <c r="G176" s="292"/>
      <c r="H176" s="292" t="s">
        <v>2339</v>
      </c>
      <c r="I176" s="292" t="s">
        <v>2274</v>
      </c>
      <c r="J176" s="292">
        <v>50</v>
      </c>
      <c r="K176" s="340"/>
    </row>
    <row r="177" s="1" customFormat="1" ht="15" customHeight="1">
      <c r="B177" s="317"/>
      <c r="C177" s="292" t="s">
        <v>139</v>
      </c>
      <c r="D177" s="292"/>
      <c r="E177" s="292"/>
      <c r="F177" s="315" t="s">
        <v>2272</v>
      </c>
      <c r="G177" s="292"/>
      <c r="H177" s="292" t="s">
        <v>2340</v>
      </c>
      <c r="I177" s="292" t="s">
        <v>2341</v>
      </c>
      <c r="J177" s="292"/>
      <c r="K177" s="340"/>
    </row>
    <row r="178" s="1" customFormat="1" ht="15" customHeight="1">
      <c r="B178" s="317"/>
      <c r="C178" s="292" t="s">
        <v>63</v>
      </c>
      <c r="D178" s="292"/>
      <c r="E178" s="292"/>
      <c r="F178" s="315" t="s">
        <v>2272</v>
      </c>
      <c r="G178" s="292"/>
      <c r="H178" s="292" t="s">
        <v>2342</v>
      </c>
      <c r="I178" s="292" t="s">
        <v>2343</v>
      </c>
      <c r="J178" s="292">
        <v>1</v>
      </c>
      <c r="K178" s="340"/>
    </row>
    <row r="179" s="1" customFormat="1" ht="15" customHeight="1">
      <c r="B179" s="317"/>
      <c r="C179" s="292" t="s">
        <v>59</v>
      </c>
      <c r="D179" s="292"/>
      <c r="E179" s="292"/>
      <c r="F179" s="315" t="s">
        <v>2272</v>
      </c>
      <c r="G179" s="292"/>
      <c r="H179" s="292" t="s">
        <v>2344</v>
      </c>
      <c r="I179" s="292" t="s">
        <v>2274</v>
      </c>
      <c r="J179" s="292">
        <v>20</v>
      </c>
      <c r="K179" s="340"/>
    </row>
    <row r="180" s="1" customFormat="1" ht="15" customHeight="1">
      <c r="B180" s="317"/>
      <c r="C180" s="292" t="s">
        <v>60</v>
      </c>
      <c r="D180" s="292"/>
      <c r="E180" s="292"/>
      <c r="F180" s="315" t="s">
        <v>2272</v>
      </c>
      <c r="G180" s="292"/>
      <c r="H180" s="292" t="s">
        <v>2345</v>
      </c>
      <c r="I180" s="292" t="s">
        <v>2274</v>
      </c>
      <c r="J180" s="292">
        <v>255</v>
      </c>
      <c r="K180" s="340"/>
    </row>
    <row r="181" s="1" customFormat="1" ht="15" customHeight="1">
      <c r="B181" s="317"/>
      <c r="C181" s="292" t="s">
        <v>140</v>
      </c>
      <c r="D181" s="292"/>
      <c r="E181" s="292"/>
      <c r="F181" s="315" t="s">
        <v>2272</v>
      </c>
      <c r="G181" s="292"/>
      <c r="H181" s="292" t="s">
        <v>2236</v>
      </c>
      <c r="I181" s="292" t="s">
        <v>2274</v>
      </c>
      <c r="J181" s="292">
        <v>10</v>
      </c>
      <c r="K181" s="340"/>
    </row>
    <row r="182" s="1" customFormat="1" ht="15" customHeight="1">
      <c r="B182" s="317"/>
      <c r="C182" s="292" t="s">
        <v>141</v>
      </c>
      <c r="D182" s="292"/>
      <c r="E182" s="292"/>
      <c r="F182" s="315" t="s">
        <v>2272</v>
      </c>
      <c r="G182" s="292"/>
      <c r="H182" s="292" t="s">
        <v>2346</v>
      </c>
      <c r="I182" s="292" t="s">
        <v>2307</v>
      </c>
      <c r="J182" s="292"/>
      <c r="K182" s="340"/>
    </row>
    <row r="183" s="1" customFormat="1" ht="15" customHeight="1">
      <c r="B183" s="317"/>
      <c r="C183" s="292" t="s">
        <v>2347</v>
      </c>
      <c r="D183" s="292"/>
      <c r="E183" s="292"/>
      <c r="F183" s="315" t="s">
        <v>2272</v>
      </c>
      <c r="G183" s="292"/>
      <c r="H183" s="292" t="s">
        <v>2348</v>
      </c>
      <c r="I183" s="292" t="s">
        <v>2307</v>
      </c>
      <c r="J183" s="292"/>
      <c r="K183" s="340"/>
    </row>
    <row r="184" s="1" customFormat="1" ht="15" customHeight="1">
      <c r="B184" s="317"/>
      <c r="C184" s="292" t="s">
        <v>2336</v>
      </c>
      <c r="D184" s="292"/>
      <c r="E184" s="292"/>
      <c r="F184" s="315" t="s">
        <v>2272</v>
      </c>
      <c r="G184" s="292"/>
      <c r="H184" s="292" t="s">
        <v>2349</v>
      </c>
      <c r="I184" s="292" t="s">
        <v>2307</v>
      </c>
      <c r="J184" s="292"/>
      <c r="K184" s="340"/>
    </row>
    <row r="185" s="1" customFormat="1" ht="15" customHeight="1">
      <c r="B185" s="317"/>
      <c r="C185" s="292" t="s">
        <v>143</v>
      </c>
      <c r="D185" s="292"/>
      <c r="E185" s="292"/>
      <c r="F185" s="315" t="s">
        <v>2278</v>
      </c>
      <c r="G185" s="292"/>
      <c r="H185" s="292" t="s">
        <v>2350</v>
      </c>
      <c r="I185" s="292" t="s">
        <v>2274</v>
      </c>
      <c r="J185" s="292">
        <v>50</v>
      </c>
      <c r="K185" s="340"/>
    </row>
    <row r="186" s="1" customFormat="1" ht="15" customHeight="1">
      <c r="B186" s="317"/>
      <c r="C186" s="292" t="s">
        <v>2351</v>
      </c>
      <c r="D186" s="292"/>
      <c r="E186" s="292"/>
      <c r="F186" s="315" t="s">
        <v>2278</v>
      </c>
      <c r="G186" s="292"/>
      <c r="H186" s="292" t="s">
        <v>2352</v>
      </c>
      <c r="I186" s="292" t="s">
        <v>2353</v>
      </c>
      <c r="J186" s="292"/>
      <c r="K186" s="340"/>
    </row>
    <row r="187" s="1" customFormat="1" ht="15" customHeight="1">
      <c r="B187" s="317"/>
      <c r="C187" s="292" t="s">
        <v>2354</v>
      </c>
      <c r="D187" s="292"/>
      <c r="E187" s="292"/>
      <c r="F187" s="315" t="s">
        <v>2278</v>
      </c>
      <c r="G187" s="292"/>
      <c r="H187" s="292" t="s">
        <v>2355</v>
      </c>
      <c r="I187" s="292" t="s">
        <v>2353</v>
      </c>
      <c r="J187" s="292"/>
      <c r="K187" s="340"/>
    </row>
    <row r="188" s="1" customFormat="1" ht="15" customHeight="1">
      <c r="B188" s="317"/>
      <c r="C188" s="292" t="s">
        <v>2356</v>
      </c>
      <c r="D188" s="292"/>
      <c r="E188" s="292"/>
      <c r="F188" s="315" t="s">
        <v>2278</v>
      </c>
      <c r="G188" s="292"/>
      <c r="H188" s="292" t="s">
        <v>2357</v>
      </c>
      <c r="I188" s="292" t="s">
        <v>2353</v>
      </c>
      <c r="J188" s="292"/>
      <c r="K188" s="340"/>
    </row>
    <row r="189" s="1" customFormat="1" ht="15" customHeight="1">
      <c r="B189" s="317"/>
      <c r="C189" s="353" t="s">
        <v>2358</v>
      </c>
      <c r="D189" s="292"/>
      <c r="E189" s="292"/>
      <c r="F189" s="315" t="s">
        <v>2278</v>
      </c>
      <c r="G189" s="292"/>
      <c r="H189" s="292" t="s">
        <v>2359</v>
      </c>
      <c r="I189" s="292" t="s">
        <v>2360</v>
      </c>
      <c r="J189" s="354" t="s">
        <v>2361</v>
      </c>
      <c r="K189" s="340"/>
    </row>
    <row r="190" s="17" customFormat="1" ht="15" customHeight="1">
      <c r="B190" s="355"/>
      <c r="C190" s="356" t="s">
        <v>2362</v>
      </c>
      <c r="D190" s="357"/>
      <c r="E190" s="357"/>
      <c r="F190" s="358" t="s">
        <v>2278</v>
      </c>
      <c r="G190" s="357"/>
      <c r="H190" s="357" t="s">
        <v>2363</v>
      </c>
      <c r="I190" s="357" t="s">
        <v>2360</v>
      </c>
      <c r="J190" s="359" t="s">
        <v>2361</v>
      </c>
      <c r="K190" s="360"/>
    </row>
    <row r="191" s="1" customFormat="1" ht="15" customHeight="1">
      <c r="B191" s="317"/>
      <c r="C191" s="353" t="s">
        <v>48</v>
      </c>
      <c r="D191" s="292"/>
      <c r="E191" s="292"/>
      <c r="F191" s="315" t="s">
        <v>2272</v>
      </c>
      <c r="G191" s="292"/>
      <c r="H191" s="289" t="s">
        <v>2364</v>
      </c>
      <c r="I191" s="292" t="s">
        <v>2365</v>
      </c>
      <c r="J191" s="292"/>
      <c r="K191" s="340"/>
    </row>
    <row r="192" s="1" customFormat="1" ht="15" customHeight="1">
      <c r="B192" s="317"/>
      <c r="C192" s="353" t="s">
        <v>2366</v>
      </c>
      <c r="D192" s="292"/>
      <c r="E192" s="292"/>
      <c r="F192" s="315" t="s">
        <v>2272</v>
      </c>
      <c r="G192" s="292"/>
      <c r="H192" s="292" t="s">
        <v>2367</v>
      </c>
      <c r="I192" s="292" t="s">
        <v>2307</v>
      </c>
      <c r="J192" s="292"/>
      <c r="K192" s="340"/>
    </row>
    <row r="193" s="1" customFormat="1" ht="15" customHeight="1">
      <c r="B193" s="317"/>
      <c r="C193" s="353" t="s">
        <v>2368</v>
      </c>
      <c r="D193" s="292"/>
      <c r="E193" s="292"/>
      <c r="F193" s="315" t="s">
        <v>2272</v>
      </c>
      <c r="G193" s="292"/>
      <c r="H193" s="292" t="s">
        <v>2369</v>
      </c>
      <c r="I193" s="292" t="s">
        <v>2307</v>
      </c>
      <c r="J193" s="292"/>
      <c r="K193" s="340"/>
    </row>
    <row r="194" s="1" customFormat="1" ht="15" customHeight="1">
      <c r="B194" s="317"/>
      <c r="C194" s="353" t="s">
        <v>2370</v>
      </c>
      <c r="D194" s="292"/>
      <c r="E194" s="292"/>
      <c r="F194" s="315" t="s">
        <v>2278</v>
      </c>
      <c r="G194" s="292"/>
      <c r="H194" s="292" t="s">
        <v>2371</v>
      </c>
      <c r="I194" s="292" t="s">
        <v>2307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2372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2373</v>
      </c>
      <c r="D201" s="362"/>
      <c r="E201" s="362"/>
      <c r="F201" s="362" t="s">
        <v>2374</v>
      </c>
      <c r="G201" s="363"/>
      <c r="H201" s="362" t="s">
        <v>2375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2365</v>
      </c>
      <c r="D203" s="292"/>
      <c r="E203" s="292"/>
      <c r="F203" s="315" t="s">
        <v>49</v>
      </c>
      <c r="G203" s="292"/>
      <c r="H203" s="292" t="s">
        <v>2376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50</v>
      </c>
      <c r="G204" s="292"/>
      <c r="H204" s="292" t="s">
        <v>2377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53</v>
      </c>
      <c r="G205" s="292"/>
      <c r="H205" s="292" t="s">
        <v>2378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51</v>
      </c>
      <c r="G206" s="292"/>
      <c r="H206" s="292" t="s">
        <v>2379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52</v>
      </c>
      <c r="G207" s="292"/>
      <c r="H207" s="292" t="s">
        <v>2380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2319</v>
      </c>
      <c r="D209" s="292"/>
      <c r="E209" s="292"/>
      <c r="F209" s="315" t="s">
        <v>85</v>
      </c>
      <c r="G209" s="292"/>
      <c r="H209" s="292" t="s">
        <v>2381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2214</v>
      </c>
      <c r="G210" s="292"/>
      <c r="H210" s="292" t="s">
        <v>2215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2212</v>
      </c>
      <c r="G211" s="292"/>
      <c r="H211" s="292" t="s">
        <v>2382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2216</v>
      </c>
      <c r="G212" s="353"/>
      <c r="H212" s="344" t="s">
        <v>2217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2218</v>
      </c>
      <c r="G213" s="353"/>
      <c r="H213" s="344" t="s">
        <v>2383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2343</v>
      </c>
      <c r="D215" s="292"/>
      <c r="E215" s="292"/>
      <c r="F215" s="315">
        <v>1</v>
      </c>
      <c r="G215" s="353"/>
      <c r="H215" s="344" t="s">
        <v>2384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2385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2386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2387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civil</dc:creator>
  <cp:lastModifiedBy>civil</cp:lastModifiedBy>
  <dcterms:created xsi:type="dcterms:W3CDTF">2024-05-13T14:51:56Z</dcterms:created>
  <dcterms:modified xsi:type="dcterms:W3CDTF">2024-05-13T14:52:06Z</dcterms:modified>
</cp:coreProperties>
</file>