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4\III229 1 Hradecko, povrchová oprava (dokončení)\VZ\stavba\"/>
    </mc:Choice>
  </mc:AlternateContent>
  <bookViews>
    <workbookView xWindow="0" yWindow="0" windowWidth="19200" windowHeight="10200"/>
  </bookViews>
  <sheets>
    <sheet name="List1" sheetId="1" r:id="rId1"/>
  </sheets>
  <definedNames>
    <definedName name="_xlnm.Print_Area" localSheetId="0">List1!$A$1:$G$33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3" i="1" l="1"/>
  <c r="C18" i="1" l="1"/>
  <c r="F18" i="1" s="1"/>
  <c r="C11" i="1" l="1"/>
  <c r="C8" i="1"/>
  <c r="F20" i="1" l="1"/>
  <c r="F21" i="1"/>
  <c r="C15" i="1"/>
  <c r="C12" i="1" l="1"/>
  <c r="C17" i="1"/>
  <c r="C14" i="1"/>
  <c r="C16" i="1" l="1"/>
  <c r="F13" i="1"/>
  <c r="F12" i="1"/>
  <c r="F11" i="1"/>
  <c r="F24" i="1" l="1"/>
  <c r="F23" i="1" l="1"/>
  <c r="F22" i="1"/>
  <c r="F14" i="1" l="1"/>
  <c r="F15" i="1" l="1"/>
  <c r="F16" i="1"/>
  <c r="F17" i="1"/>
  <c r="F25" i="1" l="1"/>
  <c r="F26" i="1" s="1"/>
  <c r="F27" i="1" s="1"/>
</calcChain>
</file>

<file path=xl/sharedStrings.xml><?xml version="1.0" encoding="utf-8"?>
<sst xmlns="http://schemas.openxmlformats.org/spreadsheetml/2006/main" count="45" uniqueCount="32">
  <si>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</si>
  <si>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</si>
  <si>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</si>
  <si>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</si>
  <si>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</si>
  <si>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</si>
  <si>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</si>
  <si>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</si>
  <si>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</si>
  <si>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</si>
  <si>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</si>
  <si>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</si>
  <si>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</si>
  <si>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</si>
  <si>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</si>
  <si>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</si>
  <si>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</si>
  <si>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</si>
  <si>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</si>
  <si>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r>
      <t xml:space="preserve">Čištění krajnic odstraněním nánosů pr. tl. 120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</si>
  <si>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</si>
  <si>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t>III/229 1 Hradecko, povrchová oprava (dokončení)</t>
  </si>
  <si>
    <t>m</t>
  </si>
  <si>
    <t>Délka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</si>
  <si>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opravy), předpoklad odvozu a uložení na recyklační centrum (ZAS-T3) 
(napojení na I/27: 16 m x 5 m; napojení III/229 1 (4,5m x 5 m)</t>
    </r>
  </si>
  <si>
    <r>
      <rPr>
        <b/>
        <sz val="10"/>
        <color theme="1"/>
        <rFont val="Calibri"/>
        <family val="2"/>
        <charset val="238"/>
        <scheme val="minor"/>
      </rPr>
      <t>Krajnice</t>
    </r>
    <r>
      <rPr>
        <sz val="10"/>
        <color theme="1"/>
        <rFont val="Calibri"/>
        <family val="2"/>
        <charset val="238"/>
        <scheme val="minor"/>
      </rPr>
      <t xml:space="preserve">
Zpevnění krajnic s rozprostřením se zhutněním z vhodného R-mat, po zhutnění pr. tl. 110 mm, vč. dodání vhodného R-mat (zatřídění do ZAS-T1)
</t>
    </r>
    <r>
      <rPr>
        <i/>
        <sz val="10"/>
        <color theme="1"/>
        <rFont val="Calibri"/>
        <family val="2"/>
        <charset val="238"/>
        <scheme val="minor"/>
      </rPr>
      <t>prt. tl. 110 mm, šířka 0,2-0,4 m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</si>
  <si>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(15 % plochy, pr. tl. 50 mm)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</si>
  <si>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</si>
  <si>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</si>
  <si>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t>Čištění vozovky před aplikací VDZ 
(dle technologie zhotovitele)</t>
  </si>
  <si>
    <r>
      <rPr>
        <b/>
        <sz val="10"/>
        <color theme="1"/>
        <rFont val="Calibri"/>
        <family val="2"/>
        <charset val="238"/>
        <scheme val="minor"/>
      </rPr>
      <t>Předznačení vodorovného liniového značení</t>
    </r>
    <r>
      <rPr>
        <sz val="10"/>
        <color theme="1"/>
        <rFont val="Calibri"/>
        <family val="2"/>
        <charset val="238"/>
        <scheme val="minor"/>
      </rPr>
      <t xml:space="preserve">
pro vodící proužky V4 š. 125 mm (úsek od křižovatky I/27 x III/229 1 na konec obce Hradecko - staničení km 0,003 – 2,493)</t>
    </r>
  </si>
  <si>
    <r>
      <rPr>
        <b/>
        <sz val="10"/>
        <color theme="1"/>
        <rFont val="Calibri"/>
        <family val="2"/>
        <charset val="238"/>
        <scheme val="minor"/>
      </rPr>
      <t>Vodorovné dopravní značení dělící čáry souvislé š 125 mm bílý plast</t>
    </r>
    <r>
      <rPr>
        <sz val="10"/>
        <color theme="1"/>
        <rFont val="Calibri"/>
        <family val="2"/>
        <charset val="238"/>
        <scheme val="minor"/>
      </rPr>
      <t xml:space="preserve">
vodící proužky V4 šírky 125 mm souvislá bílá retroreflexní čára (staničení km 0,003 – 2,493, v místech křižovatek s MK v obci Hradecko přerušovaná 1000/1000 mm x š 250 mm – 3x případ)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</si>
</sst>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1" xfId="0" applyNumberFormat="1" applyFont="1" applyBorder="1" applyAlignment="1" applyProtection="1">
      <alignment vertical="center"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3" fontId="3" fillId="0" borderId="16" xfId="0" applyNumberFormat="1" applyFont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3" fillId="4" borderId="11" xfId="0" applyNumberFormat="1" applyFont="1" applyFill="1" applyBorder="1" applyAlignment="1" applyProtection="1">
      <alignment vertical="center" wrapText="1"/>
      <protection locked="0"/>
    </xf>
    <xf numFmtId="164" fontId="3" fillId="4" borderId="16" xfId="0" applyNumberFormat="1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Protection="1"/>
    <xf numFmtId="3" fontId="3" fillId="3" borderId="28" xfId="0" applyNumberFormat="1" applyFont="1" applyFill="1" applyBorder="1" applyProtection="1"/>
    <xf numFmtId="0" fontId="3" fillId="3" borderId="31" xfId="0" applyFont="1" applyFill="1" applyBorder="1" applyProtection="1"/>
    <xf numFmtId="0" fontId="3" fillId="3" borderId="33" xfId="0" applyFont="1" applyFill="1" applyBorder="1" applyProtection="1"/>
    <xf numFmtId="0" fontId="3" fillId="3" borderId="30" xfId="0" applyFont="1" applyFill="1" applyBorder="1" applyAlignment="1" applyProtection="1">
      <alignment horizontal="left"/>
    </xf>
    <xf numFmtId="0" fontId="0" fillId="3" borderId="29" xfId="0" applyFill="1" applyBorder="1" applyProtection="1"/>
    <xf numFmtId="0" fontId="3" fillId="3" borderId="29" xfId="0" applyFont="1" applyFill="1" applyBorder="1" applyProtection="1"/>
    <xf numFmtId="0" fontId="0" fillId="3" borderId="32" xfId="0" applyFill="1" applyBorder="1" applyProtection="1"/>
    <xf numFmtId="165" fontId="3" fillId="0" borderId="2" xfId="0" applyNumberFormat="1" applyFont="1" applyBorder="1" applyAlignment="1" applyProtection="1">
      <alignment vertical="center" wrapText="1"/>
    </xf>
    <xf numFmtId="164" fontId="3" fillId="4" borderId="2" xfId="0" applyNumberFormat="1" applyFont="1" applyFill="1" applyBorder="1" applyAlignment="1" applyProtection="1">
      <alignment vertical="center" wrapText="1"/>
      <protection locked="0"/>
    </xf>
    <xf numFmtId="164" fontId="3" fillId="4" borderId="27" xfId="0" applyNumberFormat="1" applyFont="1" applyFill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</xf>
    <xf numFmtId="165" fontId="3" fillId="0" borderId="35" xfId="0" applyNumberFormat="1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horizontal="center" vertical="center" wrapText="1"/>
    </xf>
    <xf numFmtId="164" fontId="3" fillId="0" borderId="36" xfId="0" applyNumberFormat="1" applyFont="1" applyBorder="1" applyAlignment="1" applyProtection="1">
      <alignment vertical="center" wrapText="1"/>
    </xf>
    <xf numFmtId="0" fontId="4" fillId="0" borderId="37" xfId="0" applyFont="1" applyBorder="1" applyAlignment="1" applyProtection="1">
      <alignment vertical="center" wrapText="1"/>
    </xf>
    <xf numFmtId="3" fontId="3" fillId="0" borderId="38" xfId="0" applyNumberFormat="1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 wrapText="1"/>
    </xf>
    <xf numFmtId="164" fontId="3" fillId="4" borderId="38" xfId="0" applyNumberFormat="1" applyFont="1" applyFill="1" applyBorder="1" applyAlignment="1" applyProtection="1">
      <alignment vertical="center" wrapText="1"/>
      <protection locked="0"/>
    </xf>
    <xf numFmtId="164" fontId="3" fillId="0" borderId="39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164" fontId="5" fillId="4" borderId="35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</xf>
    <xf numFmtId="165" fontId="3" fillId="0" borderId="11" xfId="0" applyNumberFormat="1" applyFont="1" applyBorder="1" applyAlignment="1" applyProtection="1">
      <alignment vertical="center" wrapText="1"/>
    </xf>
    <xf numFmtId="164" fontId="5" fillId="4" borderId="11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165" fontId="3" fillId="0" borderId="40" xfId="0" applyNumberFormat="1" applyFont="1" applyBorder="1" applyAlignment="1" applyProtection="1">
      <alignment vertical="center" wrapText="1"/>
    </xf>
    <xf numFmtId="0" fontId="3" fillId="0" borderId="40" xfId="0" applyFont="1" applyBorder="1" applyAlignment="1" applyProtection="1">
      <alignment horizontal="center" vertical="center" wrapText="1"/>
    </xf>
    <xf numFmtId="164" fontId="3" fillId="4" borderId="40" xfId="0" applyNumberFormat="1" applyFont="1" applyFill="1" applyBorder="1" applyAlignment="1" applyProtection="1">
      <alignment vertical="center" wrapText="1"/>
      <protection locked="0"/>
    </xf>
    <xf numFmtId="164" fontId="3" fillId="0" borderId="41" xfId="0" applyNumberFormat="1" applyFont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9" fillId="4" borderId="14" xfId="0" applyNumberFormat="1" applyFont="1" applyFill="1" applyBorder="1" applyAlignment="1" applyProtection="1">
      <alignment horizontal="center" vertical="center"/>
      <protection locked="0"/>
    </xf>
    <xf numFmtId="14" fontId="9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3" workbookViewId="0">
      <selection activeCell="E22" sqref="E22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4" customWidth="1"/>
    <col min="8" max="9" width="21.28515625" style="1" customWidth="1"/>
    <col min="10" max="16384" width="9.140625" style="1"/>
  </cols>
  <sheetData>
    <row r="1" spans="1:7" ht="15.75" thickBot="1" x14ac:dyDescent="0.3">
      <c r="B1" s="85" t="s">
        <v>9</v>
      </c>
      <c r="C1" s="85"/>
      <c r="D1" s="85"/>
      <c r="E1" s="85"/>
      <c r="F1" s="85"/>
    </row>
    <row r="2" spans="1:7" s="3" customFormat="1" ht="41.25" customHeight="1" thickBot="1" x14ac:dyDescent="0.3">
      <c r="A2" s="2"/>
      <c r="B2" s="78" t="s">
        <v>21</v>
      </c>
      <c r="C2" s="79"/>
      <c r="D2" s="79"/>
      <c r="E2" s="79"/>
      <c r="F2" s="80"/>
    </row>
    <row r="3" spans="1:7" x14ac:dyDescent="0.25">
      <c r="B3" s="88"/>
      <c r="C3" s="88"/>
      <c r="D3" s="88"/>
      <c r="E3" s="88"/>
      <c r="F3" s="88"/>
    </row>
    <row r="4" spans="1:7" ht="15.75" thickBot="1" x14ac:dyDescent="0.3">
      <c r="B4" s="4" t="s">
        <v>8</v>
      </c>
    </row>
    <row r="5" spans="1:7" ht="22.5" customHeight="1" thickBot="1" x14ac:dyDescent="0.3">
      <c r="B5" s="82"/>
      <c r="C5" s="83"/>
      <c r="D5" s="83"/>
      <c r="E5" s="83"/>
      <c r="F5" s="84"/>
    </row>
    <row r="6" spans="1:7" x14ac:dyDescent="0.25">
      <c r="B6" s="68"/>
    </row>
    <row r="7" spans="1:7" x14ac:dyDescent="0.25">
      <c r="B7" s="52" t="s">
        <v>23</v>
      </c>
      <c r="C7" s="54">
        <v>620</v>
      </c>
      <c r="D7" s="54" t="s">
        <v>22</v>
      </c>
      <c r="E7" s="53"/>
      <c r="F7" s="55"/>
    </row>
    <row r="8" spans="1:7" s="5" customFormat="1" ht="12.75" x14ac:dyDescent="0.2">
      <c r="B8" s="50" t="s">
        <v>0</v>
      </c>
      <c r="C8" s="49">
        <f>(C7*4.5)+(23*5)</f>
        <v>2905</v>
      </c>
      <c r="D8" s="48" t="s">
        <v>1</v>
      </c>
      <c r="E8" s="48"/>
      <c r="F8" s="51"/>
      <c r="G8" s="16"/>
    </row>
    <row r="9" spans="1:7" s="5" customFormat="1" ht="13.5" thickBot="1" x14ac:dyDescent="0.25">
      <c r="G9" s="16"/>
    </row>
    <row r="10" spans="1:7" s="6" customFormat="1" ht="42.75" customHeight="1" thickBot="1" x14ac:dyDescent="0.3">
      <c r="B10" s="32" t="s">
        <v>18</v>
      </c>
      <c r="C10" s="33" t="s">
        <v>3</v>
      </c>
      <c r="D10" s="33"/>
      <c r="E10" s="33" t="s">
        <v>4</v>
      </c>
      <c r="F10" s="34" t="s">
        <v>5</v>
      </c>
    </row>
    <row r="11" spans="1:7" s="7" customFormat="1" ht="84" customHeight="1" x14ac:dyDescent="0.2">
      <c r="B11" s="45" t="s">
        <v>24</v>
      </c>
      <c r="C11" s="8">
        <f>(16*5)+(4.5*5)</f>
        <v>102.5</v>
      </c>
      <c r="D11" s="20" t="s">
        <v>1</v>
      </c>
      <c r="E11" s="46"/>
      <c r="F11" s="9">
        <f>E11*C11</f>
        <v>0</v>
      </c>
      <c r="G11" s="17"/>
    </row>
    <row r="12" spans="1:7" s="7" customFormat="1" ht="58.5" customHeight="1" x14ac:dyDescent="0.2">
      <c r="B12" s="23" t="s">
        <v>15</v>
      </c>
      <c r="C12" s="24">
        <f>C8</f>
        <v>2905</v>
      </c>
      <c r="D12" s="21" t="s">
        <v>1</v>
      </c>
      <c r="E12" s="47"/>
      <c r="F12" s="10">
        <f>E12*C12</f>
        <v>0</v>
      </c>
      <c r="G12" s="17"/>
    </row>
    <row r="13" spans="1:7" s="7" customFormat="1" ht="60" customHeight="1" x14ac:dyDescent="0.2">
      <c r="B13" s="23" t="s">
        <v>19</v>
      </c>
      <c r="C13" s="24">
        <f>C7*0.3*2</f>
        <v>372</v>
      </c>
      <c r="D13" s="21" t="s">
        <v>1</v>
      </c>
      <c r="E13" s="47"/>
      <c r="F13" s="10">
        <f>E13*C13</f>
        <v>0</v>
      </c>
      <c r="G13" s="17"/>
    </row>
    <row r="14" spans="1:7" s="7" customFormat="1" ht="81.75" customHeight="1" x14ac:dyDescent="0.2">
      <c r="B14" s="18" t="s">
        <v>28</v>
      </c>
      <c r="C14" s="13">
        <f>C8</f>
        <v>2905</v>
      </c>
      <c r="D14" s="22" t="s">
        <v>1</v>
      </c>
      <c r="E14" s="57"/>
      <c r="F14" s="12">
        <f t="shared" ref="F14" si="0">E14*C14</f>
        <v>0</v>
      </c>
      <c r="G14" s="17"/>
    </row>
    <row r="15" spans="1:7" s="7" customFormat="1" ht="81.75" customHeight="1" x14ac:dyDescent="0.2">
      <c r="B15" s="15" t="s">
        <v>26</v>
      </c>
      <c r="C15" s="19">
        <f>(C8*0.05)*(0.15)*2.54</f>
        <v>55.340249999999997</v>
      </c>
      <c r="D15" s="22" t="s">
        <v>2</v>
      </c>
      <c r="E15" s="57"/>
      <c r="F15" s="12">
        <f t="shared" ref="F15:F21" si="1">E15*C15</f>
        <v>0</v>
      </c>
      <c r="G15" s="17"/>
    </row>
    <row r="16" spans="1:7" s="7" customFormat="1" ht="15" customHeight="1" x14ac:dyDescent="0.2">
      <c r="B16" s="15" t="s">
        <v>13</v>
      </c>
      <c r="C16" s="13">
        <f>C8*2</f>
        <v>5810</v>
      </c>
      <c r="D16" s="22" t="s">
        <v>1</v>
      </c>
      <c r="E16" s="57"/>
      <c r="F16" s="12">
        <f t="shared" si="1"/>
        <v>0</v>
      </c>
      <c r="G16" s="17"/>
    </row>
    <row r="17" spans="2:7" s="7" customFormat="1" ht="27" customHeight="1" x14ac:dyDescent="0.2">
      <c r="B17" s="11" t="s">
        <v>27</v>
      </c>
      <c r="C17" s="13">
        <f>C8</f>
        <v>2905</v>
      </c>
      <c r="D17" s="22" t="s">
        <v>1</v>
      </c>
      <c r="E17" s="57"/>
      <c r="F17" s="12">
        <f t="shared" si="1"/>
        <v>0</v>
      </c>
      <c r="G17" s="17"/>
    </row>
    <row r="18" spans="2:7" s="7" customFormat="1" ht="58.5" customHeight="1" thickBot="1" x14ac:dyDescent="0.25">
      <c r="B18" s="59" t="s">
        <v>25</v>
      </c>
      <c r="C18" s="60">
        <f>C7*0.3*2</f>
        <v>372</v>
      </c>
      <c r="D18" s="61" t="s">
        <v>1</v>
      </c>
      <c r="E18" s="69"/>
      <c r="F18" s="62">
        <f t="shared" si="1"/>
        <v>0</v>
      </c>
      <c r="G18" s="17"/>
    </row>
    <row r="19" spans="2:7" s="7" customFormat="1" ht="31.5" customHeight="1" x14ac:dyDescent="0.2">
      <c r="B19" s="70" t="s">
        <v>29</v>
      </c>
      <c r="C19" s="71">
        <v>1</v>
      </c>
      <c r="D19" s="20" t="s">
        <v>6</v>
      </c>
      <c r="E19" s="72"/>
      <c r="F19" s="9">
        <f t="shared" si="1"/>
        <v>0</v>
      </c>
      <c r="G19" s="17"/>
    </row>
    <row r="20" spans="2:7" s="7" customFormat="1" ht="42" customHeight="1" x14ac:dyDescent="0.2">
      <c r="B20" s="11" t="s">
        <v>30</v>
      </c>
      <c r="C20" s="56">
        <v>4980</v>
      </c>
      <c r="D20" s="22" t="s">
        <v>22</v>
      </c>
      <c r="E20" s="57"/>
      <c r="F20" s="12">
        <f t="shared" si="1"/>
        <v>0</v>
      </c>
      <c r="G20" s="17"/>
    </row>
    <row r="21" spans="2:7" s="7" customFormat="1" ht="57.75" customHeight="1" thickBot="1" x14ac:dyDescent="0.25">
      <c r="B21" s="73" t="s">
        <v>31</v>
      </c>
      <c r="C21" s="74">
        <v>4980</v>
      </c>
      <c r="D21" s="75" t="s">
        <v>22</v>
      </c>
      <c r="E21" s="76"/>
      <c r="F21" s="77">
        <f t="shared" si="1"/>
        <v>0</v>
      </c>
      <c r="G21" s="17"/>
    </row>
    <row r="22" spans="2:7" s="7" customFormat="1" ht="43.5" customHeight="1" x14ac:dyDescent="0.2">
      <c r="B22" s="63" t="s">
        <v>14</v>
      </c>
      <c r="C22" s="64">
        <v>1</v>
      </c>
      <c r="D22" s="65" t="s">
        <v>6</v>
      </c>
      <c r="E22" s="66"/>
      <c r="F22" s="9">
        <f>E22*C22</f>
        <v>0</v>
      </c>
      <c r="G22" s="17"/>
    </row>
    <row r="23" spans="2:7" s="7" customFormat="1" ht="41.25" customHeight="1" x14ac:dyDescent="0.2">
      <c r="B23" s="28" t="s">
        <v>17</v>
      </c>
      <c r="C23" s="29">
        <v>1</v>
      </c>
      <c r="D23" s="30" t="s">
        <v>6</v>
      </c>
      <c r="E23" s="57"/>
      <c r="F23" s="12">
        <f t="shared" ref="F23" si="2">E23*C23</f>
        <v>0</v>
      </c>
      <c r="G23" s="17"/>
    </row>
    <row r="24" spans="2:7" s="7" customFormat="1" ht="41.25" customHeight="1" thickBot="1" x14ac:dyDescent="0.25">
      <c r="B24" s="25" t="s">
        <v>16</v>
      </c>
      <c r="C24" s="26">
        <v>1</v>
      </c>
      <c r="D24" s="27" t="s">
        <v>6</v>
      </c>
      <c r="E24" s="58"/>
      <c r="F24" s="67">
        <f t="shared" ref="F24" si="3">E24*C24</f>
        <v>0</v>
      </c>
      <c r="G24" s="17"/>
    </row>
    <row r="25" spans="2:7" s="5" customFormat="1" ht="12.75" x14ac:dyDescent="0.2">
      <c r="B25" s="35" t="s">
        <v>11</v>
      </c>
      <c r="C25" s="36"/>
      <c r="D25" s="36"/>
      <c r="E25" s="36"/>
      <c r="F25" s="37">
        <f>SUM(F11:F24)</f>
        <v>0</v>
      </c>
      <c r="G25" s="16"/>
    </row>
    <row r="26" spans="2:7" s="5" customFormat="1" ht="12.75" x14ac:dyDescent="0.2">
      <c r="B26" s="38" t="s">
        <v>10</v>
      </c>
      <c r="C26" s="39"/>
      <c r="D26" s="40"/>
      <c r="E26" s="40"/>
      <c r="F26" s="41">
        <f>F25*1.21-F25</f>
        <v>0</v>
      </c>
      <c r="G26" s="16"/>
    </row>
    <row r="27" spans="2:7" s="5" customFormat="1" ht="13.5" thickBot="1" x14ac:dyDescent="0.25">
      <c r="B27" s="42" t="s">
        <v>11</v>
      </c>
      <c r="C27" s="43"/>
      <c r="D27" s="43"/>
      <c r="E27" s="43"/>
      <c r="F27" s="44">
        <f>F25+F26</f>
        <v>0</v>
      </c>
      <c r="G27" s="16"/>
    </row>
    <row r="29" spans="2:7" ht="28.5" customHeight="1" x14ac:dyDescent="0.25">
      <c r="B29" s="81" t="s">
        <v>20</v>
      </c>
      <c r="C29" s="81"/>
      <c r="D29" s="81"/>
      <c r="E29" s="81"/>
      <c r="F29" s="81"/>
    </row>
    <row r="31" spans="2:7" ht="15.75" thickBot="1" x14ac:dyDescent="0.3">
      <c r="B31" s="1" t="s">
        <v>12</v>
      </c>
      <c r="E31" s="1" t="s">
        <v>7</v>
      </c>
    </row>
    <row r="32" spans="2:7" s="14" customFormat="1" ht="21.75" customHeight="1" thickBot="1" x14ac:dyDescent="0.3">
      <c r="B32" s="31"/>
      <c r="E32" s="86"/>
      <c r="F32" s="87"/>
    </row>
  </sheetData>
  <sheetProtection password="C775" sheet="1" selectLockedCells="1"/>
  <mergeCells count="6">
    <mergeCell ref="B2:F2"/>
    <mergeCell ref="B29:F29"/>
    <mergeCell ref="B5:F5"/>
    <mergeCell ref="B1:F1"/>
    <mergeCell ref="E32:F32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2024-02-14T06:51:09Z</cp:lastPrinted>
  <dcterms:created xsi:type="dcterms:W3CDTF">2020-09-04T05:28:28Z</dcterms:created>
  <dcterms:modified xsi:type="dcterms:W3CDTF">2024-04-22T15:02:50Z</dcterms:modified>
</cp:coreProperties>
</file>