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0 - Rekonstrukce poze..." sheetId="2" r:id="rId2"/>
    <sheet name="SO101 - DIO" sheetId="3" r:id="rId3"/>
    <sheet name="VRN - Vedlejší rozpočtov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'SO100 - Rekonstrukce poze...'!$C$85:$K$318</definedName>
    <definedName name="_xlnm.Print_Area" localSheetId="1">'SO100 - Rekonstrukce poze...'!$C$4:$J$39,'SO100 - Rekonstrukce poze...'!$C$45:$J$67,'SO100 - Rekonstrukce poze...'!$C$73:$K$318</definedName>
    <definedName name="_xlnm._FilterDatabase" localSheetId="2" hidden="1">'SO101 - DIO'!$C$80:$K$127</definedName>
    <definedName name="_xlnm.Print_Area" localSheetId="2">'SO101 - DIO'!$C$4:$J$39,'SO101 - DIO'!$C$45:$J$62,'SO101 - DIO'!$C$68:$K$127</definedName>
    <definedName name="_xlnm._FilterDatabase" localSheetId="3" hidden="1">'VRN - Vedlejší rozpočtové...'!$C$83:$K$110</definedName>
    <definedName name="_xlnm.Print_Area" localSheetId="3">'VRN - Vedlejší rozpočtové...'!$C$4:$J$39,'VRN - Vedlejší rozpočtové...'!$C$45:$J$65,'VRN - Vedlejší rozpočtové...'!$C$71:$K$110</definedName>
    <definedName name="_xlnm.Print_Area" localSheetId="4">'Seznam figur'!$C$4:$G$47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'SO100 - Rekonstrukce poze...'!$85:$85</definedName>
    <definedName name="_xlnm.Print_Titles" localSheetId="2">'SO101 - DIO'!$80:$80</definedName>
    <definedName name="_xlnm.Print_Titles" localSheetId="3">'VRN - Vedlejší rozpočtové...'!$83:$83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<sst xmlns="http://schemas.openxmlformats.org/spreadsheetml/2006/main" count="3556" uniqueCount="763">
  <si>
    <t>Export Komplet</t>
  </si>
  <si>
    <t>VZ</t>
  </si>
  <si>
    <t>2.0</t>
  </si>
  <si>
    <t>ZAMOK</t>
  </si>
  <si>
    <t>False</t>
  </si>
  <si>
    <t>{6de24d88-ba29-459a-a2b1-4cea9965a8e5}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</si>
  <si>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</si>
  <si>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</si>
  <si>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</si>
  <si>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</si>
  <si>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</si>
  <si>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</si>
  <si>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</si>
  <si>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</si>
  <si>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R_23-006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</si>
  <si>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</si>
  <si>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</si>
  <si>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III/1823 x II/230 - Soběkury</t>
  </si>
  <si>
    <t>KSO:</t>
  </si>
  <si>
    <t>822 2</t>
  </si>
  <si>
    <t>CC-CZ:</t>
  </si>
  <si>
    <t>2112</t>
  </si>
  <si>
    <t>Místo:</t>
  </si>
  <si>
    <t>Soběkury</t>
  </si>
  <si>
    <t>Datum:</t>
  </si>
  <si>
    <t>23. 11. 2023</t>
  </si>
  <si>
    <t>CZ-CPV:</t>
  </si>
  <si>
    <t>45233000-9</t>
  </si>
  <si>
    <t>CZ-CPA:</t>
  </si>
  <si>
    <t>42.11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</si>
  <si>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</si>
  <si>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</si>
  <si>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</si>
  <si>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</si>
  <si>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</si>
  <si>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</si>
  <si>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</si>
  <si>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</si>
  <si>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Ragemia, s.r.o.</t>
  </si>
  <si>
    <t>True</t>
  </si>
  <si>
    <t>Zpracovatel:</t>
  </si>
  <si>
    <t>Ing. Eva Horčičková, Ph.D.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</si>
  <si>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</si>
  <si>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</si>
  <si>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</si>
  <si>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</si>
  <si>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</si>
  <si>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</si>
  <si>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</si>
  <si>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</si>
  <si>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</si>
  <si>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</si>
  <si>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</si>
  <si>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</si>
  <si>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</si>
  <si>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</si>
  <si>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</si>
  <si>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</si>
  <si>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</si>
  <si>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</si>
  <si>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</si>
  <si>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</si>
  <si>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</si>
  <si>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</si>
  <si>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</si>
  <si>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</si>
  <si>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</si>
  <si>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</si>
  <si>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</si>
  <si>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</si>
  <si>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</si>
  <si>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</si>
  <si>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</si>
  <si>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</si>
  <si>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</si>
  <si>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</si>
  <si>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</si>
  <si>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</si>
  <si>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</si>
  <si>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</si>
  <si>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</si>
  <si>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</si>
  <si>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</si>
  <si>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SO100</t>
  </si>
  <si>
    <t>Rekonstrukce pozemní komunikace III/1823 x II/230</t>
  </si>
  <si>
    <t>STA</t>
  </si>
  <si>
    <t>1</t>
  </si>
  <si>
    <t>{ee55f6bf-1f20-4b3e-b6fd-78098f268431}</t>
  </si>
  <si>
    <t>2</t>
  </si>
  <si>
    <t>SO101</t>
  </si>
  <si>
    <t>DIO</t>
  </si>
  <si>
    <t>{c0fc967a-2295-49da-9739-b7906c84e75c}</t>
  </si>
  <si>
    <t>VRN</t>
  </si>
  <si>
    <t>Vedlejší rozpočtové náklady</t>
  </si>
  <si>
    <t>{17924a66-0bb9-4159-b29e-8cfa220bafa5}</t>
  </si>
  <si>
    <t>L1</t>
  </si>
  <si>
    <t>délka rekonstruovaného úseku komunikace</t>
  </si>
  <si>
    <t>m</t>
  </si>
  <si>
    <t>2088,3</t>
  </si>
  <si>
    <t>3</t>
  </si>
  <si>
    <t>K1</t>
  </si>
  <si>
    <t>Plocha rekonstruované vozovky - živičné vrstvy</t>
  </si>
  <si>
    <t>m2</t>
  </si>
  <si>
    <t>11146</t>
  </si>
  <si>
    <t>KRYCÍ LIST SOUPISU PRACÍ</t>
  </si>
  <si>
    <t>Vjezd1</t>
  </si>
  <si>
    <t>Vjezdy - asfalt</t>
  </si>
  <si>
    <t>115</t>
  </si>
  <si>
    <t>Vjezd2</t>
  </si>
  <si>
    <t>Vjezdy - asfaltový recyklát, tl.150mm</t>
  </si>
  <si>
    <t>259</t>
  </si>
  <si>
    <t>Kraj</t>
  </si>
  <si>
    <t>Krajnice, nezpevněná - asfaltový recyklát, tl.100mm</t>
  </si>
  <si>
    <t>2035</t>
  </si>
  <si>
    <t>pl_R</t>
  </si>
  <si>
    <t>Plocha recyklované komunikace</t>
  </si>
  <si>
    <t>13573,95</t>
  </si>
  <si>
    <t>Objekt:</t>
  </si>
  <si>
    <t>SO100 - Rekonstrukce pozemní komunikace III/1823 x II/230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</si>
  <si>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</si>
  <si>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</si>
  <si>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</si>
  <si>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</si>
  <si>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</si>
  <si>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</si>
  <si>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</si>
  <si>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</si>
  <si>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</si>
  <si>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</si>
  <si>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</si>
  <si>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</si>
  <si>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</si>
  <si>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</si>
  <si>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</si>
  <si>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</si>
  <si>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</si>
  <si>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</si>
  <si>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</si>
  <si>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</si>
  <si>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</si>
  <si>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</si>
  <si>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</si>
  <si>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</si>
  <si>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</si>
  <si>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</si>
  <si>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</si>
  <si>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</si>
  <si>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</si>
  <si>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</si>
  <si>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podkladu z kameniva těženého tl přes 100 do 200 mm strojně pl do 50 m2</t>
  </si>
  <si>
    <t>CS ÚRS 2023 02</t>
  </si>
  <si>
    <t>4</t>
  </si>
  <si>
    <t>-1649252612</t>
  </si>
  <si>
    <t>PP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</si>
  <si>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</si>
  <si>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Online PSC</t>
  </si>
  <si>
    <t>https://podminky.urs.cz/item/CS_URS_2023_02/113107312</t>
  </si>
  <si>
    <t>VV</t>
  </si>
  <si>
    <t>stržení krajnice (příprava pro podklad)</t>
  </si>
  <si>
    <t>celk.délka krajnic dle PD : 3376m,  šíře cca 0,5m</t>
  </si>
  <si>
    <t>3376,0*0,5</t>
  </si>
  <si>
    <t>Součet</t>
  </si>
  <si>
    <t>132251101</t>
  </si>
  <si>
    <t>Hloubení rýh nezapažených š do 800 mm v hornině třídy těžitelnosti I skupiny 3 objem do 20 m3 strojně</t>
  </si>
  <si>
    <t>m3</t>
  </si>
  <si>
    <t>1283042990</t>
  </si>
  <si>
    <t>Hloubení nezapažených rýh šířky do 800 mm strojně s urovnáním dna do předepsaného profilu a spádu v hornině třídy těžitelnosti I skupiny 3 do 20 m3</t>
  </si>
  <si>
    <t>https://podminky.urs.cz/item/CS_URS_2023_02/132251101</t>
  </si>
  <si>
    <t xml:space="preserve">výkop pro nové propustky </t>
  </si>
  <si>
    <t>"prům.hl.1,0m" (7,5*12+12,0)*0,6*1,0</t>
  </si>
  <si>
    <t>162751117</t>
  </si>
  <si>
    <t>Vodorovné přemístění přes 9 000 do 10000 m výkopku/sypaniny z horniny třídy těžitelnosti I skupiny 1 až 3</t>
  </si>
  <si>
    <t>2062335670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</si>
  <si>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</si>
  <si>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</si>
  <si>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hloubení (nové propustky) - zásyp</t>
  </si>
  <si>
    <t>62,2-21,42</t>
  </si>
  <si>
    <t>výkopek ze stáv. příkopů</t>
  </si>
  <si>
    <t>"dle pol. 167151101" 637,215</t>
  </si>
  <si>
    <t>167151101</t>
  </si>
  <si>
    <t>Nakládání výkopku z hornin třídy těžitelnosti I skupiny 1 až 3 do 100 m3</t>
  </si>
  <si>
    <t>895771339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</si>
  <si>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</si>
  <si>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</si>
  <si>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přebytečný výkopek k odvozu</t>
  </si>
  <si>
    <t>61,2-21,42</t>
  </si>
  <si>
    <t>zemina a naplaveniny z příkopů a propustků k odvozu</t>
  </si>
  <si>
    <t>"dle pol.938902111" 0,1*3376,0</t>
  </si>
  <si>
    <t>"dle pol.938902113" 0,35*850,0</t>
  </si>
  <si>
    <t>"dle pol.938902421" 0,045*7,0</t>
  </si>
  <si>
    <t>"dle pol.938902462" 0,1*18,0</t>
  </si>
  <si>
    <t>5</t>
  </si>
  <si>
    <t>171201231</t>
  </si>
  <si>
    <t>Poplatek za uložení zeminy a kamení na recyklační skládce (skládkovné) kód odpadu 17 05 04</t>
  </si>
  <si>
    <t>t</t>
  </si>
  <si>
    <t>909190203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</si>
  <si>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</si>
  <si>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</si>
  <si>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677,995*1,7 'Přepočtené koeficientem množství</t>
  </si>
  <si>
    <t>6</t>
  </si>
  <si>
    <t>171251201</t>
  </si>
  <si>
    <t>Uložení sypaniny na skládky nebo meziskládky</t>
  </si>
  <si>
    <t>-1198267444</t>
  </si>
  <si>
    <t>Uložení sypaniny na skládky nebo meziskládky bez hutnění s upravením uložené sypaniny do předepsaného tvaru</t>
  </si>
  <si>
    <t>https://podminky.urs.cz/item/CS_URS_2023_02/171251201</t>
  </si>
  <si>
    <t>7</t>
  </si>
  <si>
    <t>174151101</t>
  </si>
  <si>
    <t>Zásyp jam, šachet rýh nebo kolem objektů sypaninou se zhutněním</t>
  </si>
  <si>
    <t>-1410030893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</si>
  <si>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</si>
  <si>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</si>
  <si>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nové propustky, výkopkem do původní úrovně</t>
  </si>
  <si>
    <t>(7,5*12+12,0)*0,6*(1,0-0,1-0,45-0,1)</t>
  </si>
  <si>
    <t>8</t>
  </si>
  <si>
    <t>181152302</t>
  </si>
  <si>
    <t>Úprava pláně pro silnice a dálnice v zářezech se zhutněním</t>
  </si>
  <si>
    <t>1330525843</t>
  </si>
  <si>
    <t>Úprava pláně na stavbách silnic a dálnic strojně v zářezech mimo skalních se zhutněním</t>
  </si>
  <si>
    <t>https://podminky.urs.cz/item/CS_URS_2023_02/181152302</t>
  </si>
  <si>
    <t>Vodorovné konstrukce</t>
  </si>
  <si>
    <t>9</t>
  </si>
  <si>
    <t>452311131</t>
  </si>
  <si>
    <t>Podkladní desky z betonu prostého bez zvýšených nároků na prostředí tř. C 12/15 otevřený výkop</t>
  </si>
  <si>
    <t>-1385854956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</si>
  <si>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</si>
  <si>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</si>
  <si>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lože pod nové propustky z trub PVC</t>
  </si>
  <si>
    <t>7,5*12*0,6*0,1</t>
  </si>
  <si>
    <t>12,0*1*0,6*0,1</t>
  </si>
  <si>
    <t>Komunikace pozemní</t>
  </si>
  <si>
    <t>10</t>
  </si>
  <si>
    <t>564950413</t>
  </si>
  <si>
    <t>Podklad z asfaltového recyklátu plochy do 100 m2 tl 150 mm</t>
  </si>
  <si>
    <t>251028316</t>
  </si>
  <si>
    <t>Podklad nebo podsyp z asfaltového recyklátu s rozprostřením a zhutněním plochy jednotlivě do 100 m2, po zhutnění tl. 150 mm</t>
  </si>
  <si>
    <t>https://podminky.urs.cz/item/CS_URS_2023_02/564950413</t>
  </si>
  <si>
    <t>11</t>
  </si>
  <si>
    <t>567521151</t>
  </si>
  <si>
    <t>Recyklace podkladu za studena na místě - rozpojení a reprofilace tl přes 150 do 200 mm pl přes 10000 m2</t>
  </si>
  <si>
    <t>-894144250</t>
  </si>
  <si>
    <t>Recyklace podkladní vrstvy za studena na místě rozpojení a reprofilace podkladu s hutněním plochy přes 10 000 m2, tloušťky přes 150 do 200 mm</t>
  </si>
  <si>
    <t>https://podminky.urs.cz/item/CS_URS_2023_02/567521151</t>
  </si>
  <si>
    <t>recyklace za studena na místě</t>
  </si>
  <si>
    <t>"tl.200mm v plné šíři = 6,5m" L1*6,5</t>
  </si>
  <si>
    <t>12</t>
  </si>
  <si>
    <t>577155112</t>
  </si>
  <si>
    <t>Asfaltový beton vrstva ložní ACL 16 (ABH) tl 60 mm š do 3 m z nemodifikovaného asfaltu</t>
  </si>
  <si>
    <t>642958409</t>
  </si>
  <si>
    <t>Asfaltový beton vrstva ložní ACL 16 (ABH) s rozprostřením a zhutněním z nemodifikovaného asfaltu v pruhu šířky do 3 m, po zhutnění tl. 60 mm</t>
  </si>
  <si>
    <t>https://podminky.urs.cz/item/CS_URS_2023_02/577155112</t>
  </si>
  <si>
    <t>13</t>
  </si>
  <si>
    <t>566301111</t>
  </si>
  <si>
    <t>Úprava krytu z kameniva drceného pro nový kryt s doplněním kameniva drceného přes 0,04 do 0,06 m3/m2</t>
  </si>
  <si>
    <t>511308413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</si>
  <si>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</si>
  <si>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https://podminky.urs.cz/item/CS_URS_2023_02/566301111</t>
  </si>
  <si>
    <t>P</t>
  </si>
  <si>
    <t>Poznámka k položce:
ČERPAT POUZE NA POKYN TDI!!!</t>
  </si>
  <si>
    <t xml:space="preserve">doplnění podkladu, ŠD fr.0/16, tl.50mm </t>
  </si>
  <si>
    <t>14</t>
  </si>
  <si>
    <t>567533151R</t>
  </si>
  <si>
    <t>Recyklace podkladu za studena na místě-promísení s cementem,asf.emulzí tl do 250 mm pl přes 10000 m2</t>
  </si>
  <si>
    <t>-613918867</t>
  </si>
  <si>
    <t>Recyklace podkladní vrstvy za studena na místě promísení rozpojené směsi s cementem a asfaltovou emulzí (materiál ve specifikaci) s rozhrnutím, zhutněním a vlhčením plochy přes 10 000 m2, tloušťky po zhutnění do 250 mm</t>
  </si>
  <si>
    <t>Poznámka k položce:
přesnou recepturu určí zhotovitel na základě měření / diagnostiky</t>
  </si>
  <si>
    <t>recyklace za studena na místě, max.množství pojiva dle TP208</t>
  </si>
  <si>
    <t>M</t>
  </si>
  <si>
    <t>58522110</t>
  </si>
  <si>
    <t>cement portlandský směsný CEM II 42,5MPa</t>
  </si>
  <si>
    <t>-1305560894</t>
  </si>
  <si>
    <t>Poznámka k položce:
předpoklad: 5% objemové hmotnosti</t>
  </si>
  <si>
    <t>pl_R*0,2*2,3*0,05</t>
  </si>
  <si>
    <t>16</t>
  </si>
  <si>
    <t>11162540</t>
  </si>
  <si>
    <t>emulze asfaltová obalovací pro použití za studena</t>
  </si>
  <si>
    <t>-1979629645</t>
  </si>
  <si>
    <t>Poznámka k položce:
předpoklad: 3,5% objemové hmotnosti</t>
  </si>
  <si>
    <t>pl_R*0,2*2,3*0,035</t>
  </si>
  <si>
    <t>17</t>
  </si>
  <si>
    <t>569931132</t>
  </si>
  <si>
    <t>Zpevnění krajnic asfaltovým recyklátem tl 100 mm</t>
  </si>
  <si>
    <t>-1909138373</t>
  </si>
  <si>
    <t>Zpevnění krajnic nebo komunikací pro pěší s rozprostřením a zhutněním, po zhutnění asfaltovým recyklátem tl. 100 mm</t>
  </si>
  <si>
    <t>https://podminky.urs.cz/item/CS_URS_2023_02/569931132</t>
  </si>
  <si>
    <t>18</t>
  </si>
  <si>
    <t>573111111</t>
  </si>
  <si>
    <t>Postřik živičný infiltrační s posypem z asfaltu množství 0,60 kg/m2</t>
  </si>
  <si>
    <t>1691125814</t>
  </si>
  <si>
    <t>Postřik infiltrační PI z asfaltu silničního s posypem kamenivem, v množství 0,60 kg/m2</t>
  </si>
  <si>
    <t>https://podminky.urs.cz/item/CS_URS_2023_02/573111111</t>
  </si>
  <si>
    <t>19</t>
  </si>
  <si>
    <t>573231106</t>
  </si>
  <si>
    <t>Postřik živičný spojovací ze silniční emulze v množství 0,30 kg/m2</t>
  </si>
  <si>
    <t>2021863948</t>
  </si>
  <si>
    <t>Postřik spojovací PS bez posypu kamenivem ze silniční emulze, v množství 0,30 kg/m2</t>
  </si>
  <si>
    <t>https://podminky.urs.cz/item/CS_URS_2023_02/573231106</t>
  </si>
  <si>
    <t>spojovací postřik katioaktivní asfaltovou emulzí, PS-C: 0,2-0,35kg/m2</t>
  </si>
  <si>
    <t>20</t>
  </si>
  <si>
    <t>577144111</t>
  </si>
  <si>
    <t>Asfaltový beton vrstva obrusná ACO 11 (ABS) tř. I tl 50 mm š do 3 m z nemodifikovaného asfaltu</t>
  </si>
  <si>
    <t>795438517</t>
  </si>
  <si>
    <t>Asfaltový beton vrstva obrusná ACO 11 (ABS) s rozprostřením a se zhutněním z nemodifikovaného asfaltu v pruhu šířky do 3 m tř. I, po zhutnění tl. 50 mm</t>
  </si>
  <si>
    <t>https://podminky.urs.cz/item/CS_URS_2023_02/577144111</t>
  </si>
  <si>
    <t>Ostatní konstrukce a práce, bourání</t>
  </si>
  <si>
    <t>912211111</t>
  </si>
  <si>
    <t>Montáž směrového sloupku silničního plastového prosté uložení bez betonového základu</t>
  </si>
  <si>
    <t>kus</t>
  </si>
  <si>
    <t>702900998</t>
  </si>
  <si>
    <t>Montáž směrového sloupku plastového s odrazkou prostým uložením bez betonového základu silničního</t>
  </si>
  <si>
    <t>https://podminky.urs.cz/item/CS_URS_2023_02/912211111</t>
  </si>
  <si>
    <t>22</t>
  </si>
  <si>
    <t>40445158</t>
  </si>
  <si>
    <t>sloupek směrový silniční plastový 1,2m</t>
  </si>
  <si>
    <t>474986154</t>
  </si>
  <si>
    <t>"bílý Z11a" 135</t>
  </si>
  <si>
    <t>"červený Z11c" 28</t>
  </si>
  <si>
    <t>23</t>
  </si>
  <si>
    <t>915111111</t>
  </si>
  <si>
    <t>Vodorovné dopravní značení dělící čáry souvislé š 125 mm základní bílá barva</t>
  </si>
  <si>
    <t>-1140464757</t>
  </si>
  <si>
    <t>Vodorovné dopravní značení stříkané barvou dělící čára šířky 125 mm souvislá bílá základní</t>
  </si>
  <si>
    <t>https://podminky.urs.cz/item/CS_URS_2023_02/915111111</t>
  </si>
  <si>
    <t>"V4; odměřeno z PD" 4183,0</t>
  </si>
  <si>
    <t>24</t>
  </si>
  <si>
    <t>915211111</t>
  </si>
  <si>
    <t>Vodorovné dopravní značení dělící čáry souvislé š 125 mm bílý plast</t>
  </si>
  <si>
    <t>662812904</t>
  </si>
  <si>
    <t>Vodorovné dopravní značení stříkaným plastem dělící čára šířky 125 mm souvislá bílá základní</t>
  </si>
  <si>
    <t>https://podminky.urs.cz/item/CS_URS_2023_02/915211111</t>
  </si>
  <si>
    <t>25</t>
  </si>
  <si>
    <t>919441211</t>
  </si>
  <si>
    <t>Čelo propustku z lomového kamene pro propustek z trub DN 300 až 500</t>
  </si>
  <si>
    <t>578401834</t>
  </si>
  <si>
    <t>Čelo propustku včetně římsy ze zdiva z lomového kamene, pro propustek z trub DN 300 až 500 mm</t>
  </si>
  <si>
    <t>https://podminky.urs.cz/item/CS_URS_2023_02/919441211</t>
  </si>
  <si>
    <t>"propustek dl.7,5m; 12x" 12*2</t>
  </si>
  <si>
    <t>"propustek dl.12,0m; 1x" 1*2</t>
  </si>
  <si>
    <t>26</t>
  </si>
  <si>
    <t>919535555</t>
  </si>
  <si>
    <t>Obetonování trubního propustku betonem prostým tř. C 12/15</t>
  </si>
  <si>
    <t>-1581675303</t>
  </si>
  <si>
    <t>Obetonování trubního propustku betonem prostým bez zvýšených nároků na prostředí tř. C 12/15</t>
  </si>
  <si>
    <t>https://podminky.urs.cz/item/CS_URS_2023_02/919535555</t>
  </si>
  <si>
    <t>obet. propustků z trub PVC</t>
  </si>
  <si>
    <t>7,5*12*(0,6*(0,45+0,1)-PI*0,2*0,2)</t>
  </si>
  <si>
    <t>12,0*1*(0,6*(0,45+0,1)-PI*0,2*0,2)</t>
  </si>
  <si>
    <t>27</t>
  </si>
  <si>
    <t>919551112R</t>
  </si>
  <si>
    <t>Zřízení propustku z trub plastových DN 400 mm</t>
  </si>
  <si>
    <t>-1971502637</t>
  </si>
  <si>
    <t>Zřízení propustku z trub plastových DN 400 mm</t>
  </si>
  <si>
    <t>"propustek dl.7,5m; 12x" 7,5*12</t>
  </si>
  <si>
    <t>"propustek dl.12,0m; 1x" 12,0</t>
  </si>
  <si>
    <t>28</t>
  </si>
  <si>
    <t>28611159</t>
  </si>
  <si>
    <t>trubka kanalizační PVC DN 400x2000mm SN8</t>
  </si>
  <si>
    <t>1172717968</t>
  </si>
  <si>
    <t>102*1,03 'Přepočtené koeficientem množství</t>
  </si>
  <si>
    <t>29</t>
  </si>
  <si>
    <t>919732211</t>
  </si>
  <si>
    <t>Styčná spára napojení nového živičného povrchu na stávající za tepla š 15 mm hl 25 mm s prořezáním</t>
  </si>
  <si>
    <t>911541772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</si>
  <si>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</si>
  <si>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https://podminky.urs.cz/item/CS_URS_2023_02/919732211</t>
  </si>
  <si>
    <t>napojení na stáv.živ.povrch</t>
  </si>
  <si>
    <t>"ZÚ" 37,0</t>
  </si>
  <si>
    <t>"KÚ" 5,5</t>
  </si>
  <si>
    <t>30</t>
  </si>
  <si>
    <t>938902111</t>
  </si>
  <si>
    <t>Čištění příkopů komunikací příkopovým rypadlem objem nánosu do 0,15 m3/m</t>
  </si>
  <si>
    <t>-1583980496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</si>
  <si>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</si>
  <si>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https://podminky.urs.cz/item/CS_URS_2023_02/938902111</t>
  </si>
  <si>
    <t>pročištění příkopů</t>
  </si>
  <si>
    <t>"odměřeno z PD"  3376,0</t>
  </si>
  <si>
    <t>31</t>
  </si>
  <si>
    <t>938902113</t>
  </si>
  <si>
    <t>Čištění příkopů komunikací příkopovým rypadlem objem nánosu přes 0,3 do 0,5 m3/m</t>
  </si>
  <si>
    <t>-879035140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</si>
  <si>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</si>
  <si>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https://podminky.urs.cz/item/CS_URS_2023_02/938902113</t>
  </si>
  <si>
    <t>čištění a prohloubení stáv.příkopů v km 1,35-1,75</t>
  </si>
  <si>
    <t>2*400,0</t>
  </si>
  <si>
    <t>čištění a prohloubení příkopů v některých úsecích u propustků</t>
  </si>
  <si>
    <t>50,0</t>
  </si>
  <si>
    <t>32</t>
  </si>
  <si>
    <t>938902421</t>
  </si>
  <si>
    <t>Čištění propustků strojně tlakovou vodou D do 500 mm při tl nánosu přes 25 do 50% DN</t>
  </si>
  <si>
    <t>1573391732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</si>
  <si>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</si>
  <si>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https://podminky.urs.cz/item/CS_URS_2023_02/938902421</t>
  </si>
  <si>
    <t>čištění stáv. propustku DN400</t>
  </si>
  <si>
    <t>7,0</t>
  </si>
  <si>
    <t>33</t>
  </si>
  <si>
    <t>938902462</t>
  </si>
  <si>
    <t>Čištění propustků ručně D přes 500 do 1000 mm při tl nánosu přes 25 do 50% DN</t>
  </si>
  <si>
    <t>1817215209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</si>
  <si>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</si>
  <si>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https://podminky.urs.cz/item/CS_URS_2023_02/938902462</t>
  </si>
  <si>
    <t>čištění stáv. rámového propustku</t>
  </si>
  <si>
    <t>18,0</t>
  </si>
  <si>
    <t>34</t>
  </si>
  <si>
    <t>966006132</t>
  </si>
  <si>
    <t>Odstranění značek dopravních nebo orientačních se sloupky s betonovými patkami</t>
  </si>
  <si>
    <t>987627818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</si>
  <si>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</si>
  <si>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</si>
  <si>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>Poznámka k položce:
odstranění SDZ bez náhrady</t>
  </si>
  <si>
    <t>35</t>
  </si>
  <si>
    <t>966006211</t>
  </si>
  <si>
    <t>Odstranění svislých dopravních značek ze sloupů, sloupků nebo konzol</t>
  </si>
  <si>
    <t>1639035367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</si>
  <si>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</si>
  <si>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https://podminky.urs.cz/item/CS_URS_2023_02/966006211</t>
  </si>
  <si>
    <t>Poznámka k položce:
bez náhrady</t>
  </si>
  <si>
    <t>36</t>
  </si>
  <si>
    <t>966008111</t>
  </si>
  <si>
    <t>Bourání trubního propustku DN do 300</t>
  </si>
  <si>
    <t>978735902</t>
  </si>
  <si>
    <t>Bourání trubního propustku s odklizením a uložením vybouraného materiálu na skládku na vzdálenost do 3 m nebo s naložením na dopravní prostředek z trub betonových nebo železobetonových DN do 300 mm</t>
  </si>
  <si>
    <t>https://podminky.urs.cz/item/CS_URS_2023_02/966008111</t>
  </si>
  <si>
    <t>bet.propustky DN300, l=6,0m, celkem 7ks</t>
  </si>
  <si>
    <t>6,0*7</t>
  </si>
  <si>
    <t>997</t>
  </si>
  <si>
    <t>Přesun sutě</t>
  </si>
  <si>
    <t>37</t>
  </si>
  <si>
    <t>997221551</t>
  </si>
  <si>
    <t>Vodorovná doprava suti ze sypkých materiálů do 1 km</t>
  </si>
  <si>
    <t>12100206</t>
  </si>
  <si>
    <t>Vodorovná doprava suti bez naložení, ale se složením a s hrubým urovnáním ze sypkých materiálů, na vzdálenost do 1 km</t>
  </si>
  <si>
    <t>https://podminky.urs.cz/item/CS_URS_2023_02/997221551</t>
  </si>
  <si>
    <t>38</t>
  </si>
  <si>
    <t>997221559</t>
  </si>
  <si>
    <t>Příplatek ZKD 1 km u vodorovné dopravy suti ze sypkých materiálů</t>
  </si>
  <si>
    <t>1783495765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</si>
  <si>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</si>
  <si>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</si>
  <si>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>538,116*9 'Přepočtené koeficientem množství</t>
  </si>
  <si>
    <t>39</t>
  </si>
  <si>
    <t>997221611</t>
  </si>
  <si>
    <t>Nakládání suti na dopravní prostředky pro vodorovnou dopravu</t>
  </si>
  <si>
    <t>1277609503</t>
  </si>
  <si>
    <t>Nakládání na dopravní prostředky pro vodorovnou dopravu suti</t>
  </si>
  <si>
    <t>https://podminky.urs.cz/item/CS_URS_2023_02/997221611</t>
  </si>
  <si>
    <t>"jen bourané kce" 31,716</t>
  </si>
  <si>
    <t>40</t>
  </si>
  <si>
    <t>997221861</t>
  </si>
  <si>
    <t>Poplatek za uložení na recyklační skládce (skládkovné) stavebního odpadu z prostého betonu pod kódem 17 01 01</t>
  </si>
  <si>
    <t>-1894987938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</si>
  <si>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</si>
  <si>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</si>
  <si>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41</t>
  </si>
  <si>
    <t>997013631</t>
  </si>
  <si>
    <t>Poplatek za uložení na skládce (skládkovné) stavebního odpadu směsného kód odpadu 17 09 04</t>
  </si>
  <si>
    <t>-212449705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</si>
  <si>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</si>
  <si>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</si>
  <si>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42</t>
  </si>
  <si>
    <t>997221873</t>
  </si>
  <si>
    <t>Poplatek za uložení na recyklační skládce (skládkovné) stavebního odpadu zeminy a kamení zatříděného do Katalogu odpadů pod kódem 17 05 04</t>
  </si>
  <si>
    <t>1767729101</t>
  </si>
  <si>
    <t>https://podminky.urs.cz/item/CS_URS_2023_02/997221873</t>
  </si>
  <si>
    <t>998</t>
  </si>
  <si>
    <t>Přesun hmot</t>
  </si>
  <si>
    <t>43</t>
  </si>
  <si>
    <t>998225111</t>
  </si>
  <si>
    <t>Přesun hmot pro pozemní komunikace s krytem z kamene, monolitickým betonovým nebo živičným</t>
  </si>
  <si>
    <t>162484432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</si>
  <si>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</si>
  <si>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</si>
  <si>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SO101 - DIO</t>
  </si>
  <si>
    <t>913111115</t>
  </si>
  <si>
    <t>Montáž a demontáž dočasné dopravní značky samostatné základní</t>
  </si>
  <si>
    <t>846443105</t>
  </si>
  <si>
    <t>Montáž a demontáž dočasných dopravních značek samostatných značek základních</t>
  </si>
  <si>
    <t>https://podminky.urs.cz/item/CS_URS_2023_02/913111115</t>
  </si>
  <si>
    <t>"E3a" 3</t>
  </si>
  <si>
    <t>"IP10a" 1</t>
  </si>
  <si>
    <t>"IS11b" 5+8</t>
  </si>
  <si>
    <t>913111215</t>
  </si>
  <si>
    <t>Příplatek k dočasné dopravní značce samostatné základní za první a ZKD den použití</t>
  </si>
  <si>
    <t>-2117217105</t>
  </si>
  <si>
    <t>Montáž a demontáž dočasných dopravních značek Příplatek za první a každý další den použití dočasných dopravních značek k ceně 11-1115</t>
  </si>
  <si>
    <t>https://podminky.urs.cz/item/CS_URS_2023_02/913111215</t>
  </si>
  <si>
    <t>17*90 'Přepočtené koeficientem množství</t>
  </si>
  <si>
    <t>913121111</t>
  </si>
  <si>
    <t>Montáž a demontáž dočasné dopravní značky kompletní základní</t>
  </si>
  <si>
    <t>-1006727959</t>
  </si>
  <si>
    <t>Montáž a demontáž dočasných dopravních značek kompletních značek vč. podstavce a sloupku základních</t>
  </si>
  <si>
    <t>https://podminky.urs.cz/item/CS_URS_2023_02/913121111</t>
  </si>
  <si>
    <t>"B1" 5</t>
  </si>
  <si>
    <t>"C2f" 1</t>
  </si>
  <si>
    <t>"B24a" 1</t>
  </si>
  <si>
    <t>"B24b" 1</t>
  </si>
  <si>
    <t>"IS11b" 5+4</t>
  </si>
  <si>
    <t>"IS11c" 7</t>
  </si>
  <si>
    <t>913121112</t>
  </si>
  <si>
    <t>Montáž a demontáž dočasné dopravní značky kompletní zvětšené</t>
  </si>
  <si>
    <t>-1466211520</t>
  </si>
  <si>
    <t>Montáž a demontáž dočasných dopravních značek kompletních značek vč. podstavce a sloupku zvětšených</t>
  </si>
  <si>
    <t>https://podminky.urs.cz/item/CS_URS_2023_02/913121112</t>
  </si>
  <si>
    <t>"IP22" 3</t>
  </si>
  <si>
    <t>"IS11a" 3</t>
  </si>
  <si>
    <t>6*90 'Přepočtené koeficientem množství</t>
  </si>
  <si>
    <t>913121211</t>
  </si>
  <si>
    <t>Příplatek k dočasné dopravní značce kompletní základní za první a ZKD den použití</t>
  </si>
  <si>
    <t>1498889267</t>
  </si>
  <si>
    <t>Montáž a demontáž dočasných dopravních značek Příplatek za první a každý další den použití dočasných dopravních značek k ceně 12-1111</t>
  </si>
  <si>
    <t>https://podminky.urs.cz/item/CS_URS_2023_02/913121211</t>
  </si>
  <si>
    <t>913121212</t>
  </si>
  <si>
    <t>Příplatek k dočasné dopravní značce kompletní zvětšené za první a ZKD den použití</t>
  </si>
  <si>
    <t>-1507207549</t>
  </si>
  <si>
    <t>Montáž a demontáž dočasných dopravních značek Příplatek za první a každý další den použití dočasných dopravních značek k ceně 12-1112</t>
  </si>
  <si>
    <t>https://podminky.urs.cz/item/CS_URS_2023_02/913121212</t>
  </si>
  <si>
    <t>913211112</t>
  </si>
  <si>
    <t>Montáž a demontáž dočasné dopravní zábrany reflexní šířky 2,5 m</t>
  </si>
  <si>
    <t>-1996817870</t>
  </si>
  <si>
    <t>Montáž a demontáž dočasných dopravních zábran reflexních, šířky 2,5 m</t>
  </si>
  <si>
    <t>https://podminky.urs.cz/item/CS_URS_2023_02/913211112</t>
  </si>
  <si>
    <t>"Z2" 2</t>
  </si>
  <si>
    <t>913211212</t>
  </si>
  <si>
    <t>Příplatek k dočasné dopravní zábraně reflexní 2,5 m za první a ZKD den použití</t>
  </si>
  <si>
    <t>652650462</t>
  </si>
  <si>
    <t>Montáž a demontáž dočasných dopravních zábran Příplatek za první a každý další den použití dočasných dopravních zábran k ceně 21-1112</t>
  </si>
  <si>
    <t>https://podminky.urs.cz/item/CS_URS_2023_02/913211212</t>
  </si>
  <si>
    <t>2*90 'Přepočtené koeficientem množství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</si>
  <si>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</si>
  <si>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</si>
  <si>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</si>
  <si>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</si>
  <si>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</si>
  <si>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</si>
  <si>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</si>
  <si>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012002000</t>
  </si>
  <si>
    <t xml:space="preserve">Geodetické práce </t>
  </si>
  <si>
    <t>kpl</t>
  </si>
  <si>
    <t>1024</t>
  </si>
  <si>
    <t>851131074</t>
  </si>
  <si>
    <t>https://podminky.urs.cz/item/CS_URS_2023_02/012002000</t>
  </si>
  <si>
    <t>012203000</t>
  </si>
  <si>
    <t>Vytýčení sítí</t>
  </si>
  <si>
    <t>132671867</t>
  </si>
  <si>
    <t>https://podminky.urs.cz/item/CS_URS_2023_02/012203000</t>
  </si>
  <si>
    <t>013254000</t>
  </si>
  <si>
    <t>Dokumentace skutečného provedení stavby</t>
  </si>
  <si>
    <t>-1672381663</t>
  </si>
  <si>
    <t>https://podminky.urs.cz/item/CS_URS_2023_02/013254000</t>
  </si>
  <si>
    <t>VRN3</t>
  </si>
  <si>
    <t>Zařízení staveniště</t>
  </si>
  <si>
    <t>030001000</t>
  </si>
  <si>
    <t>-1959150475</t>
  </si>
  <si>
    <t>https://podminky.urs.cz/item/CS_URS_2023_02/030001000</t>
  </si>
  <si>
    <t>034503000</t>
  </si>
  <si>
    <t>Informační tabule na staveništi</t>
  </si>
  <si>
    <t>867661820</t>
  </si>
  <si>
    <t>https://podminky.urs.cz/item/CS_URS_2023_02/034503000</t>
  </si>
  <si>
    <t>VRN4</t>
  </si>
  <si>
    <t>Inženýrská činnost</t>
  </si>
  <si>
    <t>043002000</t>
  </si>
  <si>
    <t>Zkoušky a ostatní měření</t>
  </si>
  <si>
    <t>324299164</t>
  </si>
  <si>
    <t>https://podminky.urs.cz/item/CS_URS_2023_02/043002000</t>
  </si>
  <si>
    <t>VRN7</t>
  </si>
  <si>
    <t>Provozní vlivy</t>
  </si>
  <si>
    <t>0720000000</t>
  </si>
  <si>
    <t>Provozní vlivy - zajištění DIR</t>
  </si>
  <si>
    <t>-1353549082</t>
  </si>
  <si>
    <t>https://podminky.urs.cz/item/CS_URS_2023_02/0720000000</t>
  </si>
  <si>
    <t>SEZNAM FIGUR</t>
  </si>
  <si>
    <t>Výměra</t>
  </si>
  <si>
    <t xml:space="preserve"> SO100</t>
  </si>
  <si>
    <t>"dle PD, odměřeno" 11146,0</t>
  </si>
  <si>
    <t>Použití figury:</t>
  </si>
  <si>
    <t>"dle PD, odměřeno" 2035,0</t>
  </si>
  <si>
    <t>"dle PD" 2088,3</t>
  </si>
  <si>
    <t>"dle PD, odměřeno" 115,0</t>
  </si>
  <si>
    <t>"dle PD, odměřeno" 259,0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</si>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</sst>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12" TargetMode="External" /><Relationship Id="rId2" Type="http://schemas.openxmlformats.org/officeDocument/2006/relationships/hyperlink" Target="https://podminky.urs.cz/item/CS_URS_2023_02/132251101" TargetMode="External" /><Relationship Id="rId3" Type="http://schemas.openxmlformats.org/officeDocument/2006/relationships/hyperlink" Target="https://podminky.urs.cz/item/CS_URS_2023_02/162751117" TargetMode="External" /><Relationship Id="rId4" Type="http://schemas.openxmlformats.org/officeDocument/2006/relationships/hyperlink" Target="https://podminky.urs.cz/item/CS_URS_2023_02/167151101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1251201" TargetMode="External" /><Relationship Id="rId7" Type="http://schemas.openxmlformats.org/officeDocument/2006/relationships/hyperlink" Target="https://podminky.urs.cz/item/CS_URS_2023_02/174151101" TargetMode="External" /><Relationship Id="rId8" Type="http://schemas.openxmlformats.org/officeDocument/2006/relationships/hyperlink" Target="https://podminky.urs.cz/item/CS_URS_2023_02/181152302" TargetMode="External" /><Relationship Id="rId9" Type="http://schemas.openxmlformats.org/officeDocument/2006/relationships/hyperlink" Target="https://podminky.urs.cz/item/CS_URS_2023_02/452311131" TargetMode="External" /><Relationship Id="rId10" Type="http://schemas.openxmlformats.org/officeDocument/2006/relationships/hyperlink" Target="https://podminky.urs.cz/item/CS_URS_2023_02/564950413" TargetMode="External" /><Relationship Id="rId11" Type="http://schemas.openxmlformats.org/officeDocument/2006/relationships/hyperlink" Target="https://podminky.urs.cz/item/CS_URS_2023_02/567521151" TargetMode="External" /><Relationship Id="rId12" Type="http://schemas.openxmlformats.org/officeDocument/2006/relationships/hyperlink" Target="https://podminky.urs.cz/item/CS_URS_2023_02/577155112" TargetMode="External" /><Relationship Id="rId13" Type="http://schemas.openxmlformats.org/officeDocument/2006/relationships/hyperlink" Target="https://podminky.urs.cz/item/CS_URS_2023_02/566301111" TargetMode="External" /><Relationship Id="rId14" Type="http://schemas.openxmlformats.org/officeDocument/2006/relationships/hyperlink" Target="https://podminky.urs.cz/item/CS_URS_2023_02/569931132" TargetMode="External" /><Relationship Id="rId15" Type="http://schemas.openxmlformats.org/officeDocument/2006/relationships/hyperlink" Target="https://podminky.urs.cz/item/CS_URS_2023_02/573111111" TargetMode="External" /><Relationship Id="rId16" Type="http://schemas.openxmlformats.org/officeDocument/2006/relationships/hyperlink" Target="https://podminky.urs.cz/item/CS_URS_2023_02/573231106" TargetMode="External" /><Relationship Id="rId17" Type="http://schemas.openxmlformats.org/officeDocument/2006/relationships/hyperlink" Target="https://podminky.urs.cz/item/CS_URS_2023_02/577144111" TargetMode="External" /><Relationship Id="rId18" Type="http://schemas.openxmlformats.org/officeDocument/2006/relationships/hyperlink" Target="https://podminky.urs.cz/item/CS_URS_2023_02/912211111" TargetMode="External" /><Relationship Id="rId19" Type="http://schemas.openxmlformats.org/officeDocument/2006/relationships/hyperlink" Target="https://podminky.urs.cz/item/CS_URS_2023_02/915111111" TargetMode="External" /><Relationship Id="rId20" Type="http://schemas.openxmlformats.org/officeDocument/2006/relationships/hyperlink" Target="https://podminky.urs.cz/item/CS_URS_2023_02/915211111" TargetMode="External" /><Relationship Id="rId21" Type="http://schemas.openxmlformats.org/officeDocument/2006/relationships/hyperlink" Target="https://podminky.urs.cz/item/CS_URS_2023_02/919441211" TargetMode="External" /><Relationship Id="rId22" Type="http://schemas.openxmlformats.org/officeDocument/2006/relationships/hyperlink" Target="https://podminky.urs.cz/item/CS_URS_2023_02/919535555" TargetMode="External" /><Relationship Id="rId23" Type="http://schemas.openxmlformats.org/officeDocument/2006/relationships/hyperlink" Target="https://podminky.urs.cz/item/CS_URS_2023_02/919732211" TargetMode="External" /><Relationship Id="rId24" Type="http://schemas.openxmlformats.org/officeDocument/2006/relationships/hyperlink" Target="https://podminky.urs.cz/item/CS_URS_2023_02/938902111" TargetMode="External" /><Relationship Id="rId25" Type="http://schemas.openxmlformats.org/officeDocument/2006/relationships/hyperlink" Target="https://podminky.urs.cz/item/CS_URS_2023_02/938902113" TargetMode="External" /><Relationship Id="rId26" Type="http://schemas.openxmlformats.org/officeDocument/2006/relationships/hyperlink" Target="https://podminky.urs.cz/item/CS_URS_2023_02/938902421" TargetMode="External" /><Relationship Id="rId27" Type="http://schemas.openxmlformats.org/officeDocument/2006/relationships/hyperlink" Target="https://podminky.urs.cz/item/CS_URS_2023_02/938902462" TargetMode="External" /><Relationship Id="rId28" Type="http://schemas.openxmlformats.org/officeDocument/2006/relationships/hyperlink" Target="https://podminky.urs.cz/item/CS_URS_2023_02/966006132" TargetMode="External" /><Relationship Id="rId29" Type="http://schemas.openxmlformats.org/officeDocument/2006/relationships/hyperlink" Target="https://podminky.urs.cz/item/CS_URS_2023_02/966006211" TargetMode="External" /><Relationship Id="rId30" Type="http://schemas.openxmlformats.org/officeDocument/2006/relationships/hyperlink" Target="https://podminky.urs.cz/item/CS_URS_2023_02/966008111" TargetMode="External" /><Relationship Id="rId31" Type="http://schemas.openxmlformats.org/officeDocument/2006/relationships/hyperlink" Target="https://podminky.urs.cz/item/CS_URS_2023_02/997221551" TargetMode="External" /><Relationship Id="rId32" Type="http://schemas.openxmlformats.org/officeDocument/2006/relationships/hyperlink" Target="https://podminky.urs.cz/item/CS_URS_2023_02/997221559" TargetMode="External" /><Relationship Id="rId33" Type="http://schemas.openxmlformats.org/officeDocument/2006/relationships/hyperlink" Target="https://podminky.urs.cz/item/CS_URS_2023_02/997221611" TargetMode="External" /><Relationship Id="rId34" Type="http://schemas.openxmlformats.org/officeDocument/2006/relationships/hyperlink" Target="https://podminky.urs.cz/item/CS_URS_2023_02/997221861" TargetMode="External" /><Relationship Id="rId35" Type="http://schemas.openxmlformats.org/officeDocument/2006/relationships/hyperlink" Target="https://podminky.urs.cz/item/CS_URS_2023_02/997013631" TargetMode="External" /><Relationship Id="rId36" Type="http://schemas.openxmlformats.org/officeDocument/2006/relationships/hyperlink" Target="https://podminky.urs.cz/item/CS_URS_2023_02/997221873" TargetMode="External" /><Relationship Id="rId37" Type="http://schemas.openxmlformats.org/officeDocument/2006/relationships/hyperlink" Target="https://podminky.urs.cz/item/CS_URS_2023_02/998225111" TargetMode="External" /><Relationship Id="rId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13111115" TargetMode="External" /><Relationship Id="rId2" Type="http://schemas.openxmlformats.org/officeDocument/2006/relationships/hyperlink" Target="https://podminky.urs.cz/item/CS_URS_2023_02/913111215" TargetMode="External" /><Relationship Id="rId3" Type="http://schemas.openxmlformats.org/officeDocument/2006/relationships/hyperlink" Target="https://podminky.urs.cz/item/CS_URS_2023_02/913121111" TargetMode="External" /><Relationship Id="rId4" Type="http://schemas.openxmlformats.org/officeDocument/2006/relationships/hyperlink" Target="https://podminky.urs.cz/item/CS_URS_2023_02/913121112" TargetMode="External" /><Relationship Id="rId5" Type="http://schemas.openxmlformats.org/officeDocument/2006/relationships/hyperlink" Target="https://podminky.urs.cz/item/CS_URS_2023_02/913121211" TargetMode="External" /><Relationship Id="rId6" Type="http://schemas.openxmlformats.org/officeDocument/2006/relationships/hyperlink" Target="https://podminky.urs.cz/item/CS_URS_2023_02/913121212" TargetMode="External" /><Relationship Id="rId7" Type="http://schemas.openxmlformats.org/officeDocument/2006/relationships/hyperlink" Target="https://podminky.urs.cz/item/CS_URS_2023_02/913211112" TargetMode="External" /><Relationship Id="rId8" Type="http://schemas.openxmlformats.org/officeDocument/2006/relationships/hyperlink" Target="https://podminky.urs.cz/item/CS_URS_2023_02/913211212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002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3254000" TargetMode="External" /><Relationship Id="rId4" Type="http://schemas.openxmlformats.org/officeDocument/2006/relationships/hyperlink" Target="https://podminky.urs.cz/item/CS_URS_2023_02/030001000" TargetMode="External" /><Relationship Id="rId5" Type="http://schemas.openxmlformats.org/officeDocument/2006/relationships/hyperlink" Target="https://podminky.urs.cz/item/CS_URS_2023_02/034503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3_02/0720000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39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48</v>
      </c>
      <c r="E29" s="49"/>
      <c r="F29" s="33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50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52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R_23-006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III/1823 x II/230 - Soběkury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Soběkury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23. 11. 2023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>Ragemia, s.r.o.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40</v>
      </c>
      <c r="AJ50" s="42"/>
      <c r="AK50" s="42"/>
      <c r="AL50" s="42"/>
      <c r="AM50" s="75" t="str">
        <f>IF(E20="","",E20)</f>
        <v>Ing. Eva Horčičková, Ph.D.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24.75" customHeight="1">
      <c r="A55" s="113" t="s">
        <v>82</v>
      </c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'SO100 - Rekonstrukce poze...'!J30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85</v>
      </c>
      <c r="AR55" s="120"/>
      <c r="AS55" s="121">
        <v>0</v>
      </c>
      <c r="AT55" s="122">
        <f>ROUND(SUM(AV55:AW55),2)</f>
        <v>0</v>
      </c>
      <c r="AU55" s="123">
        <f>'SO100 - Rekonstrukce poze...'!P86</f>
        <v>0</v>
      </c>
      <c r="AV55" s="122">
        <f>'SO100 - Rekonstrukce poze...'!J33</f>
        <v>0</v>
      </c>
      <c r="AW55" s="122">
        <f>'SO100 - Rekonstrukce poze...'!J34</f>
        <v>0</v>
      </c>
      <c r="AX55" s="122">
        <f>'SO100 - Rekonstrukce poze...'!J35</f>
        <v>0</v>
      </c>
      <c r="AY55" s="122">
        <f>'SO100 - Rekonstrukce poze...'!J36</f>
        <v>0</v>
      </c>
      <c r="AZ55" s="122">
        <f>'SO100 - Rekonstrukce poze...'!F33</f>
        <v>0</v>
      </c>
      <c r="BA55" s="122">
        <f>'SO100 - Rekonstrukce poze...'!F34</f>
        <v>0</v>
      </c>
      <c r="BB55" s="122">
        <f>'SO100 - Rekonstrukce poze...'!F35</f>
        <v>0</v>
      </c>
      <c r="BC55" s="122">
        <f>'SO100 - Rekonstrukce poze...'!F36</f>
        <v>0</v>
      </c>
      <c r="BD55" s="124">
        <f>'SO100 - Rekonstrukce poze...'!F37</f>
        <v>0</v>
      </c>
      <c r="BE55" s="7"/>
      <c r="BT55" s="125" t="s">
        <v>86</v>
      </c>
      <c r="BV55" s="125" t="s">
        <v>80</v>
      </c>
      <c r="BW55" s="125" t="s">
        <v>87</v>
      </c>
      <c r="BX55" s="125" t="s">
        <v>5</v>
      </c>
      <c r="CL55" s="125" t="s">
        <v>19</v>
      </c>
      <c r="CM55" s="125" t="s">
        <v>88</v>
      </c>
    </row>
    <row r="56" spans="1:91" s="7" customFormat="1" ht="16.5" customHeight="1">
      <c r="A56" s="113" t="s">
        <v>82</v>
      </c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'SO101 - DIO'!J30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85</v>
      </c>
      <c r="AR56" s="120"/>
      <c r="AS56" s="121">
        <v>0</v>
      </c>
      <c r="AT56" s="122">
        <f>ROUND(SUM(AV56:AW56),2)</f>
        <v>0</v>
      </c>
      <c r="AU56" s="123">
        <f>'SO101 - DIO'!P81</f>
        <v>0</v>
      </c>
      <c r="AV56" s="122">
        <f>'SO101 - DIO'!J33</f>
        <v>0</v>
      </c>
      <c r="AW56" s="122">
        <f>'SO101 - DIO'!J34</f>
        <v>0</v>
      </c>
      <c r="AX56" s="122">
        <f>'SO101 - DIO'!J35</f>
        <v>0</v>
      </c>
      <c r="AY56" s="122">
        <f>'SO101 - DIO'!J36</f>
        <v>0</v>
      </c>
      <c r="AZ56" s="122">
        <f>'SO101 - DIO'!F33</f>
        <v>0</v>
      </c>
      <c r="BA56" s="122">
        <f>'SO101 - DIO'!F34</f>
        <v>0</v>
      </c>
      <c r="BB56" s="122">
        <f>'SO101 - DIO'!F35</f>
        <v>0</v>
      </c>
      <c r="BC56" s="122">
        <f>'SO101 - DIO'!F36</f>
        <v>0</v>
      </c>
      <c r="BD56" s="124">
        <f>'SO101 - DIO'!F37</f>
        <v>0</v>
      </c>
      <c r="BE56" s="7"/>
      <c r="BT56" s="125" t="s">
        <v>86</v>
      </c>
      <c r="BV56" s="125" t="s">
        <v>80</v>
      </c>
      <c r="BW56" s="125" t="s">
        <v>91</v>
      </c>
      <c r="BX56" s="125" t="s">
        <v>5</v>
      </c>
      <c r="CL56" s="125" t="s">
        <v>19</v>
      </c>
      <c r="CM56" s="125" t="s">
        <v>88</v>
      </c>
    </row>
    <row r="57" spans="1:91" s="7" customFormat="1" ht="16.5" customHeight="1">
      <c r="A57" s="113" t="s">
        <v>82</v>
      </c>
      <c r="B57" s="114"/>
      <c r="C57" s="115"/>
      <c r="D57" s="116" t="s">
        <v>92</v>
      </c>
      <c r="E57" s="116"/>
      <c r="F57" s="116"/>
      <c r="G57" s="116"/>
      <c r="H57" s="116"/>
      <c r="I57" s="117"/>
      <c r="J57" s="116" t="s">
        <v>93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'VRN - Vedlejší rozpočtové...'!J30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85</v>
      </c>
      <c r="AR57" s="120"/>
      <c r="AS57" s="126">
        <v>0</v>
      </c>
      <c r="AT57" s="127">
        <f>ROUND(SUM(AV57:AW57),2)</f>
        <v>0</v>
      </c>
      <c r="AU57" s="128">
        <f>'VRN - Vedlejší rozpočtové...'!P84</f>
        <v>0</v>
      </c>
      <c r="AV57" s="127">
        <f>'VRN - Vedlejší rozpočtové...'!J33</f>
        <v>0</v>
      </c>
      <c r="AW57" s="127">
        <f>'VRN - Vedlejší rozpočtové...'!J34</f>
        <v>0</v>
      </c>
      <c r="AX57" s="127">
        <f>'VRN - Vedlejší rozpočtové...'!J35</f>
        <v>0</v>
      </c>
      <c r="AY57" s="127">
        <f>'VRN - Vedlejší rozpočtové...'!J36</f>
        <v>0</v>
      </c>
      <c r="AZ57" s="127">
        <f>'VRN - Vedlejší rozpočtové...'!F33</f>
        <v>0</v>
      </c>
      <c r="BA57" s="127">
        <f>'VRN - Vedlejší rozpočtové...'!F34</f>
        <v>0</v>
      </c>
      <c r="BB57" s="127">
        <f>'VRN - Vedlejší rozpočtové...'!F35</f>
        <v>0</v>
      </c>
      <c r="BC57" s="127">
        <f>'VRN - Vedlejší rozpočtové...'!F36</f>
        <v>0</v>
      </c>
      <c r="BD57" s="129">
        <f>'VRN - Vedlejší rozpočtové...'!F37</f>
        <v>0</v>
      </c>
      <c r="BE57" s="7"/>
      <c r="BT57" s="125" t="s">
        <v>86</v>
      </c>
      <c r="BV57" s="125" t="s">
        <v>80</v>
      </c>
      <c r="BW57" s="125" t="s">
        <v>94</v>
      </c>
      <c r="BX57" s="125" t="s">
        <v>5</v>
      </c>
      <c r="CL57" s="125" t="s">
        <v>32</v>
      </c>
      <c r="CM57" s="125" t="s">
        <v>88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100 - Rekonstrukce poze...'!C2" display="/"/>
    <hyperlink ref="A56" location="'SO101 - DIO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  <c r="AZ2" s="130" t="s">
        <v>95</v>
      </c>
      <c r="BA2" s="130" t="s">
        <v>96</v>
      </c>
      <c r="BB2" s="130" t="s">
        <v>97</v>
      </c>
      <c r="BC2" s="130" t="s">
        <v>98</v>
      </c>
      <c r="BD2" s="130" t="s">
        <v>99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1"/>
      <c r="AT3" s="18" t="s">
        <v>88</v>
      </c>
      <c r="AZ3" s="130" t="s">
        <v>100</v>
      </c>
      <c r="BA3" s="130" t="s">
        <v>101</v>
      </c>
      <c r="BB3" s="130" t="s">
        <v>102</v>
      </c>
      <c r="BC3" s="130" t="s">
        <v>103</v>
      </c>
      <c r="BD3" s="130" t="s">
        <v>99</v>
      </c>
    </row>
    <row r="4" spans="2:56" s="1" customFormat="1" ht="24.95" customHeight="1">
      <c r="B4" s="21"/>
      <c r="D4" s="133" t="s">
        <v>104</v>
      </c>
      <c r="L4" s="21"/>
      <c r="M4" s="134" t="s">
        <v>10</v>
      </c>
      <c r="AT4" s="18" t="s">
        <v>4</v>
      </c>
      <c r="AZ4" s="130" t="s">
        <v>105</v>
      </c>
      <c r="BA4" s="130" t="s">
        <v>106</v>
      </c>
      <c r="BB4" s="130" t="s">
        <v>102</v>
      </c>
      <c r="BC4" s="130" t="s">
        <v>107</v>
      </c>
      <c r="BD4" s="130" t="s">
        <v>99</v>
      </c>
    </row>
    <row r="5" spans="2:56" s="1" customFormat="1" ht="6.95" customHeight="1">
      <c r="B5" s="21"/>
      <c r="L5" s="21"/>
      <c r="AZ5" s="130" t="s">
        <v>108</v>
      </c>
      <c r="BA5" s="130" t="s">
        <v>109</v>
      </c>
      <c r="BB5" s="130" t="s">
        <v>102</v>
      </c>
      <c r="BC5" s="130" t="s">
        <v>110</v>
      </c>
      <c r="BD5" s="130" t="s">
        <v>99</v>
      </c>
    </row>
    <row r="6" spans="2:56" s="1" customFormat="1" ht="12" customHeight="1">
      <c r="B6" s="21"/>
      <c r="D6" s="135" t="s">
        <v>16</v>
      </c>
      <c r="L6" s="21"/>
      <c r="AZ6" s="130" t="s">
        <v>111</v>
      </c>
      <c r="BA6" s="130" t="s">
        <v>112</v>
      </c>
      <c r="BB6" s="130" t="s">
        <v>102</v>
      </c>
      <c r="BC6" s="130" t="s">
        <v>113</v>
      </c>
      <c r="BD6" s="130" t="s">
        <v>99</v>
      </c>
    </row>
    <row r="7" spans="2:56" s="1" customFormat="1" ht="16.5" customHeight="1">
      <c r="B7" s="21"/>
      <c r="E7" s="136" t="str">
        <f>'Rekapitulace stavby'!K6</f>
        <v>III/1823 x II/230 - Soběkury</v>
      </c>
      <c r="F7" s="135"/>
      <c r="G7" s="135"/>
      <c r="H7" s="135"/>
      <c r="L7" s="21"/>
      <c r="AZ7" s="130" t="s">
        <v>114</v>
      </c>
      <c r="BA7" s="130" t="s">
        <v>115</v>
      </c>
      <c r="BB7" s="130" t="s">
        <v>102</v>
      </c>
      <c r="BC7" s="130" t="s">
        <v>116</v>
      </c>
      <c r="BD7" s="130" t="s">
        <v>88</v>
      </c>
    </row>
    <row r="8" spans="1:31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118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23. 11. 2023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35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35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35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35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35" t="s">
        <v>31</v>
      </c>
      <c r="J20" s="139" t="s">
        <v>32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38</v>
      </c>
      <c r="F21" s="40"/>
      <c r="G21" s="40"/>
      <c r="H21" s="40"/>
      <c r="I21" s="135" t="s">
        <v>34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35" t="s">
        <v>31</v>
      </c>
      <c r="J23" s="139" t="s">
        <v>32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42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44</v>
      </c>
      <c r="E30" s="40"/>
      <c r="F30" s="40"/>
      <c r="G30" s="40"/>
      <c r="H30" s="40"/>
      <c r="I30" s="40"/>
      <c r="J30" s="147">
        <f>ROUND(J86,2)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46</v>
      </c>
      <c r="G32" s="40"/>
      <c r="H32" s="40"/>
      <c r="I32" s="148" t="s">
        <v>45</v>
      </c>
      <c r="J32" s="148" t="s">
        <v>47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48</v>
      </c>
      <c r="E33" s="135" t="s">
        <v>49</v>
      </c>
      <c r="F33" s="150">
        <f>ROUND((SUM(BE86:BE318)),2)</f>
        <v>0</v>
      </c>
      <c r="G33" s="40"/>
      <c r="H33" s="40"/>
      <c r="I33" s="151">
        <v>0.21</v>
      </c>
      <c r="J33" s="150">
        <f>ROUND(((SUM(BE86:BE318))*I33),2)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50</v>
      </c>
      <c r="F34" s="150">
        <f>ROUND((SUM(BF86:BF318)),2)</f>
        <v>0</v>
      </c>
      <c r="G34" s="40"/>
      <c r="H34" s="40"/>
      <c r="I34" s="151">
        <v>0.15</v>
      </c>
      <c r="J34" s="150">
        <f>ROUND(((SUM(BF86:BF318))*I34),2)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51</v>
      </c>
      <c r="F35" s="150">
        <f>ROUND((SUM(BG86:BG318)),2)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52</v>
      </c>
      <c r="F36" s="150">
        <f>ROUND((SUM(BH86:BH318)),2)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53</v>
      </c>
      <c r="F37" s="150">
        <f>ROUND((SUM(BI86:BI318)),2)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54</v>
      </c>
      <c r="E39" s="154"/>
      <c r="F39" s="154"/>
      <c r="G39" s="155" t="s">
        <v>55</v>
      </c>
      <c r="H39" s="156" t="s">
        <v>56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119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III/1823 x II/230 - Soběkury</v>
      </c>
      <c r="F48" s="33"/>
      <c r="G48" s="33"/>
      <c r="H48" s="33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SO100 - Rekonstrukce pozemní komunikace III/1823 x II/230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Soběkury</v>
      </c>
      <c r="G52" s="42"/>
      <c r="H52" s="42"/>
      <c r="I52" s="33" t="s">
        <v>24</v>
      </c>
      <c r="J52" s="74" t="str">
        <f>IF(J12="","",J12)</f>
        <v>23. 11. 2023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>Ragemia,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40</v>
      </c>
      <c r="J55" s="38" t="str">
        <f>E24</f>
        <v>Ing. Eva Horčičková, Ph.D.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120</v>
      </c>
      <c r="D57" s="165"/>
      <c r="E57" s="165"/>
      <c r="F57" s="165"/>
      <c r="G57" s="165"/>
      <c r="H57" s="165"/>
      <c r="I57" s="165"/>
      <c r="J57" s="166" t="s">
        <v>121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76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122</v>
      </c>
    </row>
    <row r="60" spans="1:31" s="9" customFormat="1" ht="24.95" customHeight="1">
      <c r="A60" s="9"/>
      <c r="B60" s="168"/>
      <c r="C60" s="169"/>
      <c r="D60" s="170" t="s">
        <v>123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124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125</v>
      </c>
      <c r="E62" s="177"/>
      <c r="F62" s="177"/>
      <c r="G62" s="177"/>
      <c r="H62" s="177"/>
      <c r="I62" s="177"/>
      <c r="J62" s="178">
        <f>J140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126</v>
      </c>
      <c r="E63" s="177"/>
      <c r="F63" s="177"/>
      <c r="G63" s="177"/>
      <c r="H63" s="177"/>
      <c r="I63" s="177"/>
      <c r="J63" s="178">
        <f>J148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127</v>
      </c>
      <c r="E64" s="177"/>
      <c r="F64" s="177"/>
      <c r="G64" s="177"/>
      <c r="H64" s="177"/>
      <c r="I64" s="177"/>
      <c r="J64" s="178">
        <f>J211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128</v>
      </c>
      <c r="E65" s="177"/>
      <c r="F65" s="177"/>
      <c r="G65" s="177"/>
      <c r="H65" s="177"/>
      <c r="I65" s="177"/>
      <c r="J65" s="178">
        <f>J294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129</v>
      </c>
      <c r="E66" s="177"/>
      <c r="F66" s="177"/>
      <c r="G66" s="177"/>
      <c r="H66" s="177"/>
      <c r="I66" s="177"/>
      <c r="J66" s="178">
        <f>J315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130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16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3" t="str">
        <f>E7</f>
        <v>III/1823 x II/230 - Soběkury</v>
      </c>
      <c r="F76" s="33"/>
      <c r="G76" s="33"/>
      <c r="H76" s="33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117</v>
      </c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SO100 - Rekonstrukce pozemní komunikace III/1823 x II/230</v>
      </c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22</v>
      </c>
      <c r="D80" s="42"/>
      <c r="E80" s="42"/>
      <c r="F80" s="28" t="str">
        <f>F12</f>
        <v>Soběkury</v>
      </c>
      <c r="G80" s="42"/>
      <c r="H80" s="42"/>
      <c r="I80" s="33" t="s">
        <v>24</v>
      </c>
      <c r="J80" s="74" t="str">
        <f>IF(J12="","",J12)</f>
        <v>23. 11. 2023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3" t="s">
        <v>30</v>
      </c>
      <c r="D82" s="42"/>
      <c r="E82" s="42"/>
      <c r="F82" s="28" t="str">
        <f>E15</f>
        <v xml:space="preserve"> </v>
      </c>
      <c r="G82" s="42"/>
      <c r="H82" s="42"/>
      <c r="I82" s="33" t="s">
        <v>37</v>
      </c>
      <c r="J82" s="38" t="str">
        <f>E21</f>
        <v>Ragemia, s.r.o.</v>
      </c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3" t="s">
        <v>35</v>
      </c>
      <c r="D83" s="42"/>
      <c r="E83" s="42"/>
      <c r="F83" s="28" t="str">
        <f>IF(E18="","",E18)</f>
        <v>Vyplň údaj</v>
      </c>
      <c r="G83" s="42"/>
      <c r="H83" s="42"/>
      <c r="I83" s="33" t="s">
        <v>40</v>
      </c>
      <c r="J83" s="38" t="str">
        <f>E24</f>
        <v>Ing. Eva Horčičková, Ph.D.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0"/>
      <c r="B85" s="181"/>
      <c r="C85" s="182" t="s">
        <v>131</v>
      </c>
      <c r="D85" s="183" t="s">
        <v>63</v>
      </c>
      <c r="E85" s="183" t="s">
        <v>59</v>
      </c>
      <c r="F85" s="183" t="s">
        <v>60</v>
      </c>
      <c r="G85" s="183" t="s">
        <v>132</v>
      </c>
      <c r="H85" s="183" t="s">
        <v>133</v>
      </c>
      <c r="I85" s="183" t="s">
        <v>134</v>
      </c>
      <c r="J85" s="183" t="s">
        <v>121</v>
      </c>
      <c r="K85" s="184" t="s">
        <v>135</v>
      </c>
      <c r="L85" s="185"/>
      <c r="M85" s="94" t="s">
        <v>32</v>
      </c>
      <c r="N85" s="95" t="s">
        <v>48</v>
      </c>
      <c r="O85" s="95" t="s">
        <v>136</v>
      </c>
      <c r="P85" s="95" t="s">
        <v>137</v>
      </c>
      <c r="Q85" s="95" t="s">
        <v>138</v>
      </c>
      <c r="R85" s="95" t="s">
        <v>139</v>
      </c>
      <c r="S85" s="95" t="s">
        <v>140</v>
      </c>
      <c r="T85" s="96" t="s">
        <v>141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0"/>
      <c r="B86" s="41"/>
      <c r="C86" s="101" t="s">
        <v>142</v>
      </c>
      <c r="D86" s="42"/>
      <c r="E86" s="42"/>
      <c r="F86" s="42"/>
      <c r="G86" s="42"/>
      <c r="H86" s="42"/>
      <c r="I86" s="42"/>
      <c r="J86" s="186">
        <f>BK86</f>
        <v>0</v>
      </c>
      <c r="K86" s="42"/>
      <c r="L86" s="46"/>
      <c r="M86" s="97"/>
      <c r="N86" s="187"/>
      <c r="O86" s="98"/>
      <c r="P86" s="188">
        <f>P87</f>
        <v>0</v>
      </c>
      <c r="Q86" s="98"/>
      <c r="R86" s="188">
        <f>R87</f>
        <v>758.5260574</v>
      </c>
      <c r="S86" s="98"/>
      <c r="T86" s="189">
        <f>T87</f>
        <v>538.116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77</v>
      </c>
      <c r="AU86" s="18" t="s">
        <v>122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77</v>
      </c>
      <c r="E87" s="194" t="s">
        <v>143</v>
      </c>
      <c r="F87" s="194" t="s">
        <v>144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P88+P140+P148+P211+P294+P315</f>
        <v>0</v>
      </c>
      <c r="Q87" s="199"/>
      <c r="R87" s="200">
        <f>R88+R140+R148+R211+R294+R315</f>
        <v>758.5260574</v>
      </c>
      <c r="S87" s="199"/>
      <c r="T87" s="201">
        <f>T88+T140+T148+T211+T294+T315</f>
        <v>538.116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86</v>
      </c>
      <c r="AT87" s="203" t="s">
        <v>77</v>
      </c>
      <c r="AU87" s="203" t="s">
        <v>78</v>
      </c>
      <c r="AY87" s="202" t="s">
        <v>145</v>
      </c>
      <c r="BK87" s="204">
        <f>BK88+BK140+BK148+BK211+BK294+BK315</f>
        <v>0</v>
      </c>
    </row>
    <row r="88" spans="1:63" s="12" customFormat="1" ht="22.8" customHeight="1">
      <c r="A88" s="12"/>
      <c r="B88" s="191"/>
      <c r="C88" s="192"/>
      <c r="D88" s="193" t="s">
        <v>77</v>
      </c>
      <c r="E88" s="205" t="s">
        <v>86</v>
      </c>
      <c r="F88" s="205" t="s">
        <v>146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SUM(P89:P139)</f>
        <v>0</v>
      </c>
      <c r="Q88" s="199"/>
      <c r="R88" s="200">
        <f>SUM(R89:R139)</f>
        <v>0</v>
      </c>
      <c r="S88" s="199"/>
      <c r="T88" s="201">
        <f>SUM(T89:T139)</f>
        <v>506.4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86</v>
      </c>
      <c r="AT88" s="203" t="s">
        <v>77</v>
      </c>
      <c r="AU88" s="203" t="s">
        <v>86</v>
      </c>
      <c r="AY88" s="202" t="s">
        <v>145</v>
      </c>
      <c r="BK88" s="204">
        <f>SUM(BK89:BK139)</f>
        <v>0</v>
      </c>
    </row>
    <row r="89" spans="1:65" s="2" customFormat="1" ht="24.15" customHeight="1">
      <c r="A89" s="40"/>
      <c r="B89" s="41"/>
      <c r="C89" s="207" t="s">
        <v>86</v>
      </c>
      <c r="D89" s="207" t="s">
        <v>147</v>
      </c>
      <c r="E89" s="208" t="s">
        <v>148</v>
      </c>
      <c r="F89" s="209" t="s">
        <v>149</v>
      </c>
      <c r="G89" s="210" t="s">
        <v>102</v>
      </c>
      <c r="H89" s="211">
        <v>1688</v>
      </c>
      <c r="I89" s="212"/>
      <c r="J89" s="213">
        <f>ROUND(I89*H89,2)</f>
        <v>0</v>
      </c>
      <c r="K89" s="209" t="s">
        <v>150</v>
      </c>
      <c r="L89" s="46"/>
      <c r="M89" s="214" t="s">
        <v>32</v>
      </c>
      <c r="N89" s="215" t="s">
        <v>49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0.3</v>
      </c>
      <c r="T89" s="217">
        <f>S89*H89</f>
        <v>506.4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151</v>
      </c>
      <c r="AT89" s="218" t="s">
        <v>147</v>
      </c>
      <c r="AU89" s="218" t="s">
        <v>88</v>
      </c>
      <c r="AY89" s="18" t="s">
        <v>145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86</v>
      </c>
      <c r="BK89" s="219">
        <f>ROUND(I89*H89,2)</f>
        <v>0</v>
      </c>
      <c r="BL89" s="18" t="s">
        <v>151</v>
      </c>
      <c r="BM89" s="218" t="s">
        <v>152</v>
      </c>
    </row>
    <row r="90" spans="1:47" s="2" customFormat="1" ht="12">
      <c r="A90" s="40"/>
      <c r="B90" s="41"/>
      <c r="C90" s="42"/>
      <c r="D90" s="220" t="s">
        <v>153</v>
      </c>
      <c r="E90" s="42"/>
      <c r="F90" s="221" t="s">
        <v>154</v>
      </c>
      <c r="G90" s="42"/>
      <c r="H90" s="42"/>
      <c r="I90" s="222"/>
      <c r="J90" s="42"/>
      <c r="K90" s="42"/>
      <c r="L90" s="46"/>
      <c r="M90" s="223"/>
      <c r="N90" s="22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8" t="s">
        <v>153</v>
      </c>
      <c r="AU90" s="18" t="s">
        <v>88</v>
      </c>
    </row>
    <row r="91" spans="1:47" s="2" customFormat="1" ht="12">
      <c r="A91" s="40"/>
      <c r="B91" s="41"/>
      <c r="C91" s="42"/>
      <c r="D91" s="225" t="s">
        <v>155</v>
      </c>
      <c r="E91" s="42"/>
      <c r="F91" s="226" t="s">
        <v>156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155</v>
      </c>
      <c r="AU91" s="18" t="s">
        <v>88</v>
      </c>
    </row>
    <row r="92" spans="1:51" s="13" customFormat="1" ht="12">
      <c r="A92" s="13"/>
      <c r="B92" s="227"/>
      <c r="C92" s="228"/>
      <c r="D92" s="220" t="s">
        <v>157</v>
      </c>
      <c r="E92" s="229" t="s">
        <v>32</v>
      </c>
      <c r="F92" s="230" t="s">
        <v>158</v>
      </c>
      <c r="G92" s="228"/>
      <c r="H92" s="229" t="s">
        <v>32</v>
      </c>
      <c r="I92" s="231"/>
      <c r="J92" s="228"/>
      <c r="K92" s="228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157</v>
      </c>
      <c r="AU92" s="236" t="s">
        <v>88</v>
      </c>
      <c r="AV92" s="13" t="s">
        <v>86</v>
      </c>
      <c r="AW92" s="13" t="s">
        <v>39</v>
      </c>
      <c r="AX92" s="13" t="s">
        <v>78</v>
      </c>
      <c r="AY92" s="236" t="s">
        <v>145</v>
      </c>
    </row>
    <row r="93" spans="1:51" s="13" customFormat="1" ht="12">
      <c r="A93" s="13"/>
      <c r="B93" s="227"/>
      <c r="C93" s="228"/>
      <c r="D93" s="220" t="s">
        <v>157</v>
      </c>
      <c r="E93" s="229" t="s">
        <v>32</v>
      </c>
      <c r="F93" s="230" t="s">
        <v>159</v>
      </c>
      <c r="G93" s="228"/>
      <c r="H93" s="229" t="s">
        <v>32</v>
      </c>
      <c r="I93" s="231"/>
      <c r="J93" s="228"/>
      <c r="K93" s="228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157</v>
      </c>
      <c r="AU93" s="236" t="s">
        <v>88</v>
      </c>
      <c r="AV93" s="13" t="s">
        <v>86</v>
      </c>
      <c r="AW93" s="13" t="s">
        <v>39</v>
      </c>
      <c r="AX93" s="13" t="s">
        <v>78</v>
      </c>
      <c r="AY93" s="236" t="s">
        <v>145</v>
      </c>
    </row>
    <row r="94" spans="1:51" s="14" customFormat="1" ht="12">
      <c r="A94" s="14"/>
      <c r="B94" s="237"/>
      <c r="C94" s="238"/>
      <c r="D94" s="220" t="s">
        <v>157</v>
      </c>
      <c r="E94" s="239" t="s">
        <v>32</v>
      </c>
      <c r="F94" s="240" t="s">
        <v>160</v>
      </c>
      <c r="G94" s="238"/>
      <c r="H94" s="241">
        <v>1688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157</v>
      </c>
      <c r="AU94" s="247" t="s">
        <v>88</v>
      </c>
      <c r="AV94" s="14" t="s">
        <v>88</v>
      </c>
      <c r="AW94" s="14" t="s">
        <v>39</v>
      </c>
      <c r="AX94" s="14" t="s">
        <v>78</v>
      </c>
      <c r="AY94" s="247" t="s">
        <v>145</v>
      </c>
    </row>
    <row r="95" spans="1:51" s="15" customFormat="1" ht="12">
      <c r="A95" s="15"/>
      <c r="B95" s="248"/>
      <c r="C95" s="249"/>
      <c r="D95" s="220" t="s">
        <v>157</v>
      </c>
      <c r="E95" s="250" t="s">
        <v>32</v>
      </c>
      <c r="F95" s="251" t="s">
        <v>161</v>
      </c>
      <c r="G95" s="249"/>
      <c r="H95" s="252">
        <v>1688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8" t="s">
        <v>157</v>
      </c>
      <c r="AU95" s="258" t="s">
        <v>88</v>
      </c>
      <c r="AV95" s="15" t="s">
        <v>151</v>
      </c>
      <c r="AW95" s="15" t="s">
        <v>39</v>
      </c>
      <c r="AX95" s="15" t="s">
        <v>86</v>
      </c>
      <c r="AY95" s="258" t="s">
        <v>145</v>
      </c>
    </row>
    <row r="96" spans="1:65" s="2" customFormat="1" ht="33" customHeight="1">
      <c r="A96" s="40"/>
      <c r="B96" s="41"/>
      <c r="C96" s="207" t="s">
        <v>88</v>
      </c>
      <c r="D96" s="207" t="s">
        <v>147</v>
      </c>
      <c r="E96" s="208" t="s">
        <v>162</v>
      </c>
      <c r="F96" s="209" t="s">
        <v>163</v>
      </c>
      <c r="G96" s="210" t="s">
        <v>164</v>
      </c>
      <c r="H96" s="211">
        <v>61.2</v>
      </c>
      <c r="I96" s="212"/>
      <c r="J96" s="213">
        <f>ROUND(I96*H96,2)</f>
        <v>0</v>
      </c>
      <c r="K96" s="209" t="s">
        <v>150</v>
      </c>
      <c r="L96" s="46"/>
      <c r="M96" s="214" t="s">
        <v>32</v>
      </c>
      <c r="N96" s="215" t="s">
        <v>49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151</v>
      </c>
      <c r="AT96" s="218" t="s">
        <v>147</v>
      </c>
      <c r="AU96" s="218" t="s">
        <v>88</v>
      </c>
      <c r="AY96" s="18" t="s">
        <v>145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86</v>
      </c>
      <c r="BK96" s="219">
        <f>ROUND(I96*H96,2)</f>
        <v>0</v>
      </c>
      <c r="BL96" s="18" t="s">
        <v>151</v>
      </c>
      <c r="BM96" s="218" t="s">
        <v>165</v>
      </c>
    </row>
    <row r="97" spans="1:47" s="2" customFormat="1" ht="12">
      <c r="A97" s="40"/>
      <c r="B97" s="41"/>
      <c r="C97" s="42"/>
      <c r="D97" s="220" t="s">
        <v>153</v>
      </c>
      <c r="E97" s="42"/>
      <c r="F97" s="221" t="s">
        <v>166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153</v>
      </c>
      <c r="AU97" s="18" t="s">
        <v>88</v>
      </c>
    </row>
    <row r="98" spans="1:47" s="2" customFormat="1" ht="12">
      <c r="A98" s="40"/>
      <c r="B98" s="41"/>
      <c r="C98" s="42"/>
      <c r="D98" s="225" t="s">
        <v>155</v>
      </c>
      <c r="E98" s="42"/>
      <c r="F98" s="226" t="s">
        <v>167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155</v>
      </c>
      <c r="AU98" s="18" t="s">
        <v>88</v>
      </c>
    </row>
    <row r="99" spans="1:51" s="13" customFormat="1" ht="12">
      <c r="A99" s="13"/>
      <c r="B99" s="227"/>
      <c r="C99" s="228"/>
      <c r="D99" s="220" t="s">
        <v>157</v>
      </c>
      <c r="E99" s="229" t="s">
        <v>32</v>
      </c>
      <c r="F99" s="230" t="s">
        <v>168</v>
      </c>
      <c r="G99" s="228"/>
      <c r="H99" s="229" t="s">
        <v>32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157</v>
      </c>
      <c r="AU99" s="236" t="s">
        <v>88</v>
      </c>
      <c r="AV99" s="13" t="s">
        <v>86</v>
      </c>
      <c r="AW99" s="13" t="s">
        <v>39</v>
      </c>
      <c r="AX99" s="13" t="s">
        <v>78</v>
      </c>
      <c r="AY99" s="236" t="s">
        <v>145</v>
      </c>
    </row>
    <row r="100" spans="1:51" s="14" customFormat="1" ht="12">
      <c r="A100" s="14"/>
      <c r="B100" s="237"/>
      <c r="C100" s="238"/>
      <c r="D100" s="220" t="s">
        <v>157</v>
      </c>
      <c r="E100" s="239" t="s">
        <v>32</v>
      </c>
      <c r="F100" s="240" t="s">
        <v>169</v>
      </c>
      <c r="G100" s="238"/>
      <c r="H100" s="241">
        <v>61.2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157</v>
      </c>
      <c r="AU100" s="247" t="s">
        <v>88</v>
      </c>
      <c r="AV100" s="14" t="s">
        <v>88</v>
      </c>
      <c r="AW100" s="14" t="s">
        <v>39</v>
      </c>
      <c r="AX100" s="14" t="s">
        <v>78</v>
      </c>
      <c r="AY100" s="247" t="s">
        <v>145</v>
      </c>
    </row>
    <row r="101" spans="1:51" s="15" customFormat="1" ht="12">
      <c r="A101" s="15"/>
      <c r="B101" s="248"/>
      <c r="C101" s="249"/>
      <c r="D101" s="220" t="s">
        <v>157</v>
      </c>
      <c r="E101" s="250" t="s">
        <v>32</v>
      </c>
      <c r="F101" s="251" t="s">
        <v>161</v>
      </c>
      <c r="G101" s="249"/>
      <c r="H101" s="252">
        <v>61.2</v>
      </c>
      <c r="I101" s="253"/>
      <c r="J101" s="249"/>
      <c r="K101" s="249"/>
      <c r="L101" s="254"/>
      <c r="M101" s="255"/>
      <c r="N101" s="256"/>
      <c r="O101" s="256"/>
      <c r="P101" s="256"/>
      <c r="Q101" s="256"/>
      <c r="R101" s="256"/>
      <c r="S101" s="256"/>
      <c r="T101" s="25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8" t="s">
        <v>157</v>
      </c>
      <c r="AU101" s="258" t="s">
        <v>88</v>
      </c>
      <c r="AV101" s="15" t="s">
        <v>151</v>
      </c>
      <c r="AW101" s="15" t="s">
        <v>39</v>
      </c>
      <c r="AX101" s="15" t="s">
        <v>86</v>
      </c>
      <c r="AY101" s="258" t="s">
        <v>145</v>
      </c>
    </row>
    <row r="102" spans="1:65" s="2" customFormat="1" ht="37.8" customHeight="1">
      <c r="A102" s="40"/>
      <c r="B102" s="41"/>
      <c r="C102" s="207" t="s">
        <v>99</v>
      </c>
      <c r="D102" s="207" t="s">
        <v>147</v>
      </c>
      <c r="E102" s="208" t="s">
        <v>170</v>
      </c>
      <c r="F102" s="209" t="s">
        <v>171</v>
      </c>
      <c r="G102" s="210" t="s">
        <v>164</v>
      </c>
      <c r="H102" s="211">
        <v>677.995</v>
      </c>
      <c r="I102" s="212"/>
      <c r="J102" s="213">
        <f>ROUND(I102*H102,2)</f>
        <v>0</v>
      </c>
      <c r="K102" s="209" t="s">
        <v>150</v>
      </c>
      <c r="L102" s="46"/>
      <c r="M102" s="214" t="s">
        <v>32</v>
      </c>
      <c r="N102" s="215" t="s">
        <v>49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151</v>
      </c>
      <c r="AT102" s="218" t="s">
        <v>147</v>
      </c>
      <c r="AU102" s="218" t="s">
        <v>88</v>
      </c>
      <c r="AY102" s="18" t="s">
        <v>145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8" t="s">
        <v>86</v>
      </c>
      <c r="BK102" s="219">
        <f>ROUND(I102*H102,2)</f>
        <v>0</v>
      </c>
      <c r="BL102" s="18" t="s">
        <v>151</v>
      </c>
      <c r="BM102" s="218" t="s">
        <v>172</v>
      </c>
    </row>
    <row r="103" spans="1:47" s="2" customFormat="1" ht="12">
      <c r="A103" s="40"/>
      <c r="B103" s="41"/>
      <c r="C103" s="42"/>
      <c r="D103" s="220" t="s">
        <v>153</v>
      </c>
      <c r="E103" s="42"/>
      <c r="F103" s="221" t="s">
        <v>173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153</v>
      </c>
      <c r="AU103" s="18" t="s">
        <v>88</v>
      </c>
    </row>
    <row r="104" spans="1:47" s="2" customFormat="1" ht="12">
      <c r="A104" s="40"/>
      <c r="B104" s="41"/>
      <c r="C104" s="42"/>
      <c r="D104" s="225" t="s">
        <v>155</v>
      </c>
      <c r="E104" s="42"/>
      <c r="F104" s="226" t="s">
        <v>174</v>
      </c>
      <c r="G104" s="42"/>
      <c r="H104" s="42"/>
      <c r="I104" s="222"/>
      <c r="J104" s="42"/>
      <c r="K104" s="42"/>
      <c r="L104" s="46"/>
      <c r="M104" s="223"/>
      <c r="N104" s="22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155</v>
      </c>
      <c r="AU104" s="18" t="s">
        <v>88</v>
      </c>
    </row>
    <row r="105" spans="1:51" s="13" customFormat="1" ht="12">
      <c r="A105" s="13"/>
      <c r="B105" s="227"/>
      <c r="C105" s="228"/>
      <c r="D105" s="220" t="s">
        <v>157</v>
      </c>
      <c r="E105" s="229" t="s">
        <v>32</v>
      </c>
      <c r="F105" s="230" t="s">
        <v>175</v>
      </c>
      <c r="G105" s="228"/>
      <c r="H105" s="229" t="s">
        <v>32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157</v>
      </c>
      <c r="AU105" s="236" t="s">
        <v>88</v>
      </c>
      <c r="AV105" s="13" t="s">
        <v>86</v>
      </c>
      <c r="AW105" s="13" t="s">
        <v>39</v>
      </c>
      <c r="AX105" s="13" t="s">
        <v>78</v>
      </c>
      <c r="AY105" s="236" t="s">
        <v>145</v>
      </c>
    </row>
    <row r="106" spans="1:51" s="14" customFormat="1" ht="12">
      <c r="A106" s="14"/>
      <c r="B106" s="237"/>
      <c r="C106" s="238"/>
      <c r="D106" s="220" t="s">
        <v>157</v>
      </c>
      <c r="E106" s="239" t="s">
        <v>32</v>
      </c>
      <c r="F106" s="240" t="s">
        <v>176</v>
      </c>
      <c r="G106" s="238"/>
      <c r="H106" s="241">
        <v>40.78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157</v>
      </c>
      <c r="AU106" s="247" t="s">
        <v>88</v>
      </c>
      <c r="AV106" s="14" t="s">
        <v>88</v>
      </c>
      <c r="AW106" s="14" t="s">
        <v>39</v>
      </c>
      <c r="AX106" s="14" t="s">
        <v>78</v>
      </c>
      <c r="AY106" s="247" t="s">
        <v>145</v>
      </c>
    </row>
    <row r="107" spans="1:51" s="13" customFormat="1" ht="12">
      <c r="A107" s="13"/>
      <c r="B107" s="227"/>
      <c r="C107" s="228"/>
      <c r="D107" s="220" t="s">
        <v>157</v>
      </c>
      <c r="E107" s="229" t="s">
        <v>32</v>
      </c>
      <c r="F107" s="230" t="s">
        <v>177</v>
      </c>
      <c r="G107" s="228"/>
      <c r="H107" s="229" t="s">
        <v>32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157</v>
      </c>
      <c r="AU107" s="236" t="s">
        <v>88</v>
      </c>
      <c r="AV107" s="13" t="s">
        <v>86</v>
      </c>
      <c r="AW107" s="13" t="s">
        <v>39</v>
      </c>
      <c r="AX107" s="13" t="s">
        <v>78</v>
      </c>
      <c r="AY107" s="236" t="s">
        <v>145</v>
      </c>
    </row>
    <row r="108" spans="1:51" s="14" customFormat="1" ht="12">
      <c r="A108" s="14"/>
      <c r="B108" s="237"/>
      <c r="C108" s="238"/>
      <c r="D108" s="220" t="s">
        <v>157</v>
      </c>
      <c r="E108" s="239" t="s">
        <v>32</v>
      </c>
      <c r="F108" s="240" t="s">
        <v>178</v>
      </c>
      <c r="G108" s="238"/>
      <c r="H108" s="241">
        <v>637.215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157</v>
      </c>
      <c r="AU108" s="247" t="s">
        <v>88</v>
      </c>
      <c r="AV108" s="14" t="s">
        <v>88</v>
      </c>
      <c r="AW108" s="14" t="s">
        <v>39</v>
      </c>
      <c r="AX108" s="14" t="s">
        <v>78</v>
      </c>
      <c r="AY108" s="247" t="s">
        <v>145</v>
      </c>
    </row>
    <row r="109" spans="1:51" s="15" customFormat="1" ht="12">
      <c r="A109" s="15"/>
      <c r="B109" s="248"/>
      <c r="C109" s="249"/>
      <c r="D109" s="220" t="s">
        <v>157</v>
      </c>
      <c r="E109" s="250" t="s">
        <v>32</v>
      </c>
      <c r="F109" s="251" t="s">
        <v>161</v>
      </c>
      <c r="G109" s="249"/>
      <c r="H109" s="252">
        <v>677.995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157</v>
      </c>
      <c r="AU109" s="258" t="s">
        <v>88</v>
      </c>
      <c r="AV109" s="15" t="s">
        <v>151</v>
      </c>
      <c r="AW109" s="15" t="s">
        <v>39</v>
      </c>
      <c r="AX109" s="15" t="s">
        <v>86</v>
      </c>
      <c r="AY109" s="258" t="s">
        <v>145</v>
      </c>
    </row>
    <row r="110" spans="1:65" s="2" customFormat="1" ht="24.15" customHeight="1">
      <c r="A110" s="40"/>
      <c r="B110" s="41"/>
      <c r="C110" s="207" t="s">
        <v>151</v>
      </c>
      <c r="D110" s="207" t="s">
        <v>147</v>
      </c>
      <c r="E110" s="208" t="s">
        <v>179</v>
      </c>
      <c r="F110" s="209" t="s">
        <v>180</v>
      </c>
      <c r="G110" s="210" t="s">
        <v>164</v>
      </c>
      <c r="H110" s="211">
        <v>676.995</v>
      </c>
      <c r="I110" s="212"/>
      <c r="J110" s="213">
        <f>ROUND(I110*H110,2)</f>
        <v>0</v>
      </c>
      <c r="K110" s="209" t="s">
        <v>150</v>
      </c>
      <c r="L110" s="46"/>
      <c r="M110" s="214" t="s">
        <v>32</v>
      </c>
      <c r="N110" s="215" t="s">
        <v>49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151</v>
      </c>
      <c r="AT110" s="218" t="s">
        <v>147</v>
      </c>
      <c r="AU110" s="218" t="s">
        <v>88</v>
      </c>
      <c r="AY110" s="18" t="s">
        <v>145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86</v>
      </c>
      <c r="BK110" s="219">
        <f>ROUND(I110*H110,2)</f>
        <v>0</v>
      </c>
      <c r="BL110" s="18" t="s">
        <v>151</v>
      </c>
      <c r="BM110" s="218" t="s">
        <v>181</v>
      </c>
    </row>
    <row r="111" spans="1:47" s="2" customFormat="1" ht="12">
      <c r="A111" s="40"/>
      <c r="B111" s="41"/>
      <c r="C111" s="42"/>
      <c r="D111" s="220" t="s">
        <v>153</v>
      </c>
      <c r="E111" s="42"/>
      <c r="F111" s="221" t="s">
        <v>182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153</v>
      </c>
      <c r="AU111" s="18" t="s">
        <v>88</v>
      </c>
    </row>
    <row r="112" spans="1:47" s="2" customFormat="1" ht="12">
      <c r="A112" s="40"/>
      <c r="B112" s="41"/>
      <c r="C112" s="42"/>
      <c r="D112" s="225" t="s">
        <v>155</v>
      </c>
      <c r="E112" s="42"/>
      <c r="F112" s="226" t="s">
        <v>183</v>
      </c>
      <c r="G112" s="42"/>
      <c r="H112" s="42"/>
      <c r="I112" s="222"/>
      <c r="J112" s="42"/>
      <c r="K112" s="42"/>
      <c r="L112" s="46"/>
      <c r="M112" s="223"/>
      <c r="N112" s="22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155</v>
      </c>
      <c r="AU112" s="18" t="s">
        <v>88</v>
      </c>
    </row>
    <row r="113" spans="1:51" s="13" customFormat="1" ht="12">
      <c r="A113" s="13"/>
      <c r="B113" s="227"/>
      <c r="C113" s="228"/>
      <c r="D113" s="220" t="s">
        <v>157</v>
      </c>
      <c r="E113" s="229" t="s">
        <v>32</v>
      </c>
      <c r="F113" s="230" t="s">
        <v>184</v>
      </c>
      <c r="G113" s="228"/>
      <c r="H113" s="229" t="s">
        <v>32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157</v>
      </c>
      <c r="AU113" s="236" t="s">
        <v>88</v>
      </c>
      <c r="AV113" s="13" t="s">
        <v>86</v>
      </c>
      <c r="AW113" s="13" t="s">
        <v>39</v>
      </c>
      <c r="AX113" s="13" t="s">
        <v>78</v>
      </c>
      <c r="AY113" s="236" t="s">
        <v>145</v>
      </c>
    </row>
    <row r="114" spans="1:51" s="14" customFormat="1" ht="12">
      <c r="A114" s="14"/>
      <c r="B114" s="237"/>
      <c r="C114" s="238"/>
      <c r="D114" s="220" t="s">
        <v>157</v>
      </c>
      <c r="E114" s="239" t="s">
        <v>32</v>
      </c>
      <c r="F114" s="240" t="s">
        <v>185</v>
      </c>
      <c r="G114" s="238"/>
      <c r="H114" s="241">
        <v>39.78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157</v>
      </c>
      <c r="AU114" s="247" t="s">
        <v>88</v>
      </c>
      <c r="AV114" s="14" t="s">
        <v>88</v>
      </c>
      <c r="AW114" s="14" t="s">
        <v>39</v>
      </c>
      <c r="AX114" s="14" t="s">
        <v>78</v>
      </c>
      <c r="AY114" s="247" t="s">
        <v>145</v>
      </c>
    </row>
    <row r="115" spans="1:51" s="13" customFormat="1" ht="12">
      <c r="A115" s="13"/>
      <c r="B115" s="227"/>
      <c r="C115" s="228"/>
      <c r="D115" s="220" t="s">
        <v>157</v>
      </c>
      <c r="E115" s="229" t="s">
        <v>32</v>
      </c>
      <c r="F115" s="230" t="s">
        <v>186</v>
      </c>
      <c r="G115" s="228"/>
      <c r="H115" s="229" t="s">
        <v>32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157</v>
      </c>
      <c r="AU115" s="236" t="s">
        <v>88</v>
      </c>
      <c r="AV115" s="13" t="s">
        <v>86</v>
      </c>
      <c r="AW115" s="13" t="s">
        <v>39</v>
      </c>
      <c r="AX115" s="13" t="s">
        <v>78</v>
      </c>
      <c r="AY115" s="236" t="s">
        <v>145</v>
      </c>
    </row>
    <row r="116" spans="1:51" s="14" customFormat="1" ht="12">
      <c r="A116" s="14"/>
      <c r="B116" s="237"/>
      <c r="C116" s="238"/>
      <c r="D116" s="220" t="s">
        <v>157</v>
      </c>
      <c r="E116" s="239" t="s">
        <v>32</v>
      </c>
      <c r="F116" s="240" t="s">
        <v>187</v>
      </c>
      <c r="G116" s="238"/>
      <c r="H116" s="241">
        <v>337.6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157</v>
      </c>
      <c r="AU116" s="247" t="s">
        <v>88</v>
      </c>
      <c r="AV116" s="14" t="s">
        <v>88</v>
      </c>
      <c r="AW116" s="14" t="s">
        <v>39</v>
      </c>
      <c r="AX116" s="14" t="s">
        <v>78</v>
      </c>
      <c r="AY116" s="247" t="s">
        <v>145</v>
      </c>
    </row>
    <row r="117" spans="1:51" s="14" customFormat="1" ht="12">
      <c r="A117" s="14"/>
      <c r="B117" s="237"/>
      <c r="C117" s="238"/>
      <c r="D117" s="220" t="s">
        <v>157</v>
      </c>
      <c r="E117" s="239" t="s">
        <v>32</v>
      </c>
      <c r="F117" s="240" t="s">
        <v>188</v>
      </c>
      <c r="G117" s="238"/>
      <c r="H117" s="241">
        <v>297.5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157</v>
      </c>
      <c r="AU117" s="247" t="s">
        <v>88</v>
      </c>
      <c r="AV117" s="14" t="s">
        <v>88</v>
      </c>
      <c r="AW117" s="14" t="s">
        <v>39</v>
      </c>
      <c r="AX117" s="14" t="s">
        <v>78</v>
      </c>
      <c r="AY117" s="247" t="s">
        <v>145</v>
      </c>
    </row>
    <row r="118" spans="1:51" s="14" customFormat="1" ht="12">
      <c r="A118" s="14"/>
      <c r="B118" s="237"/>
      <c r="C118" s="238"/>
      <c r="D118" s="220" t="s">
        <v>157</v>
      </c>
      <c r="E118" s="239" t="s">
        <v>32</v>
      </c>
      <c r="F118" s="240" t="s">
        <v>189</v>
      </c>
      <c r="G118" s="238"/>
      <c r="H118" s="241">
        <v>0.315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157</v>
      </c>
      <c r="AU118" s="247" t="s">
        <v>88</v>
      </c>
      <c r="AV118" s="14" t="s">
        <v>88</v>
      </c>
      <c r="AW118" s="14" t="s">
        <v>39</v>
      </c>
      <c r="AX118" s="14" t="s">
        <v>78</v>
      </c>
      <c r="AY118" s="247" t="s">
        <v>145</v>
      </c>
    </row>
    <row r="119" spans="1:51" s="14" customFormat="1" ht="12">
      <c r="A119" s="14"/>
      <c r="B119" s="237"/>
      <c r="C119" s="238"/>
      <c r="D119" s="220" t="s">
        <v>157</v>
      </c>
      <c r="E119" s="239" t="s">
        <v>32</v>
      </c>
      <c r="F119" s="240" t="s">
        <v>190</v>
      </c>
      <c r="G119" s="238"/>
      <c r="H119" s="241">
        <v>1.8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157</v>
      </c>
      <c r="AU119" s="247" t="s">
        <v>88</v>
      </c>
      <c r="AV119" s="14" t="s">
        <v>88</v>
      </c>
      <c r="AW119" s="14" t="s">
        <v>39</v>
      </c>
      <c r="AX119" s="14" t="s">
        <v>78</v>
      </c>
      <c r="AY119" s="247" t="s">
        <v>145</v>
      </c>
    </row>
    <row r="120" spans="1:51" s="15" customFormat="1" ht="12">
      <c r="A120" s="15"/>
      <c r="B120" s="248"/>
      <c r="C120" s="249"/>
      <c r="D120" s="220" t="s">
        <v>157</v>
      </c>
      <c r="E120" s="250" t="s">
        <v>32</v>
      </c>
      <c r="F120" s="251" t="s">
        <v>161</v>
      </c>
      <c r="G120" s="249"/>
      <c r="H120" s="252">
        <v>676.995</v>
      </c>
      <c r="I120" s="253"/>
      <c r="J120" s="249"/>
      <c r="K120" s="249"/>
      <c r="L120" s="254"/>
      <c r="M120" s="255"/>
      <c r="N120" s="256"/>
      <c r="O120" s="256"/>
      <c r="P120" s="256"/>
      <c r="Q120" s="256"/>
      <c r="R120" s="256"/>
      <c r="S120" s="256"/>
      <c r="T120" s="25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8" t="s">
        <v>157</v>
      </c>
      <c r="AU120" s="258" t="s">
        <v>88</v>
      </c>
      <c r="AV120" s="15" t="s">
        <v>151</v>
      </c>
      <c r="AW120" s="15" t="s">
        <v>39</v>
      </c>
      <c r="AX120" s="15" t="s">
        <v>86</v>
      </c>
      <c r="AY120" s="258" t="s">
        <v>145</v>
      </c>
    </row>
    <row r="121" spans="1:65" s="2" customFormat="1" ht="33" customHeight="1">
      <c r="A121" s="40"/>
      <c r="B121" s="41"/>
      <c r="C121" s="207" t="s">
        <v>191</v>
      </c>
      <c r="D121" s="207" t="s">
        <v>147</v>
      </c>
      <c r="E121" s="208" t="s">
        <v>192</v>
      </c>
      <c r="F121" s="209" t="s">
        <v>193</v>
      </c>
      <c r="G121" s="210" t="s">
        <v>194</v>
      </c>
      <c r="H121" s="211">
        <v>1152.592</v>
      </c>
      <c r="I121" s="212"/>
      <c r="J121" s="213">
        <f>ROUND(I121*H121,2)</f>
        <v>0</v>
      </c>
      <c r="K121" s="209" t="s">
        <v>150</v>
      </c>
      <c r="L121" s="46"/>
      <c r="M121" s="214" t="s">
        <v>32</v>
      </c>
      <c r="N121" s="215" t="s">
        <v>49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151</v>
      </c>
      <c r="AT121" s="218" t="s">
        <v>147</v>
      </c>
      <c r="AU121" s="218" t="s">
        <v>88</v>
      </c>
      <c r="AY121" s="18" t="s">
        <v>145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8" t="s">
        <v>86</v>
      </c>
      <c r="BK121" s="219">
        <f>ROUND(I121*H121,2)</f>
        <v>0</v>
      </c>
      <c r="BL121" s="18" t="s">
        <v>151</v>
      </c>
      <c r="BM121" s="218" t="s">
        <v>195</v>
      </c>
    </row>
    <row r="122" spans="1:47" s="2" customFormat="1" ht="12">
      <c r="A122" s="40"/>
      <c r="B122" s="41"/>
      <c r="C122" s="42"/>
      <c r="D122" s="220" t="s">
        <v>153</v>
      </c>
      <c r="E122" s="42"/>
      <c r="F122" s="221" t="s">
        <v>196</v>
      </c>
      <c r="G122" s="42"/>
      <c r="H122" s="42"/>
      <c r="I122" s="222"/>
      <c r="J122" s="42"/>
      <c r="K122" s="42"/>
      <c r="L122" s="46"/>
      <c r="M122" s="223"/>
      <c r="N122" s="22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153</v>
      </c>
      <c r="AU122" s="18" t="s">
        <v>88</v>
      </c>
    </row>
    <row r="123" spans="1:47" s="2" customFormat="1" ht="12">
      <c r="A123" s="40"/>
      <c r="B123" s="41"/>
      <c r="C123" s="42"/>
      <c r="D123" s="225" t="s">
        <v>155</v>
      </c>
      <c r="E123" s="42"/>
      <c r="F123" s="226" t="s">
        <v>197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155</v>
      </c>
      <c r="AU123" s="18" t="s">
        <v>88</v>
      </c>
    </row>
    <row r="124" spans="1:51" s="14" customFormat="1" ht="12">
      <c r="A124" s="14"/>
      <c r="B124" s="237"/>
      <c r="C124" s="238"/>
      <c r="D124" s="220" t="s">
        <v>157</v>
      </c>
      <c r="E124" s="238"/>
      <c r="F124" s="240" t="s">
        <v>198</v>
      </c>
      <c r="G124" s="238"/>
      <c r="H124" s="241">
        <v>1152.592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157</v>
      </c>
      <c r="AU124" s="247" t="s">
        <v>88</v>
      </c>
      <c r="AV124" s="14" t="s">
        <v>88</v>
      </c>
      <c r="AW124" s="14" t="s">
        <v>4</v>
      </c>
      <c r="AX124" s="14" t="s">
        <v>86</v>
      </c>
      <c r="AY124" s="247" t="s">
        <v>145</v>
      </c>
    </row>
    <row r="125" spans="1:65" s="2" customFormat="1" ht="16.5" customHeight="1">
      <c r="A125" s="40"/>
      <c r="B125" s="41"/>
      <c r="C125" s="207" t="s">
        <v>199</v>
      </c>
      <c r="D125" s="207" t="s">
        <v>147</v>
      </c>
      <c r="E125" s="208" t="s">
        <v>200</v>
      </c>
      <c r="F125" s="209" t="s">
        <v>201</v>
      </c>
      <c r="G125" s="210" t="s">
        <v>164</v>
      </c>
      <c r="H125" s="211">
        <v>677.995</v>
      </c>
      <c r="I125" s="212"/>
      <c r="J125" s="213">
        <f>ROUND(I125*H125,2)</f>
        <v>0</v>
      </c>
      <c r="K125" s="209" t="s">
        <v>150</v>
      </c>
      <c r="L125" s="46"/>
      <c r="M125" s="214" t="s">
        <v>32</v>
      </c>
      <c r="N125" s="215" t="s">
        <v>49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151</v>
      </c>
      <c r="AT125" s="218" t="s">
        <v>147</v>
      </c>
      <c r="AU125" s="218" t="s">
        <v>88</v>
      </c>
      <c r="AY125" s="18" t="s">
        <v>145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8" t="s">
        <v>86</v>
      </c>
      <c r="BK125" s="219">
        <f>ROUND(I125*H125,2)</f>
        <v>0</v>
      </c>
      <c r="BL125" s="18" t="s">
        <v>151</v>
      </c>
      <c r="BM125" s="218" t="s">
        <v>202</v>
      </c>
    </row>
    <row r="126" spans="1:47" s="2" customFormat="1" ht="12">
      <c r="A126" s="40"/>
      <c r="B126" s="41"/>
      <c r="C126" s="42"/>
      <c r="D126" s="220" t="s">
        <v>153</v>
      </c>
      <c r="E126" s="42"/>
      <c r="F126" s="221" t="s">
        <v>203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153</v>
      </c>
      <c r="AU126" s="18" t="s">
        <v>88</v>
      </c>
    </row>
    <row r="127" spans="1:47" s="2" customFormat="1" ht="12">
      <c r="A127" s="40"/>
      <c r="B127" s="41"/>
      <c r="C127" s="42"/>
      <c r="D127" s="225" t="s">
        <v>155</v>
      </c>
      <c r="E127" s="42"/>
      <c r="F127" s="226" t="s">
        <v>204</v>
      </c>
      <c r="G127" s="42"/>
      <c r="H127" s="42"/>
      <c r="I127" s="222"/>
      <c r="J127" s="42"/>
      <c r="K127" s="42"/>
      <c r="L127" s="46"/>
      <c r="M127" s="223"/>
      <c r="N127" s="22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155</v>
      </c>
      <c r="AU127" s="18" t="s">
        <v>88</v>
      </c>
    </row>
    <row r="128" spans="1:65" s="2" customFormat="1" ht="24.15" customHeight="1">
      <c r="A128" s="40"/>
      <c r="B128" s="41"/>
      <c r="C128" s="207" t="s">
        <v>205</v>
      </c>
      <c r="D128" s="207" t="s">
        <v>147</v>
      </c>
      <c r="E128" s="208" t="s">
        <v>206</v>
      </c>
      <c r="F128" s="209" t="s">
        <v>207</v>
      </c>
      <c r="G128" s="210" t="s">
        <v>164</v>
      </c>
      <c r="H128" s="211">
        <v>21.42</v>
      </c>
      <c r="I128" s="212"/>
      <c r="J128" s="213">
        <f>ROUND(I128*H128,2)</f>
        <v>0</v>
      </c>
      <c r="K128" s="209" t="s">
        <v>150</v>
      </c>
      <c r="L128" s="46"/>
      <c r="M128" s="214" t="s">
        <v>32</v>
      </c>
      <c r="N128" s="215" t="s">
        <v>49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151</v>
      </c>
      <c r="AT128" s="218" t="s">
        <v>147</v>
      </c>
      <c r="AU128" s="218" t="s">
        <v>88</v>
      </c>
      <c r="AY128" s="18" t="s">
        <v>145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8" t="s">
        <v>86</v>
      </c>
      <c r="BK128" s="219">
        <f>ROUND(I128*H128,2)</f>
        <v>0</v>
      </c>
      <c r="BL128" s="18" t="s">
        <v>151</v>
      </c>
      <c r="BM128" s="218" t="s">
        <v>208</v>
      </c>
    </row>
    <row r="129" spans="1:47" s="2" customFormat="1" ht="12">
      <c r="A129" s="40"/>
      <c r="B129" s="41"/>
      <c r="C129" s="42"/>
      <c r="D129" s="220" t="s">
        <v>153</v>
      </c>
      <c r="E129" s="42"/>
      <c r="F129" s="221" t="s">
        <v>209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153</v>
      </c>
      <c r="AU129" s="18" t="s">
        <v>88</v>
      </c>
    </row>
    <row r="130" spans="1:47" s="2" customFormat="1" ht="12">
      <c r="A130" s="40"/>
      <c r="B130" s="41"/>
      <c r="C130" s="42"/>
      <c r="D130" s="225" t="s">
        <v>155</v>
      </c>
      <c r="E130" s="42"/>
      <c r="F130" s="226" t="s">
        <v>210</v>
      </c>
      <c r="G130" s="42"/>
      <c r="H130" s="42"/>
      <c r="I130" s="222"/>
      <c r="J130" s="42"/>
      <c r="K130" s="42"/>
      <c r="L130" s="46"/>
      <c r="M130" s="223"/>
      <c r="N130" s="22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155</v>
      </c>
      <c r="AU130" s="18" t="s">
        <v>88</v>
      </c>
    </row>
    <row r="131" spans="1:51" s="13" customFormat="1" ht="12">
      <c r="A131" s="13"/>
      <c r="B131" s="227"/>
      <c r="C131" s="228"/>
      <c r="D131" s="220" t="s">
        <v>157</v>
      </c>
      <c r="E131" s="229" t="s">
        <v>32</v>
      </c>
      <c r="F131" s="230" t="s">
        <v>211</v>
      </c>
      <c r="G131" s="228"/>
      <c r="H131" s="229" t="s">
        <v>32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157</v>
      </c>
      <c r="AU131" s="236" t="s">
        <v>88</v>
      </c>
      <c r="AV131" s="13" t="s">
        <v>86</v>
      </c>
      <c r="AW131" s="13" t="s">
        <v>39</v>
      </c>
      <c r="AX131" s="13" t="s">
        <v>78</v>
      </c>
      <c r="AY131" s="236" t="s">
        <v>145</v>
      </c>
    </row>
    <row r="132" spans="1:51" s="14" customFormat="1" ht="12">
      <c r="A132" s="14"/>
      <c r="B132" s="237"/>
      <c r="C132" s="238"/>
      <c r="D132" s="220" t="s">
        <v>157</v>
      </c>
      <c r="E132" s="239" t="s">
        <v>32</v>
      </c>
      <c r="F132" s="240" t="s">
        <v>212</v>
      </c>
      <c r="G132" s="238"/>
      <c r="H132" s="241">
        <v>21.42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157</v>
      </c>
      <c r="AU132" s="247" t="s">
        <v>88</v>
      </c>
      <c r="AV132" s="14" t="s">
        <v>88</v>
      </c>
      <c r="AW132" s="14" t="s">
        <v>39</v>
      </c>
      <c r="AX132" s="14" t="s">
        <v>78</v>
      </c>
      <c r="AY132" s="247" t="s">
        <v>145</v>
      </c>
    </row>
    <row r="133" spans="1:51" s="15" customFormat="1" ht="12">
      <c r="A133" s="15"/>
      <c r="B133" s="248"/>
      <c r="C133" s="249"/>
      <c r="D133" s="220" t="s">
        <v>157</v>
      </c>
      <c r="E133" s="250" t="s">
        <v>32</v>
      </c>
      <c r="F133" s="251" t="s">
        <v>161</v>
      </c>
      <c r="G133" s="249"/>
      <c r="H133" s="252">
        <v>21.42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8" t="s">
        <v>157</v>
      </c>
      <c r="AU133" s="258" t="s">
        <v>88</v>
      </c>
      <c r="AV133" s="15" t="s">
        <v>151</v>
      </c>
      <c r="AW133" s="15" t="s">
        <v>39</v>
      </c>
      <c r="AX133" s="15" t="s">
        <v>86</v>
      </c>
      <c r="AY133" s="258" t="s">
        <v>145</v>
      </c>
    </row>
    <row r="134" spans="1:65" s="2" customFormat="1" ht="24.15" customHeight="1">
      <c r="A134" s="40"/>
      <c r="B134" s="41"/>
      <c r="C134" s="207" t="s">
        <v>213</v>
      </c>
      <c r="D134" s="207" t="s">
        <v>147</v>
      </c>
      <c r="E134" s="208" t="s">
        <v>214</v>
      </c>
      <c r="F134" s="209" t="s">
        <v>215</v>
      </c>
      <c r="G134" s="210" t="s">
        <v>102</v>
      </c>
      <c r="H134" s="211">
        <v>374</v>
      </c>
      <c r="I134" s="212"/>
      <c r="J134" s="213">
        <f>ROUND(I134*H134,2)</f>
        <v>0</v>
      </c>
      <c r="K134" s="209" t="s">
        <v>150</v>
      </c>
      <c r="L134" s="46"/>
      <c r="M134" s="214" t="s">
        <v>32</v>
      </c>
      <c r="N134" s="215" t="s">
        <v>49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151</v>
      </c>
      <c r="AT134" s="218" t="s">
        <v>147</v>
      </c>
      <c r="AU134" s="218" t="s">
        <v>88</v>
      </c>
      <c r="AY134" s="18" t="s">
        <v>145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86</v>
      </c>
      <c r="BK134" s="219">
        <f>ROUND(I134*H134,2)</f>
        <v>0</v>
      </c>
      <c r="BL134" s="18" t="s">
        <v>151</v>
      </c>
      <c r="BM134" s="218" t="s">
        <v>216</v>
      </c>
    </row>
    <row r="135" spans="1:47" s="2" customFormat="1" ht="12">
      <c r="A135" s="40"/>
      <c r="B135" s="41"/>
      <c r="C135" s="42"/>
      <c r="D135" s="220" t="s">
        <v>153</v>
      </c>
      <c r="E135" s="42"/>
      <c r="F135" s="221" t="s">
        <v>217</v>
      </c>
      <c r="G135" s="42"/>
      <c r="H135" s="42"/>
      <c r="I135" s="222"/>
      <c r="J135" s="42"/>
      <c r="K135" s="42"/>
      <c r="L135" s="46"/>
      <c r="M135" s="223"/>
      <c r="N135" s="22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153</v>
      </c>
      <c r="AU135" s="18" t="s">
        <v>88</v>
      </c>
    </row>
    <row r="136" spans="1:47" s="2" customFormat="1" ht="12">
      <c r="A136" s="40"/>
      <c r="B136" s="41"/>
      <c r="C136" s="42"/>
      <c r="D136" s="225" t="s">
        <v>155</v>
      </c>
      <c r="E136" s="42"/>
      <c r="F136" s="226" t="s">
        <v>218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155</v>
      </c>
      <c r="AU136" s="18" t="s">
        <v>88</v>
      </c>
    </row>
    <row r="137" spans="1:51" s="14" customFormat="1" ht="12">
      <c r="A137" s="14"/>
      <c r="B137" s="237"/>
      <c r="C137" s="238"/>
      <c r="D137" s="220" t="s">
        <v>157</v>
      </c>
      <c r="E137" s="239" t="s">
        <v>32</v>
      </c>
      <c r="F137" s="240" t="s">
        <v>105</v>
      </c>
      <c r="G137" s="238"/>
      <c r="H137" s="241">
        <v>115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157</v>
      </c>
      <c r="AU137" s="247" t="s">
        <v>88</v>
      </c>
      <c r="AV137" s="14" t="s">
        <v>88</v>
      </c>
      <c r="AW137" s="14" t="s">
        <v>39</v>
      </c>
      <c r="AX137" s="14" t="s">
        <v>78</v>
      </c>
      <c r="AY137" s="247" t="s">
        <v>145</v>
      </c>
    </row>
    <row r="138" spans="1:51" s="14" customFormat="1" ht="12">
      <c r="A138" s="14"/>
      <c r="B138" s="237"/>
      <c r="C138" s="238"/>
      <c r="D138" s="220" t="s">
        <v>157</v>
      </c>
      <c r="E138" s="239" t="s">
        <v>32</v>
      </c>
      <c r="F138" s="240" t="s">
        <v>108</v>
      </c>
      <c r="G138" s="238"/>
      <c r="H138" s="241">
        <v>259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157</v>
      </c>
      <c r="AU138" s="247" t="s">
        <v>88</v>
      </c>
      <c r="AV138" s="14" t="s">
        <v>88</v>
      </c>
      <c r="AW138" s="14" t="s">
        <v>39</v>
      </c>
      <c r="AX138" s="14" t="s">
        <v>78</v>
      </c>
      <c r="AY138" s="247" t="s">
        <v>145</v>
      </c>
    </row>
    <row r="139" spans="1:51" s="15" customFormat="1" ht="12">
      <c r="A139" s="15"/>
      <c r="B139" s="248"/>
      <c r="C139" s="249"/>
      <c r="D139" s="220" t="s">
        <v>157</v>
      </c>
      <c r="E139" s="250" t="s">
        <v>32</v>
      </c>
      <c r="F139" s="251" t="s">
        <v>161</v>
      </c>
      <c r="G139" s="249"/>
      <c r="H139" s="252">
        <v>374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8" t="s">
        <v>157</v>
      </c>
      <c r="AU139" s="258" t="s">
        <v>88</v>
      </c>
      <c r="AV139" s="15" t="s">
        <v>151</v>
      </c>
      <c r="AW139" s="15" t="s">
        <v>39</v>
      </c>
      <c r="AX139" s="15" t="s">
        <v>86</v>
      </c>
      <c r="AY139" s="258" t="s">
        <v>145</v>
      </c>
    </row>
    <row r="140" spans="1:63" s="12" customFormat="1" ht="22.8" customHeight="1">
      <c r="A140" s="12"/>
      <c r="B140" s="191"/>
      <c r="C140" s="192"/>
      <c r="D140" s="193" t="s">
        <v>77</v>
      </c>
      <c r="E140" s="205" t="s">
        <v>151</v>
      </c>
      <c r="F140" s="205" t="s">
        <v>219</v>
      </c>
      <c r="G140" s="192"/>
      <c r="H140" s="192"/>
      <c r="I140" s="195"/>
      <c r="J140" s="206">
        <f>BK140</f>
        <v>0</v>
      </c>
      <c r="K140" s="192"/>
      <c r="L140" s="197"/>
      <c r="M140" s="198"/>
      <c r="N140" s="199"/>
      <c r="O140" s="199"/>
      <c r="P140" s="200">
        <f>SUM(P141:P147)</f>
        <v>0</v>
      </c>
      <c r="Q140" s="199"/>
      <c r="R140" s="200">
        <f>SUM(R141:R147)</f>
        <v>0</v>
      </c>
      <c r="S140" s="199"/>
      <c r="T140" s="201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86</v>
      </c>
      <c r="AT140" s="203" t="s">
        <v>77</v>
      </c>
      <c r="AU140" s="203" t="s">
        <v>86</v>
      </c>
      <c r="AY140" s="202" t="s">
        <v>145</v>
      </c>
      <c r="BK140" s="204">
        <f>SUM(BK141:BK147)</f>
        <v>0</v>
      </c>
    </row>
    <row r="141" spans="1:65" s="2" customFormat="1" ht="33" customHeight="1">
      <c r="A141" s="40"/>
      <c r="B141" s="41"/>
      <c r="C141" s="207" t="s">
        <v>220</v>
      </c>
      <c r="D141" s="207" t="s">
        <v>147</v>
      </c>
      <c r="E141" s="208" t="s">
        <v>221</v>
      </c>
      <c r="F141" s="209" t="s">
        <v>222</v>
      </c>
      <c r="G141" s="210" t="s">
        <v>164</v>
      </c>
      <c r="H141" s="211">
        <v>6.12</v>
      </c>
      <c r="I141" s="212"/>
      <c r="J141" s="213">
        <f>ROUND(I141*H141,2)</f>
        <v>0</v>
      </c>
      <c r="K141" s="209" t="s">
        <v>150</v>
      </c>
      <c r="L141" s="46"/>
      <c r="M141" s="214" t="s">
        <v>32</v>
      </c>
      <c r="N141" s="215" t="s">
        <v>49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151</v>
      </c>
      <c r="AT141" s="218" t="s">
        <v>147</v>
      </c>
      <c r="AU141" s="218" t="s">
        <v>88</v>
      </c>
      <c r="AY141" s="18" t="s">
        <v>145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86</v>
      </c>
      <c r="BK141" s="219">
        <f>ROUND(I141*H141,2)</f>
        <v>0</v>
      </c>
      <c r="BL141" s="18" t="s">
        <v>151</v>
      </c>
      <c r="BM141" s="218" t="s">
        <v>223</v>
      </c>
    </row>
    <row r="142" spans="1:47" s="2" customFormat="1" ht="12">
      <c r="A142" s="40"/>
      <c r="B142" s="41"/>
      <c r="C142" s="42"/>
      <c r="D142" s="220" t="s">
        <v>153</v>
      </c>
      <c r="E142" s="42"/>
      <c r="F142" s="221" t="s">
        <v>224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153</v>
      </c>
      <c r="AU142" s="18" t="s">
        <v>88</v>
      </c>
    </row>
    <row r="143" spans="1:47" s="2" customFormat="1" ht="12">
      <c r="A143" s="40"/>
      <c r="B143" s="41"/>
      <c r="C143" s="42"/>
      <c r="D143" s="225" t="s">
        <v>155</v>
      </c>
      <c r="E143" s="42"/>
      <c r="F143" s="226" t="s">
        <v>225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155</v>
      </c>
      <c r="AU143" s="18" t="s">
        <v>88</v>
      </c>
    </row>
    <row r="144" spans="1:51" s="13" customFormat="1" ht="12">
      <c r="A144" s="13"/>
      <c r="B144" s="227"/>
      <c r="C144" s="228"/>
      <c r="D144" s="220" t="s">
        <v>157</v>
      </c>
      <c r="E144" s="229" t="s">
        <v>32</v>
      </c>
      <c r="F144" s="230" t="s">
        <v>226</v>
      </c>
      <c r="G144" s="228"/>
      <c r="H144" s="229" t="s">
        <v>32</v>
      </c>
      <c r="I144" s="231"/>
      <c r="J144" s="228"/>
      <c r="K144" s="228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157</v>
      </c>
      <c r="AU144" s="236" t="s">
        <v>88</v>
      </c>
      <c r="AV144" s="13" t="s">
        <v>86</v>
      </c>
      <c r="AW144" s="13" t="s">
        <v>39</v>
      </c>
      <c r="AX144" s="13" t="s">
        <v>78</v>
      </c>
      <c r="AY144" s="236" t="s">
        <v>145</v>
      </c>
    </row>
    <row r="145" spans="1:51" s="14" customFormat="1" ht="12">
      <c r="A145" s="14"/>
      <c r="B145" s="237"/>
      <c r="C145" s="238"/>
      <c r="D145" s="220" t="s">
        <v>157</v>
      </c>
      <c r="E145" s="239" t="s">
        <v>32</v>
      </c>
      <c r="F145" s="240" t="s">
        <v>227</v>
      </c>
      <c r="G145" s="238"/>
      <c r="H145" s="241">
        <v>5.4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157</v>
      </c>
      <c r="AU145" s="247" t="s">
        <v>88</v>
      </c>
      <c r="AV145" s="14" t="s">
        <v>88</v>
      </c>
      <c r="AW145" s="14" t="s">
        <v>39</v>
      </c>
      <c r="AX145" s="14" t="s">
        <v>78</v>
      </c>
      <c r="AY145" s="247" t="s">
        <v>145</v>
      </c>
    </row>
    <row r="146" spans="1:51" s="14" customFormat="1" ht="12">
      <c r="A146" s="14"/>
      <c r="B146" s="237"/>
      <c r="C146" s="238"/>
      <c r="D146" s="220" t="s">
        <v>157</v>
      </c>
      <c r="E146" s="239" t="s">
        <v>32</v>
      </c>
      <c r="F146" s="240" t="s">
        <v>228</v>
      </c>
      <c r="G146" s="238"/>
      <c r="H146" s="241">
        <v>0.72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157</v>
      </c>
      <c r="AU146" s="247" t="s">
        <v>88</v>
      </c>
      <c r="AV146" s="14" t="s">
        <v>88</v>
      </c>
      <c r="AW146" s="14" t="s">
        <v>39</v>
      </c>
      <c r="AX146" s="14" t="s">
        <v>78</v>
      </c>
      <c r="AY146" s="247" t="s">
        <v>145</v>
      </c>
    </row>
    <row r="147" spans="1:51" s="15" customFormat="1" ht="12">
      <c r="A147" s="15"/>
      <c r="B147" s="248"/>
      <c r="C147" s="249"/>
      <c r="D147" s="220" t="s">
        <v>157</v>
      </c>
      <c r="E147" s="250" t="s">
        <v>32</v>
      </c>
      <c r="F147" s="251" t="s">
        <v>161</v>
      </c>
      <c r="G147" s="249"/>
      <c r="H147" s="252">
        <v>6.12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157</v>
      </c>
      <c r="AU147" s="258" t="s">
        <v>88</v>
      </c>
      <c r="AV147" s="15" t="s">
        <v>151</v>
      </c>
      <c r="AW147" s="15" t="s">
        <v>39</v>
      </c>
      <c r="AX147" s="15" t="s">
        <v>86</v>
      </c>
      <c r="AY147" s="258" t="s">
        <v>145</v>
      </c>
    </row>
    <row r="148" spans="1:63" s="12" customFormat="1" ht="22.8" customHeight="1">
      <c r="A148" s="12"/>
      <c r="B148" s="191"/>
      <c r="C148" s="192"/>
      <c r="D148" s="193" t="s">
        <v>77</v>
      </c>
      <c r="E148" s="205" t="s">
        <v>191</v>
      </c>
      <c r="F148" s="205" t="s">
        <v>229</v>
      </c>
      <c r="G148" s="192"/>
      <c r="H148" s="192"/>
      <c r="I148" s="195"/>
      <c r="J148" s="206">
        <f>BK148</f>
        <v>0</v>
      </c>
      <c r="K148" s="192"/>
      <c r="L148" s="197"/>
      <c r="M148" s="198"/>
      <c r="N148" s="199"/>
      <c r="O148" s="199"/>
      <c r="P148" s="200">
        <f>SUM(P149:P210)</f>
        <v>0</v>
      </c>
      <c r="Q148" s="199"/>
      <c r="R148" s="200">
        <f>SUM(R149:R210)</f>
        <v>523.476</v>
      </c>
      <c r="S148" s="199"/>
      <c r="T148" s="201">
        <f>SUM(T149:T210)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86</v>
      </c>
      <c r="AT148" s="203" t="s">
        <v>77</v>
      </c>
      <c r="AU148" s="203" t="s">
        <v>86</v>
      </c>
      <c r="AY148" s="202" t="s">
        <v>145</v>
      </c>
      <c r="BK148" s="204">
        <f>SUM(BK149:BK210)</f>
        <v>0</v>
      </c>
    </row>
    <row r="149" spans="1:65" s="2" customFormat="1" ht="24.15" customHeight="1">
      <c r="A149" s="40"/>
      <c r="B149" s="41"/>
      <c r="C149" s="207" t="s">
        <v>230</v>
      </c>
      <c r="D149" s="207" t="s">
        <v>147</v>
      </c>
      <c r="E149" s="208" t="s">
        <v>231</v>
      </c>
      <c r="F149" s="209" t="s">
        <v>232</v>
      </c>
      <c r="G149" s="210" t="s">
        <v>102</v>
      </c>
      <c r="H149" s="211">
        <v>259</v>
      </c>
      <c r="I149" s="212"/>
      <c r="J149" s="213">
        <f>ROUND(I149*H149,2)</f>
        <v>0</v>
      </c>
      <c r="K149" s="209" t="s">
        <v>150</v>
      </c>
      <c r="L149" s="46"/>
      <c r="M149" s="214" t="s">
        <v>32</v>
      </c>
      <c r="N149" s="215" t="s">
        <v>49</v>
      </c>
      <c r="O149" s="86"/>
      <c r="P149" s="216">
        <f>O149*H149</f>
        <v>0</v>
      </c>
      <c r="Q149" s="216">
        <v>0.324</v>
      </c>
      <c r="R149" s="216">
        <f>Q149*H149</f>
        <v>83.916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151</v>
      </c>
      <c r="AT149" s="218" t="s">
        <v>147</v>
      </c>
      <c r="AU149" s="218" t="s">
        <v>88</v>
      </c>
      <c r="AY149" s="18" t="s">
        <v>145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8" t="s">
        <v>86</v>
      </c>
      <c r="BK149" s="219">
        <f>ROUND(I149*H149,2)</f>
        <v>0</v>
      </c>
      <c r="BL149" s="18" t="s">
        <v>151</v>
      </c>
      <c r="BM149" s="218" t="s">
        <v>233</v>
      </c>
    </row>
    <row r="150" spans="1:47" s="2" customFormat="1" ht="12">
      <c r="A150" s="40"/>
      <c r="B150" s="41"/>
      <c r="C150" s="42"/>
      <c r="D150" s="220" t="s">
        <v>153</v>
      </c>
      <c r="E150" s="42"/>
      <c r="F150" s="221" t="s">
        <v>234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153</v>
      </c>
      <c r="AU150" s="18" t="s">
        <v>88</v>
      </c>
    </row>
    <row r="151" spans="1:47" s="2" customFormat="1" ht="12">
      <c r="A151" s="40"/>
      <c r="B151" s="41"/>
      <c r="C151" s="42"/>
      <c r="D151" s="225" t="s">
        <v>155</v>
      </c>
      <c r="E151" s="42"/>
      <c r="F151" s="226" t="s">
        <v>235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155</v>
      </c>
      <c r="AU151" s="18" t="s">
        <v>88</v>
      </c>
    </row>
    <row r="152" spans="1:51" s="14" customFormat="1" ht="12">
      <c r="A152" s="14"/>
      <c r="B152" s="237"/>
      <c r="C152" s="238"/>
      <c r="D152" s="220" t="s">
        <v>157</v>
      </c>
      <c r="E152" s="239" t="s">
        <v>32</v>
      </c>
      <c r="F152" s="240" t="s">
        <v>108</v>
      </c>
      <c r="G152" s="238"/>
      <c r="H152" s="241">
        <v>259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157</v>
      </c>
      <c r="AU152" s="247" t="s">
        <v>88</v>
      </c>
      <c r="AV152" s="14" t="s">
        <v>88</v>
      </c>
      <c r="AW152" s="14" t="s">
        <v>39</v>
      </c>
      <c r="AX152" s="14" t="s">
        <v>78</v>
      </c>
      <c r="AY152" s="247" t="s">
        <v>145</v>
      </c>
    </row>
    <row r="153" spans="1:51" s="15" customFormat="1" ht="12">
      <c r="A153" s="15"/>
      <c r="B153" s="248"/>
      <c r="C153" s="249"/>
      <c r="D153" s="220" t="s">
        <v>157</v>
      </c>
      <c r="E153" s="250" t="s">
        <v>32</v>
      </c>
      <c r="F153" s="251" t="s">
        <v>161</v>
      </c>
      <c r="G153" s="249"/>
      <c r="H153" s="252">
        <v>259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8" t="s">
        <v>157</v>
      </c>
      <c r="AU153" s="258" t="s">
        <v>88</v>
      </c>
      <c r="AV153" s="15" t="s">
        <v>151</v>
      </c>
      <c r="AW153" s="15" t="s">
        <v>39</v>
      </c>
      <c r="AX153" s="15" t="s">
        <v>86</v>
      </c>
      <c r="AY153" s="258" t="s">
        <v>145</v>
      </c>
    </row>
    <row r="154" spans="1:65" s="2" customFormat="1" ht="33" customHeight="1">
      <c r="A154" s="40"/>
      <c r="B154" s="41"/>
      <c r="C154" s="207" t="s">
        <v>236</v>
      </c>
      <c r="D154" s="207" t="s">
        <v>147</v>
      </c>
      <c r="E154" s="208" t="s">
        <v>237</v>
      </c>
      <c r="F154" s="209" t="s">
        <v>238</v>
      </c>
      <c r="G154" s="210" t="s">
        <v>102</v>
      </c>
      <c r="H154" s="211">
        <v>13573.95</v>
      </c>
      <c r="I154" s="212"/>
      <c r="J154" s="213">
        <f>ROUND(I154*H154,2)</f>
        <v>0</v>
      </c>
      <c r="K154" s="209" t="s">
        <v>150</v>
      </c>
      <c r="L154" s="46"/>
      <c r="M154" s="214" t="s">
        <v>32</v>
      </c>
      <c r="N154" s="215" t="s">
        <v>49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151</v>
      </c>
      <c r="AT154" s="218" t="s">
        <v>147</v>
      </c>
      <c r="AU154" s="218" t="s">
        <v>88</v>
      </c>
      <c r="AY154" s="18" t="s">
        <v>145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8" t="s">
        <v>86</v>
      </c>
      <c r="BK154" s="219">
        <f>ROUND(I154*H154,2)</f>
        <v>0</v>
      </c>
      <c r="BL154" s="18" t="s">
        <v>151</v>
      </c>
      <c r="BM154" s="218" t="s">
        <v>239</v>
      </c>
    </row>
    <row r="155" spans="1:47" s="2" customFormat="1" ht="12">
      <c r="A155" s="40"/>
      <c r="B155" s="41"/>
      <c r="C155" s="42"/>
      <c r="D155" s="220" t="s">
        <v>153</v>
      </c>
      <c r="E155" s="42"/>
      <c r="F155" s="221" t="s">
        <v>240</v>
      </c>
      <c r="G155" s="42"/>
      <c r="H155" s="42"/>
      <c r="I155" s="222"/>
      <c r="J155" s="42"/>
      <c r="K155" s="42"/>
      <c r="L155" s="46"/>
      <c r="M155" s="223"/>
      <c r="N155" s="224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153</v>
      </c>
      <c r="AU155" s="18" t="s">
        <v>88</v>
      </c>
    </row>
    <row r="156" spans="1:47" s="2" customFormat="1" ht="12">
      <c r="A156" s="40"/>
      <c r="B156" s="41"/>
      <c r="C156" s="42"/>
      <c r="D156" s="225" t="s">
        <v>155</v>
      </c>
      <c r="E156" s="42"/>
      <c r="F156" s="226" t="s">
        <v>241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155</v>
      </c>
      <c r="AU156" s="18" t="s">
        <v>88</v>
      </c>
    </row>
    <row r="157" spans="1:51" s="13" customFormat="1" ht="12">
      <c r="A157" s="13"/>
      <c r="B157" s="227"/>
      <c r="C157" s="228"/>
      <c r="D157" s="220" t="s">
        <v>157</v>
      </c>
      <c r="E157" s="229" t="s">
        <v>32</v>
      </c>
      <c r="F157" s="230" t="s">
        <v>242</v>
      </c>
      <c r="G157" s="228"/>
      <c r="H157" s="229" t="s">
        <v>32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157</v>
      </c>
      <c r="AU157" s="236" t="s">
        <v>88</v>
      </c>
      <c r="AV157" s="13" t="s">
        <v>86</v>
      </c>
      <c r="AW157" s="13" t="s">
        <v>39</v>
      </c>
      <c r="AX157" s="13" t="s">
        <v>78</v>
      </c>
      <c r="AY157" s="236" t="s">
        <v>145</v>
      </c>
    </row>
    <row r="158" spans="1:51" s="14" customFormat="1" ht="12">
      <c r="A158" s="14"/>
      <c r="B158" s="237"/>
      <c r="C158" s="238"/>
      <c r="D158" s="220" t="s">
        <v>157</v>
      </c>
      <c r="E158" s="239" t="s">
        <v>32</v>
      </c>
      <c r="F158" s="240" t="s">
        <v>243</v>
      </c>
      <c r="G158" s="238"/>
      <c r="H158" s="241">
        <v>13573.95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157</v>
      </c>
      <c r="AU158" s="247" t="s">
        <v>88</v>
      </c>
      <c r="AV158" s="14" t="s">
        <v>88</v>
      </c>
      <c r="AW158" s="14" t="s">
        <v>39</v>
      </c>
      <c r="AX158" s="14" t="s">
        <v>78</v>
      </c>
      <c r="AY158" s="247" t="s">
        <v>145</v>
      </c>
    </row>
    <row r="159" spans="1:51" s="15" customFormat="1" ht="12">
      <c r="A159" s="15"/>
      <c r="B159" s="248"/>
      <c r="C159" s="249"/>
      <c r="D159" s="220" t="s">
        <v>157</v>
      </c>
      <c r="E159" s="250" t="s">
        <v>32</v>
      </c>
      <c r="F159" s="251" t="s">
        <v>161</v>
      </c>
      <c r="G159" s="249"/>
      <c r="H159" s="252">
        <v>13573.95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157</v>
      </c>
      <c r="AU159" s="258" t="s">
        <v>88</v>
      </c>
      <c r="AV159" s="15" t="s">
        <v>151</v>
      </c>
      <c r="AW159" s="15" t="s">
        <v>39</v>
      </c>
      <c r="AX159" s="15" t="s">
        <v>86</v>
      </c>
      <c r="AY159" s="258" t="s">
        <v>145</v>
      </c>
    </row>
    <row r="160" spans="1:65" s="2" customFormat="1" ht="24.15" customHeight="1">
      <c r="A160" s="40"/>
      <c r="B160" s="41"/>
      <c r="C160" s="207" t="s">
        <v>244</v>
      </c>
      <c r="D160" s="207" t="s">
        <v>147</v>
      </c>
      <c r="E160" s="208" t="s">
        <v>245</v>
      </c>
      <c r="F160" s="209" t="s">
        <v>246</v>
      </c>
      <c r="G160" s="210" t="s">
        <v>102</v>
      </c>
      <c r="H160" s="211">
        <v>11261</v>
      </c>
      <c r="I160" s="212"/>
      <c r="J160" s="213">
        <f>ROUND(I160*H160,2)</f>
        <v>0</v>
      </c>
      <c r="K160" s="209" t="s">
        <v>150</v>
      </c>
      <c r="L160" s="46"/>
      <c r="M160" s="214" t="s">
        <v>32</v>
      </c>
      <c r="N160" s="215" t="s">
        <v>49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151</v>
      </c>
      <c r="AT160" s="218" t="s">
        <v>147</v>
      </c>
      <c r="AU160" s="218" t="s">
        <v>88</v>
      </c>
      <c r="AY160" s="18" t="s">
        <v>145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86</v>
      </c>
      <c r="BK160" s="219">
        <f>ROUND(I160*H160,2)</f>
        <v>0</v>
      </c>
      <c r="BL160" s="18" t="s">
        <v>151</v>
      </c>
      <c r="BM160" s="218" t="s">
        <v>247</v>
      </c>
    </row>
    <row r="161" spans="1:47" s="2" customFormat="1" ht="12">
      <c r="A161" s="40"/>
      <c r="B161" s="41"/>
      <c r="C161" s="42"/>
      <c r="D161" s="220" t="s">
        <v>153</v>
      </c>
      <c r="E161" s="42"/>
      <c r="F161" s="221" t="s">
        <v>248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153</v>
      </c>
      <c r="AU161" s="18" t="s">
        <v>88</v>
      </c>
    </row>
    <row r="162" spans="1:47" s="2" customFormat="1" ht="12">
      <c r="A162" s="40"/>
      <c r="B162" s="41"/>
      <c r="C162" s="42"/>
      <c r="D162" s="225" t="s">
        <v>155</v>
      </c>
      <c r="E162" s="42"/>
      <c r="F162" s="226" t="s">
        <v>249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155</v>
      </c>
      <c r="AU162" s="18" t="s">
        <v>88</v>
      </c>
    </row>
    <row r="163" spans="1:51" s="14" customFormat="1" ht="12">
      <c r="A163" s="14"/>
      <c r="B163" s="237"/>
      <c r="C163" s="238"/>
      <c r="D163" s="220" t="s">
        <v>157</v>
      </c>
      <c r="E163" s="239" t="s">
        <v>32</v>
      </c>
      <c r="F163" s="240" t="s">
        <v>100</v>
      </c>
      <c r="G163" s="238"/>
      <c r="H163" s="241">
        <v>11146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157</v>
      </c>
      <c r="AU163" s="247" t="s">
        <v>88</v>
      </c>
      <c r="AV163" s="14" t="s">
        <v>88</v>
      </c>
      <c r="AW163" s="14" t="s">
        <v>39</v>
      </c>
      <c r="AX163" s="14" t="s">
        <v>78</v>
      </c>
      <c r="AY163" s="247" t="s">
        <v>145</v>
      </c>
    </row>
    <row r="164" spans="1:51" s="14" customFormat="1" ht="12">
      <c r="A164" s="14"/>
      <c r="B164" s="237"/>
      <c r="C164" s="238"/>
      <c r="D164" s="220" t="s">
        <v>157</v>
      </c>
      <c r="E164" s="239" t="s">
        <v>32</v>
      </c>
      <c r="F164" s="240" t="s">
        <v>105</v>
      </c>
      <c r="G164" s="238"/>
      <c r="H164" s="241">
        <v>115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157</v>
      </c>
      <c r="AU164" s="247" t="s">
        <v>88</v>
      </c>
      <c r="AV164" s="14" t="s">
        <v>88</v>
      </c>
      <c r="AW164" s="14" t="s">
        <v>39</v>
      </c>
      <c r="AX164" s="14" t="s">
        <v>78</v>
      </c>
      <c r="AY164" s="247" t="s">
        <v>145</v>
      </c>
    </row>
    <row r="165" spans="1:51" s="15" customFormat="1" ht="12">
      <c r="A165" s="15"/>
      <c r="B165" s="248"/>
      <c r="C165" s="249"/>
      <c r="D165" s="220" t="s">
        <v>157</v>
      </c>
      <c r="E165" s="250" t="s">
        <v>32</v>
      </c>
      <c r="F165" s="251" t="s">
        <v>161</v>
      </c>
      <c r="G165" s="249"/>
      <c r="H165" s="252">
        <v>11261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157</v>
      </c>
      <c r="AU165" s="258" t="s">
        <v>88</v>
      </c>
      <c r="AV165" s="15" t="s">
        <v>151</v>
      </c>
      <c r="AW165" s="15" t="s">
        <v>39</v>
      </c>
      <c r="AX165" s="15" t="s">
        <v>86</v>
      </c>
      <c r="AY165" s="258" t="s">
        <v>145</v>
      </c>
    </row>
    <row r="166" spans="1:65" s="2" customFormat="1" ht="37.8" customHeight="1">
      <c r="A166" s="40"/>
      <c r="B166" s="41"/>
      <c r="C166" s="207" t="s">
        <v>250</v>
      </c>
      <c r="D166" s="207" t="s">
        <v>147</v>
      </c>
      <c r="E166" s="208" t="s">
        <v>251</v>
      </c>
      <c r="F166" s="209" t="s">
        <v>252</v>
      </c>
      <c r="G166" s="210" t="s">
        <v>102</v>
      </c>
      <c r="H166" s="211">
        <v>13573.95</v>
      </c>
      <c r="I166" s="212"/>
      <c r="J166" s="213">
        <f>ROUND(I166*H166,2)</f>
        <v>0</v>
      </c>
      <c r="K166" s="209" t="s">
        <v>150</v>
      </c>
      <c r="L166" s="46"/>
      <c r="M166" s="214" t="s">
        <v>32</v>
      </c>
      <c r="N166" s="215" t="s">
        <v>49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151</v>
      </c>
      <c r="AT166" s="218" t="s">
        <v>147</v>
      </c>
      <c r="AU166" s="218" t="s">
        <v>88</v>
      </c>
      <c r="AY166" s="18" t="s">
        <v>145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8" t="s">
        <v>86</v>
      </c>
      <c r="BK166" s="219">
        <f>ROUND(I166*H166,2)</f>
        <v>0</v>
      </c>
      <c r="BL166" s="18" t="s">
        <v>151</v>
      </c>
      <c r="BM166" s="218" t="s">
        <v>253</v>
      </c>
    </row>
    <row r="167" spans="1:47" s="2" customFormat="1" ht="12">
      <c r="A167" s="40"/>
      <c r="B167" s="41"/>
      <c r="C167" s="42"/>
      <c r="D167" s="220" t="s">
        <v>153</v>
      </c>
      <c r="E167" s="42"/>
      <c r="F167" s="221" t="s">
        <v>254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153</v>
      </c>
      <c r="AU167" s="18" t="s">
        <v>88</v>
      </c>
    </row>
    <row r="168" spans="1:47" s="2" customFormat="1" ht="12">
      <c r="A168" s="40"/>
      <c r="B168" s="41"/>
      <c r="C168" s="42"/>
      <c r="D168" s="225" t="s">
        <v>155</v>
      </c>
      <c r="E168" s="42"/>
      <c r="F168" s="226" t="s">
        <v>255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155</v>
      </c>
      <c r="AU168" s="18" t="s">
        <v>88</v>
      </c>
    </row>
    <row r="169" spans="1:47" s="2" customFormat="1" ht="12">
      <c r="A169" s="40"/>
      <c r="B169" s="41"/>
      <c r="C169" s="42"/>
      <c r="D169" s="220" t="s">
        <v>256</v>
      </c>
      <c r="E169" s="42"/>
      <c r="F169" s="259" t="s">
        <v>257</v>
      </c>
      <c r="G169" s="42"/>
      <c r="H169" s="42"/>
      <c r="I169" s="222"/>
      <c r="J169" s="42"/>
      <c r="K169" s="42"/>
      <c r="L169" s="46"/>
      <c r="M169" s="223"/>
      <c r="N169" s="22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256</v>
      </c>
      <c r="AU169" s="18" t="s">
        <v>88</v>
      </c>
    </row>
    <row r="170" spans="1:51" s="13" customFormat="1" ht="12">
      <c r="A170" s="13"/>
      <c r="B170" s="227"/>
      <c r="C170" s="228"/>
      <c r="D170" s="220" t="s">
        <v>157</v>
      </c>
      <c r="E170" s="229" t="s">
        <v>32</v>
      </c>
      <c r="F170" s="230" t="s">
        <v>258</v>
      </c>
      <c r="G170" s="228"/>
      <c r="H170" s="229" t="s">
        <v>32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157</v>
      </c>
      <c r="AU170" s="236" t="s">
        <v>88</v>
      </c>
      <c r="AV170" s="13" t="s">
        <v>86</v>
      </c>
      <c r="AW170" s="13" t="s">
        <v>39</v>
      </c>
      <c r="AX170" s="13" t="s">
        <v>78</v>
      </c>
      <c r="AY170" s="236" t="s">
        <v>145</v>
      </c>
    </row>
    <row r="171" spans="1:51" s="14" customFormat="1" ht="12">
      <c r="A171" s="14"/>
      <c r="B171" s="237"/>
      <c r="C171" s="238"/>
      <c r="D171" s="220" t="s">
        <v>157</v>
      </c>
      <c r="E171" s="239" t="s">
        <v>32</v>
      </c>
      <c r="F171" s="240" t="s">
        <v>243</v>
      </c>
      <c r="G171" s="238"/>
      <c r="H171" s="241">
        <v>13573.95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157</v>
      </c>
      <c r="AU171" s="247" t="s">
        <v>88</v>
      </c>
      <c r="AV171" s="14" t="s">
        <v>88</v>
      </c>
      <c r="AW171" s="14" t="s">
        <v>39</v>
      </c>
      <c r="AX171" s="14" t="s">
        <v>78</v>
      </c>
      <c r="AY171" s="247" t="s">
        <v>145</v>
      </c>
    </row>
    <row r="172" spans="1:51" s="15" customFormat="1" ht="12">
      <c r="A172" s="15"/>
      <c r="B172" s="248"/>
      <c r="C172" s="249"/>
      <c r="D172" s="220" t="s">
        <v>157</v>
      </c>
      <c r="E172" s="250" t="s">
        <v>32</v>
      </c>
      <c r="F172" s="251" t="s">
        <v>161</v>
      </c>
      <c r="G172" s="249"/>
      <c r="H172" s="252">
        <v>13573.95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8" t="s">
        <v>157</v>
      </c>
      <c r="AU172" s="258" t="s">
        <v>88</v>
      </c>
      <c r="AV172" s="15" t="s">
        <v>151</v>
      </c>
      <c r="AW172" s="15" t="s">
        <v>39</v>
      </c>
      <c r="AX172" s="15" t="s">
        <v>86</v>
      </c>
      <c r="AY172" s="258" t="s">
        <v>145</v>
      </c>
    </row>
    <row r="173" spans="1:65" s="2" customFormat="1" ht="33" customHeight="1">
      <c r="A173" s="40"/>
      <c r="B173" s="41"/>
      <c r="C173" s="207" t="s">
        <v>259</v>
      </c>
      <c r="D173" s="207" t="s">
        <v>147</v>
      </c>
      <c r="E173" s="208" t="s">
        <v>260</v>
      </c>
      <c r="F173" s="209" t="s">
        <v>261</v>
      </c>
      <c r="G173" s="210" t="s">
        <v>102</v>
      </c>
      <c r="H173" s="211">
        <v>13573.95</v>
      </c>
      <c r="I173" s="212"/>
      <c r="J173" s="213">
        <f>ROUND(I173*H173,2)</f>
        <v>0</v>
      </c>
      <c r="K173" s="209" t="s">
        <v>32</v>
      </c>
      <c r="L173" s="46"/>
      <c r="M173" s="214" t="s">
        <v>32</v>
      </c>
      <c r="N173" s="215" t="s">
        <v>49</v>
      </c>
      <c r="O173" s="86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8" t="s">
        <v>151</v>
      </c>
      <c r="AT173" s="218" t="s">
        <v>147</v>
      </c>
      <c r="AU173" s="218" t="s">
        <v>88</v>
      </c>
      <c r="AY173" s="18" t="s">
        <v>145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8" t="s">
        <v>86</v>
      </c>
      <c r="BK173" s="219">
        <f>ROUND(I173*H173,2)</f>
        <v>0</v>
      </c>
      <c r="BL173" s="18" t="s">
        <v>151</v>
      </c>
      <c r="BM173" s="218" t="s">
        <v>262</v>
      </c>
    </row>
    <row r="174" spans="1:47" s="2" customFormat="1" ht="12">
      <c r="A174" s="40"/>
      <c r="B174" s="41"/>
      <c r="C174" s="42"/>
      <c r="D174" s="220" t="s">
        <v>153</v>
      </c>
      <c r="E174" s="42"/>
      <c r="F174" s="221" t="s">
        <v>263</v>
      </c>
      <c r="G174" s="42"/>
      <c r="H174" s="42"/>
      <c r="I174" s="222"/>
      <c r="J174" s="42"/>
      <c r="K174" s="42"/>
      <c r="L174" s="46"/>
      <c r="M174" s="223"/>
      <c r="N174" s="22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153</v>
      </c>
      <c r="AU174" s="18" t="s">
        <v>88</v>
      </c>
    </row>
    <row r="175" spans="1:47" s="2" customFormat="1" ht="12">
      <c r="A175" s="40"/>
      <c r="B175" s="41"/>
      <c r="C175" s="42"/>
      <c r="D175" s="220" t="s">
        <v>256</v>
      </c>
      <c r="E175" s="42"/>
      <c r="F175" s="259" t="s">
        <v>264</v>
      </c>
      <c r="G175" s="42"/>
      <c r="H175" s="42"/>
      <c r="I175" s="222"/>
      <c r="J175" s="42"/>
      <c r="K175" s="42"/>
      <c r="L175" s="46"/>
      <c r="M175" s="223"/>
      <c r="N175" s="22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256</v>
      </c>
      <c r="AU175" s="18" t="s">
        <v>88</v>
      </c>
    </row>
    <row r="176" spans="1:51" s="13" customFormat="1" ht="12">
      <c r="A176" s="13"/>
      <c r="B176" s="227"/>
      <c r="C176" s="228"/>
      <c r="D176" s="220" t="s">
        <v>157</v>
      </c>
      <c r="E176" s="229" t="s">
        <v>32</v>
      </c>
      <c r="F176" s="230" t="s">
        <v>265</v>
      </c>
      <c r="G176" s="228"/>
      <c r="H176" s="229" t="s">
        <v>32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157</v>
      </c>
      <c r="AU176" s="236" t="s">
        <v>88</v>
      </c>
      <c r="AV176" s="13" t="s">
        <v>86</v>
      </c>
      <c r="AW176" s="13" t="s">
        <v>39</v>
      </c>
      <c r="AX176" s="13" t="s">
        <v>78</v>
      </c>
      <c r="AY176" s="236" t="s">
        <v>145</v>
      </c>
    </row>
    <row r="177" spans="1:51" s="14" customFormat="1" ht="12">
      <c r="A177" s="14"/>
      <c r="B177" s="237"/>
      <c r="C177" s="238"/>
      <c r="D177" s="220" t="s">
        <v>157</v>
      </c>
      <c r="E177" s="239" t="s">
        <v>114</v>
      </c>
      <c r="F177" s="240" t="s">
        <v>243</v>
      </c>
      <c r="G177" s="238"/>
      <c r="H177" s="241">
        <v>13573.95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157</v>
      </c>
      <c r="AU177" s="247" t="s">
        <v>88</v>
      </c>
      <c r="AV177" s="14" t="s">
        <v>88</v>
      </c>
      <c r="AW177" s="14" t="s">
        <v>39</v>
      </c>
      <c r="AX177" s="14" t="s">
        <v>78</v>
      </c>
      <c r="AY177" s="247" t="s">
        <v>145</v>
      </c>
    </row>
    <row r="178" spans="1:51" s="15" customFormat="1" ht="12">
      <c r="A178" s="15"/>
      <c r="B178" s="248"/>
      <c r="C178" s="249"/>
      <c r="D178" s="220" t="s">
        <v>157</v>
      </c>
      <c r="E178" s="250" t="s">
        <v>32</v>
      </c>
      <c r="F178" s="251" t="s">
        <v>161</v>
      </c>
      <c r="G178" s="249"/>
      <c r="H178" s="252">
        <v>13573.95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157</v>
      </c>
      <c r="AU178" s="258" t="s">
        <v>88</v>
      </c>
      <c r="AV178" s="15" t="s">
        <v>151</v>
      </c>
      <c r="AW178" s="15" t="s">
        <v>39</v>
      </c>
      <c r="AX178" s="15" t="s">
        <v>86</v>
      </c>
      <c r="AY178" s="258" t="s">
        <v>145</v>
      </c>
    </row>
    <row r="179" spans="1:65" s="2" customFormat="1" ht="16.5" customHeight="1">
      <c r="A179" s="40"/>
      <c r="B179" s="41"/>
      <c r="C179" s="260" t="s">
        <v>8</v>
      </c>
      <c r="D179" s="260" t="s">
        <v>266</v>
      </c>
      <c r="E179" s="261" t="s">
        <v>267</v>
      </c>
      <c r="F179" s="262" t="s">
        <v>268</v>
      </c>
      <c r="G179" s="263" t="s">
        <v>194</v>
      </c>
      <c r="H179" s="264">
        <v>312.201</v>
      </c>
      <c r="I179" s="265"/>
      <c r="J179" s="266">
        <f>ROUND(I179*H179,2)</f>
        <v>0</v>
      </c>
      <c r="K179" s="262" t="s">
        <v>150</v>
      </c>
      <c r="L179" s="267"/>
      <c r="M179" s="268" t="s">
        <v>32</v>
      </c>
      <c r="N179" s="269" t="s">
        <v>49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213</v>
      </c>
      <c r="AT179" s="218" t="s">
        <v>266</v>
      </c>
      <c r="AU179" s="218" t="s">
        <v>88</v>
      </c>
      <c r="AY179" s="18" t="s">
        <v>145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86</v>
      </c>
      <c r="BK179" s="219">
        <f>ROUND(I179*H179,2)</f>
        <v>0</v>
      </c>
      <c r="BL179" s="18" t="s">
        <v>151</v>
      </c>
      <c r="BM179" s="218" t="s">
        <v>269</v>
      </c>
    </row>
    <row r="180" spans="1:47" s="2" customFormat="1" ht="12">
      <c r="A180" s="40"/>
      <c r="B180" s="41"/>
      <c r="C180" s="42"/>
      <c r="D180" s="220" t="s">
        <v>153</v>
      </c>
      <c r="E180" s="42"/>
      <c r="F180" s="221" t="s">
        <v>268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153</v>
      </c>
      <c r="AU180" s="18" t="s">
        <v>88</v>
      </c>
    </row>
    <row r="181" spans="1:47" s="2" customFormat="1" ht="12">
      <c r="A181" s="40"/>
      <c r="B181" s="41"/>
      <c r="C181" s="42"/>
      <c r="D181" s="220" t="s">
        <v>256</v>
      </c>
      <c r="E181" s="42"/>
      <c r="F181" s="259" t="s">
        <v>270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256</v>
      </c>
      <c r="AU181" s="18" t="s">
        <v>88</v>
      </c>
    </row>
    <row r="182" spans="1:51" s="14" customFormat="1" ht="12">
      <c r="A182" s="14"/>
      <c r="B182" s="237"/>
      <c r="C182" s="238"/>
      <c r="D182" s="220" t="s">
        <v>157</v>
      </c>
      <c r="E182" s="239" t="s">
        <v>32</v>
      </c>
      <c r="F182" s="240" t="s">
        <v>271</v>
      </c>
      <c r="G182" s="238"/>
      <c r="H182" s="241">
        <v>312.201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157</v>
      </c>
      <c r="AU182" s="247" t="s">
        <v>88</v>
      </c>
      <c r="AV182" s="14" t="s">
        <v>88</v>
      </c>
      <c r="AW182" s="14" t="s">
        <v>39</v>
      </c>
      <c r="AX182" s="14" t="s">
        <v>86</v>
      </c>
      <c r="AY182" s="247" t="s">
        <v>145</v>
      </c>
    </row>
    <row r="183" spans="1:65" s="2" customFormat="1" ht="21.75" customHeight="1">
      <c r="A183" s="40"/>
      <c r="B183" s="41"/>
      <c r="C183" s="260" t="s">
        <v>272</v>
      </c>
      <c r="D183" s="260" t="s">
        <v>266</v>
      </c>
      <c r="E183" s="261" t="s">
        <v>273</v>
      </c>
      <c r="F183" s="262" t="s">
        <v>274</v>
      </c>
      <c r="G183" s="263" t="s">
        <v>194</v>
      </c>
      <c r="H183" s="264">
        <v>218.541</v>
      </c>
      <c r="I183" s="265"/>
      <c r="J183" s="266">
        <f>ROUND(I183*H183,2)</f>
        <v>0</v>
      </c>
      <c r="K183" s="262" t="s">
        <v>150</v>
      </c>
      <c r="L183" s="267"/>
      <c r="M183" s="268" t="s">
        <v>32</v>
      </c>
      <c r="N183" s="269" t="s">
        <v>49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213</v>
      </c>
      <c r="AT183" s="218" t="s">
        <v>266</v>
      </c>
      <c r="AU183" s="218" t="s">
        <v>88</v>
      </c>
      <c r="AY183" s="18" t="s">
        <v>145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86</v>
      </c>
      <c r="BK183" s="219">
        <f>ROUND(I183*H183,2)</f>
        <v>0</v>
      </c>
      <c r="BL183" s="18" t="s">
        <v>151</v>
      </c>
      <c r="BM183" s="218" t="s">
        <v>275</v>
      </c>
    </row>
    <row r="184" spans="1:47" s="2" customFormat="1" ht="12">
      <c r="A184" s="40"/>
      <c r="B184" s="41"/>
      <c r="C184" s="42"/>
      <c r="D184" s="220" t="s">
        <v>153</v>
      </c>
      <c r="E184" s="42"/>
      <c r="F184" s="221" t="s">
        <v>274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153</v>
      </c>
      <c r="AU184" s="18" t="s">
        <v>88</v>
      </c>
    </row>
    <row r="185" spans="1:47" s="2" customFormat="1" ht="12">
      <c r="A185" s="40"/>
      <c r="B185" s="41"/>
      <c r="C185" s="42"/>
      <c r="D185" s="220" t="s">
        <v>256</v>
      </c>
      <c r="E185" s="42"/>
      <c r="F185" s="259" t="s">
        <v>276</v>
      </c>
      <c r="G185" s="42"/>
      <c r="H185" s="42"/>
      <c r="I185" s="222"/>
      <c r="J185" s="42"/>
      <c r="K185" s="42"/>
      <c r="L185" s="46"/>
      <c r="M185" s="223"/>
      <c r="N185" s="22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256</v>
      </c>
      <c r="AU185" s="18" t="s">
        <v>88</v>
      </c>
    </row>
    <row r="186" spans="1:51" s="14" customFormat="1" ht="12">
      <c r="A186" s="14"/>
      <c r="B186" s="237"/>
      <c r="C186" s="238"/>
      <c r="D186" s="220" t="s">
        <v>157</v>
      </c>
      <c r="E186" s="239" t="s">
        <v>32</v>
      </c>
      <c r="F186" s="240" t="s">
        <v>277</v>
      </c>
      <c r="G186" s="238"/>
      <c r="H186" s="241">
        <v>218.541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157</v>
      </c>
      <c r="AU186" s="247" t="s">
        <v>88</v>
      </c>
      <c r="AV186" s="14" t="s">
        <v>88</v>
      </c>
      <c r="AW186" s="14" t="s">
        <v>39</v>
      </c>
      <c r="AX186" s="14" t="s">
        <v>86</v>
      </c>
      <c r="AY186" s="247" t="s">
        <v>145</v>
      </c>
    </row>
    <row r="187" spans="1:65" s="2" customFormat="1" ht="21.75" customHeight="1">
      <c r="A187" s="40"/>
      <c r="B187" s="41"/>
      <c r="C187" s="207" t="s">
        <v>278</v>
      </c>
      <c r="D187" s="207" t="s">
        <v>147</v>
      </c>
      <c r="E187" s="208" t="s">
        <v>279</v>
      </c>
      <c r="F187" s="209" t="s">
        <v>280</v>
      </c>
      <c r="G187" s="210" t="s">
        <v>102</v>
      </c>
      <c r="H187" s="211">
        <v>2035</v>
      </c>
      <c r="I187" s="212"/>
      <c r="J187" s="213">
        <f>ROUND(I187*H187,2)</f>
        <v>0</v>
      </c>
      <c r="K187" s="209" t="s">
        <v>150</v>
      </c>
      <c r="L187" s="46"/>
      <c r="M187" s="214" t="s">
        <v>32</v>
      </c>
      <c r="N187" s="215" t="s">
        <v>49</v>
      </c>
      <c r="O187" s="86"/>
      <c r="P187" s="216">
        <f>O187*H187</f>
        <v>0</v>
      </c>
      <c r="Q187" s="216">
        <v>0.216</v>
      </c>
      <c r="R187" s="216">
        <f>Q187*H187</f>
        <v>439.56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151</v>
      </c>
      <c r="AT187" s="218" t="s">
        <v>147</v>
      </c>
      <c r="AU187" s="218" t="s">
        <v>88</v>
      </c>
      <c r="AY187" s="18" t="s">
        <v>145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86</v>
      </c>
      <c r="BK187" s="219">
        <f>ROUND(I187*H187,2)</f>
        <v>0</v>
      </c>
      <c r="BL187" s="18" t="s">
        <v>151</v>
      </c>
      <c r="BM187" s="218" t="s">
        <v>281</v>
      </c>
    </row>
    <row r="188" spans="1:47" s="2" customFormat="1" ht="12">
      <c r="A188" s="40"/>
      <c r="B188" s="41"/>
      <c r="C188" s="42"/>
      <c r="D188" s="220" t="s">
        <v>153</v>
      </c>
      <c r="E188" s="42"/>
      <c r="F188" s="221" t="s">
        <v>282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153</v>
      </c>
      <c r="AU188" s="18" t="s">
        <v>88</v>
      </c>
    </row>
    <row r="189" spans="1:47" s="2" customFormat="1" ht="12">
      <c r="A189" s="40"/>
      <c r="B189" s="41"/>
      <c r="C189" s="42"/>
      <c r="D189" s="225" t="s">
        <v>155</v>
      </c>
      <c r="E189" s="42"/>
      <c r="F189" s="226" t="s">
        <v>283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8" t="s">
        <v>155</v>
      </c>
      <c r="AU189" s="18" t="s">
        <v>88</v>
      </c>
    </row>
    <row r="190" spans="1:51" s="14" customFormat="1" ht="12">
      <c r="A190" s="14"/>
      <c r="B190" s="237"/>
      <c r="C190" s="238"/>
      <c r="D190" s="220" t="s">
        <v>157</v>
      </c>
      <c r="E190" s="239" t="s">
        <v>32</v>
      </c>
      <c r="F190" s="240" t="s">
        <v>111</v>
      </c>
      <c r="G190" s="238"/>
      <c r="H190" s="241">
        <v>2035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157</v>
      </c>
      <c r="AU190" s="247" t="s">
        <v>88</v>
      </c>
      <c r="AV190" s="14" t="s">
        <v>88</v>
      </c>
      <c r="AW190" s="14" t="s">
        <v>39</v>
      </c>
      <c r="AX190" s="14" t="s">
        <v>78</v>
      </c>
      <c r="AY190" s="247" t="s">
        <v>145</v>
      </c>
    </row>
    <row r="191" spans="1:51" s="15" customFormat="1" ht="12">
      <c r="A191" s="15"/>
      <c r="B191" s="248"/>
      <c r="C191" s="249"/>
      <c r="D191" s="220" t="s">
        <v>157</v>
      </c>
      <c r="E191" s="250" t="s">
        <v>32</v>
      </c>
      <c r="F191" s="251" t="s">
        <v>161</v>
      </c>
      <c r="G191" s="249"/>
      <c r="H191" s="252">
        <v>2035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157</v>
      </c>
      <c r="AU191" s="258" t="s">
        <v>88</v>
      </c>
      <c r="AV191" s="15" t="s">
        <v>151</v>
      </c>
      <c r="AW191" s="15" t="s">
        <v>39</v>
      </c>
      <c r="AX191" s="15" t="s">
        <v>86</v>
      </c>
      <c r="AY191" s="258" t="s">
        <v>145</v>
      </c>
    </row>
    <row r="192" spans="1:65" s="2" customFormat="1" ht="24.15" customHeight="1">
      <c r="A192" s="40"/>
      <c r="B192" s="41"/>
      <c r="C192" s="207" t="s">
        <v>284</v>
      </c>
      <c r="D192" s="207" t="s">
        <v>147</v>
      </c>
      <c r="E192" s="208" t="s">
        <v>285</v>
      </c>
      <c r="F192" s="209" t="s">
        <v>286</v>
      </c>
      <c r="G192" s="210" t="s">
        <v>102</v>
      </c>
      <c r="H192" s="211">
        <v>11261</v>
      </c>
      <c r="I192" s="212"/>
      <c r="J192" s="213">
        <f>ROUND(I192*H192,2)</f>
        <v>0</v>
      </c>
      <c r="K192" s="209" t="s">
        <v>150</v>
      </c>
      <c r="L192" s="46"/>
      <c r="M192" s="214" t="s">
        <v>32</v>
      </c>
      <c r="N192" s="215" t="s">
        <v>49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151</v>
      </c>
      <c r="AT192" s="218" t="s">
        <v>147</v>
      </c>
      <c r="AU192" s="218" t="s">
        <v>88</v>
      </c>
      <c r="AY192" s="18" t="s">
        <v>145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8" t="s">
        <v>86</v>
      </c>
      <c r="BK192" s="219">
        <f>ROUND(I192*H192,2)</f>
        <v>0</v>
      </c>
      <c r="BL192" s="18" t="s">
        <v>151</v>
      </c>
      <c r="BM192" s="218" t="s">
        <v>287</v>
      </c>
    </row>
    <row r="193" spans="1:47" s="2" customFormat="1" ht="12">
      <c r="A193" s="40"/>
      <c r="B193" s="41"/>
      <c r="C193" s="42"/>
      <c r="D193" s="220" t="s">
        <v>153</v>
      </c>
      <c r="E193" s="42"/>
      <c r="F193" s="221" t="s">
        <v>288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153</v>
      </c>
      <c r="AU193" s="18" t="s">
        <v>88</v>
      </c>
    </row>
    <row r="194" spans="1:47" s="2" customFormat="1" ht="12">
      <c r="A194" s="40"/>
      <c r="B194" s="41"/>
      <c r="C194" s="42"/>
      <c r="D194" s="225" t="s">
        <v>155</v>
      </c>
      <c r="E194" s="42"/>
      <c r="F194" s="226" t="s">
        <v>289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155</v>
      </c>
      <c r="AU194" s="18" t="s">
        <v>88</v>
      </c>
    </row>
    <row r="195" spans="1:51" s="14" customFormat="1" ht="12">
      <c r="A195" s="14"/>
      <c r="B195" s="237"/>
      <c r="C195" s="238"/>
      <c r="D195" s="220" t="s">
        <v>157</v>
      </c>
      <c r="E195" s="239" t="s">
        <v>32</v>
      </c>
      <c r="F195" s="240" t="s">
        <v>100</v>
      </c>
      <c r="G195" s="238"/>
      <c r="H195" s="241">
        <v>11146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7" t="s">
        <v>157</v>
      </c>
      <c r="AU195" s="247" t="s">
        <v>88</v>
      </c>
      <c r="AV195" s="14" t="s">
        <v>88</v>
      </c>
      <c r="AW195" s="14" t="s">
        <v>39</v>
      </c>
      <c r="AX195" s="14" t="s">
        <v>78</v>
      </c>
      <c r="AY195" s="247" t="s">
        <v>145</v>
      </c>
    </row>
    <row r="196" spans="1:51" s="14" customFormat="1" ht="12">
      <c r="A196" s="14"/>
      <c r="B196" s="237"/>
      <c r="C196" s="238"/>
      <c r="D196" s="220" t="s">
        <v>157</v>
      </c>
      <c r="E196" s="239" t="s">
        <v>32</v>
      </c>
      <c r="F196" s="240" t="s">
        <v>105</v>
      </c>
      <c r="G196" s="238"/>
      <c r="H196" s="241">
        <v>115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157</v>
      </c>
      <c r="AU196" s="247" t="s">
        <v>88</v>
      </c>
      <c r="AV196" s="14" t="s">
        <v>88</v>
      </c>
      <c r="AW196" s="14" t="s">
        <v>39</v>
      </c>
      <c r="AX196" s="14" t="s">
        <v>78</v>
      </c>
      <c r="AY196" s="247" t="s">
        <v>145</v>
      </c>
    </row>
    <row r="197" spans="1:51" s="15" customFormat="1" ht="12">
      <c r="A197" s="15"/>
      <c r="B197" s="248"/>
      <c r="C197" s="249"/>
      <c r="D197" s="220" t="s">
        <v>157</v>
      </c>
      <c r="E197" s="250" t="s">
        <v>32</v>
      </c>
      <c r="F197" s="251" t="s">
        <v>161</v>
      </c>
      <c r="G197" s="249"/>
      <c r="H197" s="252">
        <v>11261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157</v>
      </c>
      <c r="AU197" s="258" t="s">
        <v>88</v>
      </c>
      <c r="AV197" s="15" t="s">
        <v>151</v>
      </c>
      <c r="AW197" s="15" t="s">
        <v>39</v>
      </c>
      <c r="AX197" s="15" t="s">
        <v>86</v>
      </c>
      <c r="AY197" s="258" t="s">
        <v>145</v>
      </c>
    </row>
    <row r="198" spans="1:65" s="2" customFormat="1" ht="24.15" customHeight="1">
      <c r="A198" s="40"/>
      <c r="B198" s="41"/>
      <c r="C198" s="207" t="s">
        <v>290</v>
      </c>
      <c r="D198" s="207" t="s">
        <v>147</v>
      </c>
      <c r="E198" s="208" t="s">
        <v>291</v>
      </c>
      <c r="F198" s="209" t="s">
        <v>292</v>
      </c>
      <c r="G198" s="210" t="s">
        <v>102</v>
      </c>
      <c r="H198" s="211">
        <v>11261</v>
      </c>
      <c r="I198" s="212"/>
      <c r="J198" s="213">
        <f>ROUND(I198*H198,2)</f>
        <v>0</v>
      </c>
      <c r="K198" s="209" t="s">
        <v>150</v>
      </c>
      <c r="L198" s="46"/>
      <c r="M198" s="214" t="s">
        <v>32</v>
      </c>
      <c r="N198" s="215" t="s">
        <v>49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151</v>
      </c>
      <c r="AT198" s="218" t="s">
        <v>147</v>
      </c>
      <c r="AU198" s="218" t="s">
        <v>88</v>
      </c>
      <c r="AY198" s="18" t="s">
        <v>145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8" t="s">
        <v>86</v>
      </c>
      <c r="BK198" s="219">
        <f>ROUND(I198*H198,2)</f>
        <v>0</v>
      </c>
      <c r="BL198" s="18" t="s">
        <v>151</v>
      </c>
      <c r="BM198" s="218" t="s">
        <v>293</v>
      </c>
    </row>
    <row r="199" spans="1:47" s="2" customFormat="1" ht="12">
      <c r="A199" s="40"/>
      <c r="B199" s="41"/>
      <c r="C199" s="42"/>
      <c r="D199" s="220" t="s">
        <v>153</v>
      </c>
      <c r="E199" s="42"/>
      <c r="F199" s="221" t="s">
        <v>294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153</v>
      </c>
      <c r="AU199" s="18" t="s">
        <v>88</v>
      </c>
    </row>
    <row r="200" spans="1:47" s="2" customFormat="1" ht="12">
      <c r="A200" s="40"/>
      <c r="B200" s="41"/>
      <c r="C200" s="42"/>
      <c r="D200" s="225" t="s">
        <v>155</v>
      </c>
      <c r="E200" s="42"/>
      <c r="F200" s="226" t="s">
        <v>295</v>
      </c>
      <c r="G200" s="42"/>
      <c r="H200" s="42"/>
      <c r="I200" s="222"/>
      <c r="J200" s="42"/>
      <c r="K200" s="42"/>
      <c r="L200" s="46"/>
      <c r="M200" s="223"/>
      <c r="N200" s="22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155</v>
      </c>
      <c r="AU200" s="18" t="s">
        <v>88</v>
      </c>
    </row>
    <row r="201" spans="1:51" s="13" customFormat="1" ht="12">
      <c r="A201" s="13"/>
      <c r="B201" s="227"/>
      <c r="C201" s="228"/>
      <c r="D201" s="220" t="s">
        <v>157</v>
      </c>
      <c r="E201" s="229" t="s">
        <v>32</v>
      </c>
      <c r="F201" s="230" t="s">
        <v>296</v>
      </c>
      <c r="G201" s="228"/>
      <c r="H201" s="229" t="s">
        <v>32</v>
      </c>
      <c r="I201" s="231"/>
      <c r="J201" s="228"/>
      <c r="K201" s="228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157</v>
      </c>
      <c r="AU201" s="236" t="s">
        <v>88</v>
      </c>
      <c r="AV201" s="13" t="s">
        <v>86</v>
      </c>
      <c r="AW201" s="13" t="s">
        <v>39</v>
      </c>
      <c r="AX201" s="13" t="s">
        <v>78</v>
      </c>
      <c r="AY201" s="236" t="s">
        <v>145</v>
      </c>
    </row>
    <row r="202" spans="1:51" s="14" customFormat="1" ht="12">
      <c r="A202" s="14"/>
      <c r="B202" s="237"/>
      <c r="C202" s="238"/>
      <c r="D202" s="220" t="s">
        <v>157</v>
      </c>
      <c r="E202" s="239" t="s">
        <v>32</v>
      </c>
      <c r="F202" s="240" t="s">
        <v>100</v>
      </c>
      <c r="G202" s="238"/>
      <c r="H202" s="241">
        <v>11146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157</v>
      </c>
      <c r="AU202" s="247" t="s">
        <v>88</v>
      </c>
      <c r="AV202" s="14" t="s">
        <v>88</v>
      </c>
      <c r="AW202" s="14" t="s">
        <v>39</v>
      </c>
      <c r="AX202" s="14" t="s">
        <v>78</v>
      </c>
      <c r="AY202" s="247" t="s">
        <v>145</v>
      </c>
    </row>
    <row r="203" spans="1:51" s="14" customFormat="1" ht="12">
      <c r="A203" s="14"/>
      <c r="B203" s="237"/>
      <c r="C203" s="238"/>
      <c r="D203" s="220" t="s">
        <v>157</v>
      </c>
      <c r="E203" s="239" t="s">
        <v>32</v>
      </c>
      <c r="F203" s="240" t="s">
        <v>105</v>
      </c>
      <c r="G203" s="238"/>
      <c r="H203" s="241">
        <v>115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157</v>
      </c>
      <c r="AU203" s="247" t="s">
        <v>88</v>
      </c>
      <c r="AV203" s="14" t="s">
        <v>88</v>
      </c>
      <c r="AW203" s="14" t="s">
        <v>39</v>
      </c>
      <c r="AX203" s="14" t="s">
        <v>78</v>
      </c>
      <c r="AY203" s="247" t="s">
        <v>145</v>
      </c>
    </row>
    <row r="204" spans="1:51" s="15" customFormat="1" ht="12">
      <c r="A204" s="15"/>
      <c r="B204" s="248"/>
      <c r="C204" s="249"/>
      <c r="D204" s="220" t="s">
        <v>157</v>
      </c>
      <c r="E204" s="250" t="s">
        <v>32</v>
      </c>
      <c r="F204" s="251" t="s">
        <v>161</v>
      </c>
      <c r="G204" s="249"/>
      <c r="H204" s="252">
        <v>11261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157</v>
      </c>
      <c r="AU204" s="258" t="s">
        <v>88</v>
      </c>
      <c r="AV204" s="15" t="s">
        <v>151</v>
      </c>
      <c r="AW204" s="15" t="s">
        <v>39</v>
      </c>
      <c r="AX204" s="15" t="s">
        <v>86</v>
      </c>
      <c r="AY204" s="258" t="s">
        <v>145</v>
      </c>
    </row>
    <row r="205" spans="1:65" s="2" customFormat="1" ht="33" customHeight="1">
      <c r="A205" s="40"/>
      <c r="B205" s="41"/>
      <c r="C205" s="207" t="s">
        <v>297</v>
      </c>
      <c r="D205" s="207" t="s">
        <v>147</v>
      </c>
      <c r="E205" s="208" t="s">
        <v>298</v>
      </c>
      <c r="F205" s="209" t="s">
        <v>299</v>
      </c>
      <c r="G205" s="210" t="s">
        <v>102</v>
      </c>
      <c r="H205" s="211">
        <v>11261</v>
      </c>
      <c r="I205" s="212"/>
      <c r="J205" s="213">
        <f>ROUND(I205*H205,2)</f>
        <v>0</v>
      </c>
      <c r="K205" s="209" t="s">
        <v>150</v>
      </c>
      <c r="L205" s="46"/>
      <c r="M205" s="214" t="s">
        <v>32</v>
      </c>
      <c r="N205" s="215" t="s">
        <v>49</v>
      </c>
      <c r="O205" s="86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151</v>
      </c>
      <c r="AT205" s="218" t="s">
        <v>147</v>
      </c>
      <c r="AU205" s="218" t="s">
        <v>88</v>
      </c>
      <c r="AY205" s="18" t="s">
        <v>145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86</v>
      </c>
      <c r="BK205" s="219">
        <f>ROUND(I205*H205,2)</f>
        <v>0</v>
      </c>
      <c r="BL205" s="18" t="s">
        <v>151</v>
      </c>
      <c r="BM205" s="218" t="s">
        <v>300</v>
      </c>
    </row>
    <row r="206" spans="1:47" s="2" customFormat="1" ht="12">
      <c r="A206" s="40"/>
      <c r="B206" s="41"/>
      <c r="C206" s="42"/>
      <c r="D206" s="220" t="s">
        <v>153</v>
      </c>
      <c r="E206" s="42"/>
      <c r="F206" s="221" t="s">
        <v>301</v>
      </c>
      <c r="G206" s="42"/>
      <c r="H206" s="42"/>
      <c r="I206" s="222"/>
      <c r="J206" s="42"/>
      <c r="K206" s="42"/>
      <c r="L206" s="46"/>
      <c r="M206" s="223"/>
      <c r="N206" s="22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8" t="s">
        <v>153</v>
      </c>
      <c r="AU206" s="18" t="s">
        <v>88</v>
      </c>
    </row>
    <row r="207" spans="1:47" s="2" customFormat="1" ht="12">
      <c r="A207" s="40"/>
      <c r="B207" s="41"/>
      <c r="C207" s="42"/>
      <c r="D207" s="225" t="s">
        <v>155</v>
      </c>
      <c r="E207" s="42"/>
      <c r="F207" s="226" t="s">
        <v>302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155</v>
      </c>
      <c r="AU207" s="18" t="s">
        <v>88</v>
      </c>
    </row>
    <row r="208" spans="1:51" s="14" customFormat="1" ht="12">
      <c r="A208" s="14"/>
      <c r="B208" s="237"/>
      <c r="C208" s="238"/>
      <c r="D208" s="220" t="s">
        <v>157</v>
      </c>
      <c r="E208" s="239" t="s">
        <v>32</v>
      </c>
      <c r="F208" s="240" t="s">
        <v>100</v>
      </c>
      <c r="G208" s="238"/>
      <c r="H208" s="241">
        <v>11146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157</v>
      </c>
      <c r="AU208" s="247" t="s">
        <v>88</v>
      </c>
      <c r="AV208" s="14" t="s">
        <v>88</v>
      </c>
      <c r="AW208" s="14" t="s">
        <v>39</v>
      </c>
      <c r="AX208" s="14" t="s">
        <v>78</v>
      </c>
      <c r="AY208" s="247" t="s">
        <v>145</v>
      </c>
    </row>
    <row r="209" spans="1:51" s="14" customFormat="1" ht="12">
      <c r="A209" s="14"/>
      <c r="B209" s="237"/>
      <c r="C209" s="238"/>
      <c r="D209" s="220" t="s">
        <v>157</v>
      </c>
      <c r="E209" s="239" t="s">
        <v>32</v>
      </c>
      <c r="F209" s="240" t="s">
        <v>105</v>
      </c>
      <c r="G209" s="238"/>
      <c r="H209" s="241">
        <v>115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157</v>
      </c>
      <c r="AU209" s="247" t="s">
        <v>88</v>
      </c>
      <c r="AV209" s="14" t="s">
        <v>88</v>
      </c>
      <c r="AW209" s="14" t="s">
        <v>39</v>
      </c>
      <c r="AX209" s="14" t="s">
        <v>78</v>
      </c>
      <c r="AY209" s="247" t="s">
        <v>145</v>
      </c>
    </row>
    <row r="210" spans="1:51" s="15" customFormat="1" ht="12">
      <c r="A210" s="15"/>
      <c r="B210" s="248"/>
      <c r="C210" s="249"/>
      <c r="D210" s="220" t="s">
        <v>157</v>
      </c>
      <c r="E210" s="250" t="s">
        <v>32</v>
      </c>
      <c r="F210" s="251" t="s">
        <v>161</v>
      </c>
      <c r="G210" s="249"/>
      <c r="H210" s="252">
        <v>11261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157</v>
      </c>
      <c r="AU210" s="258" t="s">
        <v>88</v>
      </c>
      <c r="AV210" s="15" t="s">
        <v>151</v>
      </c>
      <c r="AW210" s="15" t="s">
        <v>39</v>
      </c>
      <c r="AX210" s="15" t="s">
        <v>86</v>
      </c>
      <c r="AY210" s="258" t="s">
        <v>145</v>
      </c>
    </row>
    <row r="211" spans="1:63" s="12" customFormat="1" ht="22.8" customHeight="1">
      <c r="A211" s="12"/>
      <c r="B211" s="191"/>
      <c r="C211" s="192"/>
      <c r="D211" s="193" t="s">
        <v>77</v>
      </c>
      <c r="E211" s="205" t="s">
        <v>220</v>
      </c>
      <c r="F211" s="205" t="s">
        <v>303</v>
      </c>
      <c r="G211" s="192"/>
      <c r="H211" s="192"/>
      <c r="I211" s="195"/>
      <c r="J211" s="206">
        <f>BK211</f>
        <v>0</v>
      </c>
      <c r="K211" s="192"/>
      <c r="L211" s="197"/>
      <c r="M211" s="198"/>
      <c r="N211" s="199"/>
      <c r="O211" s="199"/>
      <c r="P211" s="200">
        <f>SUM(P212:P293)</f>
        <v>0</v>
      </c>
      <c r="Q211" s="199"/>
      <c r="R211" s="200">
        <f>SUM(R212:R293)</f>
        <v>235.0500574</v>
      </c>
      <c r="S211" s="199"/>
      <c r="T211" s="201">
        <f>SUM(T212:T293)</f>
        <v>31.716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2" t="s">
        <v>86</v>
      </c>
      <c r="AT211" s="203" t="s">
        <v>77</v>
      </c>
      <c r="AU211" s="203" t="s">
        <v>86</v>
      </c>
      <c r="AY211" s="202" t="s">
        <v>145</v>
      </c>
      <c r="BK211" s="204">
        <f>SUM(BK212:BK293)</f>
        <v>0</v>
      </c>
    </row>
    <row r="212" spans="1:65" s="2" customFormat="1" ht="24.15" customHeight="1">
      <c r="A212" s="40"/>
      <c r="B212" s="41"/>
      <c r="C212" s="207" t="s">
        <v>7</v>
      </c>
      <c r="D212" s="207" t="s">
        <v>147</v>
      </c>
      <c r="E212" s="208" t="s">
        <v>304</v>
      </c>
      <c r="F212" s="209" t="s">
        <v>305</v>
      </c>
      <c r="G212" s="210" t="s">
        <v>306</v>
      </c>
      <c r="H212" s="211">
        <v>163</v>
      </c>
      <c r="I212" s="212"/>
      <c r="J212" s="213">
        <f>ROUND(I212*H212,2)</f>
        <v>0</v>
      </c>
      <c r="K212" s="209" t="s">
        <v>150</v>
      </c>
      <c r="L212" s="46"/>
      <c r="M212" s="214" t="s">
        <v>32</v>
      </c>
      <c r="N212" s="215" t="s">
        <v>49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151</v>
      </c>
      <c r="AT212" s="218" t="s">
        <v>147</v>
      </c>
      <c r="AU212" s="218" t="s">
        <v>88</v>
      </c>
      <c r="AY212" s="18" t="s">
        <v>145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8" t="s">
        <v>86</v>
      </c>
      <c r="BK212" s="219">
        <f>ROUND(I212*H212,2)</f>
        <v>0</v>
      </c>
      <c r="BL212" s="18" t="s">
        <v>151</v>
      </c>
      <c r="BM212" s="218" t="s">
        <v>307</v>
      </c>
    </row>
    <row r="213" spans="1:47" s="2" customFormat="1" ht="12">
      <c r="A213" s="40"/>
      <c r="B213" s="41"/>
      <c r="C213" s="42"/>
      <c r="D213" s="220" t="s">
        <v>153</v>
      </c>
      <c r="E213" s="42"/>
      <c r="F213" s="221" t="s">
        <v>308</v>
      </c>
      <c r="G213" s="42"/>
      <c r="H213" s="42"/>
      <c r="I213" s="222"/>
      <c r="J213" s="42"/>
      <c r="K213" s="42"/>
      <c r="L213" s="46"/>
      <c r="M213" s="223"/>
      <c r="N213" s="22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153</v>
      </c>
      <c r="AU213" s="18" t="s">
        <v>88</v>
      </c>
    </row>
    <row r="214" spans="1:47" s="2" customFormat="1" ht="12">
      <c r="A214" s="40"/>
      <c r="B214" s="41"/>
      <c r="C214" s="42"/>
      <c r="D214" s="225" t="s">
        <v>155</v>
      </c>
      <c r="E214" s="42"/>
      <c r="F214" s="226" t="s">
        <v>309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8" t="s">
        <v>155</v>
      </c>
      <c r="AU214" s="18" t="s">
        <v>88</v>
      </c>
    </row>
    <row r="215" spans="1:65" s="2" customFormat="1" ht="16.5" customHeight="1">
      <c r="A215" s="40"/>
      <c r="B215" s="41"/>
      <c r="C215" s="260" t="s">
        <v>310</v>
      </c>
      <c r="D215" s="260" t="s">
        <v>266</v>
      </c>
      <c r="E215" s="261" t="s">
        <v>311</v>
      </c>
      <c r="F215" s="262" t="s">
        <v>312</v>
      </c>
      <c r="G215" s="263" t="s">
        <v>306</v>
      </c>
      <c r="H215" s="264">
        <v>163</v>
      </c>
      <c r="I215" s="265"/>
      <c r="J215" s="266">
        <f>ROUND(I215*H215,2)</f>
        <v>0</v>
      </c>
      <c r="K215" s="262" t="s">
        <v>150</v>
      </c>
      <c r="L215" s="267"/>
      <c r="M215" s="268" t="s">
        <v>32</v>
      </c>
      <c r="N215" s="269" t="s">
        <v>49</v>
      </c>
      <c r="O215" s="86"/>
      <c r="P215" s="216">
        <f>O215*H215</f>
        <v>0</v>
      </c>
      <c r="Q215" s="216">
        <v>0.0021</v>
      </c>
      <c r="R215" s="216">
        <f>Q215*H215</f>
        <v>0.3423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213</v>
      </c>
      <c r="AT215" s="218" t="s">
        <v>266</v>
      </c>
      <c r="AU215" s="218" t="s">
        <v>88</v>
      </c>
      <c r="AY215" s="18" t="s">
        <v>145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86</v>
      </c>
      <c r="BK215" s="219">
        <f>ROUND(I215*H215,2)</f>
        <v>0</v>
      </c>
      <c r="BL215" s="18" t="s">
        <v>151</v>
      </c>
      <c r="BM215" s="218" t="s">
        <v>313</v>
      </c>
    </row>
    <row r="216" spans="1:47" s="2" customFormat="1" ht="12">
      <c r="A216" s="40"/>
      <c r="B216" s="41"/>
      <c r="C216" s="42"/>
      <c r="D216" s="220" t="s">
        <v>153</v>
      </c>
      <c r="E216" s="42"/>
      <c r="F216" s="221" t="s">
        <v>312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8" t="s">
        <v>153</v>
      </c>
      <c r="AU216" s="18" t="s">
        <v>88</v>
      </c>
    </row>
    <row r="217" spans="1:51" s="14" customFormat="1" ht="12">
      <c r="A217" s="14"/>
      <c r="B217" s="237"/>
      <c r="C217" s="238"/>
      <c r="D217" s="220" t="s">
        <v>157</v>
      </c>
      <c r="E217" s="239" t="s">
        <v>32</v>
      </c>
      <c r="F217" s="240" t="s">
        <v>314</v>
      </c>
      <c r="G217" s="238"/>
      <c r="H217" s="241">
        <v>135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157</v>
      </c>
      <c r="AU217" s="247" t="s">
        <v>88</v>
      </c>
      <c r="AV217" s="14" t="s">
        <v>88</v>
      </c>
      <c r="AW217" s="14" t="s">
        <v>39</v>
      </c>
      <c r="AX217" s="14" t="s">
        <v>78</v>
      </c>
      <c r="AY217" s="247" t="s">
        <v>145</v>
      </c>
    </row>
    <row r="218" spans="1:51" s="14" customFormat="1" ht="12">
      <c r="A218" s="14"/>
      <c r="B218" s="237"/>
      <c r="C218" s="238"/>
      <c r="D218" s="220" t="s">
        <v>157</v>
      </c>
      <c r="E218" s="239" t="s">
        <v>32</v>
      </c>
      <c r="F218" s="240" t="s">
        <v>315</v>
      </c>
      <c r="G218" s="238"/>
      <c r="H218" s="241">
        <v>28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7" t="s">
        <v>157</v>
      </c>
      <c r="AU218" s="247" t="s">
        <v>88</v>
      </c>
      <c r="AV218" s="14" t="s">
        <v>88</v>
      </c>
      <c r="AW218" s="14" t="s">
        <v>39</v>
      </c>
      <c r="AX218" s="14" t="s">
        <v>78</v>
      </c>
      <c r="AY218" s="247" t="s">
        <v>145</v>
      </c>
    </row>
    <row r="219" spans="1:51" s="15" customFormat="1" ht="12">
      <c r="A219" s="15"/>
      <c r="B219" s="248"/>
      <c r="C219" s="249"/>
      <c r="D219" s="220" t="s">
        <v>157</v>
      </c>
      <c r="E219" s="250" t="s">
        <v>32</v>
      </c>
      <c r="F219" s="251" t="s">
        <v>161</v>
      </c>
      <c r="G219" s="249"/>
      <c r="H219" s="252">
        <v>163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8" t="s">
        <v>157</v>
      </c>
      <c r="AU219" s="258" t="s">
        <v>88</v>
      </c>
      <c r="AV219" s="15" t="s">
        <v>151</v>
      </c>
      <c r="AW219" s="15" t="s">
        <v>39</v>
      </c>
      <c r="AX219" s="15" t="s">
        <v>86</v>
      </c>
      <c r="AY219" s="258" t="s">
        <v>145</v>
      </c>
    </row>
    <row r="220" spans="1:65" s="2" customFormat="1" ht="24.15" customHeight="1">
      <c r="A220" s="40"/>
      <c r="B220" s="41"/>
      <c r="C220" s="207" t="s">
        <v>316</v>
      </c>
      <c r="D220" s="207" t="s">
        <v>147</v>
      </c>
      <c r="E220" s="208" t="s">
        <v>317</v>
      </c>
      <c r="F220" s="209" t="s">
        <v>318</v>
      </c>
      <c r="G220" s="210" t="s">
        <v>97</v>
      </c>
      <c r="H220" s="211">
        <v>4183</v>
      </c>
      <c r="I220" s="212"/>
      <c r="J220" s="213">
        <f>ROUND(I220*H220,2)</f>
        <v>0</v>
      </c>
      <c r="K220" s="209" t="s">
        <v>150</v>
      </c>
      <c r="L220" s="46"/>
      <c r="M220" s="214" t="s">
        <v>32</v>
      </c>
      <c r="N220" s="215" t="s">
        <v>49</v>
      </c>
      <c r="O220" s="86"/>
      <c r="P220" s="216">
        <f>O220*H220</f>
        <v>0</v>
      </c>
      <c r="Q220" s="216">
        <v>0.0001</v>
      </c>
      <c r="R220" s="216">
        <f>Q220*H220</f>
        <v>0.4183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151</v>
      </c>
      <c r="AT220" s="218" t="s">
        <v>147</v>
      </c>
      <c r="AU220" s="218" t="s">
        <v>88</v>
      </c>
      <c r="AY220" s="18" t="s">
        <v>145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8" t="s">
        <v>86</v>
      </c>
      <c r="BK220" s="219">
        <f>ROUND(I220*H220,2)</f>
        <v>0</v>
      </c>
      <c r="BL220" s="18" t="s">
        <v>151</v>
      </c>
      <c r="BM220" s="218" t="s">
        <v>319</v>
      </c>
    </row>
    <row r="221" spans="1:47" s="2" customFormat="1" ht="12">
      <c r="A221" s="40"/>
      <c r="B221" s="41"/>
      <c r="C221" s="42"/>
      <c r="D221" s="220" t="s">
        <v>153</v>
      </c>
      <c r="E221" s="42"/>
      <c r="F221" s="221" t="s">
        <v>320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153</v>
      </c>
      <c r="AU221" s="18" t="s">
        <v>88</v>
      </c>
    </row>
    <row r="222" spans="1:47" s="2" customFormat="1" ht="12">
      <c r="A222" s="40"/>
      <c r="B222" s="41"/>
      <c r="C222" s="42"/>
      <c r="D222" s="225" t="s">
        <v>155</v>
      </c>
      <c r="E222" s="42"/>
      <c r="F222" s="226" t="s">
        <v>321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8" t="s">
        <v>155</v>
      </c>
      <c r="AU222" s="18" t="s">
        <v>88</v>
      </c>
    </row>
    <row r="223" spans="1:51" s="14" customFormat="1" ht="12">
      <c r="A223" s="14"/>
      <c r="B223" s="237"/>
      <c r="C223" s="238"/>
      <c r="D223" s="220" t="s">
        <v>157</v>
      </c>
      <c r="E223" s="239" t="s">
        <v>32</v>
      </c>
      <c r="F223" s="240" t="s">
        <v>322</v>
      </c>
      <c r="G223" s="238"/>
      <c r="H223" s="241">
        <v>4183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157</v>
      </c>
      <c r="AU223" s="247" t="s">
        <v>88</v>
      </c>
      <c r="AV223" s="14" t="s">
        <v>88</v>
      </c>
      <c r="AW223" s="14" t="s">
        <v>39</v>
      </c>
      <c r="AX223" s="14" t="s">
        <v>86</v>
      </c>
      <c r="AY223" s="247" t="s">
        <v>145</v>
      </c>
    </row>
    <row r="224" spans="1:65" s="2" customFormat="1" ht="24.15" customHeight="1">
      <c r="A224" s="40"/>
      <c r="B224" s="41"/>
      <c r="C224" s="207" t="s">
        <v>323</v>
      </c>
      <c r="D224" s="207" t="s">
        <v>147</v>
      </c>
      <c r="E224" s="208" t="s">
        <v>324</v>
      </c>
      <c r="F224" s="209" t="s">
        <v>325</v>
      </c>
      <c r="G224" s="210" t="s">
        <v>97</v>
      </c>
      <c r="H224" s="211">
        <v>4183</v>
      </c>
      <c r="I224" s="212"/>
      <c r="J224" s="213">
        <f>ROUND(I224*H224,2)</f>
        <v>0</v>
      </c>
      <c r="K224" s="209" t="s">
        <v>150</v>
      </c>
      <c r="L224" s="46"/>
      <c r="M224" s="214" t="s">
        <v>32</v>
      </c>
      <c r="N224" s="215" t="s">
        <v>49</v>
      </c>
      <c r="O224" s="86"/>
      <c r="P224" s="216">
        <f>O224*H224</f>
        <v>0</v>
      </c>
      <c r="Q224" s="216">
        <v>0.0002</v>
      </c>
      <c r="R224" s="216">
        <f>Q224*H224</f>
        <v>0.8366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151</v>
      </c>
      <c r="AT224" s="218" t="s">
        <v>147</v>
      </c>
      <c r="AU224" s="218" t="s">
        <v>88</v>
      </c>
      <c r="AY224" s="18" t="s">
        <v>145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86</v>
      </c>
      <c r="BK224" s="219">
        <f>ROUND(I224*H224,2)</f>
        <v>0</v>
      </c>
      <c r="BL224" s="18" t="s">
        <v>151</v>
      </c>
      <c r="BM224" s="218" t="s">
        <v>326</v>
      </c>
    </row>
    <row r="225" spans="1:47" s="2" customFormat="1" ht="12">
      <c r="A225" s="40"/>
      <c r="B225" s="41"/>
      <c r="C225" s="42"/>
      <c r="D225" s="220" t="s">
        <v>153</v>
      </c>
      <c r="E225" s="42"/>
      <c r="F225" s="221" t="s">
        <v>327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153</v>
      </c>
      <c r="AU225" s="18" t="s">
        <v>88</v>
      </c>
    </row>
    <row r="226" spans="1:47" s="2" customFormat="1" ht="12">
      <c r="A226" s="40"/>
      <c r="B226" s="41"/>
      <c r="C226" s="42"/>
      <c r="D226" s="225" t="s">
        <v>155</v>
      </c>
      <c r="E226" s="42"/>
      <c r="F226" s="226" t="s">
        <v>328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8" t="s">
        <v>155</v>
      </c>
      <c r="AU226" s="18" t="s">
        <v>88</v>
      </c>
    </row>
    <row r="227" spans="1:51" s="14" customFormat="1" ht="12">
      <c r="A227" s="14"/>
      <c r="B227" s="237"/>
      <c r="C227" s="238"/>
      <c r="D227" s="220" t="s">
        <v>157</v>
      </c>
      <c r="E227" s="239" t="s">
        <v>32</v>
      </c>
      <c r="F227" s="240" t="s">
        <v>322</v>
      </c>
      <c r="G227" s="238"/>
      <c r="H227" s="241">
        <v>4183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157</v>
      </c>
      <c r="AU227" s="247" t="s">
        <v>88</v>
      </c>
      <c r="AV227" s="14" t="s">
        <v>88</v>
      </c>
      <c r="AW227" s="14" t="s">
        <v>39</v>
      </c>
      <c r="AX227" s="14" t="s">
        <v>86</v>
      </c>
      <c r="AY227" s="247" t="s">
        <v>145</v>
      </c>
    </row>
    <row r="228" spans="1:65" s="2" customFormat="1" ht="24.15" customHeight="1">
      <c r="A228" s="40"/>
      <c r="B228" s="41"/>
      <c r="C228" s="207" t="s">
        <v>329</v>
      </c>
      <c r="D228" s="207" t="s">
        <v>147</v>
      </c>
      <c r="E228" s="208" t="s">
        <v>330</v>
      </c>
      <c r="F228" s="209" t="s">
        <v>331</v>
      </c>
      <c r="G228" s="210" t="s">
        <v>306</v>
      </c>
      <c r="H228" s="211">
        <v>26</v>
      </c>
      <c r="I228" s="212"/>
      <c r="J228" s="213">
        <f>ROUND(I228*H228,2)</f>
        <v>0</v>
      </c>
      <c r="K228" s="209" t="s">
        <v>150</v>
      </c>
      <c r="L228" s="46"/>
      <c r="M228" s="214" t="s">
        <v>32</v>
      </c>
      <c r="N228" s="215" t="s">
        <v>49</v>
      </c>
      <c r="O228" s="86"/>
      <c r="P228" s="216">
        <f>O228*H228</f>
        <v>0</v>
      </c>
      <c r="Q228" s="216">
        <v>7.00566</v>
      </c>
      <c r="R228" s="216">
        <f>Q228*H228</f>
        <v>182.14715999999999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151</v>
      </c>
      <c r="AT228" s="218" t="s">
        <v>147</v>
      </c>
      <c r="AU228" s="218" t="s">
        <v>88</v>
      </c>
      <c r="AY228" s="18" t="s">
        <v>145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8" t="s">
        <v>86</v>
      </c>
      <c r="BK228" s="219">
        <f>ROUND(I228*H228,2)</f>
        <v>0</v>
      </c>
      <c r="BL228" s="18" t="s">
        <v>151</v>
      </c>
      <c r="BM228" s="218" t="s">
        <v>332</v>
      </c>
    </row>
    <row r="229" spans="1:47" s="2" customFormat="1" ht="12">
      <c r="A229" s="40"/>
      <c r="B229" s="41"/>
      <c r="C229" s="42"/>
      <c r="D229" s="220" t="s">
        <v>153</v>
      </c>
      <c r="E229" s="42"/>
      <c r="F229" s="221" t="s">
        <v>333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153</v>
      </c>
      <c r="AU229" s="18" t="s">
        <v>88</v>
      </c>
    </row>
    <row r="230" spans="1:47" s="2" customFormat="1" ht="12">
      <c r="A230" s="40"/>
      <c r="B230" s="41"/>
      <c r="C230" s="42"/>
      <c r="D230" s="225" t="s">
        <v>155</v>
      </c>
      <c r="E230" s="42"/>
      <c r="F230" s="226" t="s">
        <v>334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155</v>
      </c>
      <c r="AU230" s="18" t="s">
        <v>88</v>
      </c>
    </row>
    <row r="231" spans="1:51" s="14" customFormat="1" ht="12">
      <c r="A231" s="14"/>
      <c r="B231" s="237"/>
      <c r="C231" s="238"/>
      <c r="D231" s="220" t="s">
        <v>157</v>
      </c>
      <c r="E231" s="239" t="s">
        <v>32</v>
      </c>
      <c r="F231" s="240" t="s">
        <v>335</v>
      </c>
      <c r="G231" s="238"/>
      <c r="H231" s="241">
        <v>24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157</v>
      </c>
      <c r="AU231" s="247" t="s">
        <v>88</v>
      </c>
      <c r="AV231" s="14" t="s">
        <v>88</v>
      </c>
      <c r="AW231" s="14" t="s">
        <v>39</v>
      </c>
      <c r="AX231" s="14" t="s">
        <v>78</v>
      </c>
      <c r="AY231" s="247" t="s">
        <v>145</v>
      </c>
    </row>
    <row r="232" spans="1:51" s="14" customFormat="1" ht="12">
      <c r="A232" s="14"/>
      <c r="B232" s="237"/>
      <c r="C232" s="238"/>
      <c r="D232" s="220" t="s">
        <v>157</v>
      </c>
      <c r="E232" s="239" t="s">
        <v>32</v>
      </c>
      <c r="F232" s="240" t="s">
        <v>336</v>
      </c>
      <c r="G232" s="238"/>
      <c r="H232" s="241">
        <v>2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157</v>
      </c>
      <c r="AU232" s="247" t="s">
        <v>88</v>
      </c>
      <c r="AV232" s="14" t="s">
        <v>88</v>
      </c>
      <c r="AW232" s="14" t="s">
        <v>39</v>
      </c>
      <c r="AX232" s="14" t="s">
        <v>78</v>
      </c>
      <c r="AY232" s="247" t="s">
        <v>145</v>
      </c>
    </row>
    <row r="233" spans="1:51" s="15" customFormat="1" ht="12">
      <c r="A233" s="15"/>
      <c r="B233" s="248"/>
      <c r="C233" s="249"/>
      <c r="D233" s="220" t="s">
        <v>157</v>
      </c>
      <c r="E233" s="250" t="s">
        <v>32</v>
      </c>
      <c r="F233" s="251" t="s">
        <v>161</v>
      </c>
      <c r="G233" s="249"/>
      <c r="H233" s="252">
        <v>26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157</v>
      </c>
      <c r="AU233" s="258" t="s">
        <v>88</v>
      </c>
      <c r="AV233" s="15" t="s">
        <v>151</v>
      </c>
      <c r="AW233" s="15" t="s">
        <v>39</v>
      </c>
      <c r="AX233" s="15" t="s">
        <v>86</v>
      </c>
      <c r="AY233" s="258" t="s">
        <v>145</v>
      </c>
    </row>
    <row r="234" spans="1:65" s="2" customFormat="1" ht="24.15" customHeight="1">
      <c r="A234" s="40"/>
      <c r="B234" s="41"/>
      <c r="C234" s="207" t="s">
        <v>337</v>
      </c>
      <c r="D234" s="207" t="s">
        <v>147</v>
      </c>
      <c r="E234" s="208" t="s">
        <v>338</v>
      </c>
      <c r="F234" s="209" t="s">
        <v>339</v>
      </c>
      <c r="G234" s="210" t="s">
        <v>164</v>
      </c>
      <c r="H234" s="211">
        <v>20.842</v>
      </c>
      <c r="I234" s="212"/>
      <c r="J234" s="213">
        <f>ROUND(I234*H234,2)</f>
        <v>0</v>
      </c>
      <c r="K234" s="209" t="s">
        <v>150</v>
      </c>
      <c r="L234" s="46"/>
      <c r="M234" s="214" t="s">
        <v>32</v>
      </c>
      <c r="N234" s="215" t="s">
        <v>49</v>
      </c>
      <c r="O234" s="86"/>
      <c r="P234" s="216">
        <f>O234*H234</f>
        <v>0</v>
      </c>
      <c r="Q234" s="216">
        <v>2.3114</v>
      </c>
      <c r="R234" s="216">
        <f>Q234*H234</f>
        <v>48.17419879999999</v>
      </c>
      <c r="S234" s="216">
        <v>0</v>
      </c>
      <c r="T234" s="21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151</v>
      </c>
      <c r="AT234" s="218" t="s">
        <v>147</v>
      </c>
      <c r="AU234" s="218" t="s">
        <v>88</v>
      </c>
      <c r="AY234" s="18" t="s">
        <v>145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8" t="s">
        <v>86</v>
      </c>
      <c r="BK234" s="219">
        <f>ROUND(I234*H234,2)</f>
        <v>0</v>
      </c>
      <c r="BL234" s="18" t="s">
        <v>151</v>
      </c>
      <c r="BM234" s="218" t="s">
        <v>340</v>
      </c>
    </row>
    <row r="235" spans="1:47" s="2" customFormat="1" ht="12">
      <c r="A235" s="40"/>
      <c r="B235" s="41"/>
      <c r="C235" s="42"/>
      <c r="D235" s="220" t="s">
        <v>153</v>
      </c>
      <c r="E235" s="42"/>
      <c r="F235" s="221" t="s">
        <v>341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153</v>
      </c>
      <c r="AU235" s="18" t="s">
        <v>88</v>
      </c>
    </row>
    <row r="236" spans="1:47" s="2" customFormat="1" ht="12">
      <c r="A236" s="40"/>
      <c r="B236" s="41"/>
      <c r="C236" s="42"/>
      <c r="D236" s="225" t="s">
        <v>155</v>
      </c>
      <c r="E236" s="42"/>
      <c r="F236" s="226" t="s">
        <v>342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8" t="s">
        <v>155</v>
      </c>
      <c r="AU236" s="18" t="s">
        <v>88</v>
      </c>
    </row>
    <row r="237" spans="1:51" s="13" customFormat="1" ht="12">
      <c r="A237" s="13"/>
      <c r="B237" s="227"/>
      <c r="C237" s="228"/>
      <c r="D237" s="220" t="s">
        <v>157</v>
      </c>
      <c r="E237" s="229" t="s">
        <v>32</v>
      </c>
      <c r="F237" s="230" t="s">
        <v>343</v>
      </c>
      <c r="G237" s="228"/>
      <c r="H237" s="229" t="s">
        <v>32</v>
      </c>
      <c r="I237" s="231"/>
      <c r="J237" s="228"/>
      <c r="K237" s="228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157</v>
      </c>
      <c r="AU237" s="236" t="s">
        <v>88</v>
      </c>
      <c r="AV237" s="13" t="s">
        <v>86</v>
      </c>
      <c r="AW237" s="13" t="s">
        <v>39</v>
      </c>
      <c r="AX237" s="13" t="s">
        <v>78</v>
      </c>
      <c r="AY237" s="236" t="s">
        <v>145</v>
      </c>
    </row>
    <row r="238" spans="1:51" s="14" customFormat="1" ht="12">
      <c r="A238" s="14"/>
      <c r="B238" s="237"/>
      <c r="C238" s="238"/>
      <c r="D238" s="220" t="s">
        <v>157</v>
      </c>
      <c r="E238" s="239" t="s">
        <v>32</v>
      </c>
      <c r="F238" s="240" t="s">
        <v>344</v>
      </c>
      <c r="G238" s="238"/>
      <c r="H238" s="241">
        <v>18.39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157</v>
      </c>
      <c r="AU238" s="247" t="s">
        <v>88</v>
      </c>
      <c r="AV238" s="14" t="s">
        <v>88</v>
      </c>
      <c r="AW238" s="14" t="s">
        <v>39</v>
      </c>
      <c r="AX238" s="14" t="s">
        <v>78</v>
      </c>
      <c r="AY238" s="247" t="s">
        <v>145</v>
      </c>
    </row>
    <row r="239" spans="1:51" s="14" customFormat="1" ht="12">
      <c r="A239" s="14"/>
      <c r="B239" s="237"/>
      <c r="C239" s="238"/>
      <c r="D239" s="220" t="s">
        <v>157</v>
      </c>
      <c r="E239" s="239" t="s">
        <v>32</v>
      </c>
      <c r="F239" s="240" t="s">
        <v>345</v>
      </c>
      <c r="G239" s="238"/>
      <c r="H239" s="241">
        <v>2.452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157</v>
      </c>
      <c r="AU239" s="247" t="s">
        <v>88</v>
      </c>
      <c r="AV239" s="14" t="s">
        <v>88</v>
      </c>
      <c r="AW239" s="14" t="s">
        <v>39</v>
      </c>
      <c r="AX239" s="14" t="s">
        <v>78</v>
      </c>
      <c r="AY239" s="247" t="s">
        <v>145</v>
      </c>
    </row>
    <row r="240" spans="1:51" s="15" customFormat="1" ht="12">
      <c r="A240" s="15"/>
      <c r="B240" s="248"/>
      <c r="C240" s="249"/>
      <c r="D240" s="220" t="s">
        <v>157</v>
      </c>
      <c r="E240" s="250" t="s">
        <v>32</v>
      </c>
      <c r="F240" s="251" t="s">
        <v>161</v>
      </c>
      <c r="G240" s="249"/>
      <c r="H240" s="252">
        <v>20.842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8" t="s">
        <v>157</v>
      </c>
      <c r="AU240" s="258" t="s">
        <v>88</v>
      </c>
      <c r="AV240" s="15" t="s">
        <v>151</v>
      </c>
      <c r="AW240" s="15" t="s">
        <v>39</v>
      </c>
      <c r="AX240" s="15" t="s">
        <v>86</v>
      </c>
      <c r="AY240" s="258" t="s">
        <v>145</v>
      </c>
    </row>
    <row r="241" spans="1:65" s="2" customFormat="1" ht="16.5" customHeight="1">
      <c r="A241" s="40"/>
      <c r="B241" s="41"/>
      <c r="C241" s="207" t="s">
        <v>346</v>
      </c>
      <c r="D241" s="207" t="s">
        <v>147</v>
      </c>
      <c r="E241" s="208" t="s">
        <v>347</v>
      </c>
      <c r="F241" s="209" t="s">
        <v>348</v>
      </c>
      <c r="G241" s="210" t="s">
        <v>97</v>
      </c>
      <c r="H241" s="211">
        <v>102</v>
      </c>
      <c r="I241" s="212"/>
      <c r="J241" s="213">
        <f>ROUND(I241*H241,2)</f>
        <v>0</v>
      </c>
      <c r="K241" s="209" t="s">
        <v>32</v>
      </c>
      <c r="L241" s="46"/>
      <c r="M241" s="214" t="s">
        <v>32</v>
      </c>
      <c r="N241" s="215" t="s">
        <v>49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151</v>
      </c>
      <c r="AT241" s="218" t="s">
        <v>147</v>
      </c>
      <c r="AU241" s="218" t="s">
        <v>88</v>
      </c>
      <c r="AY241" s="18" t="s">
        <v>145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8" t="s">
        <v>86</v>
      </c>
      <c r="BK241" s="219">
        <f>ROUND(I241*H241,2)</f>
        <v>0</v>
      </c>
      <c r="BL241" s="18" t="s">
        <v>151</v>
      </c>
      <c r="BM241" s="218" t="s">
        <v>349</v>
      </c>
    </row>
    <row r="242" spans="1:47" s="2" customFormat="1" ht="12">
      <c r="A242" s="40"/>
      <c r="B242" s="41"/>
      <c r="C242" s="42"/>
      <c r="D242" s="220" t="s">
        <v>153</v>
      </c>
      <c r="E242" s="42"/>
      <c r="F242" s="221" t="s">
        <v>350</v>
      </c>
      <c r="G242" s="42"/>
      <c r="H242" s="42"/>
      <c r="I242" s="222"/>
      <c r="J242" s="42"/>
      <c r="K242" s="42"/>
      <c r="L242" s="46"/>
      <c r="M242" s="223"/>
      <c r="N242" s="22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8" t="s">
        <v>153</v>
      </c>
      <c r="AU242" s="18" t="s">
        <v>88</v>
      </c>
    </row>
    <row r="243" spans="1:51" s="14" customFormat="1" ht="12">
      <c r="A243" s="14"/>
      <c r="B243" s="237"/>
      <c r="C243" s="238"/>
      <c r="D243" s="220" t="s">
        <v>157</v>
      </c>
      <c r="E243" s="239" t="s">
        <v>32</v>
      </c>
      <c r="F243" s="240" t="s">
        <v>351</v>
      </c>
      <c r="G243" s="238"/>
      <c r="H243" s="241">
        <v>90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157</v>
      </c>
      <c r="AU243" s="247" t="s">
        <v>88</v>
      </c>
      <c r="AV243" s="14" t="s">
        <v>88</v>
      </c>
      <c r="AW243" s="14" t="s">
        <v>39</v>
      </c>
      <c r="AX243" s="14" t="s">
        <v>78</v>
      </c>
      <c r="AY243" s="247" t="s">
        <v>145</v>
      </c>
    </row>
    <row r="244" spans="1:51" s="14" customFormat="1" ht="12">
      <c r="A244" s="14"/>
      <c r="B244" s="237"/>
      <c r="C244" s="238"/>
      <c r="D244" s="220" t="s">
        <v>157</v>
      </c>
      <c r="E244" s="239" t="s">
        <v>32</v>
      </c>
      <c r="F244" s="240" t="s">
        <v>352</v>
      </c>
      <c r="G244" s="238"/>
      <c r="H244" s="241">
        <v>12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157</v>
      </c>
      <c r="AU244" s="247" t="s">
        <v>88</v>
      </c>
      <c r="AV244" s="14" t="s">
        <v>88</v>
      </c>
      <c r="AW244" s="14" t="s">
        <v>39</v>
      </c>
      <c r="AX244" s="14" t="s">
        <v>78</v>
      </c>
      <c r="AY244" s="247" t="s">
        <v>145</v>
      </c>
    </row>
    <row r="245" spans="1:51" s="15" customFormat="1" ht="12">
      <c r="A245" s="15"/>
      <c r="B245" s="248"/>
      <c r="C245" s="249"/>
      <c r="D245" s="220" t="s">
        <v>157</v>
      </c>
      <c r="E245" s="250" t="s">
        <v>32</v>
      </c>
      <c r="F245" s="251" t="s">
        <v>161</v>
      </c>
      <c r="G245" s="249"/>
      <c r="H245" s="252">
        <v>102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8" t="s">
        <v>157</v>
      </c>
      <c r="AU245" s="258" t="s">
        <v>88</v>
      </c>
      <c r="AV245" s="15" t="s">
        <v>151</v>
      </c>
      <c r="AW245" s="15" t="s">
        <v>39</v>
      </c>
      <c r="AX245" s="15" t="s">
        <v>86</v>
      </c>
      <c r="AY245" s="258" t="s">
        <v>145</v>
      </c>
    </row>
    <row r="246" spans="1:65" s="2" customFormat="1" ht="16.5" customHeight="1">
      <c r="A246" s="40"/>
      <c r="B246" s="41"/>
      <c r="C246" s="260" t="s">
        <v>353</v>
      </c>
      <c r="D246" s="260" t="s">
        <v>266</v>
      </c>
      <c r="E246" s="261" t="s">
        <v>354</v>
      </c>
      <c r="F246" s="262" t="s">
        <v>355</v>
      </c>
      <c r="G246" s="263" t="s">
        <v>97</v>
      </c>
      <c r="H246" s="264">
        <v>105.06</v>
      </c>
      <c r="I246" s="265"/>
      <c r="J246" s="266">
        <f>ROUND(I246*H246,2)</f>
        <v>0</v>
      </c>
      <c r="K246" s="262" t="s">
        <v>150</v>
      </c>
      <c r="L246" s="267"/>
      <c r="M246" s="268" t="s">
        <v>32</v>
      </c>
      <c r="N246" s="269" t="s">
        <v>49</v>
      </c>
      <c r="O246" s="86"/>
      <c r="P246" s="216">
        <f>O246*H246</f>
        <v>0</v>
      </c>
      <c r="Q246" s="216">
        <v>0.02956</v>
      </c>
      <c r="R246" s="216">
        <f>Q246*H246</f>
        <v>3.1055736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213</v>
      </c>
      <c r="AT246" s="218" t="s">
        <v>266</v>
      </c>
      <c r="AU246" s="218" t="s">
        <v>88</v>
      </c>
      <c r="AY246" s="18" t="s">
        <v>145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86</v>
      </c>
      <c r="BK246" s="219">
        <f>ROUND(I246*H246,2)</f>
        <v>0</v>
      </c>
      <c r="BL246" s="18" t="s">
        <v>151</v>
      </c>
      <c r="BM246" s="218" t="s">
        <v>356</v>
      </c>
    </row>
    <row r="247" spans="1:47" s="2" customFormat="1" ht="12">
      <c r="A247" s="40"/>
      <c r="B247" s="41"/>
      <c r="C247" s="42"/>
      <c r="D247" s="220" t="s">
        <v>153</v>
      </c>
      <c r="E247" s="42"/>
      <c r="F247" s="221" t="s">
        <v>355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8" t="s">
        <v>153</v>
      </c>
      <c r="AU247" s="18" t="s">
        <v>88</v>
      </c>
    </row>
    <row r="248" spans="1:51" s="14" customFormat="1" ht="12">
      <c r="A248" s="14"/>
      <c r="B248" s="237"/>
      <c r="C248" s="238"/>
      <c r="D248" s="220" t="s">
        <v>157</v>
      </c>
      <c r="E248" s="238"/>
      <c r="F248" s="240" t="s">
        <v>357</v>
      </c>
      <c r="G248" s="238"/>
      <c r="H248" s="241">
        <v>105.06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157</v>
      </c>
      <c r="AU248" s="247" t="s">
        <v>88</v>
      </c>
      <c r="AV248" s="14" t="s">
        <v>88</v>
      </c>
      <c r="AW248" s="14" t="s">
        <v>4</v>
      </c>
      <c r="AX248" s="14" t="s">
        <v>86</v>
      </c>
      <c r="AY248" s="247" t="s">
        <v>145</v>
      </c>
    </row>
    <row r="249" spans="1:65" s="2" customFormat="1" ht="33" customHeight="1">
      <c r="A249" s="40"/>
      <c r="B249" s="41"/>
      <c r="C249" s="207" t="s">
        <v>358</v>
      </c>
      <c r="D249" s="207" t="s">
        <v>147</v>
      </c>
      <c r="E249" s="208" t="s">
        <v>359</v>
      </c>
      <c r="F249" s="209" t="s">
        <v>360</v>
      </c>
      <c r="G249" s="210" t="s">
        <v>97</v>
      </c>
      <c r="H249" s="211">
        <v>42.5</v>
      </c>
      <c r="I249" s="212"/>
      <c r="J249" s="213">
        <f>ROUND(I249*H249,2)</f>
        <v>0</v>
      </c>
      <c r="K249" s="209" t="s">
        <v>150</v>
      </c>
      <c r="L249" s="46"/>
      <c r="M249" s="214" t="s">
        <v>32</v>
      </c>
      <c r="N249" s="215" t="s">
        <v>49</v>
      </c>
      <c r="O249" s="86"/>
      <c r="P249" s="216">
        <f>O249*H249</f>
        <v>0</v>
      </c>
      <c r="Q249" s="216">
        <v>0.00061</v>
      </c>
      <c r="R249" s="216">
        <f>Q249*H249</f>
        <v>0.025925</v>
      </c>
      <c r="S249" s="216">
        <v>0</v>
      </c>
      <c r="T249" s="21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8" t="s">
        <v>151</v>
      </c>
      <c r="AT249" s="218" t="s">
        <v>147</v>
      </c>
      <c r="AU249" s="218" t="s">
        <v>88</v>
      </c>
      <c r="AY249" s="18" t="s">
        <v>145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86</v>
      </c>
      <c r="BK249" s="219">
        <f>ROUND(I249*H249,2)</f>
        <v>0</v>
      </c>
      <c r="BL249" s="18" t="s">
        <v>151</v>
      </c>
      <c r="BM249" s="218" t="s">
        <v>361</v>
      </c>
    </row>
    <row r="250" spans="1:47" s="2" customFormat="1" ht="12">
      <c r="A250" s="40"/>
      <c r="B250" s="41"/>
      <c r="C250" s="42"/>
      <c r="D250" s="220" t="s">
        <v>153</v>
      </c>
      <c r="E250" s="42"/>
      <c r="F250" s="221" t="s">
        <v>362</v>
      </c>
      <c r="G250" s="42"/>
      <c r="H250" s="42"/>
      <c r="I250" s="222"/>
      <c r="J250" s="42"/>
      <c r="K250" s="42"/>
      <c r="L250" s="46"/>
      <c r="M250" s="223"/>
      <c r="N250" s="22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8" t="s">
        <v>153</v>
      </c>
      <c r="AU250" s="18" t="s">
        <v>88</v>
      </c>
    </row>
    <row r="251" spans="1:47" s="2" customFormat="1" ht="12">
      <c r="A251" s="40"/>
      <c r="B251" s="41"/>
      <c r="C251" s="42"/>
      <c r="D251" s="225" t="s">
        <v>155</v>
      </c>
      <c r="E251" s="42"/>
      <c r="F251" s="226" t="s">
        <v>363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155</v>
      </c>
      <c r="AU251" s="18" t="s">
        <v>88</v>
      </c>
    </row>
    <row r="252" spans="1:51" s="13" customFormat="1" ht="12">
      <c r="A252" s="13"/>
      <c r="B252" s="227"/>
      <c r="C252" s="228"/>
      <c r="D252" s="220" t="s">
        <v>157</v>
      </c>
      <c r="E252" s="229" t="s">
        <v>32</v>
      </c>
      <c r="F252" s="230" t="s">
        <v>364</v>
      </c>
      <c r="G252" s="228"/>
      <c r="H252" s="229" t="s">
        <v>32</v>
      </c>
      <c r="I252" s="231"/>
      <c r="J252" s="228"/>
      <c r="K252" s="228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157</v>
      </c>
      <c r="AU252" s="236" t="s">
        <v>88</v>
      </c>
      <c r="AV252" s="13" t="s">
        <v>86</v>
      </c>
      <c r="AW252" s="13" t="s">
        <v>39</v>
      </c>
      <c r="AX252" s="13" t="s">
        <v>78</v>
      </c>
      <c r="AY252" s="236" t="s">
        <v>145</v>
      </c>
    </row>
    <row r="253" spans="1:51" s="14" customFormat="1" ht="12">
      <c r="A253" s="14"/>
      <c r="B253" s="237"/>
      <c r="C253" s="238"/>
      <c r="D253" s="220" t="s">
        <v>157</v>
      </c>
      <c r="E253" s="239" t="s">
        <v>32</v>
      </c>
      <c r="F253" s="240" t="s">
        <v>365</v>
      </c>
      <c r="G253" s="238"/>
      <c r="H253" s="241">
        <v>37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157</v>
      </c>
      <c r="AU253" s="247" t="s">
        <v>88</v>
      </c>
      <c r="AV253" s="14" t="s">
        <v>88</v>
      </c>
      <c r="AW253" s="14" t="s">
        <v>39</v>
      </c>
      <c r="AX253" s="14" t="s">
        <v>78</v>
      </c>
      <c r="AY253" s="247" t="s">
        <v>145</v>
      </c>
    </row>
    <row r="254" spans="1:51" s="14" customFormat="1" ht="12">
      <c r="A254" s="14"/>
      <c r="B254" s="237"/>
      <c r="C254" s="238"/>
      <c r="D254" s="220" t="s">
        <v>157</v>
      </c>
      <c r="E254" s="239" t="s">
        <v>32</v>
      </c>
      <c r="F254" s="240" t="s">
        <v>366</v>
      </c>
      <c r="G254" s="238"/>
      <c r="H254" s="241">
        <v>5.5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157</v>
      </c>
      <c r="AU254" s="247" t="s">
        <v>88</v>
      </c>
      <c r="AV254" s="14" t="s">
        <v>88</v>
      </c>
      <c r="AW254" s="14" t="s">
        <v>39</v>
      </c>
      <c r="AX254" s="14" t="s">
        <v>78</v>
      </c>
      <c r="AY254" s="247" t="s">
        <v>145</v>
      </c>
    </row>
    <row r="255" spans="1:51" s="15" customFormat="1" ht="12">
      <c r="A255" s="15"/>
      <c r="B255" s="248"/>
      <c r="C255" s="249"/>
      <c r="D255" s="220" t="s">
        <v>157</v>
      </c>
      <c r="E255" s="250" t="s">
        <v>32</v>
      </c>
      <c r="F255" s="251" t="s">
        <v>161</v>
      </c>
      <c r="G255" s="249"/>
      <c r="H255" s="252">
        <v>42.5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8" t="s">
        <v>157</v>
      </c>
      <c r="AU255" s="258" t="s">
        <v>88</v>
      </c>
      <c r="AV255" s="15" t="s">
        <v>151</v>
      </c>
      <c r="AW255" s="15" t="s">
        <v>39</v>
      </c>
      <c r="AX255" s="15" t="s">
        <v>86</v>
      </c>
      <c r="AY255" s="258" t="s">
        <v>145</v>
      </c>
    </row>
    <row r="256" spans="1:65" s="2" customFormat="1" ht="24.15" customHeight="1">
      <c r="A256" s="40"/>
      <c r="B256" s="41"/>
      <c r="C256" s="207" t="s">
        <v>367</v>
      </c>
      <c r="D256" s="207" t="s">
        <v>147</v>
      </c>
      <c r="E256" s="208" t="s">
        <v>368</v>
      </c>
      <c r="F256" s="209" t="s">
        <v>369</v>
      </c>
      <c r="G256" s="210" t="s">
        <v>97</v>
      </c>
      <c r="H256" s="211">
        <v>3376</v>
      </c>
      <c r="I256" s="212"/>
      <c r="J256" s="213">
        <f>ROUND(I256*H256,2)</f>
        <v>0</v>
      </c>
      <c r="K256" s="209" t="s">
        <v>150</v>
      </c>
      <c r="L256" s="46"/>
      <c r="M256" s="214" t="s">
        <v>32</v>
      </c>
      <c r="N256" s="215" t="s">
        <v>49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151</v>
      </c>
      <c r="AT256" s="218" t="s">
        <v>147</v>
      </c>
      <c r="AU256" s="218" t="s">
        <v>88</v>
      </c>
      <c r="AY256" s="18" t="s">
        <v>145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86</v>
      </c>
      <c r="BK256" s="219">
        <f>ROUND(I256*H256,2)</f>
        <v>0</v>
      </c>
      <c r="BL256" s="18" t="s">
        <v>151</v>
      </c>
      <c r="BM256" s="218" t="s">
        <v>370</v>
      </c>
    </row>
    <row r="257" spans="1:47" s="2" customFormat="1" ht="12">
      <c r="A257" s="40"/>
      <c r="B257" s="41"/>
      <c r="C257" s="42"/>
      <c r="D257" s="220" t="s">
        <v>153</v>
      </c>
      <c r="E257" s="42"/>
      <c r="F257" s="221" t="s">
        <v>371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153</v>
      </c>
      <c r="AU257" s="18" t="s">
        <v>88</v>
      </c>
    </row>
    <row r="258" spans="1:47" s="2" customFormat="1" ht="12">
      <c r="A258" s="40"/>
      <c r="B258" s="41"/>
      <c r="C258" s="42"/>
      <c r="D258" s="225" t="s">
        <v>155</v>
      </c>
      <c r="E258" s="42"/>
      <c r="F258" s="226" t="s">
        <v>372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8" t="s">
        <v>155</v>
      </c>
      <c r="AU258" s="18" t="s">
        <v>88</v>
      </c>
    </row>
    <row r="259" spans="1:51" s="13" customFormat="1" ht="12">
      <c r="A259" s="13"/>
      <c r="B259" s="227"/>
      <c r="C259" s="228"/>
      <c r="D259" s="220" t="s">
        <v>157</v>
      </c>
      <c r="E259" s="229" t="s">
        <v>32</v>
      </c>
      <c r="F259" s="230" t="s">
        <v>373</v>
      </c>
      <c r="G259" s="228"/>
      <c r="H259" s="229" t="s">
        <v>32</v>
      </c>
      <c r="I259" s="231"/>
      <c r="J259" s="228"/>
      <c r="K259" s="228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157</v>
      </c>
      <c r="AU259" s="236" t="s">
        <v>88</v>
      </c>
      <c r="AV259" s="13" t="s">
        <v>86</v>
      </c>
      <c r="AW259" s="13" t="s">
        <v>39</v>
      </c>
      <c r="AX259" s="13" t="s">
        <v>78</v>
      </c>
      <c r="AY259" s="236" t="s">
        <v>145</v>
      </c>
    </row>
    <row r="260" spans="1:51" s="14" customFormat="1" ht="12">
      <c r="A260" s="14"/>
      <c r="B260" s="237"/>
      <c r="C260" s="238"/>
      <c r="D260" s="220" t="s">
        <v>157</v>
      </c>
      <c r="E260" s="239" t="s">
        <v>32</v>
      </c>
      <c r="F260" s="240" t="s">
        <v>374</v>
      </c>
      <c r="G260" s="238"/>
      <c r="H260" s="241">
        <v>3376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157</v>
      </c>
      <c r="AU260" s="247" t="s">
        <v>88</v>
      </c>
      <c r="AV260" s="14" t="s">
        <v>88</v>
      </c>
      <c r="AW260" s="14" t="s">
        <v>39</v>
      </c>
      <c r="AX260" s="14" t="s">
        <v>78</v>
      </c>
      <c r="AY260" s="247" t="s">
        <v>145</v>
      </c>
    </row>
    <row r="261" spans="1:51" s="15" customFormat="1" ht="12">
      <c r="A261" s="15"/>
      <c r="B261" s="248"/>
      <c r="C261" s="249"/>
      <c r="D261" s="220" t="s">
        <v>157</v>
      </c>
      <c r="E261" s="250" t="s">
        <v>32</v>
      </c>
      <c r="F261" s="251" t="s">
        <v>161</v>
      </c>
      <c r="G261" s="249"/>
      <c r="H261" s="252">
        <v>3376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8" t="s">
        <v>157</v>
      </c>
      <c r="AU261" s="258" t="s">
        <v>88</v>
      </c>
      <c r="AV261" s="15" t="s">
        <v>151</v>
      </c>
      <c r="AW261" s="15" t="s">
        <v>39</v>
      </c>
      <c r="AX261" s="15" t="s">
        <v>86</v>
      </c>
      <c r="AY261" s="258" t="s">
        <v>145</v>
      </c>
    </row>
    <row r="262" spans="1:65" s="2" customFormat="1" ht="24.15" customHeight="1">
      <c r="A262" s="40"/>
      <c r="B262" s="41"/>
      <c r="C262" s="207" t="s">
        <v>375</v>
      </c>
      <c r="D262" s="207" t="s">
        <v>147</v>
      </c>
      <c r="E262" s="208" t="s">
        <v>376</v>
      </c>
      <c r="F262" s="209" t="s">
        <v>377</v>
      </c>
      <c r="G262" s="210" t="s">
        <v>97</v>
      </c>
      <c r="H262" s="211">
        <v>850</v>
      </c>
      <c r="I262" s="212"/>
      <c r="J262" s="213">
        <f>ROUND(I262*H262,2)</f>
        <v>0</v>
      </c>
      <c r="K262" s="209" t="s">
        <v>150</v>
      </c>
      <c r="L262" s="46"/>
      <c r="M262" s="214" t="s">
        <v>32</v>
      </c>
      <c r="N262" s="215" t="s">
        <v>49</v>
      </c>
      <c r="O262" s="86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151</v>
      </c>
      <c r="AT262" s="218" t="s">
        <v>147</v>
      </c>
      <c r="AU262" s="218" t="s">
        <v>88</v>
      </c>
      <c r="AY262" s="18" t="s">
        <v>145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86</v>
      </c>
      <c r="BK262" s="219">
        <f>ROUND(I262*H262,2)</f>
        <v>0</v>
      </c>
      <c r="BL262" s="18" t="s">
        <v>151</v>
      </c>
      <c r="BM262" s="218" t="s">
        <v>378</v>
      </c>
    </row>
    <row r="263" spans="1:47" s="2" customFormat="1" ht="12">
      <c r="A263" s="40"/>
      <c r="B263" s="41"/>
      <c r="C263" s="42"/>
      <c r="D263" s="220" t="s">
        <v>153</v>
      </c>
      <c r="E263" s="42"/>
      <c r="F263" s="221" t="s">
        <v>379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8" t="s">
        <v>153</v>
      </c>
      <c r="AU263" s="18" t="s">
        <v>88</v>
      </c>
    </row>
    <row r="264" spans="1:47" s="2" customFormat="1" ht="12">
      <c r="A264" s="40"/>
      <c r="B264" s="41"/>
      <c r="C264" s="42"/>
      <c r="D264" s="225" t="s">
        <v>155</v>
      </c>
      <c r="E264" s="42"/>
      <c r="F264" s="226" t="s">
        <v>380</v>
      </c>
      <c r="G264" s="42"/>
      <c r="H264" s="42"/>
      <c r="I264" s="222"/>
      <c r="J264" s="42"/>
      <c r="K264" s="42"/>
      <c r="L264" s="46"/>
      <c r="M264" s="223"/>
      <c r="N264" s="22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8" t="s">
        <v>155</v>
      </c>
      <c r="AU264" s="18" t="s">
        <v>88</v>
      </c>
    </row>
    <row r="265" spans="1:51" s="13" customFormat="1" ht="12">
      <c r="A265" s="13"/>
      <c r="B265" s="227"/>
      <c r="C265" s="228"/>
      <c r="D265" s="220" t="s">
        <v>157</v>
      </c>
      <c r="E265" s="229" t="s">
        <v>32</v>
      </c>
      <c r="F265" s="230" t="s">
        <v>381</v>
      </c>
      <c r="G265" s="228"/>
      <c r="H265" s="229" t="s">
        <v>32</v>
      </c>
      <c r="I265" s="231"/>
      <c r="J265" s="228"/>
      <c r="K265" s="228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157</v>
      </c>
      <c r="AU265" s="236" t="s">
        <v>88</v>
      </c>
      <c r="AV265" s="13" t="s">
        <v>86</v>
      </c>
      <c r="AW265" s="13" t="s">
        <v>39</v>
      </c>
      <c r="AX265" s="13" t="s">
        <v>78</v>
      </c>
      <c r="AY265" s="236" t="s">
        <v>145</v>
      </c>
    </row>
    <row r="266" spans="1:51" s="14" customFormat="1" ht="12">
      <c r="A266" s="14"/>
      <c r="B266" s="237"/>
      <c r="C266" s="238"/>
      <c r="D266" s="220" t="s">
        <v>157</v>
      </c>
      <c r="E266" s="239" t="s">
        <v>32</v>
      </c>
      <c r="F266" s="240" t="s">
        <v>382</v>
      </c>
      <c r="G266" s="238"/>
      <c r="H266" s="241">
        <v>800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157</v>
      </c>
      <c r="AU266" s="247" t="s">
        <v>88</v>
      </c>
      <c r="AV266" s="14" t="s">
        <v>88</v>
      </c>
      <c r="AW266" s="14" t="s">
        <v>39</v>
      </c>
      <c r="AX266" s="14" t="s">
        <v>78</v>
      </c>
      <c r="AY266" s="247" t="s">
        <v>145</v>
      </c>
    </row>
    <row r="267" spans="1:51" s="13" customFormat="1" ht="12">
      <c r="A267" s="13"/>
      <c r="B267" s="227"/>
      <c r="C267" s="228"/>
      <c r="D267" s="220" t="s">
        <v>157</v>
      </c>
      <c r="E267" s="229" t="s">
        <v>32</v>
      </c>
      <c r="F267" s="230" t="s">
        <v>383</v>
      </c>
      <c r="G267" s="228"/>
      <c r="H267" s="229" t="s">
        <v>32</v>
      </c>
      <c r="I267" s="231"/>
      <c r="J267" s="228"/>
      <c r="K267" s="228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157</v>
      </c>
      <c r="AU267" s="236" t="s">
        <v>88</v>
      </c>
      <c r="AV267" s="13" t="s">
        <v>86</v>
      </c>
      <c r="AW267" s="13" t="s">
        <v>39</v>
      </c>
      <c r="AX267" s="13" t="s">
        <v>78</v>
      </c>
      <c r="AY267" s="236" t="s">
        <v>145</v>
      </c>
    </row>
    <row r="268" spans="1:51" s="14" customFormat="1" ht="12">
      <c r="A268" s="14"/>
      <c r="B268" s="237"/>
      <c r="C268" s="238"/>
      <c r="D268" s="220" t="s">
        <v>157</v>
      </c>
      <c r="E268" s="239" t="s">
        <v>32</v>
      </c>
      <c r="F268" s="240" t="s">
        <v>384</v>
      </c>
      <c r="G268" s="238"/>
      <c r="H268" s="241">
        <v>50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157</v>
      </c>
      <c r="AU268" s="247" t="s">
        <v>88</v>
      </c>
      <c r="AV268" s="14" t="s">
        <v>88</v>
      </c>
      <c r="AW268" s="14" t="s">
        <v>39</v>
      </c>
      <c r="AX268" s="14" t="s">
        <v>78</v>
      </c>
      <c r="AY268" s="247" t="s">
        <v>145</v>
      </c>
    </row>
    <row r="269" spans="1:51" s="15" customFormat="1" ht="12">
      <c r="A269" s="15"/>
      <c r="B269" s="248"/>
      <c r="C269" s="249"/>
      <c r="D269" s="220" t="s">
        <v>157</v>
      </c>
      <c r="E269" s="250" t="s">
        <v>32</v>
      </c>
      <c r="F269" s="251" t="s">
        <v>161</v>
      </c>
      <c r="G269" s="249"/>
      <c r="H269" s="252">
        <v>850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8" t="s">
        <v>157</v>
      </c>
      <c r="AU269" s="258" t="s">
        <v>88</v>
      </c>
      <c r="AV269" s="15" t="s">
        <v>151</v>
      </c>
      <c r="AW269" s="15" t="s">
        <v>39</v>
      </c>
      <c r="AX269" s="15" t="s">
        <v>86</v>
      </c>
      <c r="AY269" s="258" t="s">
        <v>145</v>
      </c>
    </row>
    <row r="270" spans="1:65" s="2" customFormat="1" ht="24.15" customHeight="1">
      <c r="A270" s="40"/>
      <c r="B270" s="41"/>
      <c r="C270" s="207" t="s">
        <v>385</v>
      </c>
      <c r="D270" s="207" t="s">
        <v>147</v>
      </c>
      <c r="E270" s="208" t="s">
        <v>386</v>
      </c>
      <c r="F270" s="209" t="s">
        <v>387</v>
      </c>
      <c r="G270" s="210" t="s">
        <v>97</v>
      </c>
      <c r="H270" s="211">
        <v>7</v>
      </c>
      <c r="I270" s="212"/>
      <c r="J270" s="213">
        <f>ROUND(I270*H270,2)</f>
        <v>0</v>
      </c>
      <c r="K270" s="209" t="s">
        <v>150</v>
      </c>
      <c r="L270" s="46"/>
      <c r="M270" s="214" t="s">
        <v>32</v>
      </c>
      <c r="N270" s="215" t="s">
        <v>49</v>
      </c>
      <c r="O270" s="86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151</v>
      </c>
      <c r="AT270" s="218" t="s">
        <v>147</v>
      </c>
      <c r="AU270" s="218" t="s">
        <v>88</v>
      </c>
      <c r="AY270" s="18" t="s">
        <v>145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8" t="s">
        <v>86</v>
      </c>
      <c r="BK270" s="219">
        <f>ROUND(I270*H270,2)</f>
        <v>0</v>
      </c>
      <c r="BL270" s="18" t="s">
        <v>151</v>
      </c>
      <c r="BM270" s="218" t="s">
        <v>388</v>
      </c>
    </row>
    <row r="271" spans="1:47" s="2" customFormat="1" ht="12">
      <c r="A271" s="40"/>
      <c r="B271" s="41"/>
      <c r="C271" s="42"/>
      <c r="D271" s="220" t="s">
        <v>153</v>
      </c>
      <c r="E271" s="42"/>
      <c r="F271" s="221" t="s">
        <v>389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8" t="s">
        <v>153</v>
      </c>
      <c r="AU271" s="18" t="s">
        <v>88</v>
      </c>
    </row>
    <row r="272" spans="1:47" s="2" customFormat="1" ht="12">
      <c r="A272" s="40"/>
      <c r="B272" s="41"/>
      <c r="C272" s="42"/>
      <c r="D272" s="225" t="s">
        <v>155</v>
      </c>
      <c r="E272" s="42"/>
      <c r="F272" s="226" t="s">
        <v>390</v>
      </c>
      <c r="G272" s="42"/>
      <c r="H272" s="42"/>
      <c r="I272" s="22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8" t="s">
        <v>155</v>
      </c>
      <c r="AU272" s="18" t="s">
        <v>88</v>
      </c>
    </row>
    <row r="273" spans="1:51" s="13" customFormat="1" ht="12">
      <c r="A273" s="13"/>
      <c r="B273" s="227"/>
      <c r="C273" s="228"/>
      <c r="D273" s="220" t="s">
        <v>157</v>
      </c>
      <c r="E273" s="229" t="s">
        <v>32</v>
      </c>
      <c r="F273" s="230" t="s">
        <v>391</v>
      </c>
      <c r="G273" s="228"/>
      <c r="H273" s="229" t="s">
        <v>32</v>
      </c>
      <c r="I273" s="231"/>
      <c r="J273" s="228"/>
      <c r="K273" s="228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157</v>
      </c>
      <c r="AU273" s="236" t="s">
        <v>88</v>
      </c>
      <c r="AV273" s="13" t="s">
        <v>86</v>
      </c>
      <c r="AW273" s="13" t="s">
        <v>39</v>
      </c>
      <c r="AX273" s="13" t="s">
        <v>78</v>
      </c>
      <c r="AY273" s="236" t="s">
        <v>145</v>
      </c>
    </row>
    <row r="274" spans="1:51" s="14" customFormat="1" ht="12">
      <c r="A274" s="14"/>
      <c r="B274" s="237"/>
      <c r="C274" s="238"/>
      <c r="D274" s="220" t="s">
        <v>157</v>
      </c>
      <c r="E274" s="239" t="s">
        <v>32</v>
      </c>
      <c r="F274" s="240" t="s">
        <v>392</v>
      </c>
      <c r="G274" s="238"/>
      <c r="H274" s="241">
        <v>7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157</v>
      </c>
      <c r="AU274" s="247" t="s">
        <v>88</v>
      </c>
      <c r="AV274" s="14" t="s">
        <v>88</v>
      </c>
      <c r="AW274" s="14" t="s">
        <v>39</v>
      </c>
      <c r="AX274" s="14" t="s">
        <v>86</v>
      </c>
      <c r="AY274" s="247" t="s">
        <v>145</v>
      </c>
    </row>
    <row r="275" spans="1:65" s="2" customFormat="1" ht="24.15" customHeight="1">
      <c r="A275" s="40"/>
      <c r="B275" s="41"/>
      <c r="C275" s="207" t="s">
        <v>393</v>
      </c>
      <c r="D275" s="207" t="s">
        <v>147</v>
      </c>
      <c r="E275" s="208" t="s">
        <v>394</v>
      </c>
      <c r="F275" s="209" t="s">
        <v>395</v>
      </c>
      <c r="G275" s="210" t="s">
        <v>97</v>
      </c>
      <c r="H275" s="211">
        <v>18</v>
      </c>
      <c r="I275" s="212"/>
      <c r="J275" s="213">
        <f>ROUND(I275*H275,2)</f>
        <v>0</v>
      </c>
      <c r="K275" s="209" t="s">
        <v>150</v>
      </c>
      <c r="L275" s="46"/>
      <c r="M275" s="214" t="s">
        <v>32</v>
      </c>
      <c r="N275" s="215" t="s">
        <v>49</v>
      </c>
      <c r="O275" s="86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151</v>
      </c>
      <c r="AT275" s="218" t="s">
        <v>147</v>
      </c>
      <c r="AU275" s="218" t="s">
        <v>88</v>
      </c>
      <c r="AY275" s="18" t="s">
        <v>145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86</v>
      </c>
      <c r="BK275" s="219">
        <f>ROUND(I275*H275,2)</f>
        <v>0</v>
      </c>
      <c r="BL275" s="18" t="s">
        <v>151</v>
      </c>
      <c r="BM275" s="218" t="s">
        <v>396</v>
      </c>
    </row>
    <row r="276" spans="1:47" s="2" customFormat="1" ht="12">
      <c r="A276" s="40"/>
      <c r="B276" s="41"/>
      <c r="C276" s="42"/>
      <c r="D276" s="220" t="s">
        <v>153</v>
      </c>
      <c r="E276" s="42"/>
      <c r="F276" s="221" t="s">
        <v>397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153</v>
      </c>
      <c r="AU276" s="18" t="s">
        <v>88</v>
      </c>
    </row>
    <row r="277" spans="1:47" s="2" customFormat="1" ht="12">
      <c r="A277" s="40"/>
      <c r="B277" s="41"/>
      <c r="C277" s="42"/>
      <c r="D277" s="225" t="s">
        <v>155</v>
      </c>
      <c r="E277" s="42"/>
      <c r="F277" s="226" t="s">
        <v>398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8" t="s">
        <v>155</v>
      </c>
      <c r="AU277" s="18" t="s">
        <v>88</v>
      </c>
    </row>
    <row r="278" spans="1:51" s="13" customFormat="1" ht="12">
      <c r="A278" s="13"/>
      <c r="B278" s="227"/>
      <c r="C278" s="228"/>
      <c r="D278" s="220" t="s">
        <v>157</v>
      </c>
      <c r="E278" s="229" t="s">
        <v>32</v>
      </c>
      <c r="F278" s="230" t="s">
        <v>399</v>
      </c>
      <c r="G278" s="228"/>
      <c r="H278" s="229" t="s">
        <v>32</v>
      </c>
      <c r="I278" s="231"/>
      <c r="J278" s="228"/>
      <c r="K278" s="228"/>
      <c r="L278" s="232"/>
      <c r="M278" s="233"/>
      <c r="N278" s="234"/>
      <c r="O278" s="234"/>
      <c r="P278" s="234"/>
      <c r="Q278" s="234"/>
      <c r="R278" s="234"/>
      <c r="S278" s="234"/>
      <c r="T278" s="23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6" t="s">
        <v>157</v>
      </c>
      <c r="AU278" s="236" t="s">
        <v>88</v>
      </c>
      <c r="AV278" s="13" t="s">
        <v>86</v>
      </c>
      <c r="AW278" s="13" t="s">
        <v>39</v>
      </c>
      <c r="AX278" s="13" t="s">
        <v>78</v>
      </c>
      <c r="AY278" s="236" t="s">
        <v>145</v>
      </c>
    </row>
    <row r="279" spans="1:51" s="14" customFormat="1" ht="12">
      <c r="A279" s="14"/>
      <c r="B279" s="237"/>
      <c r="C279" s="238"/>
      <c r="D279" s="220" t="s">
        <v>157</v>
      </c>
      <c r="E279" s="239" t="s">
        <v>32</v>
      </c>
      <c r="F279" s="240" t="s">
        <v>400</v>
      </c>
      <c r="G279" s="238"/>
      <c r="H279" s="241">
        <v>18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157</v>
      </c>
      <c r="AU279" s="247" t="s">
        <v>88</v>
      </c>
      <c r="AV279" s="14" t="s">
        <v>88</v>
      </c>
      <c r="AW279" s="14" t="s">
        <v>39</v>
      </c>
      <c r="AX279" s="14" t="s">
        <v>86</v>
      </c>
      <c r="AY279" s="247" t="s">
        <v>145</v>
      </c>
    </row>
    <row r="280" spans="1:65" s="2" customFormat="1" ht="24.15" customHeight="1">
      <c r="A280" s="40"/>
      <c r="B280" s="41"/>
      <c r="C280" s="207" t="s">
        <v>401</v>
      </c>
      <c r="D280" s="207" t="s">
        <v>147</v>
      </c>
      <c r="E280" s="208" t="s">
        <v>402</v>
      </c>
      <c r="F280" s="209" t="s">
        <v>403</v>
      </c>
      <c r="G280" s="210" t="s">
        <v>306</v>
      </c>
      <c r="H280" s="211">
        <v>1</v>
      </c>
      <c r="I280" s="212"/>
      <c r="J280" s="213">
        <f>ROUND(I280*H280,2)</f>
        <v>0</v>
      </c>
      <c r="K280" s="209" t="s">
        <v>150</v>
      </c>
      <c r="L280" s="46"/>
      <c r="M280" s="214" t="s">
        <v>32</v>
      </c>
      <c r="N280" s="215" t="s">
        <v>49</v>
      </c>
      <c r="O280" s="86"/>
      <c r="P280" s="216">
        <f>O280*H280</f>
        <v>0</v>
      </c>
      <c r="Q280" s="216">
        <v>0</v>
      </c>
      <c r="R280" s="216">
        <f>Q280*H280</f>
        <v>0</v>
      </c>
      <c r="S280" s="216">
        <v>0.082</v>
      </c>
      <c r="T280" s="217">
        <f>S280*H280</f>
        <v>0.082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8" t="s">
        <v>151</v>
      </c>
      <c r="AT280" s="218" t="s">
        <v>147</v>
      </c>
      <c r="AU280" s="218" t="s">
        <v>88</v>
      </c>
      <c r="AY280" s="18" t="s">
        <v>145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8" t="s">
        <v>86</v>
      </c>
      <c r="BK280" s="219">
        <f>ROUND(I280*H280,2)</f>
        <v>0</v>
      </c>
      <c r="BL280" s="18" t="s">
        <v>151</v>
      </c>
      <c r="BM280" s="218" t="s">
        <v>404</v>
      </c>
    </row>
    <row r="281" spans="1:47" s="2" customFormat="1" ht="12">
      <c r="A281" s="40"/>
      <c r="B281" s="41"/>
      <c r="C281" s="42"/>
      <c r="D281" s="220" t="s">
        <v>153</v>
      </c>
      <c r="E281" s="42"/>
      <c r="F281" s="221" t="s">
        <v>405</v>
      </c>
      <c r="G281" s="42"/>
      <c r="H281" s="42"/>
      <c r="I281" s="222"/>
      <c r="J281" s="42"/>
      <c r="K281" s="42"/>
      <c r="L281" s="46"/>
      <c r="M281" s="223"/>
      <c r="N281" s="22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8" t="s">
        <v>153</v>
      </c>
      <c r="AU281" s="18" t="s">
        <v>88</v>
      </c>
    </row>
    <row r="282" spans="1:47" s="2" customFormat="1" ht="12">
      <c r="A282" s="40"/>
      <c r="B282" s="41"/>
      <c r="C282" s="42"/>
      <c r="D282" s="225" t="s">
        <v>155</v>
      </c>
      <c r="E282" s="42"/>
      <c r="F282" s="226" t="s">
        <v>406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8" t="s">
        <v>155</v>
      </c>
      <c r="AU282" s="18" t="s">
        <v>88</v>
      </c>
    </row>
    <row r="283" spans="1:47" s="2" customFormat="1" ht="12">
      <c r="A283" s="40"/>
      <c r="B283" s="41"/>
      <c r="C283" s="42"/>
      <c r="D283" s="220" t="s">
        <v>256</v>
      </c>
      <c r="E283" s="42"/>
      <c r="F283" s="259" t="s">
        <v>407</v>
      </c>
      <c r="G283" s="42"/>
      <c r="H283" s="42"/>
      <c r="I283" s="222"/>
      <c r="J283" s="42"/>
      <c r="K283" s="42"/>
      <c r="L283" s="46"/>
      <c r="M283" s="223"/>
      <c r="N283" s="224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8" t="s">
        <v>256</v>
      </c>
      <c r="AU283" s="18" t="s">
        <v>88</v>
      </c>
    </row>
    <row r="284" spans="1:65" s="2" customFormat="1" ht="24.15" customHeight="1">
      <c r="A284" s="40"/>
      <c r="B284" s="41"/>
      <c r="C284" s="207" t="s">
        <v>408</v>
      </c>
      <c r="D284" s="207" t="s">
        <v>147</v>
      </c>
      <c r="E284" s="208" t="s">
        <v>409</v>
      </c>
      <c r="F284" s="209" t="s">
        <v>410</v>
      </c>
      <c r="G284" s="210" t="s">
        <v>306</v>
      </c>
      <c r="H284" s="211">
        <v>2</v>
      </c>
      <c r="I284" s="212"/>
      <c r="J284" s="213">
        <f>ROUND(I284*H284,2)</f>
        <v>0</v>
      </c>
      <c r="K284" s="209" t="s">
        <v>150</v>
      </c>
      <c r="L284" s="46"/>
      <c r="M284" s="214" t="s">
        <v>32</v>
      </c>
      <c r="N284" s="215" t="s">
        <v>49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0.004</v>
      </c>
      <c r="T284" s="217">
        <f>S284*H284</f>
        <v>0.008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151</v>
      </c>
      <c r="AT284" s="218" t="s">
        <v>147</v>
      </c>
      <c r="AU284" s="218" t="s">
        <v>88</v>
      </c>
      <c r="AY284" s="18" t="s">
        <v>145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86</v>
      </c>
      <c r="BK284" s="219">
        <f>ROUND(I284*H284,2)</f>
        <v>0</v>
      </c>
      <c r="BL284" s="18" t="s">
        <v>151</v>
      </c>
      <c r="BM284" s="218" t="s">
        <v>411</v>
      </c>
    </row>
    <row r="285" spans="1:47" s="2" customFormat="1" ht="12">
      <c r="A285" s="40"/>
      <c r="B285" s="41"/>
      <c r="C285" s="42"/>
      <c r="D285" s="220" t="s">
        <v>153</v>
      </c>
      <c r="E285" s="42"/>
      <c r="F285" s="221" t="s">
        <v>412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153</v>
      </c>
      <c r="AU285" s="18" t="s">
        <v>88</v>
      </c>
    </row>
    <row r="286" spans="1:47" s="2" customFormat="1" ht="12">
      <c r="A286" s="40"/>
      <c r="B286" s="41"/>
      <c r="C286" s="42"/>
      <c r="D286" s="225" t="s">
        <v>155</v>
      </c>
      <c r="E286" s="42"/>
      <c r="F286" s="226" t="s">
        <v>413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8" t="s">
        <v>155</v>
      </c>
      <c r="AU286" s="18" t="s">
        <v>88</v>
      </c>
    </row>
    <row r="287" spans="1:47" s="2" customFormat="1" ht="12">
      <c r="A287" s="40"/>
      <c r="B287" s="41"/>
      <c r="C287" s="42"/>
      <c r="D287" s="220" t="s">
        <v>256</v>
      </c>
      <c r="E287" s="42"/>
      <c r="F287" s="259" t="s">
        <v>414</v>
      </c>
      <c r="G287" s="42"/>
      <c r="H287" s="42"/>
      <c r="I287" s="222"/>
      <c r="J287" s="42"/>
      <c r="K287" s="42"/>
      <c r="L287" s="46"/>
      <c r="M287" s="223"/>
      <c r="N287" s="224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8" t="s">
        <v>256</v>
      </c>
      <c r="AU287" s="18" t="s">
        <v>88</v>
      </c>
    </row>
    <row r="288" spans="1:65" s="2" customFormat="1" ht="16.5" customHeight="1">
      <c r="A288" s="40"/>
      <c r="B288" s="41"/>
      <c r="C288" s="207" t="s">
        <v>415</v>
      </c>
      <c r="D288" s="207" t="s">
        <v>147</v>
      </c>
      <c r="E288" s="208" t="s">
        <v>416</v>
      </c>
      <c r="F288" s="209" t="s">
        <v>417</v>
      </c>
      <c r="G288" s="210" t="s">
        <v>97</v>
      </c>
      <c r="H288" s="211">
        <v>42</v>
      </c>
      <c r="I288" s="212"/>
      <c r="J288" s="213">
        <f>ROUND(I288*H288,2)</f>
        <v>0</v>
      </c>
      <c r="K288" s="209" t="s">
        <v>150</v>
      </c>
      <c r="L288" s="46"/>
      <c r="M288" s="214" t="s">
        <v>32</v>
      </c>
      <c r="N288" s="215" t="s">
        <v>49</v>
      </c>
      <c r="O288" s="86"/>
      <c r="P288" s="216">
        <f>O288*H288</f>
        <v>0</v>
      </c>
      <c r="Q288" s="216">
        <v>0</v>
      </c>
      <c r="R288" s="216">
        <f>Q288*H288</f>
        <v>0</v>
      </c>
      <c r="S288" s="216">
        <v>0.753</v>
      </c>
      <c r="T288" s="217">
        <f>S288*H288</f>
        <v>31.626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8" t="s">
        <v>151</v>
      </c>
      <c r="AT288" s="218" t="s">
        <v>147</v>
      </c>
      <c r="AU288" s="218" t="s">
        <v>88</v>
      </c>
      <c r="AY288" s="18" t="s">
        <v>145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86</v>
      </c>
      <c r="BK288" s="219">
        <f>ROUND(I288*H288,2)</f>
        <v>0</v>
      </c>
      <c r="BL288" s="18" t="s">
        <v>151</v>
      </c>
      <c r="BM288" s="218" t="s">
        <v>418</v>
      </c>
    </row>
    <row r="289" spans="1:47" s="2" customFormat="1" ht="12">
      <c r="A289" s="40"/>
      <c r="B289" s="41"/>
      <c r="C289" s="42"/>
      <c r="D289" s="220" t="s">
        <v>153</v>
      </c>
      <c r="E289" s="42"/>
      <c r="F289" s="221" t="s">
        <v>419</v>
      </c>
      <c r="G289" s="42"/>
      <c r="H289" s="42"/>
      <c r="I289" s="222"/>
      <c r="J289" s="42"/>
      <c r="K289" s="42"/>
      <c r="L289" s="46"/>
      <c r="M289" s="223"/>
      <c r="N289" s="22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153</v>
      </c>
      <c r="AU289" s="18" t="s">
        <v>88</v>
      </c>
    </row>
    <row r="290" spans="1:47" s="2" customFormat="1" ht="12">
      <c r="A290" s="40"/>
      <c r="B290" s="41"/>
      <c r="C290" s="42"/>
      <c r="D290" s="225" t="s">
        <v>155</v>
      </c>
      <c r="E290" s="42"/>
      <c r="F290" s="226" t="s">
        <v>420</v>
      </c>
      <c r="G290" s="42"/>
      <c r="H290" s="42"/>
      <c r="I290" s="222"/>
      <c r="J290" s="42"/>
      <c r="K290" s="42"/>
      <c r="L290" s="46"/>
      <c r="M290" s="223"/>
      <c r="N290" s="22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8" t="s">
        <v>155</v>
      </c>
      <c r="AU290" s="18" t="s">
        <v>88</v>
      </c>
    </row>
    <row r="291" spans="1:51" s="13" customFormat="1" ht="12">
      <c r="A291" s="13"/>
      <c r="B291" s="227"/>
      <c r="C291" s="228"/>
      <c r="D291" s="220" t="s">
        <v>157</v>
      </c>
      <c r="E291" s="229" t="s">
        <v>32</v>
      </c>
      <c r="F291" s="230" t="s">
        <v>421</v>
      </c>
      <c r="G291" s="228"/>
      <c r="H291" s="229" t="s">
        <v>32</v>
      </c>
      <c r="I291" s="231"/>
      <c r="J291" s="228"/>
      <c r="K291" s="228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157</v>
      </c>
      <c r="AU291" s="236" t="s">
        <v>88</v>
      </c>
      <c r="AV291" s="13" t="s">
        <v>86</v>
      </c>
      <c r="AW291" s="13" t="s">
        <v>39</v>
      </c>
      <c r="AX291" s="13" t="s">
        <v>78</v>
      </c>
      <c r="AY291" s="236" t="s">
        <v>145</v>
      </c>
    </row>
    <row r="292" spans="1:51" s="14" customFormat="1" ht="12">
      <c r="A292" s="14"/>
      <c r="B292" s="237"/>
      <c r="C292" s="238"/>
      <c r="D292" s="220" t="s">
        <v>157</v>
      </c>
      <c r="E292" s="239" t="s">
        <v>32</v>
      </c>
      <c r="F292" s="240" t="s">
        <v>422</v>
      </c>
      <c r="G292" s="238"/>
      <c r="H292" s="241">
        <v>42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157</v>
      </c>
      <c r="AU292" s="247" t="s">
        <v>88</v>
      </c>
      <c r="AV292" s="14" t="s">
        <v>88</v>
      </c>
      <c r="AW292" s="14" t="s">
        <v>39</v>
      </c>
      <c r="AX292" s="14" t="s">
        <v>78</v>
      </c>
      <c r="AY292" s="247" t="s">
        <v>145</v>
      </c>
    </row>
    <row r="293" spans="1:51" s="15" customFormat="1" ht="12">
      <c r="A293" s="15"/>
      <c r="B293" s="248"/>
      <c r="C293" s="249"/>
      <c r="D293" s="220" t="s">
        <v>157</v>
      </c>
      <c r="E293" s="250" t="s">
        <v>32</v>
      </c>
      <c r="F293" s="251" t="s">
        <v>161</v>
      </c>
      <c r="G293" s="249"/>
      <c r="H293" s="252">
        <v>42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8" t="s">
        <v>157</v>
      </c>
      <c r="AU293" s="258" t="s">
        <v>88</v>
      </c>
      <c r="AV293" s="15" t="s">
        <v>151</v>
      </c>
      <c r="AW293" s="15" t="s">
        <v>39</v>
      </c>
      <c r="AX293" s="15" t="s">
        <v>86</v>
      </c>
      <c r="AY293" s="258" t="s">
        <v>145</v>
      </c>
    </row>
    <row r="294" spans="1:63" s="12" customFormat="1" ht="22.8" customHeight="1">
      <c r="A294" s="12"/>
      <c r="B294" s="191"/>
      <c r="C294" s="192"/>
      <c r="D294" s="193" t="s">
        <v>77</v>
      </c>
      <c r="E294" s="205" t="s">
        <v>423</v>
      </c>
      <c r="F294" s="205" t="s">
        <v>424</v>
      </c>
      <c r="G294" s="192"/>
      <c r="H294" s="192"/>
      <c r="I294" s="195"/>
      <c r="J294" s="206">
        <f>BK294</f>
        <v>0</v>
      </c>
      <c r="K294" s="192"/>
      <c r="L294" s="197"/>
      <c r="M294" s="198"/>
      <c r="N294" s="199"/>
      <c r="O294" s="199"/>
      <c r="P294" s="200">
        <f>SUM(P295:P314)</f>
        <v>0</v>
      </c>
      <c r="Q294" s="199"/>
      <c r="R294" s="200">
        <f>SUM(R295:R314)</f>
        <v>0</v>
      </c>
      <c r="S294" s="199"/>
      <c r="T294" s="201">
        <f>SUM(T295:T314)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2" t="s">
        <v>86</v>
      </c>
      <c r="AT294" s="203" t="s">
        <v>77</v>
      </c>
      <c r="AU294" s="203" t="s">
        <v>86</v>
      </c>
      <c r="AY294" s="202" t="s">
        <v>145</v>
      </c>
      <c r="BK294" s="204">
        <f>SUM(BK295:BK314)</f>
        <v>0</v>
      </c>
    </row>
    <row r="295" spans="1:65" s="2" customFormat="1" ht="21.75" customHeight="1">
      <c r="A295" s="40"/>
      <c r="B295" s="41"/>
      <c r="C295" s="207" t="s">
        <v>425</v>
      </c>
      <c r="D295" s="207" t="s">
        <v>147</v>
      </c>
      <c r="E295" s="208" t="s">
        <v>426</v>
      </c>
      <c r="F295" s="209" t="s">
        <v>427</v>
      </c>
      <c r="G295" s="210" t="s">
        <v>194</v>
      </c>
      <c r="H295" s="211">
        <v>538.116</v>
      </c>
      <c r="I295" s="212"/>
      <c r="J295" s="213">
        <f>ROUND(I295*H295,2)</f>
        <v>0</v>
      </c>
      <c r="K295" s="209" t="s">
        <v>150</v>
      </c>
      <c r="L295" s="46"/>
      <c r="M295" s="214" t="s">
        <v>32</v>
      </c>
      <c r="N295" s="215" t="s">
        <v>49</v>
      </c>
      <c r="O295" s="86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151</v>
      </c>
      <c r="AT295" s="218" t="s">
        <v>147</v>
      </c>
      <c r="AU295" s="218" t="s">
        <v>88</v>
      </c>
      <c r="AY295" s="18" t="s">
        <v>145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8" t="s">
        <v>86</v>
      </c>
      <c r="BK295" s="219">
        <f>ROUND(I295*H295,2)</f>
        <v>0</v>
      </c>
      <c r="BL295" s="18" t="s">
        <v>151</v>
      </c>
      <c r="BM295" s="218" t="s">
        <v>428</v>
      </c>
    </row>
    <row r="296" spans="1:47" s="2" customFormat="1" ht="12">
      <c r="A296" s="40"/>
      <c r="B296" s="41"/>
      <c r="C296" s="42"/>
      <c r="D296" s="220" t="s">
        <v>153</v>
      </c>
      <c r="E296" s="42"/>
      <c r="F296" s="221" t="s">
        <v>429</v>
      </c>
      <c r="G296" s="42"/>
      <c r="H296" s="42"/>
      <c r="I296" s="22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8" t="s">
        <v>153</v>
      </c>
      <c r="AU296" s="18" t="s">
        <v>88</v>
      </c>
    </row>
    <row r="297" spans="1:47" s="2" customFormat="1" ht="12">
      <c r="A297" s="40"/>
      <c r="B297" s="41"/>
      <c r="C297" s="42"/>
      <c r="D297" s="225" t="s">
        <v>155</v>
      </c>
      <c r="E297" s="42"/>
      <c r="F297" s="226" t="s">
        <v>430</v>
      </c>
      <c r="G297" s="42"/>
      <c r="H297" s="42"/>
      <c r="I297" s="22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8" t="s">
        <v>155</v>
      </c>
      <c r="AU297" s="18" t="s">
        <v>88</v>
      </c>
    </row>
    <row r="298" spans="1:65" s="2" customFormat="1" ht="24.15" customHeight="1">
      <c r="A298" s="40"/>
      <c r="B298" s="41"/>
      <c r="C298" s="207" t="s">
        <v>431</v>
      </c>
      <c r="D298" s="207" t="s">
        <v>147</v>
      </c>
      <c r="E298" s="208" t="s">
        <v>432</v>
      </c>
      <c r="F298" s="209" t="s">
        <v>433</v>
      </c>
      <c r="G298" s="210" t="s">
        <v>194</v>
      </c>
      <c r="H298" s="211">
        <v>4843.044</v>
      </c>
      <c r="I298" s="212"/>
      <c r="J298" s="213">
        <f>ROUND(I298*H298,2)</f>
        <v>0</v>
      </c>
      <c r="K298" s="209" t="s">
        <v>150</v>
      </c>
      <c r="L298" s="46"/>
      <c r="M298" s="214" t="s">
        <v>32</v>
      </c>
      <c r="N298" s="215" t="s">
        <v>49</v>
      </c>
      <c r="O298" s="86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8" t="s">
        <v>151</v>
      </c>
      <c r="AT298" s="218" t="s">
        <v>147</v>
      </c>
      <c r="AU298" s="218" t="s">
        <v>88</v>
      </c>
      <c r="AY298" s="18" t="s">
        <v>145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86</v>
      </c>
      <c r="BK298" s="219">
        <f>ROUND(I298*H298,2)</f>
        <v>0</v>
      </c>
      <c r="BL298" s="18" t="s">
        <v>151</v>
      </c>
      <c r="BM298" s="218" t="s">
        <v>434</v>
      </c>
    </row>
    <row r="299" spans="1:47" s="2" customFormat="1" ht="12">
      <c r="A299" s="40"/>
      <c r="B299" s="41"/>
      <c r="C299" s="42"/>
      <c r="D299" s="220" t="s">
        <v>153</v>
      </c>
      <c r="E299" s="42"/>
      <c r="F299" s="221" t="s">
        <v>435</v>
      </c>
      <c r="G299" s="42"/>
      <c r="H299" s="42"/>
      <c r="I299" s="22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8" t="s">
        <v>153</v>
      </c>
      <c r="AU299" s="18" t="s">
        <v>88</v>
      </c>
    </row>
    <row r="300" spans="1:47" s="2" customFormat="1" ht="12">
      <c r="A300" s="40"/>
      <c r="B300" s="41"/>
      <c r="C300" s="42"/>
      <c r="D300" s="225" t="s">
        <v>155</v>
      </c>
      <c r="E300" s="42"/>
      <c r="F300" s="226" t="s">
        <v>436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155</v>
      </c>
      <c r="AU300" s="18" t="s">
        <v>88</v>
      </c>
    </row>
    <row r="301" spans="1:51" s="14" customFormat="1" ht="12">
      <c r="A301" s="14"/>
      <c r="B301" s="237"/>
      <c r="C301" s="238"/>
      <c r="D301" s="220" t="s">
        <v>157</v>
      </c>
      <c r="E301" s="238"/>
      <c r="F301" s="240" t="s">
        <v>437</v>
      </c>
      <c r="G301" s="238"/>
      <c r="H301" s="241">
        <v>4843.044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157</v>
      </c>
      <c r="AU301" s="247" t="s">
        <v>88</v>
      </c>
      <c r="AV301" s="14" t="s">
        <v>88</v>
      </c>
      <c r="AW301" s="14" t="s">
        <v>4</v>
      </c>
      <c r="AX301" s="14" t="s">
        <v>86</v>
      </c>
      <c r="AY301" s="247" t="s">
        <v>145</v>
      </c>
    </row>
    <row r="302" spans="1:65" s="2" customFormat="1" ht="24.15" customHeight="1">
      <c r="A302" s="40"/>
      <c r="B302" s="41"/>
      <c r="C302" s="207" t="s">
        <v>438</v>
      </c>
      <c r="D302" s="207" t="s">
        <v>147</v>
      </c>
      <c r="E302" s="208" t="s">
        <v>439</v>
      </c>
      <c r="F302" s="209" t="s">
        <v>440</v>
      </c>
      <c r="G302" s="210" t="s">
        <v>194</v>
      </c>
      <c r="H302" s="211">
        <v>31.716</v>
      </c>
      <c r="I302" s="212"/>
      <c r="J302" s="213">
        <f>ROUND(I302*H302,2)</f>
        <v>0</v>
      </c>
      <c r="K302" s="209" t="s">
        <v>150</v>
      </c>
      <c r="L302" s="46"/>
      <c r="M302" s="214" t="s">
        <v>32</v>
      </c>
      <c r="N302" s="215" t="s">
        <v>49</v>
      </c>
      <c r="O302" s="86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151</v>
      </c>
      <c r="AT302" s="218" t="s">
        <v>147</v>
      </c>
      <c r="AU302" s="218" t="s">
        <v>88</v>
      </c>
      <c r="AY302" s="18" t="s">
        <v>145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86</v>
      </c>
      <c r="BK302" s="219">
        <f>ROUND(I302*H302,2)</f>
        <v>0</v>
      </c>
      <c r="BL302" s="18" t="s">
        <v>151</v>
      </c>
      <c r="BM302" s="218" t="s">
        <v>441</v>
      </c>
    </row>
    <row r="303" spans="1:47" s="2" customFormat="1" ht="12">
      <c r="A303" s="40"/>
      <c r="B303" s="41"/>
      <c r="C303" s="42"/>
      <c r="D303" s="220" t="s">
        <v>153</v>
      </c>
      <c r="E303" s="42"/>
      <c r="F303" s="221" t="s">
        <v>442</v>
      </c>
      <c r="G303" s="42"/>
      <c r="H303" s="42"/>
      <c r="I303" s="222"/>
      <c r="J303" s="42"/>
      <c r="K303" s="42"/>
      <c r="L303" s="46"/>
      <c r="M303" s="223"/>
      <c r="N303" s="22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8" t="s">
        <v>153</v>
      </c>
      <c r="AU303" s="18" t="s">
        <v>88</v>
      </c>
    </row>
    <row r="304" spans="1:47" s="2" customFormat="1" ht="12">
      <c r="A304" s="40"/>
      <c r="B304" s="41"/>
      <c r="C304" s="42"/>
      <c r="D304" s="225" t="s">
        <v>155</v>
      </c>
      <c r="E304" s="42"/>
      <c r="F304" s="226" t="s">
        <v>443</v>
      </c>
      <c r="G304" s="42"/>
      <c r="H304" s="42"/>
      <c r="I304" s="222"/>
      <c r="J304" s="42"/>
      <c r="K304" s="42"/>
      <c r="L304" s="46"/>
      <c r="M304" s="223"/>
      <c r="N304" s="22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155</v>
      </c>
      <c r="AU304" s="18" t="s">
        <v>88</v>
      </c>
    </row>
    <row r="305" spans="1:51" s="14" customFormat="1" ht="12">
      <c r="A305" s="14"/>
      <c r="B305" s="237"/>
      <c r="C305" s="238"/>
      <c r="D305" s="220" t="s">
        <v>157</v>
      </c>
      <c r="E305" s="239" t="s">
        <v>32</v>
      </c>
      <c r="F305" s="240" t="s">
        <v>444</v>
      </c>
      <c r="G305" s="238"/>
      <c r="H305" s="241">
        <v>31.716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7" t="s">
        <v>157</v>
      </c>
      <c r="AU305" s="247" t="s">
        <v>88</v>
      </c>
      <c r="AV305" s="14" t="s">
        <v>88</v>
      </c>
      <c r="AW305" s="14" t="s">
        <v>39</v>
      </c>
      <c r="AX305" s="14" t="s">
        <v>86</v>
      </c>
      <c r="AY305" s="247" t="s">
        <v>145</v>
      </c>
    </row>
    <row r="306" spans="1:65" s="2" customFormat="1" ht="37.8" customHeight="1">
      <c r="A306" s="40"/>
      <c r="B306" s="41"/>
      <c r="C306" s="207" t="s">
        <v>445</v>
      </c>
      <c r="D306" s="207" t="s">
        <v>147</v>
      </c>
      <c r="E306" s="208" t="s">
        <v>446</v>
      </c>
      <c r="F306" s="209" t="s">
        <v>447</v>
      </c>
      <c r="G306" s="210" t="s">
        <v>194</v>
      </c>
      <c r="H306" s="211">
        <v>31.626</v>
      </c>
      <c r="I306" s="212"/>
      <c r="J306" s="213">
        <f>ROUND(I306*H306,2)</f>
        <v>0</v>
      </c>
      <c r="K306" s="209" t="s">
        <v>150</v>
      </c>
      <c r="L306" s="46"/>
      <c r="M306" s="214" t="s">
        <v>32</v>
      </c>
      <c r="N306" s="215" t="s">
        <v>49</v>
      </c>
      <c r="O306" s="86"/>
      <c r="P306" s="216">
        <f>O306*H306</f>
        <v>0</v>
      </c>
      <c r="Q306" s="216">
        <v>0</v>
      </c>
      <c r="R306" s="216">
        <f>Q306*H306</f>
        <v>0</v>
      </c>
      <c r="S306" s="216">
        <v>0</v>
      </c>
      <c r="T306" s="21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151</v>
      </c>
      <c r="AT306" s="218" t="s">
        <v>147</v>
      </c>
      <c r="AU306" s="218" t="s">
        <v>88</v>
      </c>
      <c r="AY306" s="18" t="s">
        <v>145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86</v>
      </c>
      <c r="BK306" s="219">
        <f>ROUND(I306*H306,2)</f>
        <v>0</v>
      </c>
      <c r="BL306" s="18" t="s">
        <v>151</v>
      </c>
      <c r="BM306" s="218" t="s">
        <v>448</v>
      </c>
    </row>
    <row r="307" spans="1:47" s="2" customFormat="1" ht="12">
      <c r="A307" s="40"/>
      <c r="B307" s="41"/>
      <c r="C307" s="42"/>
      <c r="D307" s="220" t="s">
        <v>153</v>
      </c>
      <c r="E307" s="42"/>
      <c r="F307" s="221" t="s">
        <v>449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8" t="s">
        <v>153</v>
      </c>
      <c r="AU307" s="18" t="s">
        <v>88</v>
      </c>
    </row>
    <row r="308" spans="1:47" s="2" customFormat="1" ht="12">
      <c r="A308" s="40"/>
      <c r="B308" s="41"/>
      <c r="C308" s="42"/>
      <c r="D308" s="225" t="s">
        <v>155</v>
      </c>
      <c r="E308" s="42"/>
      <c r="F308" s="226" t="s">
        <v>450</v>
      </c>
      <c r="G308" s="42"/>
      <c r="H308" s="42"/>
      <c r="I308" s="222"/>
      <c r="J308" s="42"/>
      <c r="K308" s="42"/>
      <c r="L308" s="46"/>
      <c r="M308" s="223"/>
      <c r="N308" s="224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155</v>
      </c>
      <c r="AU308" s="18" t="s">
        <v>88</v>
      </c>
    </row>
    <row r="309" spans="1:65" s="2" customFormat="1" ht="33" customHeight="1">
      <c r="A309" s="40"/>
      <c r="B309" s="41"/>
      <c r="C309" s="207" t="s">
        <v>451</v>
      </c>
      <c r="D309" s="207" t="s">
        <v>147</v>
      </c>
      <c r="E309" s="208" t="s">
        <v>452</v>
      </c>
      <c r="F309" s="209" t="s">
        <v>453</v>
      </c>
      <c r="G309" s="210" t="s">
        <v>194</v>
      </c>
      <c r="H309" s="211">
        <v>0.09</v>
      </c>
      <c r="I309" s="212"/>
      <c r="J309" s="213">
        <f>ROUND(I309*H309,2)</f>
        <v>0</v>
      </c>
      <c r="K309" s="209" t="s">
        <v>150</v>
      </c>
      <c r="L309" s="46"/>
      <c r="M309" s="214" t="s">
        <v>32</v>
      </c>
      <c r="N309" s="215" t="s">
        <v>49</v>
      </c>
      <c r="O309" s="86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151</v>
      </c>
      <c r="AT309" s="218" t="s">
        <v>147</v>
      </c>
      <c r="AU309" s="218" t="s">
        <v>88</v>
      </c>
      <c r="AY309" s="18" t="s">
        <v>145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8" t="s">
        <v>86</v>
      </c>
      <c r="BK309" s="219">
        <f>ROUND(I309*H309,2)</f>
        <v>0</v>
      </c>
      <c r="BL309" s="18" t="s">
        <v>151</v>
      </c>
      <c r="BM309" s="218" t="s">
        <v>454</v>
      </c>
    </row>
    <row r="310" spans="1:47" s="2" customFormat="1" ht="12">
      <c r="A310" s="40"/>
      <c r="B310" s="41"/>
      <c r="C310" s="42"/>
      <c r="D310" s="220" t="s">
        <v>153</v>
      </c>
      <c r="E310" s="42"/>
      <c r="F310" s="221" t="s">
        <v>455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8" t="s">
        <v>153</v>
      </c>
      <c r="AU310" s="18" t="s">
        <v>88</v>
      </c>
    </row>
    <row r="311" spans="1:47" s="2" customFormat="1" ht="12">
      <c r="A311" s="40"/>
      <c r="B311" s="41"/>
      <c r="C311" s="42"/>
      <c r="D311" s="225" t="s">
        <v>155</v>
      </c>
      <c r="E311" s="42"/>
      <c r="F311" s="226" t="s">
        <v>456</v>
      </c>
      <c r="G311" s="42"/>
      <c r="H311" s="42"/>
      <c r="I311" s="222"/>
      <c r="J311" s="42"/>
      <c r="K311" s="42"/>
      <c r="L311" s="46"/>
      <c r="M311" s="223"/>
      <c r="N311" s="224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155</v>
      </c>
      <c r="AU311" s="18" t="s">
        <v>88</v>
      </c>
    </row>
    <row r="312" spans="1:65" s="2" customFormat="1" ht="44.25" customHeight="1">
      <c r="A312" s="40"/>
      <c r="B312" s="41"/>
      <c r="C312" s="207" t="s">
        <v>457</v>
      </c>
      <c r="D312" s="207" t="s">
        <v>147</v>
      </c>
      <c r="E312" s="208" t="s">
        <v>458</v>
      </c>
      <c r="F312" s="209" t="s">
        <v>459</v>
      </c>
      <c r="G312" s="210" t="s">
        <v>194</v>
      </c>
      <c r="H312" s="211">
        <v>506.4</v>
      </c>
      <c r="I312" s="212"/>
      <c r="J312" s="213">
        <f>ROUND(I312*H312,2)</f>
        <v>0</v>
      </c>
      <c r="K312" s="209" t="s">
        <v>150</v>
      </c>
      <c r="L312" s="46"/>
      <c r="M312" s="214" t="s">
        <v>32</v>
      </c>
      <c r="N312" s="215" t="s">
        <v>49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151</v>
      </c>
      <c r="AT312" s="218" t="s">
        <v>147</v>
      </c>
      <c r="AU312" s="218" t="s">
        <v>88</v>
      </c>
      <c r="AY312" s="18" t="s">
        <v>145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8" t="s">
        <v>86</v>
      </c>
      <c r="BK312" s="219">
        <f>ROUND(I312*H312,2)</f>
        <v>0</v>
      </c>
      <c r="BL312" s="18" t="s">
        <v>151</v>
      </c>
      <c r="BM312" s="218" t="s">
        <v>460</v>
      </c>
    </row>
    <row r="313" spans="1:47" s="2" customFormat="1" ht="12">
      <c r="A313" s="40"/>
      <c r="B313" s="41"/>
      <c r="C313" s="42"/>
      <c r="D313" s="220" t="s">
        <v>153</v>
      </c>
      <c r="E313" s="42"/>
      <c r="F313" s="221" t="s">
        <v>196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8" t="s">
        <v>153</v>
      </c>
      <c r="AU313" s="18" t="s">
        <v>88</v>
      </c>
    </row>
    <row r="314" spans="1:47" s="2" customFormat="1" ht="12">
      <c r="A314" s="40"/>
      <c r="B314" s="41"/>
      <c r="C314" s="42"/>
      <c r="D314" s="225" t="s">
        <v>155</v>
      </c>
      <c r="E314" s="42"/>
      <c r="F314" s="226" t="s">
        <v>461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8" t="s">
        <v>155</v>
      </c>
      <c r="AU314" s="18" t="s">
        <v>88</v>
      </c>
    </row>
    <row r="315" spans="1:63" s="12" customFormat="1" ht="22.8" customHeight="1">
      <c r="A315" s="12"/>
      <c r="B315" s="191"/>
      <c r="C315" s="192"/>
      <c r="D315" s="193" t="s">
        <v>77</v>
      </c>
      <c r="E315" s="205" t="s">
        <v>462</v>
      </c>
      <c r="F315" s="205" t="s">
        <v>463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SUM(P316:P318)</f>
        <v>0</v>
      </c>
      <c r="Q315" s="199"/>
      <c r="R315" s="200">
        <f>SUM(R316:R318)</f>
        <v>0</v>
      </c>
      <c r="S315" s="199"/>
      <c r="T315" s="201">
        <f>SUM(T316:T318)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86</v>
      </c>
      <c r="AT315" s="203" t="s">
        <v>77</v>
      </c>
      <c r="AU315" s="203" t="s">
        <v>86</v>
      </c>
      <c r="AY315" s="202" t="s">
        <v>145</v>
      </c>
      <c r="BK315" s="204">
        <f>SUM(BK316:BK318)</f>
        <v>0</v>
      </c>
    </row>
    <row r="316" spans="1:65" s="2" customFormat="1" ht="33" customHeight="1">
      <c r="A316" s="40"/>
      <c r="B316" s="41"/>
      <c r="C316" s="207" t="s">
        <v>464</v>
      </c>
      <c r="D316" s="207" t="s">
        <v>147</v>
      </c>
      <c r="E316" s="208" t="s">
        <v>465</v>
      </c>
      <c r="F316" s="209" t="s">
        <v>466</v>
      </c>
      <c r="G316" s="210" t="s">
        <v>194</v>
      </c>
      <c r="H316" s="211">
        <v>758.526</v>
      </c>
      <c r="I316" s="212"/>
      <c r="J316" s="213">
        <f>ROUND(I316*H316,2)</f>
        <v>0</v>
      </c>
      <c r="K316" s="209" t="s">
        <v>150</v>
      </c>
      <c r="L316" s="46"/>
      <c r="M316" s="214" t="s">
        <v>32</v>
      </c>
      <c r="N316" s="215" t="s">
        <v>49</v>
      </c>
      <c r="O316" s="86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8" t="s">
        <v>151</v>
      </c>
      <c r="AT316" s="218" t="s">
        <v>147</v>
      </c>
      <c r="AU316" s="218" t="s">
        <v>88</v>
      </c>
      <c r="AY316" s="18" t="s">
        <v>145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8" t="s">
        <v>86</v>
      </c>
      <c r="BK316" s="219">
        <f>ROUND(I316*H316,2)</f>
        <v>0</v>
      </c>
      <c r="BL316" s="18" t="s">
        <v>151</v>
      </c>
      <c r="BM316" s="218" t="s">
        <v>467</v>
      </c>
    </row>
    <row r="317" spans="1:47" s="2" customFormat="1" ht="12">
      <c r="A317" s="40"/>
      <c r="B317" s="41"/>
      <c r="C317" s="42"/>
      <c r="D317" s="220" t="s">
        <v>153</v>
      </c>
      <c r="E317" s="42"/>
      <c r="F317" s="221" t="s">
        <v>468</v>
      </c>
      <c r="G317" s="42"/>
      <c r="H317" s="42"/>
      <c r="I317" s="222"/>
      <c r="J317" s="42"/>
      <c r="K317" s="42"/>
      <c r="L317" s="46"/>
      <c r="M317" s="223"/>
      <c r="N317" s="224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153</v>
      </c>
      <c r="AU317" s="18" t="s">
        <v>88</v>
      </c>
    </row>
    <row r="318" spans="1:47" s="2" customFormat="1" ht="12">
      <c r="A318" s="40"/>
      <c r="B318" s="41"/>
      <c r="C318" s="42"/>
      <c r="D318" s="225" t="s">
        <v>155</v>
      </c>
      <c r="E318" s="42"/>
      <c r="F318" s="226" t="s">
        <v>469</v>
      </c>
      <c r="G318" s="42"/>
      <c r="H318" s="42"/>
      <c r="I318" s="222"/>
      <c r="J318" s="42"/>
      <c r="K318" s="42"/>
      <c r="L318" s="46"/>
      <c r="M318" s="270"/>
      <c r="N318" s="271"/>
      <c r="O318" s="272"/>
      <c r="P318" s="272"/>
      <c r="Q318" s="272"/>
      <c r="R318" s="272"/>
      <c r="S318" s="272"/>
      <c r="T318" s="273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8" t="s">
        <v>155</v>
      </c>
      <c r="AU318" s="18" t="s">
        <v>88</v>
      </c>
    </row>
    <row r="319" spans="1:31" s="2" customFormat="1" ht="6.95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46"/>
      <c r="M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password="CC35" sheet="1" objects="1" scenarios="1" formatColumns="0" formatRows="0" autoFilter="0"/>
  <autoFilter ref="C85:K3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113107312"/>
    <hyperlink ref="F98" r:id="rId2" display="https://podminky.urs.cz/item/CS_URS_2023_02/132251101"/>
    <hyperlink ref="F104" r:id="rId3" display="https://podminky.urs.cz/item/CS_URS_2023_02/162751117"/>
    <hyperlink ref="F112" r:id="rId4" display="https://podminky.urs.cz/item/CS_URS_2023_02/167151101"/>
    <hyperlink ref="F123" r:id="rId5" display="https://podminky.urs.cz/item/CS_URS_2023_02/171201231"/>
    <hyperlink ref="F127" r:id="rId6" display="https://podminky.urs.cz/item/CS_URS_2023_02/171251201"/>
    <hyperlink ref="F130" r:id="rId7" display="https://podminky.urs.cz/item/CS_URS_2023_02/174151101"/>
    <hyperlink ref="F136" r:id="rId8" display="https://podminky.urs.cz/item/CS_URS_2023_02/181152302"/>
    <hyperlink ref="F143" r:id="rId9" display="https://podminky.urs.cz/item/CS_URS_2023_02/452311131"/>
    <hyperlink ref="F151" r:id="rId10" display="https://podminky.urs.cz/item/CS_URS_2023_02/564950413"/>
    <hyperlink ref="F156" r:id="rId11" display="https://podminky.urs.cz/item/CS_URS_2023_02/567521151"/>
    <hyperlink ref="F162" r:id="rId12" display="https://podminky.urs.cz/item/CS_URS_2023_02/577155112"/>
    <hyperlink ref="F168" r:id="rId13" display="https://podminky.urs.cz/item/CS_URS_2023_02/566301111"/>
    <hyperlink ref="F189" r:id="rId14" display="https://podminky.urs.cz/item/CS_URS_2023_02/569931132"/>
    <hyperlink ref="F194" r:id="rId15" display="https://podminky.urs.cz/item/CS_URS_2023_02/573111111"/>
    <hyperlink ref="F200" r:id="rId16" display="https://podminky.urs.cz/item/CS_URS_2023_02/573231106"/>
    <hyperlink ref="F207" r:id="rId17" display="https://podminky.urs.cz/item/CS_URS_2023_02/577144111"/>
    <hyperlink ref="F214" r:id="rId18" display="https://podminky.urs.cz/item/CS_URS_2023_02/912211111"/>
    <hyperlink ref="F222" r:id="rId19" display="https://podminky.urs.cz/item/CS_URS_2023_02/915111111"/>
    <hyperlink ref="F226" r:id="rId20" display="https://podminky.urs.cz/item/CS_URS_2023_02/915211111"/>
    <hyperlink ref="F230" r:id="rId21" display="https://podminky.urs.cz/item/CS_URS_2023_02/919441211"/>
    <hyperlink ref="F236" r:id="rId22" display="https://podminky.urs.cz/item/CS_URS_2023_02/919535555"/>
    <hyperlink ref="F251" r:id="rId23" display="https://podminky.urs.cz/item/CS_URS_2023_02/919732211"/>
    <hyperlink ref="F258" r:id="rId24" display="https://podminky.urs.cz/item/CS_URS_2023_02/938902111"/>
    <hyperlink ref="F264" r:id="rId25" display="https://podminky.urs.cz/item/CS_URS_2023_02/938902113"/>
    <hyperlink ref="F272" r:id="rId26" display="https://podminky.urs.cz/item/CS_URS_2023_02/938902421"/>
    <hyperlink ref="F277" r:id="rId27" display="https://podminky.urs.cz/item/CS_URS_2023_02/938902462"/>
    <hyperlink ref="F282" r:id="rId28" display="https://podminky.urs.cz/item/CS_URS_2023_02/966006132"/>
    <hyperlink ref="F286" r:id="rId29" display="https://podminky.urs.cz/item/CS_URS_2023_02/966006211"/>
    <hyperlink ref="F290" r:id="rId30" display="https://podminky.urs.cz/item/CS_URS_2023_02/966008111"/>
    <hyperlink ref="F297" r:id="rId31" display="https://podminky.urs.cz/item/CS_URS_2023_02/997221551"/>
    <hyperlink ref="F300" r:id="rId32" display="https://podminky.urs.cz/item/CS_URS_2023_02/997221559"/>
    <hyperlink ref="F304" r:id="rId33" display="https://podminky.urs.cz/item/CS_URS_2023_02/997221611"/>
    <hyperlink ref="F308" r:id="rId34" display="https://podminky.urs.cz/item/CS_URS_2023_02/997221861"/>
    <hyperlink ref="F311" r:id="rId35" display="https://podminky.urs.cz/item/CS_URS_2023_02/997013631"/>
    <hyperlink ref="F314" r:id="rId36" display="https://podminky.urs.cz/item/CS_URS_2023_02/997221873"/>
    <hyperlink ref="F318" r:id="rId37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1"/>
      <c r="AT3" s="18" t="s">
        <v>88</v>
      </c>
    </row>
    <row r="4" spans="2:46" s="1" customFormat="1" ht="24.95" customHeight="1">
      <c r="B4" s="21"/>
      <c r="D4" s="133" t="s">
        <v>104</v>
      </c>
      <c r="L4" s="21"/>
      <c r="M4" s="134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5" t="s">
        <v>16</v>
      </c>
      <c r="L6" s="21"/>
    </row>
    <row r="7" spans="2:12" s="1" customFormat="1" ht="16.5" customHeight="1">
      <c r="B7" s="21"/>
      <c r="E7" s="136" t="str">
        <f>'Rekapitulace stavby'!K6</f>
        <v>III/1823 x II/230 - Soběkury</v>
      </c>
      <c r="F7" s="135"/>
      <c r="G7" s="135"/>
      <c r="H7" s="135"/>
      <c r="L7" s="21"/>
    </row>
    <row r="8" spans="1:31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470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23. 11. 2023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35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35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35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35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35" t="s">
        <v>31</v>
      </c>
      <c r="J20" s="139" t="s">
        <v>32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38</v>
      </c>
      <c r="F21" s="40"/>
      <c r="G21" s="40"/>
      <c r="H21" s="40"/>
      <c r="I21" s="135" t="s">
        <v>34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35" t="s">
        <v>31</v>
      </c>
      <c r="J23" s="139" t="s">
        <v>32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42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44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46</v>
      </c>
      <c r="G32" s="40"/>
      <c r="H32" s="40"/>
      <c r="I32" s="148" t="s">
        <v>45</v>
      </c>
      <c r="J32" s="148" t="s">
        <v>47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48</v>
      </c>
      <c r="E33" s="135" t="s">
        <v>49</v>
      </c>
      <c r="F33" s="150">
        <f>ROUND((SUM(BE81:BE127)),2)</f>
        <v>0</v>
      </c>
      <c r="G33" s="40"/>
      <c r="H33" s="40"/>
      <c r="I33" s="151">
        <v>0.21</v>
      </c>
      <c r="J33" s="150">
        <f>ROUND(((SUM(BE81:BE127))*I33),2)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50</v>
      </c>
      <c r="F34" s="150">
        <f>ROUND((SUM(BF81:BF127)),2)</f>
        <v>0</v>
      </c>
      <c r="G34" s="40"/>
      <c r="H34" s="40"/>
      <c r="I34" s="151">
        <v>0.15</v>
      </c>
      <c r="J34" s="150">
        <f>ROUND(((SUM(BF81:BF127))*I34),2)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51</v>
      </c>
      <c r="F35" s="150">
        <f>ROUND((SUM(BG81:BG127)),2)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52</v>
      </c>
      <c r="F36" s="150">
        <f>ROUND((SUM(BH81:BH127)),2)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53</v>
      </c>
      <c r="F37" s="150">
        <f>ROUND((SUM(BI81:BI127)),2)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54</v>
      </c>
      <c r="E39" s="154"/>
      <c r="F39" s="154"/>
      <c r="G39" s="155" t="s">
        <v>55</v>
      </c>
      <c r="H39" s="156" t="s">
        <v>56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119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III/1823 x II/230 - Soběkury</v>
      </c>
      <c r="F48" s="33"/>
      <c r="G48" s="33"/>
      <c r="H48" s="33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SO101 - DIO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Soběkury</v>
      </c>
      <c r="G52" s="42"/>
      <c r="H52" s="42"/>
      <c r="I52" s="33" t="s">
        <v>24</v>
      </c>
      <c r="J52" s="74" t="str">
        <f>IF(J12="","",J12)</f>
        <v>23. 11. 2023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>Ragemia,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40</v>
      </c>
      <c r="J55" s="38" t="str">
        <f>E24</f>
        <v>Ing. Eva Horčičková, Ph.D.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120</v>
      </c>
      <c r="D57" s="165"/>
      <c r="E57" s="165"/>
      <c r="F57" s="165"/>
      <c r="G57" s="165"/>
      <c r="H57" s="165"/>
      <c r="I57" s="165"/>
      <c r="J57" s="166" t="s">
        <v>121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76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122</v>
      </c>
    </row>
    <row r="60" spans="1:31" s="9" customFormat="1" ht="24.95" customHeight="1">
      <c r="A60" s="9"/>
      <c r="B60" s="168"/>
      <c r="C60" s="169"/>
      <c r="D60" s="170" t="s">
        <v>123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127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4" t="s">
        <v>130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3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III/1823 x II/230 - Soběkury</v>
      </c>
      <c r="F71" s="33"/>
      <c r="G71" s="33"/>
      <c r="H71" s="33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117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SO101 - DIO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22</v>
      </c>
      <c r="D75" s="42"/>
      <c r="E75" s="42"/>
      <c r="F75" s="28" t="str">
        <f>F12</f>
        <v>Soběkury</v>
      </c>
      <c r="G75" s="42"/>
      <c r="H75" s="42"/>
      <c r="I75" s="33" t="s">
        <v>24</v>
      </c>
      <c r="J75" s="74" t="str">
        <f>IF(J12="","",J12)</f>
        <v>23. 11. 2023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3" t="s">
        <v>30</v>
      </c>
      <c r="D77" s="42"/>
      <c r="E77" s="42"/>
      <c r="F77" s="28" t="str">
        <f>E15</f>
        <v xml:space="preserve"> </v>
      </c>
      <c r="G77" s="42"/>
      <c r="H77" s="42"/>
      <c r="I77" s="33" t="s">
        <v>37</v>
      </c>
      <c r="J77" s="38" t="str">
        <f>E21</f>
        <v>Ragemia, s.r.o.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3" t="s">
        <v>35</v>
      </c>
      <c r="D78" s="42"/>
      <c r="E78" s="42"/>
      <c r="F78" s="28" t="str">
        <f>IF(E18="","",E18)</f>
        <v>Vyplň údaj</v>
      </c>
      <c r="G78" s="42"/>
      <c r="H78" s="42"/>
      <c r="I78" s="33" t="s">
        <v>40</v>
      </c>
      <c r="J78" s="38" t="str">
        <f>E24</f>
        <v>Ing. Eva Horčičková, Ph.D.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131</v>
      </c>
      <c r="D80" s="183" t="s">
        <v>63</v>
      </c>
      <c r="E80" s="183" t="s">
        <v>59</v>
      </c>
      <c r="F80" s="183" t="s">
        <v>60</v>
      </c>
      <c r="G80" s="183" t="s">
        <v>132</v>
      </c>
      <c r="H80" s="183" t="s">
        <v>133</v>
      </c>
      <c r="I80" s="183" t="s">
        <v>134</v>
      </c>
      <c r="J80" s="183" t="s">
        <v>121</v>
      </c>
      <c r="K80" s="184" t="s">
        <v>135</v>
      </c>
      <c r="L80" s="185"/>
      <c r="M80" s="94" t="s">
        <v>32</v>
      </c>
      <c r="N80" s="95" t="s">
        <v>48</v>
      </c>
      <c r="O80" s="95" t="s">
        <v>136</v>
      </c>
      <c r="P80" s="95" t="s">
        <v>137</v>
      </c>
      <c r="Q80" s="95" t="s">
        <v>138</v>
      </c>
      <c r="R80" s="95" t="s">
        <v>139</v>
      </c>
      <c r="S80" s="95" t="s">
        <v>140</v>
      </c>
      <c r="T80" s="96" t="s">
        <v>141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142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8" t="s">
        <v>77</v>
      </c>
      <c r="AU81" s="18" t="s">
        <v>122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77</v>
      </c>
      <c r="E82" s="194" t="s">
        <v>143</v>
      </c>
      <c r="F82" s="194" t="s">
        <v>144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86</v>
      </c>
      <c r="AT82" s="203" t="s">
        <v>77</v>
      </c>
      <c r="AU82" s="203" t="s">
        <v>78</v>
      </c>
      <c r="AY82" s="202" t="s">
        <v>145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77</v>
      </c>
      <c r="E83" s="205" t="s">
        <v>220</v>
      </c>
      <c r="F83" s="205" t="s">
        <v>303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SUM(P84:P127)</f>
        <v>0</v>
      </c>
      <c r="Q83" s="199"/>
      <c r="R83" s="200">
        <f>SUM(R84:R127)</f>
        <v>0</v>
      </c>
      <c r="S83" s="199"/>
      <c r="T83" s="201">
        <f>SUM(T84:T127)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86</v>
      </c>
      <c r="AT83" s="203" t="s">
        <v>77</v>
      </c>
      <c r="AU83" s="203" t="s">
        <v>86</v>
      </c>
      <c r="AY83" s="202" t="s">
        <v>145</v>
      </c>
      <c r="BK83" s="204">
        <f>SUM(BK84:BK127)</f>
        <v>0</v>
      </c>
    </row>
    <row r="84" spans="1:65" s="2" customFormat="1" ht="24.15" customHeight="1">
      <c r="A84" s="40"/>
      <c r="B84" s="41"/>
      <c r="C84" s="207" t="s">
        <v>191</v>
      </c>
      <c r="D84" s="207" t="s">
        <v>147</v>
      </c>
      <c r="E84" s="208" t="s">
        <v>471</v>
      </c>
      <c r="F84" s="209" t="s">
        <v>472</v>
      </c>
      <c r="G84" s="210" t="s">
        <v>306</v>
      </c>
      <c r="H84" s="211">
        <v>17</v>
      </c>
      <c r="I84" s="212"/>
      <c r="J84" s="213">
        <f>ROUND(I84*H84,2)</f>
        <v>0</v>
      </c>
      <c r="K84" s="209" t="s">
        <v>150</v>
      </c>
      <c r="L84" s="46"/>
      <c r="M84" s="214" t="s">
        <v>32</v>
      </c>
      <c r="N84" s="215" t="s">
        <v>49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151</v>
      </c>
      <c r="AT84" s="218" t="s">
        <v>147</v>
      </c>
      <c r="AU84" s="218" t="s">
        <v>88</v>
      </c>
      <c r="AY84" s="18" t="s">
        <v>145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8" t="s">
        <v>86</v>
      </c>
      <c r="BK84" s="219">
        <f>ROUND(I84*H84,2)</f>
        <v>0</v>
      </c>
      <c r="BL84" s="18" t="s">
        <v>151</v>
      </c>
      <c r="BM84" s="218" t="s">
        <v>473</v>
      </c>
    </row>
    <row r="85" spans="1:47" s="2" customFormat="1" ht="12">
      <c r="A85" s="40"/>
      <c r="B85" s="41"/>
      <c r="C85" s="42"/>
      <c r="D85" s="220" t="s">
        <v>153</v>
      </c>
      <c r="E85" s="42"/>
      <c r="F85" s="221" t="s">
        <v>474</v>
      </c>
      <c r="G85" s="42"/>
      <c r="H85" s="42"/>
      <c r="I85" s="222"/>
      <c r="J85" s="42"/>
      <c r="K85" s="42"/>
      <c r="L85" s="46"/>
      <c r="M85" s="223"/>
      <c r="N85" s="22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8" t="s">
        <v>153</v>
      </c>
      <c r="AU85" s="18" t="s">
        <v>88</v>
      </c>
    </row>
    <row r="86" spans="1:47" s="2" customFormat="1" ht="12">
      <c r="A86" s="40"/>
      <c r="B86" s="41"/>
      <c r="C86" s="42"/>
      <c r="D86" s="225" t="s">
        <v>155</v>
      </c>
      <c r="E86" s="42"/>
      <c r="F86" s="226" t="s">
        <v>475</v>
      </c>
      <c r="G86" s="42"/>
      <c r="H86" s="42"/>
      <c r="I86" s="222"/>
      <c r="J86" s="42"/>
      <c r="K86" s="42"/>
      <c r="L86" s="46"/>
      <c r="M86" s="223"/>
      <c r="N86" s="22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8" t="s">
        <v>155</v>
      </c>
      <c r="AU86" s="18" t="s">
        <v>88</v>
      </c>
    </row>
    <row r="87" spans="1:51" s="14" customFormat="1" ht="12">
      <c r="A87" s="14"/>
      <c r="B87" s="237"/>
      <c r="C87" s="238"/>
      <c r="D87" s="220" t="s">
        <v>157</v>
      </c>
      <c r="E87" s="239" t="s">
        <v>32</v>
      </c>
      <c r="F87" s="240" t="s">
        <v>476</v>
      </c>
      <c r="G87" s="238"/>
      <c r="H87" s="241">
        <v>3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7" t="s">
        <v>157</v>
      </c>
      <c r="AU87" s="247" t="s">
        <v>88</v>
      </c>
      <c r="AV87" s="14" t="s">
        <v>88</v>
      </c>
      <c r="AW87" s="14" t="s">
        <v>39</v>
      </c>
      <c r="AX87" s="14" t="s">
        <v>78</v>
      </c>
      <c r="AY87" s="247" t="s">
        <v>145</v>
      </c>
    </row>
    <row r="88" spans="1:51" s="14" customFormat="1" ht="12">
      <c r="A88" s="14"/>
      <c r="B88" s="237"/>
      <c r="C88" s="238"/>
      <c r="D88" s="220" t="s">
        <v>157</v>
      </c>
      <c r="E88" s="239" t="s">
        <v>32</v>
      </c>
      <c r="F88" s="240" t="s">
        <v>477</v>
      </c>
      <c r="G88" s="238"/>
      <c r="H88" s="241">
        <v>1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7" t="s">
        <v>157</v>
      </c>
      <c r="AU88" s="247" t="s">
        <v>88</v>
      </c>
      <c r="AV88" s="14" t="s">
        <v>88</v>
      </c>
      <c r="AW88" s="14" t="s">
        <v>39</v>
      </c>
      <c r="AX88" s="14" t="s">
        <v>78</v>
      </c>
      <c r="AY88" s="247" t="s">
        <v>145</v>
      </c>
    </row>
    <row r="89" spans="1:51" s="14" customFormat="1" ht="12">
      <c r="A89" s="14"/>
      <c r="B89" s="237"/>
      <c r="C89" s="238"/>
      <c r="D89" s="220" t="s">
        <v>157</v>
      </c>
      <c r="E89" s="239" t="s">
        <v>32</v>
      </c>
      <c r="F89" s="240" t="s">
        <v>478</v>
      </c>
      <c r="G89" s="238"/>
      <c r="H89" s="241">
        <v>13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7" t="s">
        <v>157</v>
      </c>
      <c r="AU89" s="247" t="s">
        <v>88</v>
      </c>
      <c r="AV89" s="14" t="s">
        <v>88</v>
      </c>
      <c r="AW89" s="14" t="s">
        <v>39</v>
      </c>
      <c r="AX89" s="14" t="s">
        <v>78</v>
      </c>
      <c r="AY89" s="247" t="s">
        <v>145</v>
      </c>
    </row>
    <row r="90" spans="1:51" s="15" customFormat="1" ht="12">
      <c r="A90" s="15"/>
      <c r="B90" s="248"/>
      <c r="C90" s="249"/>
      <c r="D90" s="220" t="s">
        <v>157</v>
      </c>
      <c r="E90" s="250" t="s">
        <v>32</v>
      </c>
      <c r="F90" s="251" t="s">
        <v>161</v>
      </c>
      <c r="G90" s="249"/>
      <c r="H90" s="252">
        <v>17</v>
      </c>
      <c r="I90" s="253"/>
      <c r="J90" s="249"/>
      <c r="K90" s="249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157</v>
      </c>
      <c r="AU90" s="258" t="s">
        <v>88</v>
      </c>
      <c r="AV90" s="15" t="s">
        <v>151</v>
      </c>
      <c r="AW90" s="15" t="s">
        <v>39</v>
      </c>
      <c r="AX90" s="15" t="s">
        <v>86</v>
      </c>
      <c r="AY90" s="258" t="s">
        <v>145</v>
      </c>
    </row>
    <row r="91" spans="1:65" s="2" customFormat="1" ht="24.15" customHeight="1">
      <c r="A91" s="40"/>
      <c r="B91" s="41"/>
      <c r="C91" s="207" t="s">
        <v>213</v>
      </c>
      <c r="D91" s="207" t="s">
        <v>147</v>
      </c>
      <c r="E91" s="208" t="s">
        <v>479</v>
      </c>
      <c r="F91" s="209" t="s">
        <v>480</v>
      </c>
      <c r="G91" s="210" t="s">
        <v>306</v>
      </c>
      <c r="H91" s="211">
        <v>1530</v>
      </c>
      <c r="I91" s="212"/>
      <c r="J91" s="213">
        <f>ROUND(I91*H91,2)</f>
        <v>0</v>
      </c>
      <c r="K91" s="209" t="s">
        <v>150</v>
      </c>
      <c r="L91" s="46"/>
      <c r="M91" s="214" t="s">
        <v>32</v>
      </c>
      <c r="N91" s="215" t="s">
        <v>49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151</v>
      </c>
      <c r="AT91" s="218" t="s">
        <v>147</v>
      </c>
      <c r="AU91" s="218" t="s">
        <v>88</v>
      </c>
      <c r="AY91" s="18" t="s">
        <v>145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86</v>
      </c>
      <c r="BK91" s="219">
        <f>ROUND(I91*H91,2)</f>
        <v>0</v>
      </c>
      <c r="BL91" s="18" t="s">
        <v>151</v>
      </c>
      <c r="BM91" s="218" t="s">
        <v>481</v>
      </c>
    </row>
    <row r="92" spans="1:47" s="2" customFormat="1" ht="12">
      <c r="A92" s="40"/>
      <c r="B92" s="41"/>
      <c r="C92" s="42"/>
      <c r="D92" s="220" t="s">
        <v>153</v>
      </c>
      <c r="E92" s="42"/>
      <c r="F92" s="221" t="s">
        <v>482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153</v>
      </c>
      <c r="AU92" s="18" t="s">
        <v>88</v>
      </c>
    </row>
    <row r="93" spans="1:47" s="2" customFormat="1" ht="12">
      <c r="A93" s="40"/>
      <c r="B93" s="41"/>
      <c r="C93" s="42"/>
      <c r="D93" s="225" t="s">
        <v>155</v>
      </c>
      <c r="E93" s="42"/>
      <c r="F93" s="226" t="s">
        <v>483</v>
      </c>
      <c r="G93" s="42"/>
      <c r="H93" s="42"/>
      <c r="I93" s="222"/>
      <c r="J93" s="42"/>
      <c r="K93" s="42"/>
      <c r="L93" s="46"/>
      <c r="M93" s="223"/>
      <c r="N93" s="22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155</v>
      </c>
      <c r="AU93" s="18" t="s">
        <v>88</v>
      </c>
    </row>
    <row r="94" spans="1:51" s="14" customFormat="1" ht="12">
      <c r="A94" s="14"/>
      <c r="B94" s="237"/>
      <c r="C94" s="238"/>
      <c r="D94" s="220" t="s">
        <v>157</v>
      </c>
      <c r="E94" s="238"/>
      <c r="F94" s="240" t="s">
        <v>484</v>
      </c>
      <c r="G94" s="238"/>
      <c r="H94" s="241">
        <v>1530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7" t="s">
        <v>157</v>
      </c>
      <c r="AU94" s="247" t="s">
        <v>88</v>
      </c>
      <c r="AV94" s="14" t="s">
        <v>88</v>
      </c>
      <c r="AW94" s="14" t="s">
        <v>4</v>
      </c>
      <c r="AX94" s="14" t="s">
        <v>86</v>
      </c>
      <c r="AY94" s="247" t="s">
        <v>145</v>
      </c>
    </row>
    <row r="95" spans="1:65" s="2" customFormat="1" ht="24.15" customHeight="1">
      <c r="A95" s="40"/>
      <c r="B95" s="41"/>
      <c r="C95" s="207" t="s">
        <v>86</v>
      </c>
      <c r="D95" s="207" t="s">
        <v>147</v>
      </c>
      <c r="E95" s="208" t="s">
        <v>485</v>
      </c>
      <c r="F95" s="209" t="s">
        <v>486</v>
      </c>
      <c r="G95" s="210" t="s">
        <v>306</v>
      </c>
      <c r="H95" s="211">
        <v>24</v>
      </c>
      <c r="I95" s="212"/>
      <c r="J95" s="213">
        <f>ROUND(I95*H95,2)</f>
        <v>0</v>
      </c>
      <c r="K95" s="209" t="s">
        <v>150</v>
      </c>
      <c r="L95" s="46"/>
      <c r="M95" s="214" t="s">
        <v>32</v>
      </c>
      <c r="N95" s="215" t="s">
        <v>49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151</v>
      </c>
      <c r="AT95" s="218" t="s">
        <v>147</v>
      </c>
      <c r="AU95" s="218" t="s">
        <v>88</v>
      </c>
      <c r="AY95" s="18" t="s">
        <v>145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86</v>
      </c>
      <c r="BK95" s="219">
        <f>ROUND(I95*H95,2)</f>
        <v>0</v>
      </c>
      <c r="BL95" s="18" t="s">
        <v>151</v>
      </c>
      <c r="BM95" s="218" t="s">
        <v>487</v>
      </c>
    </row>
    <row r="96" spans="1:47" s="2" customFormat="1" ht="12">
      <c r="A96" s="40"/>
      <c r="B96" s="41"/>
      <c r="C96" s="42"/>
      <c r="D96" s="220" t="s">
        <v>153</v>
      </c>
      <c r="E96" s="42"/>
      <c r="F96" s="221" t="s">
        <v>488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153</v>
      </c>
      <c r="AU96" s="18" t="s">
        <v>88</v>
      </c>
    </row>
    <row r="97" spans="1:47" s="2" customFormat="1" ht="12">
      <c r="A97" s="40"/>
      <c r="B97" s="41"/>
      <c r="C97" s="42"/>
      <c r="D97" s="225" t="s">
        <v>155</v>
      </c>
      <c r="E97" s="42"/>
      <c r="F97" s="226" t="s">
        <v>489</v>
      </c>
      <c r="G97" s="42"/>
      <c r="H97" s="42"/>
      <c r="I97" s="222"/>
      <c r="J97" s="42"/>
      <c r="K97" s="42"/>
      <c r="L97" s="46"/>
      <c r="M97" s="223"/>
      <c r="N97" s="224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155</v>
      </c>
      <c r="AU97" s="18" t="s">
        <v>88</v>
      </c>
    </row>
    <row r="98" spans="1:51" s="14" customFormat="1" ht="12">
      <c r="A98" s="14"/>
      <c r="B98" s="237"/>
      <c r="C98" s="238"/>
      <c r="D98" s="220" t="s">
        <v>157</v>
      </c>
      <c r="E98" s="239" t="s">
        <v>32</v>
      </c>
      <c r="F98" s="240" t="s">
        <v>490</v>
      </c>
      <c r="G98" s="238"/>
      <c r="H98" s="241">
        <v>5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157</v>
      </c>
      <c r="AU98" s="247" t="s">
        <v>88</v>
      </c>
      <c r="AV98" s="14" t="s">
        <v>88</v>
      </c>
      <c r="AW98" s="14" t="s">
        <v>39</v>
      </c>
      <c r="AX98" s="14" t="s">
        <v>78</v>
      </c>
      <c r="AY98" s="247" t="s">
        <v>145</v>
      </c>
    </row>
    <row r="99" spans="1:51" s="14" customFormat="1" ht="12">
      <c r="A99" s="14"/>
      <c r="B99" s="237"/>
      <c r="C99" s="238"/>
      <c r="D99" s="220" t="s">
        <v>157</v>
      </c>
      <c r="E99" s="239" t="s">
        <v>32</v>
      </c>
      <c r="F99" s="240" t="s">
        <v>491</v>
      </c>
      <c r="G99" s="238"/>
      <c r="H99" s="241">
        <v>1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157</v>
      </c>
      <c r="AU99" s="247" t="s">
        <v>88</v>
      </c>
      <c r="AV99" s="14" t="s">
        <v>88</v>
      </c>
      <c r="AW99" s="14" t="s">
        <v>39</v>
      </c>
      <c r="AX99" s="14" t="s">
        <v>78</v>
      </c>
      <c r="AY99" s="247" t="s">
        <v>145</v>
      </c>
    </row>
    <row r="100" spans="1:51" s="14" customFormat="1" ht="12">
      <c r="A100" s="14"/>
      <c r="B100" s="237"/>
      <c r="C100" s="238"/>
      <c r="D100" s="220" t="s">
        <v>157</v>
      </c>
      <c r="E100" s="239" t="s">
        <v>32</v>
      </c>
      <c r="F100" s="240" t="s">
        <v>492</v>
      </c>
      <c r="G100" s="238"/>
      <c r="H100" s="241">
        <v>1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157</v>
      </c>
      <c r="AU100" s="247" t="s">
        <v>88</v>
      </c>
      <c r="AV100" s="14" t="s">
        <v>88</v>
      </c>
      <c r="AW100" s="14" t="s">
        <v>39</v>
      </c>
      <c r="AX100" s="14" t="s">
        <v>78</v>
      </c>
      <c r="AY100" s="247" t="s">
        <v>145</v>
      </c>
    </row>
    <row r="101" spans="1:51" s="14" customFormat="1" ht="12">
      <c r="A101" s="14"/>
      <c r="B101" s="237"/>
      <c r="C101" s="238"/>
      <c r="D101" s="220" t="s">
        <v>157</v>
      </c>
      <c r="E101" s="239" t="s">
        <v>32</v>
      </c>
      <c r="F101" s="240" t="s">
        <v>493</v>
      </c>
      <c r="G101" s="238"/>
      <c r="H101" s="241">
        <v>1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157</v>
      </c>
      <c r="AU101" s="247" t="s">
        <v>88</v>
      </c>
      <c r="AV101" s="14" t="s">
        <v>88</v>
      </c>
      <c r="AW101" s="14" t="s">
        <v>39</v>
      </c>
      <c r="AX101" s="14" t="s">
        <v>78</v>
      </c>
      <c r="AY101" s="247" t="s">
        <v>145</v>
      </c>
    </row>
    <row r="102" spans="1:51" s="14" customFormat="1" ht="12">
      <c r="A102" s="14"/>
      <c r="B102" s="237"/>
      <c r="C102" s="238"/>
      <c r="D102" s="220" t="s">
        <v>157</v>
      </c>
      <c r="E102" s="239" t="s">
        <v>32</v>
      </c>
      <c r="F102" s="240" t="s">
        <v>494</v>
      </c>
      <c r="G102" s="238"/>
      <c r="H102" s="241">
        <v>9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157</v>
      </c>
      <c r="AU102" s="247" t="s">
        <v>88</v>
      </c>
      <c r="AV102" s="14" t="s">
        <v>88</v>
      </c>
      <c r="AW102" s="14" t="s">
        <v>39</v>
      </c>
      <c r="AX102" s="14" t="s">
        <v>78</v>
      </c>
      <c r="AY102" s="247" t="s">
        <v>145</v>
      </c>
    </row>
    <row r="103" spans="1:51" s="14" customFormat="1" ht="12">
      <c r="A103" s="14"/>
      <c r="B103" s="237"/>
      <c r="C103" s="238"/>
      <c r="D103" s="220" t="s">
        <v>157</v>
      </c>
      <c r="E103" s="239" t="s">
        <v>32</v>
      </c>
      <c r="F103" s="240" t="s">
        <v>495</v>
      </c>
      <c r="G103" s="238"/>
      <c r="H103" s="241">
        <v>7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157</v>
      </c>
      <c r="AU103" s="247" t="s">
        <v>88</v>
      </c>
      <c r="AV103" s="14" t="s">
        <v>88</v>
      </c>
      <c r="AW103" s="14" t="s">
        <v>39</v>
      </c>
      <c r="AX103" s="14" t="s">
        <v>78</v>
      </c>
      <c r="AY103" s="247" t="s">
        <v>145</v>
      </c>
    </row>
    <row r="104" spans="1:51" s="15" customFormat="1" ht="12">
      <c r="A104" s="15"/>
      <c r="B104" s="248"/>
      <c r="C104" s="249"/>
      <c r="D104" s="220" t="s">
        <v>157</v>
      </c>
      <c r="E104" s="250" t="s">
        <v>32</v>
      </c>
      <c r="F104" s="251" t="s">
        <v>161</v>
      </c>
      <c r="G104" s="249"/>
      <c r="H104" s="252">
        <v>24</v>
      </c>
      <c r="I104" s="253"/>
      <c r="J104" s="249"/>
      <c r="K104" s="249"/>
      <c r="L104" s="254"/>
      <c r="M104" s="255"/>
      <c r="N104" s="256"/>
      <c r="O104" s="256"/>
      <c r="P104" s="256"/>
      <c r="Q104" s="256"/>
      <c r="R104" s="256"/>
      <c r="S104" s="256"/>
      <c r="T104" s="257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8" t="s">
        <v>157</v>
      </c>
      <c r="AU104" s="258" t="s">
        <v>88</v>
      </c>
      <c r="AV104" s="15" t="s">
        <v>151</v>
      </c>
      <c r="AW104" s="15" t="s">
        <v>39</v>
      </c>
      <c r="AX104" s="15" t="s">
        <v>86</v>
      </c>
      <c r="AY104" s="258" t="s">
        <v>145</v>
      </c>
    </row>
    <row r="105" spans="1:65" s="2" customFormat="1" ht="24.15" customHeight="1">
      <c r="A105" s="40"/>
      <c r="B105" s="41"/>
      <c r="C105" s="207" t="s">
        <v>199</v>
      </c>
      <c r="D105" s="207" t="s">
        <v>147</v>
      </c>
      <c r="E105" s="208" t="s">
        <v>496</v>
      </c>
      <c r="F105" s="209" t="s">
        <v>497</v>
      </c>
      <c r="G105" s="210" t="s">
        <v>306</v>
      </c>
      <c r="H105" s="211">
        <v>540</v>
      </c>
      <c r="I105" s="212"/>
      <c r="J105" s="213">
        <f>ROUND(I105*H105,2)</f>
        <v>0</v>
      </c>
      <c r="K105" s="209" t="s">
        <v>150</v>
      </c>
      <c r="L105" s="46"/>
      <c r="M105" s="214" t="s">
        <v>32</v>
      </c>
      <c r="N105" s="215" t="s">
        <v>49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151</v>
      </c>
      <c r="AT105" s="218" t="s">
        <v>147</v>
      </c>
      <c r="AU105" s="218" t="s">
        <v>88</v>
      </c>
      <c r="AY105" s="18" t="s">
        <v>145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86</v>
      </c>
      <c r="BK105" s="219">
        <f>ROUND(I105*H105,2)</f>
        <v>0</v>
      </c>
      <c r="BL105" s="18" t="s">
        <v>151</v>
      </c>
      <c r="BM105" s="218" t="s">
        <v>498</v>
      </c>
    </row>
    <row r="106" spans="1:47" s="2" customFormat="1" ht="12">
      <c r="A106" s="40"/>
      <c r="B106" s="41"/>
      <c r="C106" s="42"/>
      <c r="D106" s="220" t="s">
        <v>153</v>
      </c>
      <c r="E106" s="42"/>
      <c r="F106" s="221" t="s">
        <v>499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153</v>
      </c>
      <c r="AU106" s="18" t="s">
        <v>88</v>
      </c>
    </row>
    <row r="107" spans="1:47" s="2" customFormat="1" ht="12">
      <c r="A107" s="40"/>
      <c r="B107" s="41"/>
      <c r="C107" s="42"/>
      <c r="D107" s="225" t="s">
        <v>155</v>
      </c>
      <c r="E107" s="42"/>
      <c r="F107" s="226" t="s">
        <v>500</v>
      </c>
      <c r="G107" s="42"/>
      <c r="H107" s="42"/>
      <c r="I107" s="222"/>
      <c r="J107" s="42"/>
      <c r="K107" s="42"/>
      <c r="L107" s="46"/>
      <c r="M107" s="223"/>
      <c r="N107" s="22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155</v>
      </c>
      <c r="AU107" s="18" t="s">
        <v>88</v>
      </c>
    </row>
    <row r="108" spans="1:51" s="14" customFormat="1" ht="12">
      <c r="A108" s="14"/>
      <c r="B108" s="237"/>
      <c r="C108" s="238"/>
      <c r="D108" s="220" t="s">
        <v>157</v>
      </c>
      <c r="E108" s="239" t="s">
        <v>32</v>
      </c>
      <c r="F108" s="240" t="s">
        <v>501</v>
      </c>
      <c r="G108" s="238"/>
      <c r="H108" s="241">
        <v>3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157</v>
      </c>
      <c r="AU108" s="247" t="s">
        <v>88</v>
      </c>
      <c r="AV108" s="14" t="s">
        <v>88</v>
      </c>
      <c r="AW108" s="14" t="s">
        <v>39</v>
      </c>
      <c r="AX108" s="14" t="s">
        <v>78</v>
      </c>
      <c r="AY108" s="247" t="s">
        <v>145</v>
      </c>
    </row>
    <row r="109" spans="1:51" s="14" customFormat="1" ht="12">
      <c r="A109" s="14"/>
      <c r="B109" s="237"/>
      <c r="C109" s="238"/>
      <c r="D109" s="220" t="s">
        <v>157</v>
      </c>
      <c r="E109" s="239" t="s">
        <v>32</v>
      </c>
      <c r="F109" s="240" t="s">
        <v>502</v>
      </c>
      <c r="G109" s="238"/>
      <c r="H109" s="241">
        <v>3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157</v>
      </c>
      <c r="AU109" s="247" t="s">
        <v>88</v>
      </c>
      <c r="AV109" s="14" t="s">
        <v>88</v>
      </c>
      <c r="AW109" s="14" t="s">
        <v>39</v>
      </c>
      <c r="AX109" s="14" t="s">
        <v>78</v>
      </c>
      <c r="AY109" s="247" t="s">
        <v>145</v>
      </c>
    </row>
    <row r="110" spans="1:51" s="15" customFormat="1" ht="12">
      <c r="A110" s="15"/>
      <c r="B110" s="248"/>
      <c r="C110" s="249"/>
      <c r="D110" s="220" t="s">
        <v>157</v>
      </c>
      <c r="E110" s="250" t="s">
        <v>32</v>
      </c>
      <c r="F110" s="251" t="s">
        <v>161</v>
      </c>
      <c r="G110" s="249"/>
      <c r="H110" s="252">
        <v>6</v>
      </c>
      <c r="I110" s="253"/>
      <c r="J110" s="249"/>
      <c r="K110" s="249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157</v>
      </c>
      <c r="AU110" s="258" t="s">
        <v>88</v>
      </c>
      <c r="AV110" s="15" t="s">
        <v>151</v>
      </c>
      <c r="AW110" s="15" t="s">
        <v>39</v>
      </c>
      <c r="AX110" s="15" t="s">
        <v>86</v>
      </c>
      <c r="AY110" s="258" t="s">
        <v>145</v>
      </c>
    </row>
    <row r="111" spans="1:51" s="14" customFormat="1" ht="12">
      <c r="A111" s="14"/>
      <c r="B111" s="237"/>
      <c r="C111" s="238"/>
      <c r="D111" s="220" t="s">
        <v>157</v>
      </c>
      <c r="E111" s="238"/>
      <c r="F111" s="240" t="s">
        <v>503</v>
      </c>
      <c r="G111" s="238"/>
      <c r="H111" s="241">
        <v>540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157</v>
      </c>
      <c r="AU111" s="247" t="s">
        <v>88</v>
      </c>
      <c r="AV111" s="14" t="s">
        <v>88</v>
      </c>
      <c r="AW111" s="14" t="s">
        <v>4</v>
      </c>
      <c r="AX111" s="14" t="s">
        <v>86</v>
      </c>
      <c r="AY111" s="247" t="s">
        <v>145</v>
      </c>
    </row>
    <row r="112" spans="1:65" s="2" customFormat="1" ht="24.15" customHeight="1">
      <c r="A112" s="40"/>
      <c r="B112" s="41"/>
      <c r="C112" s="207" t="s">
        <v>88</v>
      </c>
      <c r="D112" s="207" t="s">
        <v>147</v>
      </c>
      <c r="E112" s="208" t="s">
        <v>504</v>
      </c>
      <c r="F112" s="209" t="s">
        <v>505</v>
      </c>
      <c r="G112" s="210" t="s">
        <v>306</v>
      </c>
      <c r="H112" s="211">
        <v>24</v>
      </c>
      <c r="I112" s="212"/>
      <c r="J112" s="213">
        <f>ROUND(I112*H112,2)</f>
        <v>0</v>
      </c>
      <c r="K112" s="209" t="s">
        <v>150</v>
      </c>
      <c r="L112" s="46"/>
      <c r="M112" s="214" t="s">
        <v>32</v>
      </c>
      <c r="N112" s="215" t="s">
        <v>49</v>
      </c>
      <c r="O112" s="86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151</v>
      </c>
      <c r="AT112" s="218" t="s">
        <v>147</v>
      </c>
      <c r="AU112" s="218" t="s">
        <v>88</v>
      </c>
      <c r="AY112" s="18" t="s">
        <v>145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86</v>
      </c>
      <c r="BK112" s="219">
        <f>ROUND(I112*H112,2)</f>
        <v>0</v>
      </c>
      <c r="BL112" s="18" t="s">
        <v>151</v>
      </c>
      <c r="BM112" s="218" t="s">
        <v>506</v>
      </c>
    </row>
    <row r="113" spans="1:47" s="2" customFormat="1" ht="12">
      <c r="A113" s="40"/>
      <c r="B113" s="41"/>
      <c r="C113" s="42"/>
      <c r="D113" s="220" t="s">
        <v>153</v>
      </c>
      <c r="E113" s="42"/>
      <c r="F113" s="221" t="s">
        <v>507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153</v>
      </c>
      <c r="AU113" s="18" t="s">
        <v>88</v>
      </c>
    </row>
    <row r="114" spans="1:47" s="2" customFormat="1" ht="12">
      <c r="A114" s="40"/>
      <c r="B114" s="41"/>
      <c r="C114" s="42"/>
      <c r="D114" s="225" t="s">
        <v>155</v>
      </c>
      <c r="E114" s="42"/>
      <c r="F114" s="226" t="s">
        <v>508</v>
      </c>
      <c r="G114" s="42"/>
      <c r="H114" s="42"/>
      <c r="I114" s="222"/>
      <c r="J114" s="42"/>
      <c r="K114" s="42"/>
      <c r="L114" s="46"/>
      <c r="M114" s="223"/>
      <c r="N114" s="22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155</v>
      </c>
      <c r="AU114" s="18" t="s">
        <v>88</v>
      </c>
    </row>
    <row r="115" spans="1:65" s="2" customFormat="1" ht="24.15" customHeight="1">
      <c r="A115" s="40"/>
      <c r="B115" s="41"/>
      <c r="C115" s="207" t="s">
        <v>205</v>
      </c>
      <c r="D115" s="207" t="s">
        <v>147</v>
      </c>
      <c r="E115" s="208" t="s">
        <v>509</v>
      </c>
      <c r="F115" s="209" t="s">
        <v>510</v>
      </c>
      <c r="G115" s="210" t="s">
        <v>306</v>
      </c>
      <c r="H115" s="211">
        <v>540</v>
      </c>
      <c r="I115" s="212"/>
      <c r="J115" s="213">
        <f>ROUND(I115*H115,2)</f>
        <v>0</v>
      </c>
      <c r="K115" s="209" t="s">
        <v>150</v>
      </c>
      <c r="L115" s="46"/>
      <c r="M115" s="214" t="s">
        <v>32</v>
      </c>
      <c r="N115" s="215" t="s">
        <v>49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151</v>
      </c>
      <c r="AT115" s="218" t="s">
        <v>147</v>
      </c>
      <c r="AU115" s="218" t="s">
        <v>88</v>
      </c>
      <c r="AY115" s="18" t="s">
        <v>145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8" t="s">
        <v>86</v>
      </c>
      <c r="BK115" s="219">
        <f>ROUND(I115*H115,2)</f>
        <v>0</v>
      </c>
      <c r="BL115" s="18" t="s">
        <v>151</v>
      </c>
      <c r="BM115" s="218" t="s">
        <v>511</v>
      </c>
    </row>
    <row r="116" spans="1:47" s="2" customFormat="1" ht="12">
      <c r="A116" s="40"/>
      <c r="B116" s="41"/>
      <c r="C116" s="42"/>
      <c r="D116" s="220" t="s">
        <v>153</v>
      </c>
      <c r="E116" s="42"/>
      <c r="F116" s="221" t="s">
        <v>512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153</v>
      </c>
      <c r="AU116" s="18" t="s">
        <v>88</v>
      </c>
    </row>
    <row r="117" spans="1:47" s="2" customFormat="1" ht="12">
      <c r="A117" s="40"/>
      <c r="B117" s="41"/>
      <c r="C117" s="42"/>
      <c r="D117" s="225" t="s">
        <v>155</v>
      </c>
      <c r="E117" s="42"/>
      <c r="F117" s="226" t="s">
        <v>513</v>
      </c>
      <c r="G117" s="42"/>
      <c r="H117" s="42"/>
      <c r="I117" s="222"/>
      <c r="J117" s="42"/>
      <c r="K117" s="42"/>
      <c r="L117" s="46"/>
      <c r="M117" s="223"/>
      <c r="N117" s="22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155</v>
      </c>
      <c r="AU117" s="18" t="s">
        <v>88</v>
      </c>
    </row>
    <row r="118" spans="1:51" s="14" customFormat="1" ht="12">
      <c r="A118" s="14"/>
      <c r="B118" s="237"/>
      <c r="C118" s="238"/>
      <c r="D118" s="220" t="s">
        <v>157</v>
      </c>
      <c r="E118" s="238"/>
      <c r="F118" s="240" t="s">
        <v>503</v>
      </c>
      <c r="G118" s="238"/>
      <c r="H118" s="241">
        <v>540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157</v>
      </c>
      <c r="AU118" s="247" t="s">
        <v>88</v>
      </c>
      <c r="AV118" s="14" t="s">
        <v>88</v>
      </c>
      <c r="AW118" s="14" t="s">
        <v>4</v>
      </c>
      <c r="AX118" s="14" t="s">
        <v>86</v>
      </c>
      <c r="AY118" s="247" t="s">
        <v>145</v>
      </c>
    </row>
    <row r="119" spans="1:65" s="2" customFormat="1" ht="24.15" customHeight="1">
      <c r="A119" s="40"/>
      <c r="B119" s="41"/>
      <c r="C119" s="207" t="s">
        <v>99</v>
      </c>
      <c r="D119" s="207" t="s">
        <v>147</v>
      </c>
      <c r="E119" s="208" t="s">
        <v>514</v>
      </c>
      <c r="F119" s="209" t="s">
        <v>515</v>
      </c>
      <c r="G119" s="210" t="s">
        <v>306</v>
      </c>
      <c r="H119" s="211">
        <v>2</v>
      </c>
      <c r="I119" s="212"/>
      <c r="J119" s="213">
        <f>ROUND(I119*H119,2)</f>
        <v>0</v>
      </c>
      <c r="K119" s="209" t="s">
        <v>150</v>
      </c>
      <c r="L119" s="46"/>
      <c r="M119" s="214" t="s">
        <v>32</v>
      </c>
      <c r="N119" s="215" t="s">
        <v>49</v>
      </c>
      <c r="O119" s="86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151</v>
      </c>
      <c r="AT119" s="218" t="s">
        <v>147</v>
      </c>
      <c r="AU119" s="218" t="s">
        <v>88</v>
      </c>
      <c r="AY119" s="18" t="s">
        <v>145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8" t="s">
        <v>86</v>
      </c>
      <c r="BK119" s="219">
        <f>ROUND(I119*H119,2)</f>
        <v>0</v>
      </c>
      <c r="BL119" s="18" t="s">
        <v>151</v>
      </c>
      <c r="BM119" s="218" t="s">
        <v>516</v>
      </c>
    </row>
    <row r="120" spans="1:47" s="2" customFormat="1" ht="12">
      <c r="A120" s="40"/>
      <c r="B120" s="41"/>
      <c r="C120" s="42"/>
      <c r="D120" s="220" t="s">
        <v>153</v>
      </c>
      <c r="E120" s="42"/>
      <c r="F120" s="221" t="s">
        <v>517</v>
      </c>
      <c r="G120" s="42"/>
      <c r="H120" s="42"/>
      <c r="I120" s="222"/>
      <c r="J120" s="42"/>
      <c r="K120" s="42"/>
      <c r="L120" s="46"/>
      <c r="M120" s="223"/>
      <c r="N120" s="22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153</v>
      </c>
      <c r="AU120" s="18" t="s">
        <v>88</v>
      </c>
    </row>
    <row r="121" spans="1:47" s="2" customFormat="1" ht="12">
      <c r="A121" s="40"/>
      <c r="B121" s="41"/>
      <c r="C121" s="42"/>
      <c r="D121" s="225" t="s">
        <v>155</v>
      </c>
      <c r="E121" s="42"/>
      <c r="F121" s="226" t="s">
        <v>518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155</v>
      </c>
      <c r="AU121" s="18" t="s">
        <v>88</v>
      </c>
    </row>
    <row r="122" spans="1:51" s="14" customFormat="1" ht="12">
      <c r="A122" s="14"/>
      <c r="B122" s="237"/>
      <c r="C122" s="238"/>
      <c r="D122" s="220" t="s">
        <v>157</v>
      </c>
      <c r="E122" s="239" t="s">
        <v>32</v>
      </c>
      <c r="F122" s="240" t="s">
        <v>519</v>
      </c>
      <c r="G122" s="238"/>
      <c r="H122" s="241">
        <v>2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157</v>
      </c>
      <c r="AU122" s="247" t="s">
        <v>88</v>
      </c>
      <c r="AV122" s="14" t="s">
        <v>88</v>
      </c>
      <c r="AW122" s="14" t="s">
        <v>39</v>
      </c>
      <c r="AX122" s="14" t="s">
        <v>78</v>
      </c>
      <c r="AY122" s="247" t="s">
        <v>145</v>
      </c>
    </row>
    <row r="123" spans="1:51" s="15" customFormat="1" ht="12">
      <c r="A123" s="15"/>
      <c r="B123" s="248"/>
      <c r="C123" s="249"/>
      <c r="D123" s="220" t="s">
        <v>157</v>
      </c>
      <c r="E123" s="250" t="s">
        <v>32</v>
      </c>
      <c r="F123" s="251" t="s">
        <v>161</v>
      </c>
      <c r="G123" s="249"/>
      <c r="H123" s="252">
        <v>2</v>
      </c>
      <c r="I123" s="253"/>
      <c r="J123" s="249"/>
      <c r="K123" s="249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157</v>
      </c>
      <c r="AU123" s="258" t="s">
        <v>88</v>
      </c>
      <c r="AV123" s="15" t="s">
        <v>151</v>
      </c>
      <c r="AW123" s="15" t="s">
        <v>39</v>
      </c>
      <c r="AX123" s="15" t="s">
        <v>86</v>
      </c>
      <c r="AY123" s="258" t="s">
        <v>145</v>
      </c>
    </row>
    <row r="124" spans="1:65" s="2" customFormat="1" ht="24.15" customHeight="1">
      <c r="A124" s="40"/>
      <c r="B124" s="41"/>
      <c r="C124" s="207" t="s">
        <v>151</v>
      </c>
      <c r="D124" s="207" t="s">
        <v>147</v>
      </c>
      <c r="E124" s="208" t="s">
        <v>520</v>
      </c>
      <c r="F124" s="209" t="s">
        <v>521</v>
      </c>
      <c r="G124" s="210" t="s">
        <v>306</v>
      </c>
      <c r="H124" s="211">
        <v>180</v>
      </c>
      <c r="I124" s="212"/>
      <c r="J124" s="213">
        <f>ROUND(I124*H124,2)</f>
        <v>0</v>
      </c>
      <c r="K124" s="209" t="s">
        <v>150</v>
      </c>
      <c r="L124" s="46"/>
      <c r="M124" s="214" t="s">
        <v>32</v>
      </c>
      <c r="N124" s="215" t="s">
        <v>49</v>
      </c>
      <c r="O124" s="86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8" t="s">
        <v>151</v>
      </c>
      <c r="AT124" s="218" t="s">
        <v>147</v>
      </c>
      <c r="AU124" s="218" t="s">
        <v>88</v>
      </c>
      <c r="AY124" s="18" t="s">
        <v>145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86</v>
      </c>
      <c r="BK124" s="219">
        <f>ROUND(I124*H124,2)</f>
        <v>0</v>
      </c>
      <c r="BL124" s="18" t="s">
        <v>151</v>
      </c>
      <c r="BM124" s="218" t="s">
        <v>522</v>
      </c>
    </row>
    <row r="125" spans="1:47" s="2" customFormat="1" ht="12">
      <c r="A125" s="40"/>
      <c r="B125" s="41"/>
      <c r="C125" s="42"/>
      <c r="D125" s="220" t="s">
        <v>153</v>
      </c>
      <c r="E125" s="42"/>
      <c r="F125" s="221" t="s">
        <v>523</v>
      </c>
      <c r="G125" s="42"/>
      <c r="H125" s="42"/>
      <c r="I125" s="222"/>
      <c r="J125" s="42"/>
      <c r="K125" s="42"/>
      <c r="L125" s="46"/>
      <c r="M125" s="223"/>
      <c r="N125" s="22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153</v>
      </c>
      <c r="AU125" s="18" t="s">
        <v>88</v>
      </c>
    </row>
    <row r="126" spans="1:47" s="2" customFormat="1" ht="12">
      <c r="A126" s="40"/>
      <c r="B126" s="41"/>
      <c r="C126" s="42"/>
      <c r="D126" s="225" t="s">
        <v>155</v>
      </c>
      <c r="E126" s="42"/>
      <c r="F126" s="226" t="s">
        <v>524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155</v>
      </c>
      <c r="AU126" s="18" t="s">
        <v>88</v>
      </c>
    </row>
    <row r="127" spans="1:51" s="14" customFormat="1" ht="12">
      <c r="A127" s="14"/>
      <c r="B127" s="237"/>
      <c r="C127" s="238"/>
      <c r="D127" s="220" t="s">
        <v>157</v>
      </c>
      <c r="E127" s="238"/>
      <c r="F127" s="240" t="s">
        <v>525</v>
      </c>
      <c r="G127" s="238"/>
      <c r="H127" s="241">
        <v>180</v>
      </c>
      <c r="I127" s="242"/>
      <c r="J127" s="238"/>
      <c r="K127" s="238"/>
      <c r="L127" s="243"/>
      <c r="M127" s="274"/>
      <c r="N127" s="275"/>
      <c r="O127" s="275"/>
      <c r="P127" s="275"/>
      <c r="Q127" s="275"/>
      <c r="R127" s="275"/>
      <c r="S127" s="275"/>
      <c r="T127" s="27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157</v>
      </c>
      <c r="AU127" s="247" t="s">
        <v>88</v>
      </c>
      <c r="AV127" s="14" t="s">
        <v>88</v>
      </c>
      <c r="AW127" s="14" t="s">
        <v>4</v>
      </c>
      <c r="AX127" s="14" t="s">
        <v>86</v>
      </c>
      <c r="AY127" s="247" t="s">
        <v>145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913111115"/>
    <hyperlink ref="F93" r:id="rId2" display="https://podminky.urs.cz/item/CS_URS_2023_02/913111215"/>
    <hyperlink ref="F97" r:id="rId3" display="https://podminky.urs.cz/item/CS_URS_2023_02/913121111"/>
    <hyperlink ref="F107" r:id="rId4" display="https://podminky.urs.cz/item/CS_URS_2023_02/913121112"/>
    <hyperlink ref="F114" r:id="rId5" display="https://podminky.urs.cz/item/CS_URS_2023_02/913121211"/>
    <hyperlink ref="F117" r:id="rId6" display="https://podminky.urs.cz/item/CS_URS_2023_02/913121212"/>
    <hyperlink ref="F121" r:id="rId7" display="https://podminky.urs.cz/item/CS_URS_2023_02/913211112"/>
    <hyperlink ref="F126" r:id="rId8" display="https://podminky.urs.cz/item/CS_URS_2023_02/91321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1"/>
      <c r="AT3" s="18" t="s">
        <v>88</v>
      </c>
    </row>
    <row r="4" spans="2:46" s="1" customFormat="1" ht="24.95" customHeight="1">
      <c r="B4" s="21"/>
      <c r="D4" s="133" t="s">
        <v>104</v>
      </c>
      <c r="L4" s="21"/>
      <c r="M4" s="134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5" t="s">
        <v>16</v>
      </c>
      <c r="L6" s="21"/>
    </row>
    <row r="7" spans="2:12" s="1" customFormat="1" ht="16.5" customHeight="1">
      <c r="B7" s="21"/>
      <c r="E7" s="136" t="str">
        <f>'Rekapitulace stavby'!K6</f>
        <v>III/1823 x II/230 - Soběkury</v>
      </c>
      <c r="F7" s="135"/>
      <c r="G7" s="135"/>
      <c r="H7" s="135"/>
      <c r="L7" s="21"/>
    </row>
    <row r="8" spans="1:31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526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32</v>
      </c>
      <c r="G11" s="40"/>
      <c r="H11" s="40"/>
      <c r="I11" s="135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23. 11. 2023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35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35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35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35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35" t="s">
        <v>31</v>
      </c>
      <c r="J20" s="139" t="s">
        <v>32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38</v>
      </c>
      <c r="F21" s="40"/>
      <c r="G21" s="40"/>
      <c r="H21" s="40"/>
      <c r="I21" s="135" t="s">
        <v>34</v>
      </c>
      <c r="J21" s="139" t="s">
        <v>32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40</v>
      </c>
      <c r="E23" s="40"/>
      <c r="F23" s="40"/>
      <c r="G23" s="40"/>
      <c r="H23" s="40"/>
      <c r="I23" s="135" t="s">
        <v>31</v>
      </c>
      <c r="J23" s="139" t="s">
        <v>32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41</v>
      </c>
      <c r="F24" s="40"/>
      <c r="G24" s="40"/>
      <c r="H24" s="40"/>
      <c r="I24" s="135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42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1"/>
      <c r="B27" s="142"/>
      <c r="C27" s="141"/>
      <c r="D27" s="141"/>
      <c r="E27" s="143" t="s">
        <v>43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44</v>
      </c>
      <c r="E30" s="40"/>
      <c r="F30" s="40"/>
      <c r="G30" s="40"/>
      <c r="H30" s="40"/>
      <c r="I30" s="40"/>
      <c r="J30" s="147">
        <f>ROUND(J84,2)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46</v>
      </c>
      <c r="G32" s="40"/>
      <c r="H32" s="40"/>
      <c r="I32" s="148" t="s">
        <v>45</v>
      </c>
      <c r="J32" s="148" t="s">
        <v>47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48</v>
      </c>
      <c r="E33" s="135" t="s">
        <v>49</v>
      </c>
      <c r="F33" s="150">
        <f>ROUND((SUM(BE84:BE110)),2)</f>
        <v>0</v>
      </c>
      <c r="G33" s="40"/>
      <c r="H33" s="40"/>
      <c r="I33" s="151">
        <v>0.21</v>
      </c>
      <c r="J33" s="150">
        <f>ROUND(((SUM(BE84:BE110))*I33),2)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50</v>
      </c>
      <c r="F34" s="150">
        <f>ROUND((SUM(BF84:BF110)),2)</f>
        <v>0</v>
      </c>
      <c r="G34" s="40"/>
      <c r="H34" s="40"/>
      <c r="I34" s="151">
        <v>0.15</v>
      </c>
      <c r="J34" s="150">
        <f>ROUND(((SUM(BF84:BF110))*I34),2)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51</v>
      </c>
      <c r="F35" s="150">
        <f>ROUND((SUM(BG84:BG110)),2)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52</v>
      </c>
      <c r="F36" s="150">
        <f>ROUND((SUM(BH84:BH110)),2)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53</v>
      </c>
      <c r="F37" s="150">
        <f>ROUND((SUM(BI84:BI110)),2)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54</v>
      </c>
      <c r="E39" s="154"/>
      <c r="F39" s="154"/>
      <c r="G39" s="155" t="s">
        <v>55</v>
      </c>
      <c r="H39" s="156" t="s">
        <v>56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119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III/1823 x II/230 - Soběkury</v>
      </c>
      <c r="F48" s="33"/>
      <c r="G48" s="33"/>
      <c r="H48" s="33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22</v>
      </c>
      <c r="D52" s="42"/>
      <c r="E52" s="42"/>
      <c r="F52" s="28" t="str">
        <f>F12</f>
        <v>Soběkury</v>
      </c>
      <c r="G52" s="42"/>
      <c r="H52" s="42"/>
      <c r="I52" s="33" t="s">
        <v>24</v>
      </c>
      <c r="J52" s="74" t="str">
        <f>IF(J12="","",J12)</f>
        <v>23. 11. 2023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33" t="s">
        <v>37</v>
      </c>
      <c r="J54" s="38" t="str">
        <f>E21</f>
        <v>Ragemia,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33" t="s">
        <v>40</v>
      </c>
      <c r="J55" s="38" t="str">
        <f>E24</f>
        <v>Ing. Eva Horčičková, Ph.D.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120</v>
      </c>
      <c r="D57" s="165"/>
      <c r="E57" s="165"/>
      <c r="F57" s="165"/>
      <c r="G57" s="165"/>
      <c r="H57" s="165"/>
      <c r="I57" s="165"/>
      <c r="J57" s="166" t="s">
        <v>121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76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122</v>
      </c>
    </row>
    <row r="60" spans="1:31" s="9" customFormat="1" ht="24.95" customHeight="1">
      <c r="A60" s="9"/>
      <c r="B60" s="168"/>
      <c r="C60" s="169"/>
      <c r="D60" s="170" t="s">
        <v>526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527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528</v>
      </c>
      <c r="E62" s="177"/>
      <c r="F62" s="177"/>
      <c r="G62" s="177"/>
      <c r="H62" s="177"/>
      <c r="I62" s="177"/>
      <c r="J62" s="178">
        <f>J96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529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530</v>
      </c>
      <c r="E64" s="177"/>
      <c r="F64" s="177"/>
      <c r="G64" s="177"/>
      <c r="H64" s="177"/>
      <c r="I64" s="177"/>
      <c r="J64" s="178">
        <f>J107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130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3" t="str">
        <f>E7</f>
        <v>III/1823 x II/230 - Soběkury</v>
      </c>
      <c r="F74" s="33"/>
      <c r="G74" s="33"/>
      <c r="H74" s="33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117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- Vedlejší rozpočtové náklady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22</v>
      </c>
      <c r="D78" s="42"/>
      <c r="E78" s="42"/>
      <c r="F78" s="28" t="str">
        <f>F12</f>
        <v>Soběkury</v>
      </c>
      <c r="G78" s="42"/>
      <c r="H78" s="42"/>
      <c r="I78" s="33" t="s">
        <v>24</v>
      </c>
      <c r="J78" s="74" t="str">
        <f>IF(J12="","",J12)</f>
        <v>23. 11. 2023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3" t="s">
        <v>30</v>
      </c>
      <c r="D80" s="42"/>
      <c r="E80" s="42"/>
      <c r="F80" s="28" t="str">
        <f>E15</f>
        <v xml:space="preserve"> </v>
      </c>
      <c r="G80" s="42"/>
      <c r="H80" s="42"/>
      <c r="I80" s="33" t="s">
        <v>37</v>
      </c>
      <c r="J80" s="38" t="str">
        <f>E21</f>
        <v>Ragemia, s.r.o.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3" t="s">
        <v>35</v>
      </c>
      <c r="D81" s="42"/>
      <c r="E81" s="42"/>
      <c r="F81" s="28" t="str">
        <f>IF(E18="","",E18)</f>
        <v>Vyplň údaj</v>
      </c>
      <c r="G81" s="42"/>
      <c r="H81" s="42"/>
      <c r="I81" s="33" t="s">
        <v>40</v>
      </c>
      <c r="J81" s="38" t="str">
        <f>E24</f>
        <v>Ing. Eva Horčičková, Ph.D.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0"/>
      <c r="B83" s="181"/>
      <c r="C83" s="182" t="s">
        <v>131</v>
      </c>
      <c r="D83" s="183" t="s">
        <v>63</v>
      </c>
      <c r="E83" s="183" t="s">
        <v>59</v>
      </c>
      <c r="F83" s="183" t="s">
        <v>60</v>
      </c>
      <c r="G83" s="183" t="s">
        <v>132</v>
      </c>
      <c r="H83" s="183" t="s">
        <v>133</v>
      </c>
      <c r="I83" s="183" t="s">
        <v>134</v>
      </c>
      <c r="J83" s="183" t="s">
        <v>121</v>
      </c>
      <c r="K83" s="184" t="s">
        <v>135</v>
      </c>
      <c r="L83" s="185"/>
      <c r="M83" s="94" t="s">
        <v>32</v>
      </c>
      <c r="N83" s="95" t="s">
        <v>48</v>
      </c>
      <c r="O83" s="95" t="s">
        <v>136</v>
      </c>
      <c r="P83" s="95" t="s">
        <v>137</v>
      </c>
      <c r="Q83" s="95" t="s">
        <v>138</v>
      </c>
      <c r="R83" s="95" t="s">
        <v>139</v>
      </c>
      <c r="S83" s="95" t="s">
        <v>140</v>
      </c>
      <c r="T83" s="96" t="s">
        <v>141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0"/>
      <c r="B84" s="41"/>
      <c r="C84" s="101" t="s">
        <v>142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8" t="s">
        <v>77</v>
      </c>
      <c r="AU84" s="18" t="s">
        <v>122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77</v>
      </c>
      <c r="E85" s="194" t="s">
        <v>92</v>
      </c>
      <c r="F85" s="194" t="s">
        <v>93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P86+P96+P103+P107</f>
        <v>0</v>
      </c>
      <c r="Q85" s="199"/>
      <c r="R85" s="200">
        <f>R86+R96+R103+R107</f>
        <v>0</v>
      </c>
      <c r="S85" s="199"/>
      <c r="T85" s="201">
        <f>T86+T96+T103+T107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191</v>
      </c>
      <c r="AT85" s="203" t="s">
        <v>77</v>
      </c>
      <c r="AU85" s="203" t="s">
        <v>78</v>
      </c>
      <c r="AY85" s="202" t="s">
        <v>145</v>
      </c>
      <c r="BK85" s="204">
        <f>BK86+BK96+BK103+BK107</f>
        <v>0</v>
      </c>
    </row>
    <row r="86" spans="1:63" s="12" customFormat="1" ht="22.8" customHeight="1">
      <c r="A86" s="12"/>
      <c r="B86" s="191"/>
      <c r="C86" s="192"/>
      <c r="D86" s="193" t="s">
        <v>77</v>
      </c>
      <c r="E86" s="205" t="s">
        <v>531</v>
      </c>
      <c r="F86" s="205" t="s">
        <v>532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SUM(P87:P95)</f>
        <v>0</v>
      </c>
      <c r="Q86" s="199"/>
      <c r="R86" s="200">
        <f>SUM(R87:R95)</f>
        <v>0</v>
      </c>
      <c r="S86" s="199"/>
      <c r="T86" s="201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191</v>
      </c>
      <c r="AT86" s="203" t="s">
        <v>77</v>
      </c>
      <c r="AU86" s="203" t="s">
        <v>86</v>
      </c>
      <c r="AY86" s="202" t="s">
        <v>145</v>
      </c>
      <c r="BK86" s="204">
        <f>SUM(BK87:BK95)</f>
        <v>0</v>
      </c>
    </row>
    <row r="87" spans="1:65" s="2" customFormat="1" ht="16.5" customHeight="1">
      <c r="A87" s="40"/>
      <c r="B87" s="41"/>
      <c r="C87" s="207" t="s">
        <v>86</v>
      </c>
      <c r="D87" s="207" t="s">
        <v>147</v>
      </c>
      <c r="E87" s="208" t="s">
        <v>533</v>
      </c>
      <c r="F87" s="209" t="s">
        <v>534</v>
      </c>
      <c r="G87" s="210" t="s">
        <v>535</v>
      </c>
      <c r="H87" s="211">
        <v>1</v>
      </c>
      <c r="I87" s="212"/>
      <c r="J87" s="213">
        <f>ROUND(I87*H87,2)</f>
        <v>0</v>
      </c>
      <c r="K87" s="209" t="s">
        <v>150</v>
      </c>
      <c r="L87" s="46"/>
      <c r="M87" s="214" t="s">
        <v>32</v>
      </c>
      <c r="N87" s="215" t="s">
        <v>49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536</v>
      </c>
      <c r="AT87" s="218" t="s">
        <v>147</v>
      </c>
      <c r="AU87" s="218" t="s">
        <v>88</v>
      </c>
      <c r="AY87" s="18" t="s">
        <v>145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8" t="s">
        <v>86</v>
      </c>
      <c r="BK87" s="219">
        <f>ROUND(I87*H87,2)</f>
        <v>0</v>
      </c>
      <c r="BL87" s="18" t="s">
        <v>536</v>
      </c>
      <c r="BM87" s="218" t="s">
        <v>537</v>
      </c>
    </row>
    <row r="88" spans="1:47" s="2" customFormat="1" ht="12">
      <c r="A88" s="40"/>
      <c r="B88" s="41"/>
      <c r="C88" s="42"/>
      <c r="D88" s="220" t="s">
        <v>153</v>
      </c>
      <c r="E88" s="42"/>
      <c r="F88" s="221" t="s">
        <v>534</v>
      </c>
      <c r="G88" s="42"/>
      <c r="H88" s="42"/>
      <c r="I88" s="222"/>
      <c r="J88" s="42"/>
      <c r="K88" s="42"/>
      <c r="L88" s="46"/>
      <c r="M88" s="223"/>
      <c r="N88" s="224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8" t="s">
        <v>153</v>
      </c>
      <c r="AU88" s="18" t="s">
        <v>88</v>
      </c>
    </row>
    <row r="89" spans="1:47" s="2" customFormat="1" ht="12">
      <c r="A89" s="40"/>
      <c r="B89" s="41"/>
      <c r="C89" s="42"/>
      <c r="D89" s="225" t="s">
        <v>155</v>
      </c>
      <c r="E89" s="42"/>
      <c r="F89" s="226" t="s">
        <v>538</v>
      </c>
      <c r="G89" s="42"/>
      <c r="H89" s="42"/>
      <c r="I89" s="222"/>
      <c r="J89" s="42"/>
      <c r="K89" s="42"/>
      <c r="L89" s="46"/>
      <c r="M89" s="223"/>
      <c r="N89" s="22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8" t="s">
        <v>155</v>
      </c>
      <c r="AU89" s="18" t="s">
        <v>88</v>
      </c>
    </row>
    <row r="90" spans="1:65" s="2" customFormat="1" ht="16.5" customHeight="1">
      <c r="A90" s="40"/>
      <c r="B90" s="41"/>
      <c r="C90" s="207" t="s">
        <v>88</v>
      </c>
      <c r="D90" s="207" t="s">
        <v>147</v>
      </c>
      <c r="E90" s="208" t="s">
        <v>539</v>
      </c>
      <c r="F90" s="209" t="s">
        <v>540</v>
      </c>
      <c r="G90" s="210" t="s">
        <v>535</v>
      </c>
      <c r="H90" s="211">
        <v>1</v>
      </c>
      <c r="I90" s="212"/>
      <c r="J90" s="213">
        <f>ROUND(I90*H90,2)</f>
        <v>0</v>
      </c>
      <c r="K90" s="209" t="s">
        <v>150</v>
      </c>
      <c r="L90" s="46"/>
      <c r="M90" s="214" t="s">
        <v>32</v>
      </c>
      <c r="N90" s="215" t="s">
        <v>49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536</v>
      </c>
      <c r="AT90" s="218" t="s">
        <v>147</v>
      </c>
      <c r="AU90" s="218" t="s">
        <v>88</v>
      </c>
      <c r="AY90" s="18" t="s">
        <v>145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86</v>
      </c>
      <c r="BK90" s="219">
        <f>ROUND(I90*H90,2)</f>
        <v>0</v>
      </c>
      <c r="BL90" s="18" t="s">
        <v>536</v>
      </c>
      <c r="BM90" s="218" t="s">
        <v>541</v>
      </c>
    </row>
    <row r="91" spans="1:47" s="2" customFormat="1" ht="12">
      <c r="A91" s="40"/>
      <c r="B91" s="41"/>
      <c r="C91" s="42"/>
      <c r="D91" s="220" t="s">
        <v>153</v>
      </c>
      <c r="E91" s="42"/>
      <c r="F91" s="221" t="s">
        <v>540</v>
      </c>
      <c r="G91" s="42"/>
      <c r="H91" s="42"/>
      <c r="I91" s="222"/>
      <c r="J91" s="42"/>
      <c r="K91" s="42"/>
      <c r="L91" s="46"/>
      <c r="M91" s="223"/>
      <c r="N91" s="224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153</v>
      </c>
      <c r="AU91" s="18" t="s">
        <v>88</v>
      </c>
    </row>
    <row r="92" spans="1:47" s="2" customFormat="1" ht="12">
      <c r="A92" s="40"/>
      <c r="B92" s="41"/>
      <c r="C92" s="42"/>
      <c r="D92" s="225" t="s">
        <v>155</v>
      </c>
      <c r="E92" s="42"/>
      <c r="F92" s="226" t="s">
        <v>542</v>
      </c>
      <c r="G92" s="42"/>
      <c r="H92" s="42"/>
      <c r="I92" s="222"/>
      <c r="J92" s="42"/>
      <c r="K92" s="42"/>
      <c r="L92" s="46"/>
      <c r="M92" s="223"/>
      <c r="N92" s="22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155</v>
      </c>
      <c r="AU92" s="18" t="s">
        <v>88</v>
      </c>
    </row>
    <row r="93" spans="1:65" s="2" customFormat="1" ht="16.5" customHeight="1">
      <c r="A93" s="40"/>
      <c r="B93" s="41"/>
      <c r="C93" s="207" t="s">
        <v>99</v>
      </c>
      <c r="D93" s="207" t="s">
        <v>147</v>
      </c>
      <c r="E93" s="208" t="s">
        <v>543</v>
      </c>
      <c r="F93" s="209" t="s">
        <v>544</v>
      </c>
      <c r="G93" s="210" t="s">
        <v>535</v>
      </c>
      <c r="H93" s="211">
        <v>1</v>
      </c>
      <c r="I93" s="212"/>
      <c r="J93" s="213">
        <f>ROUND(I93*H93,2)</f>
        <v>0</v>
      </c>
      <c r="K93" s="209" t="s">
        <v>150</v>
      </c>
      <c r="L93" s="46"/>
      <c r="M93" s="214" t="s">
        <v>32</v>
      </c>
      <c r="N93" s="215" t="s">
        <v>49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536</v>
      </c>
      <c r="AT93" s="218" t="s">
        <v>147</v>
      </c>
      <c r="AU93" s="218" t="s">
        <v>88</v>
      </c>
      <c r="AY93" s="18" t="s">
        <v>145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86</v>
      </c>
      <c r="BK93" s="219">
        <f>ROUND(I93*H93,2)</f>
        <v>0</v>
      </c>
      <c r="BL93" s="18" t="s">
        <v>536</v>
      </c>
      <c r="BM93" s="218" t="s">
        <v>545</v>
      </c>
    </row>
    <row r="94" spans="1:47" s="2" customFormat="1" ht="12">
      <c r="A94" s="40"/>
      <c r="B94" s="41"/>
      <c r="C94" s="42"/>
      <c r="D94" s="220" t="s">
        <v>153</v>
      </c>
      <c r="E94" s="42"/>
      <c r="F94" s="221" t="s">
        <v>544</v>
      </c>
      <c r="G94" s="42"/>
      <c r="H94" s="42"/>
      <c r="I94" s="222"/>
      <c r="J94" s="42"/>
      <c r="K94" s="42"/>
      <c r="L94" s="46"/>
      <c r="M94" s="223"/>
      <c r="N94" s="22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153</v>
      </c>
      <c r="AU94" s="18" t="s">
        <v>88</v>
      </c>
    </row>
    <row r="95" spans="1:47" s="2" customFormat="1" ht="12">
      <c r="A95" s="40"/>
      <c r="B95" s="41"/>
      <c r="C95" s="42"/>
      <c r="D95" s="225" t="s">
        <v>155</v>
      </c>
      <c r="E95" s="42"/>
      <c r="F95" s="226" t="s">
        <v>546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155</v>
      </c>
      <c r="AU95" s="18" t="s">
        <v>88</v>
      </c>
    </row>
    <row r="96" spans="1:63" s="12" customFormat="1" ht="22.8" customHeight="1">
      <c r="A96" s="12"/>
      <c r="B96" s="191"/>
      <c r="C96" s="192"/>
      <c r="D96" s="193" t="s">
        <v>77</v>
      </c>
      <c r="E96" s="205" t="s">
        <v>547</v>
      </c>
      <c r="F96" s="205" t="s">
        <v>548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SUM(P97:P102)</f>
        <v>0</v>
      </c>
      <c r="Q96" s="199"/>
      <c r="R96" s="200">
        <f>SUM(R97:R102)</f>
        <v>0</v>
      </c>
      <c r="S96" s="199"/>
      <c r="T96" s="201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191</v>
      </c>
      <c r="AT96" s="203" t="s">
        <v>77</v>
      </c>
      <c r="AU96" s="203" t="s">
        <v>86</v>
      </c>
      <c r="AY96" s="202" t="s">
        <v>145</v>
      </c>
      <c r="BK96" s="204">
        <f>SUM(BK97:BK102)</f>
        <v>0</v>
      </c>
    </row>
    <row r="97" spans="1:65" s="2" customFormat="1" ht="16.5" customHeight="1">
      <c r="A97" s="40"/>
      <c r="B97" s="41"/>
      <c r="C97" s="207" t="s">
        <v>151</v>
      </c>
      <c r="D97" s="207" t="s">
        <v>147</v>
      </c>
      <c r="E97" s="208" t="s">
        <v>549</v>
      </c>
      <c r="F97" s="209" t="s">
        <v>548</v>
      </c>
      <c r="G97" s="210" t="s">
        <v>535</v>
      </c>
      <c r="H97" s="211">
        <v>1</v>
      </c>
      <c r="I97" s="212"/>
      <c r="J97" s="213">
        <f>ROUND(I97*H97,2)</f>
        <v>0</v>
      </c>
      <c r="K97" s="209" t="s">
        <v>150</v>
      </c>
      <c r="L97" s="46"/>
      <c r="M97" s="214" t="s">
        <v>32</v>
      </c>
      <c r="N97" s="215" t="s">
        <v>49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536</v>
      </c>
      <c r="AT97" s="218" t="s">
        <v>147</v>
      </c>
      <c r="AU97" s="218" t="s">
        <v>88</v>
      </c>
      <c r="AY97" s="18" t="s">
        <v>145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86</v>
      </c>
      <c r="BK97" s="219">
        <f>ROUND(I97*H97,2)</f>
        <v>0</v>
      </c>
      <c r="BL97" s="18" t="s">
        <v>536</v>
      </c>
      <c r="BM97" s="218" t="s">
        <v>550</v>
      </c>
    </row>
    <row r="98" spans="1:47" s="2" customFormat="1" ht="12">
      <c r="A98" s="40"/>
      <c r="B98" s="41"/>
      <c r="C98" s="42"/>
      <c r="D98" s="220" t="s">
        <v>153</v>
      </c>
      <c r="E98" s="42"/>
      <c r="F98" s="221" t="s">
        <v>548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153</v>
      </c>
      <c r="AU98" s="18" t="s">
        <v>88</v>
      </c>
    </row>
    <row r="99" spans="1:47" s="2" customFormat="1" ht="12">
      <c r="A99" s="40"/>
      <c r="B99" s="41"/>
      <c r="C99" s="42"/>
      <c r="D99" s="225" t="s">
        <v>155</v>
      </c>
      <c r="E99" s="42"/>
      <c r="F99" s="226" t="s">
        <v>551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155</v>
      </c>
      <c r="AU99" s="18" t="s">
        <v>88</v>
      </c>
    </row>
    <row r="100" spans="1:65" s="2" customFormat="1" ht="16.5" customHeight="1">
      <c r="A100" s="40"/>
      <c r="B100" s="41"/>
      <c r="C100" s="207" t="s">
        <v>191</v>
      </c>
      <c r="D100" s="207" t="s">
        <v>147</v>
      </c>
      <c r="E100" s="208" t="s">
        <v>552</v>
      </c>
      <c r="F100" s="209" t="s">
        <v>553</v>
      </c>
      <c r="G100" s="210" t="s">
        <v>535</v>
      </c>
      <c r="H100" s="211">
        <v>1</v>
      </c>
      <c r="I100" s="212"/>
      <c r="J100" s="213">
        <f>ROUND(I100*H100,2)</f>
        <v>0</v>
      </c>
      <c r="K100" s="209" t="s">
        <v>150</v>
      </c>
      <c r="L100" s="46"/>
      <c r="M100" s="214" t="s">
        <v>32</v>
      </c>
      <c r="N100" s="215" t="s">
        <v>49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536</v>
      </c>
      <c r="AT100" s="218" t="s">
        <v>147</v>
      </c>
      <c r="AU100" s="218" t="s">
        <v>88</v>
      </c>
      <c r="AY100" s="18" t="s">
        <v>145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86</v>
      </c>
      <c r="BK100" s="219">
        <f>ROUND(I100*H100,2)</f>
        <v>0</v>
      </c>
      <c r="BL100" s="18" t="s">
        <v>536</v>
      </c>
      <c r="BM100" s="218" t="s">
        <v>554</v>
      </c>
    </row>
    <row r="101" spans="1:47" s="2" customFormat="1" ht="12">
      <c r="A101" s="40"/>
      <c r="B101" s="41"/>
      <c r="C101" s="42"/>
      <c r="D101" s="220" t="s">
        <v>153</v>
      </c>
      <c r="E101" s="42"/>
      <c r="F101" s="221" t="s">
        <v>553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153</v>
      </c>
      <c r="AU101" s="18" t="s">
        <v>88</v>
      </c>
    </row>
    <row r="102" spans="1:47" s="2" customFormat="1" ht="12">
      <c r="A102" s="40"/>
      <c r="B102" s="41"/>
      <c r="C102" s="42"/>
      <c r="D102" s="225" t="s">
        <v>155</v>
      </c>
      <c r="E102" s="42"/>
      <c r="F102" s="226" t="s">
        <v>555</v>
      </c>
      <c r="G102" s="42"/>
      <c r="H102" s="42"/>
      <c r="I102" s="222"/>
      <c r="J102" s="42"/>
      <c r="K102" s="42"/>
      <c r="L102" s="46"/>
      <c r="M102" s="223"/>
      <c r="N102" s="22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155</v>
      </c>
      <c r="AU102" s="18" t="s">
        <v>88</v>
      </c>
    </row>
    <row r="103" spans="1:63" s="12" customFormat="1" ht="22.8" customHeight="1">
      <c r="A103" s="12"/>
      <c r="B103" s="191"/>
      <c r="C103" s="192"/>
      <c r="D103" s="193" t="s">
        <v>77</v>
      </c>
      <c r="E103" s="205" t="s">
        <v>556</v>
      </c>
      <c r="F103" s="205" t="s">
        <v>557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SUM(P104:P106)</f>
        <v>0</v>
      </c>
      <c r="Q103" s="199"/>
      <c r="R103" s="200">
        <f>SUM(R104:R106)</f>
        <v>0</v>
      </c>
      <c r="S103" s="199"/>
      <c r="T103" s="201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191</v>
      </c>
      <c r="AT103" s="203" t="s">
        <v>77</v>
      </c>
      <c r="AU103" s="203" t="s">
        <v>86</v>
      </c>
      <c r="AY103" s="202" t="s">
        <v>145</v>
      </c>
      <c r="BK103" s="204">
        <f>SUM(BK104:BK106)</f>
        <v>0</v>
      </c>
    </row>
    <row r="104" spans="1:65" s="2" customFormat="1" ht="16.5" customHeight="1">
      <c r="A104" s="40"/>
      <c r="B104" s="41"/>
      <c r="C104" s="207" t="s">
        <v>199</v>
      </c>
      <c r="D104" s="207" t="s">
        <v>147</v>
      </c>
      <c r="E104" s="208" t="s">
        <v>558</v>
      </c>
      <c r="F104" s="209" t="s">
        <v>559</v>
      </c>
      <c r="G104" s="210" t="s">
        <v>535</v>
      </c>
      <c r="H104" s="211">
        <v>1</v>
      </c>
      <c r="I104" s="212"/>
      <c r="J104" s="213">
        <f>ROUND(I104*H104,2)</f>
        <v>0</v>
      </c>
      <c r="K104" s="209" t="s">
        <v>150</v>
      </c>
      <c r="L104" s="46"/>
      <c r="M104" s="214" t="s">
        <v>32</v>
      </c>
      <c r="N104" s="215" t="s">
        <v>49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536</v>
      </c>
      <c r="AT104" s="218" t="s">
        <v>147</v>
      </c>
      <c r="AU104" s="218" t="s">
        <v>88</v>
      </c>
      <c r="AY104" s="18" t="s">
        <v>145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86</v>
      </c>
      <c r="BK104" s="219">
        <f>ROUND(I104*H104,2)</f>
        <v>0</v>
      </c>
      <c r="BL104" s="18" t="s">
        <v>536</v>
      </c>
      <c r="BM104" s="218" t="s">
        <v>560</v>
      </c>
    </row>
    <row r="105" spans="1:47" s="2" customFormat="1" ht="12">
      <c r="A105" s="40"/>
      <c r="B105" s="41"/>
      <c r="C105" s="42"/>
      <c r="D105" s="220" t="s">
        <v>153</v>
      </c>
      <c r="E105" s="42"/>
      <c r="F105" s="221" t="s">
        <v>559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153</v>
      </c>
      <c r="AU105" s="18" t="s">
        <v>88</v>
      </c>
    </row>
    <row r="106" spans="1:47" s="2" customFormat="1" ht="12">
      <c r="A106" s="40"/>
      <c r="B106" s="41"/>
      <c r="C106" s="42"/>
      <c r="D106" s="225" t="s">
        <v>155</v>
      </c>
      <c r="E106" s="42"/>
      <c r="F106" s="226" t="s">
        <v>561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155</v>
      </c>
      <c r="AU106" s="18" t="s">
        <v>88</v>
      </c>
    </row>
    <row r="107" spans="1:63" s="12" customFormat="1" ht="22.8" customHeight="1">
      <c r="A107" s="12"/>
      <c r="B107" s="191"/>
      <c r="C107" s="192"/>
      <c r="D107" s="193" t="s">
        <v>77</v>
      </c>
      <c r="E107" s="205" t="s">
        <v>562</v>
      </c>
      <c r="F107" s="205" t="s">
        <v>563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SUM(P108:P110)</f>
        <v>0</v>
      </c>
      <c r="Q107" s="199"/>
      <c r="R107" s="200">
        <f>SUM(R108:R110)</f>
        <v>0</v>
      </c>
      <c r="S107" s="199"/>
      <c r="T107" s="201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191</v>
      </c>
      <c r="AT107" s="203" t="s">
        <v>77</v>
      </c>
      <c r="AU107" s="203" t="s">
        <v>86</v>
      </c>
      <c r="AY107" s="202" t="s">
        <v>145</v>
      </c>
      <c r="BK107" s="204">
        <f>SUM(BK108:BK110)</f>
        <v>0</v>
      </c>
    </row>
    <row r="108" spans="1:65" s="2" customFormat="1" ht="16.5" customHeight="1">
      <c r="A108" s="40"/>
      <c r="B108" s="41"/>
      <c r="C108" s="207" t="s">
        <v>205</v>
      </c>
      <c r="D108" s="207" t="s">
        <v>147</v>
      </c>
      <c r="E108" s="208" t="s">
        <v>564</v>
      </c>
      <c r="F108" s="209" t="s">
        <v>565</v>
      </c>
      <c r="G108" s="210" t="s">
        <v>535</v>
      </c>
      <c r="H108" s="211">
        <v>1</v>
      </c>
      <c r="I108" s="212"/>
      <c r="J108" s="213">
        <f>ROUND(I108*H108,2)</f>
        <v>0</v>
      </c>
      <c r="K108" s="209" t="s">
        <v>150</v>
      </c>
      <c r="L108" s="46"/>
      <c r="M108" s="214" t="s">
        <v>32</v>
      </c>
      <c r="N108" s="215" t="s">
        <v>49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536</v>
      </c>
      <c r="AT108" s="218" t="s">
        <v>147</v>
      </c>
      <c r="AU108" s="218" t="s">
        <v>88</v>
      </c>
      <c r="AY108" s="18" t="s">
        <v>145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86</v>
      </c>
      <c r="BK108" s="219">
        <f>ROUND(I108*H108,2)</f>
        <v>0</v>
      </c>
      <c r="BL108" s="18" t="s">
        <v>536</v>
      </c>
      <c r="BM108" s="218" t="s">
        <v>566</v>
      </c>
    </row>
    <row r="109" spans="1:47" s="2" customFormat="1" ht="12">
      <c r="A109" s="40"/>
      <c r="B109" s="41"/>
      <c r="C109" s="42"/>
      <c r="D109" s="220" t="s">
        <v>153</v>
      </c>
      <c r="E109" s="42"/>
      <c r="F109" s="221" t="s">
        <v>565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153</v>
      </c>
      <c r="AU109" s="18" t="s">
        <v>88</v>
      </c>
    </row>
    <row r="110" spans="1:47" s="2" customFormat="1" ht="12">
      <c r="A110" s="40"/>
      <c r="B110" s="41"/>
      <c r="C110" s="42"/>
      <c r="D110" s="225" t="s">
        <v>155</v>
      </c>
      <c r="E110" s="42"/>
      <c r="F110" s="226" t="s">
        <v>567</v>
      </c>
      <c r="G110" s="42"/>
      <c r="H110" s="42"/>
      <c r="I110" s="222"/>
      <c r="J110" s="42"/>
      <c r="K110" s="42"/>
      <c r="L110" s="46"/>
      <c r="M110" s="270"/>
      <c r="N110" s="271"/>
      <c r="O110" s="272"/>
      <c r="P110" s="272"/>
      <c r="Q110" s="272"/>
      <c r="R110" s="272"/>
      <c r="S110" s="272"/>
      <c r="T110" s="273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155</v>
      </c>
      <c r="AU110" s="18" t="s">
        <v>88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3:K11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2/012002000"/>
    <hyperlink ref="F92" r:id="rId2" display="https://podminky.urs.cz/item/CS_URS_2023_02/012203000"/>
    <hyperlink ref="F95" r:id="rId3" display="https://podminky.urs.cz/item/CS_URS_2023_02/013254000"/>
    <hyperlink ref="F99" r:id="rId4" display="https://podminky.urs.cz/item/CS_URS_2023_02/030001000"/>
    <hyperlink ref="F102" r:id="rId5" display="https://podminky.urs.cz/item/CS_URS_2023_02/034503000"/>
    <hyperlink ref="F106" r:id="rId6" display="https://podminky.urs.cz/item/CS_URS_2023_02/043002000"/>
    <hyperlink ref="F110" r:id="rId7" display="https://podminky.urs.cz/item/CS_URS_2023_02/0720000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1"/>
    </row>
    <row r="4" spans="2:8" s="1" customFormat="1" ht="24.95" customHeight="1">
      <c r="B4" s="21"/>
      <c r="C4" s="133" t="s">
        <v>568</v>
      </c>
      <c r="H4" s="21"/>
    </row>
    <row r="5" spans="2:8" s="1" customFormat="1" ht="12" customHeight="1">
      <c r="B5" s="21"/>
      <c r="C5" s="277" t="s">
        <v>13</v>
      </c>
      <c r="D5" s="143" t="s">
        <v>14</v>
      </c>
      <c r="E5" s="1"/>
      <c r="F5" s="1"/>
      <c r="H5" s="21"/>
    </row>
    <row r="6" spans="2:8" s="1" customFormat="1" ht="36.95" customHeight="1">
      <c r="B6" s="21"/>
      <c r="C6" s="278" t="s">
        <v>16</v>
      </c>
      <c r="D6" s="279" t="s">
        <v>17</v>
      </c>
      <c r="E6" s="1"/>
      <c r="F6" s="1"/>
      <c r="H6" s="21"/>
    </row>
    <row r="7" spans="2:8" s="1" customFormat="1" ht="16.5" customHeight="1">
      <c r="B7" s="21"/>
      <c r="C7" s="135" t="s">
        <v>24</v>
      </c>
      <c r="D7" s="140" t="str">
        <f>'Rekapitulace stavby'!AN8</f>
        <v>23. 11. 2023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0"/>
      <c r="C9" s="281" t="s">
        <v>59</v>
      </c>
      <c r="D9" s="282" t="s">
        <v>60</v>
      </c>
      <c r="E9" s="282" t="s">
        <v>132</v>
      </c>
      <c r="F9" s="283" t="s">
        <v>569</v>
      </c>
      <c r="G9" s="180"/>
      <c r="H9" s="280"/>
    </row>
    <row r="10" spans="1:8" s="2" customFormat="1" ht="26.4" customHeight="1">
      <c r="A10" s="40"/>
      <c r="B10" s="46"/>
      <c r="C10" s="284" t="s">
        <v>570</v>
      </c>
      <c r="D10" s="284" t="s">
        <v>84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85" t="s">
        <v>100</v>
      </c>
      <c r="D11" s="286" t="s">
        <v>101</v>
      </c>
      <c r="E11" s="287" t="s">
        <v>102</v>
      </c>
      <c r="F11" s="288">
        <v>11146</v>
      </c>
      <c r="G11" s="40"/>
      <c r="H11" s="46"/>
    </row>
    <row r="12" spans="1:8" s="2" customFormat="1" ht="16.8" customHeight="1">
      <c r="A12" s="40"/>
      <c r="B12" s="46"/>
      <c r="C12" s="289" t="s">
        <v>32</v>
      </c>
      <c r="D12" s="289" t="s">
        <v>571</v>
      </c>
      <c r="E12" s="18" t="s">
        <v>32</v>
      </c>
      <c r="F12" s="290">
        <v>11146</v>
      </c>
      <c r="G12" s="40"/>
      <c r="H12" s="46"/>
    </row>
    <row r="13" spans="1:8" s="2" customFormat="1" ht="16.8" customHeight="1">
      <c r="A13" s="40"/>
      <c r="B13" s="46"/>
      <c r="C13" s="291" t="s">
        <v>572</v>
      </c>
      <c r="D13" s="40"/>
      <c r="E13" s="40"/>
      <c r="F13" s="40"/>
      <c r="G13" s="40"/>
      <c r="H13" s="46"/>
    </row>
    <row r="14" spans="1:8" s="2" customFormat="1" ht="16.8" customHeight="1">
      <c r="A14" s="40"/>
      <c r="B14" s="46"/>
      <c r="C14" s="289" t="s">
        <v>285</v>
      </c>
      <c r="D14" s="289" t="s">
        <v>286</v>
      </c>
      <c r="E14" s="18" t="s">
        <v>102</v>
      </c>
      <c r="F14" s="290">
        <v>11261</v>
      </c>
      <c r="G14" s="40"/>
      <c r="H14" s="46"/>
    </row>
    <row r="15" spans="1:8" s="2" customFormat="1" ht="16.8" customHeight="1">
      <c r="A15" s="40"/>
      <c r="B15" s="46"/>
      <c r="C15" s="289" t="s">
        <v>291</v>
      </c>
      <c r="D15" s="289" t="s">
        <v>292</v>
      </c>
      <c r="E15" s="18" t="s">
        <v>102</v>
      </c>
      <c r="F15" s="290">
        <v>11261</v>
      </c>
      <c r="G15" s="40"/>
      <c r="H15" s="46"/>
    </row>
    <row r="16" spans="1:8" s="2" customFormat="1" ht="12">
      <c r="A16" s="40"/>
      <c r="B16" s="46"/>
      <c r="C16" s="289" t="s">
        <v>298</v>
      </c>
      <c r="D16" s="289" t="s">
        <v>299</v>
      </c>
      <c r="E16" s="18" t="s">
        <v>102</v>
      </c>
      <c r="F16" s="290">
        <v>11261</v>
      </c>
      <c r="G16" s="40"/>
      <c r="H16" s="46"/>
    </row>
    <row r="17" spans="1:8" s="2" customFormat="1" ht="16.8" customHeight="1">
      <c r="A17" s="40"/>
      <c r="B17" s="46"/>
      <c r="C17" s="289" t="s">
        <v>245</v>
      </c>
      <c r="D17" s="289" t="s">
        <v>246</v>
      </c>
      <c r="E17" s="18" t="s">
        <v>102</v>
      </c>
      <c r="F17" s="290">
        <v>11261</v>
      </c>
      <c r="G17" s="40"/>
      <c r="H17" s="46"/>
    </row>
    <row r="18" spans="1:8" s="2" customFormat="1" ht="16.8" customHeight="1">
      <c r="A18" s="40"/>
      <c r="B18" s="46"/>
      <c r="C18" s="285" t="s">
        <v>111</v>
      </c>
      <c r="D18" s="286" t="s">
        <v>112</v>
      </c>
      <c r="E18" s="287" t="s">
        <v>102</v>
      </c>
      <c r="F18" s="288">
        <v>2035</v>
      </c>
      <c r="G18" s="40"/>
      <c r="H18" s="46"/>
    </row>
    <row r="19" spans="1:8" s="2" customFormat="1" ht="16.8" customHeight="1">
      <c r="A19" s="40"/>
      <c r="B19" s="46"/>
      <c r="C19" s="289" t="s">
        <v>32</v>
      </c>
      <c r="D19" s="289" t="s">
        <v>573</v>
      </c>
      <c r="E19" s="18" t="s">
        <v>32</v>
      </c>
      <c r="F19" s="290">
        <v>2035</v>
      </c>
      <c r="G19" s="40"/>
      <c r="H19" s="46"/>
    </row>
    <row r="20" spans="1:8" s="2" customFormat="1" ht="16.8" customHeight="1">
      <c r="A20" s="40"/>
      <c r="B20" s="46"/>
      <c r="C20" s="291" t="s">
        <v>572</v>
      </c>
      <c r="D20" s="40"/>
      <c r="E20" s="40"/>
      <c r="F20" s="40"/>
      <c r="G20" s="40"/>
      <c r="H20" s="46"/>
    </row>
    <row r="21" spans="1:8" s="2" customFormat="1" ht="16.8" customHeight="1">
      <c r="A21" s="40"/>
      <c r="B21" s="46"/>
      <c r="C21" s="289" t="s">
        <v>279</v>
      </c>
      <c r="D21" s="289" t="s">
        <v>280</v>
      </c>
      <c r="E21" s="18" t="s">
        <v>102</v>
      </c>
      <c r="F21" s="290">
        <v>2035</v>
      </c>
      <c r="G21" s="40"/>
      <c r="H21" s="46"/>
    </row>
    <row r="22" spans="1:8" s="2" customFormat="1" ht="16.8" customHeight="1">
      <c r="A22" s="40"/>
      <c r="B22" s="46"/>
      <c r="C22" s="285" t="s">
        <v>95</v>
      </c>
      <c r="D22" s="286" t="s">
        <v>96</v>
      </c>
      <c r="E22" s="287" t="s">
        <v>97</v>
      </c>
      <c r="F22" s="288">
        <v>2088.3</v>
      </c>
      <c r="G22" s="40"/>
      <c r="H22" s="46"/>
    </row>
    <row r="23" spans="1:8" s="2" customFormat="1" ht="16.8" customHeight="1">
      <c r="A23" s="40"/>
      <c r="B23" s="46"/>
      <c r="C23" s="289" t="s">
        <v>32</v>
      </c>
      <c r="D23" s="289" t="s">
        <v>574</v>
      </c>
      <c r="E23" s="18" t="s">
        <v>32</v>
      </c>
      <c r="F23" s="290">
        <v>2088.3</v>
      </c>
      <c r="G23" s="40"/>
      <c r="H23" s="46"/>
    </row>
    <row r="24" spans="1:8" s="2" customFormat="1" ht="16.8" customHeight="1">
      <c r="A24" s="40"/>
      <c r="B24" s="46"/>
      <c r="C24" s="291" t="s">
        <v>572</v>
      </c>
      <c r="D24" s="40"/>
      <c r="E24" s="40"/>
      <c r="F24" s="40"/>
      <c r="G24" s="40"/>
      <c r="H24" s="46"/>
    </row>
    <row r="25" spans="1:8" s="2" customFormat="1" ht="12">
      <c r="A25" s="40"/>
      <c r="B25" s="46"/>
      <c r="C25" s="289" t="s">
        <v>251</v>
      </c>
      <c r="D25" s="289" t="s">
        <v>252</v>
      </c>
      <c r="E25" s="18" t="s">
        <v>102</v>
      </c>
      <c r="F25" s="290">
        <v>13573.95</v>
      </c>
      <c r="G25" s="40"/>
      <c r="H25" s="46"/>
    </row>
    <row r="26" spans="1:8" s="2" customFormat="1" ht="12">
      <c r="A26" s="40"/>
      <c r="B26" s="46"/>
      <c r="C26" s="289" t="s">
        <v>237</v>
      </c>
      <c r="D26" s="289" t="s">
        <v>238</v>
      </c>
      <c r="E26" s="18" t="s">
        <v>102</v>
      </c>
      <c r="F26" s="290">
        <v>13573.95</v>
      </c>
      <c r="G26" s="40"/>
      <c r="H26" s="46"/>
    </row>
    <row r="27" spans="1:8" s="2" customFormat="1" ht="12">
      <c r="A27" s="40"/>
      <c r="B27" s="46"/>
      <c r="C27" s="289" t="s">
        <v>260</v>
      </c>
      <c r="D27" s="289" t="s">
        <v>261</v>
      </c>
      <c r="E27" s="18" t="s">
        <v>102</v>
      </c>
      <c r="F27" s="290">
        <v>13573.95</v>
      </c>
      <c r="G27" s="40"/>
      <c r="H27" s="46"/>
    </row>
    <row r="28" spans="1:8" s="2" customFormat="1" ht="16.8" customHeight="1">
      <c r="A28" s="40"/>
      <c r="B28" s="46"/>
      <c r="C28" s="285" t="s">
        <v>114</v>
      </c>
      <c r="D28" s="286" t="s">
        <v>115</v>
      </c>
      <c r="E28" s="287" t="s">
        <v>102</v>
      </c>
      <c r="F28" s="288">
        <v>13573.95</v>
      </c>
      <c r="G28" s="40"/>
      <c r="H28" s="46"/>
    </row>
    <row r="29" spans="1:8" s="2" customFormat="1" ht="16.8" customHeight="1">
      <c r="A29" s="40"/>
      <c r="B29" s="46"/>
      <c r="C29" s="289" t="s">
        <v>32</v>
      </c>
      <c r="D29" s="289" t="s">
        <v>265</v>
      </c>
      <c r="E29" s="18" t="s">
        <v>32</v>
      </c>
      <c r="F29" s="290">
        <v>0</v>
      </c>
      <c r="G29" s="40"/>
      <c r="H29" s="46"/>
    </row>
    <row r="30" spans="1:8" s="2" customFormat="1" ht="16.8" customHeight="1">
      <c r="A30" s="40"/>
      <c r="B30" s="46"/>
      <c r="C30" s="289" t="s">
        <v>114</v>
      </c>
      <c r="D30" s="289" t="s">
        <v>243</v>
      </c>
      <c r="E30" s="18" t="s">
        <v>32</v>
      </c>
      <c r="F30" s="290">
        <v>13573.95</v>
      </c>
      <c r="G30" s="40"/>
      <c r="H30" s="46"/>
    </row>
    <row r="31" spans="1:8" s="2" customFormat="1" ht="16.8" customHeight="1">
      <c r="A31" s="40"/>
      <c r="B31" s="46"/>
      <c r="C31" s="291" t="s">
        <v>572</v>
      </c>
      <c r="D31" s="40"/>
      <c r="E31" s="40"/>
      <c r="F31" s="40"/>
      <c r="G31" s="40"/>
      <c r="H31" s="46"/>
    </row>
    <row r="32" spans="1:8" s="2" customFormat="1" ht="12">
      <c r="A32" s="40"/>
      <c r="B32" s="46"/>
      <c r="C32" s="289" t="s">
        <v>260</v>
      </c>
      <c r="D32" s="289" t="s">
        <v>261</v>
      </c>
      <c r="E32" s="18" t="s">
        <v>102</v>
      </c>
      <c r="F32" s="290">
        <v>13573.95</v>
      </c>
      <c r="G32" s="40"/>
      <c r="H32" s="46"/>
    </row>
    <row r="33" spans="1:8" s="2" customFormat="1" ht="16.8" customHeight="1">
      <c r="A33" s="40"/>
      <c r="B33" s="46"/>
      <c r="C33" s="289" t="s">
        <v>273</v>
      </c>
      <c r="D33" s="289" t="s">
        <v>274</v>
      </c>
      <c r="E33" s="18" t="s">
        <v>194</v>
      </c>
      <c r="F33" s="290">
        <v>218.541</v>
      </c>
      <c r="G33" s="40"/>
      <c r="H33" s="46"/>
    </row>
    <row r="34" spans="1:8" s="2" customFormat="1" ht="16.8" customHeight="1">
      <c r="A34" s="40"/>
      <c r="B34" s="46"/>
      <c r="C34" s="289" t="s">
        <v>267</v>
      </c>
      <c r="D34" s="289" t="s">
        <v>268</v>
      </c>
      <c r="E34" s="18" t="s">
        <v>194</v>
      </c>
      <c r="F34" s="290">
        <v>312.201</v>
      </c>
      <c r="G34" s="40"/>
      <c r="H34" s="46"/>
    </row>
    <row r="35" spans="1:8" s="2" customFormat="1" ht="16.8" customHeight="1">
      <c r="A35" s="40"/>
      <c r="B35" s="46"/>
      <c r="C35" s="285" t="s">
        <v>105</v>
      </c>
      <c r="D35" s="286" t="s">
        <v>106</v>
      </c>
      <c r="E35" s="287" t="s">
        <v>102</v>
      </c>
      <c r="F35" s="288">
        <v>115</v>
      </c>
      <c r="G35" s="40"/>
      <c r="H35" s="46"/>
    </row>
    <row r="36" spans="1:8" s="2" customFormat="1" ht="16.8" customHeight="1">
      <c r="A36" s="40"/>
      <c r="B36" s="46"/>
      <c r="C36" s="289" t="s">
        <v>32</v>
      </c>
      <c r="D36" s="289" t="s">
        <v>575</v>
      </c>
      <c r="E36" s="18" t="s">
        <v>32</v>
      </c>
      <c r="F36" s="290">
        <v>115</v>
      </c>
      <c r="G36" s="40"/>
      <c r="H36" s="46"/>
    </row>
    <row r="37" spans="1:8" s="2" customFormat="1" ht="16.8" customHeight="1">
      <c r="A37" s="40"/>
      <c r="B37" s="46"/>
      <c r="C37" s="291" t="s">
        <v>572</v>
      </c>
      <c r="D37" s="40"/>
      <c r="E37" s="40"/>
      <c r="F37" s="40"/>
      <c r="G37" s="40"/>
      <c r="H37" s="46"/>
    </row>
    <row r="38" spans="1:8" s="2" customFormat="1" ht="16.8" customHeight="1">
      <c r="A38" s="40"/>
      <c r="B38" s="46"/>
      <c r="C38" s="289" t="s">
        <v>214</v>
      </c>
      <c r="D38" s="289" t="s">
        <v>215</v>
      </c>
      <c r="E38" s="18" t="s">
        <v>102</v>
      </c>
      <c r="F38" s="290">
        <v>374</v>
      </c>
      <c r="G38" s="40"/>
      <c r="H38" s="46"/>
    </row>
    <row r="39" spans="1:8" s="2" customFormat="1" ht="16.8" customHeight="1">
      <c r="A39" s="40"/>
      <c r="B39" s="46"/>
      <c r="C39" s="289" t="s">
        <v>285</v>
      </c>
      <c r="D39" s="289" t="s">
        <v>286</v>
      </c>
      <c r="E39" s="18" t="s">
        <v>102</v>
      </c>
      <c r="F39" s="290">
        <v>11261</v>
      </c>
      <c r="G39" s="40"/>
      <c r="H39" s="46"/>
    </row>
    <row r="40" spans="1:8" s="2" customFormat="1" ht="16.8" customHeight="1">
      <c r="A40" s="40"/>
      <c r="B40" s="46"/>
      <c r="C40" s="289" t="s">
        <v>291</v>
      </c>
      <c r="D40" s="289" t="s">
        <v>292</v>
      </c>
      <c r="E40" s="18" t="s">
        <v>102</v>
      </c>
      <c r="F40" s="290">
        <v>11261</v>
      </c>
      <c r="G40" s="40"/>
      <c r="H40" s="46"/>
    </row>
    <row r="41" spans="1:8" s="2" customFormat="1" ht="12">
      <c r="A41" s="40"/>
      <c r="B41" s="46"/>
      <c r="C41" s="289" t="s">
        <v>298</v>
      </c>
      <c r="D41" s="289" t="s">
        <v>299</v>
      </c>
      <c r="E41" s="18" t="s">
        <v>102</v>
      </c>
      <c r="F41" s="290">
        <v>11261</v>
      </c>
      <c r="G41" s="40"/>
      <c r="H41" s="46"/>
    </row>
    <row r="42" spans="1:8" s="2" customFormat="1" ht="16.8" customHeight="1">
      <c r="A42" s="40"/>
      <c r="B42" s="46"/>
      <c r="C42" s="289" t="s">
        <v>245</v>
      </c>
      <c r="D42" s="289" t="s">
        <v>246</v>
      </c>
      <c r="E42" s="18" t="s">
        <v>102</v>
      </c>
      <c r="F42" s="290">
        <v>11261</v>
      </c>
      <c r="G42" s="40"/>
      <c r="H42" s="46"/>
    </row>
    <row r="43" spans="1:8" s="2" customFormat="1" ht="16.8" customHeight="1">
      <c r="A43" s="40"/>
      <c r="B43" s="46"/>
      <c r="C43" s="285" t="s">
        <v>108</v>
      </c>
      <c r="D43" s="286" t="s">
        <v>109</v>
      </c>
      <c r="E43" s="287" t="s">
        <v>102</v>
      </c>
      <c r="F43" s="288">
        <v>259</v>
      </c>
      <c r="G43" s="40"/>
      <c r="H43" s="46"/>
    </row>
    <row r="44" spans="1:8" s="2" customFormat="1" ht="16.8" customHeight="1">
      <c r="A44" s="40"/>
      <c r="B44" s="46"/>
      <c r="C44" s="289" t="s">
        <v>32</v>
      </c>
      <c r="D44" s="289" t="s">
        <v>576</v>
      </c>
      <c r="E44" s="18" t="s">
        <v>32</v>
      </c>
      <c r="F44" s="290">
        <v>259</v>
      </c>
      <c r="G44" s="40"/>
      <c r="H44" s="46"/>
    </row>
    <row r="45" spans="1:8" s="2" customFormat="1" ht="16.8" customHeight="1">
      <c r="A45" s="40"/>
      <c r="B45" s="46"/>
      <c r="C45" s="291" t="s">
        <v>572</v>
      </c>
      <c r="D45" s="40"/>
      <c r="E45" s="40"/>
      <c r="F45" s="40"/>
      <c r="G45" s="40"/>
      <c r="H45" s="46"/>
    </row>
    <row r="46" spans="1:8" s="2" customFormat="1" ht="16.8" customHeight="1">
      <c r="A46" s="40"/>
      <c r="B46" s="46"/>
      <c r="C46" s="289" t="s">
        <v>214</v>
      </c>
      <c r="D46" s="289" t="s">
        <v>215</v>
      </c>
      <c r="E46" s="18" t="s">
        <v>102</v>
      </c>
      <c r="F46" s="290">
        <v>374</v>
      </c>
      <c r="G46" s="40"/>
      <c r="H46" s="46"/>
    </row>
    <row r="47" spans="1:8" s="2" customFormat="1" ht="16.8" customHeight="1">
      <c r="A47" s="40"/>
      <c r="B47" s="46"/>
      <c r="C47" s="289" t="s">
        <v>231</v>
      </c>
      <c r="D47" s="289" t="s">
        <v>232</v>
      </c>
      <c r="E47" s="18" t="s">
        <v>102</v>
      </c>
      <c r="F47" s="290">
        <v>259</v>
      </c>
      <c r="G47" s="40"/>
      <c r="H47" s="46"/>
    </row>
    <row r="48" spans="1:8" s="2" customFormat="1" ht="7.4" customHeight="1">
      <c r="A48" s="40"/>
      <c r="B48" s="159"/>
      <c r="C48" s="160"/>
      <c r="D48" s="160"/>
      <c r="E48" s="160"/>
      <c r="F48" s="160"/>
      <c r="G48" s="160"/>
      <c r="H48" s="46"/>
    </row>
    <row r="49" spans="1:8" s="2" customFormat="1" ht="12">
      <c r="A49" s="40"/>
      <c r="B49" s="40"/>
      <c r="C49" s="40"/>
      <c r="D49" s="40"/>
      <c r="E49" s="40"/>
      <c r="F49" s="40"/>
      <c r="G49" s="40"/>
      <c r="H49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2" customWidth="1"/>
    <col min="2" max="2" width="1.7109375" style="292" customWidth="1"/>
    <col min="3" max="4" width="5.00390625" style="292" customWidth="1"/>
    <col min="5" max="5" width="11.7109375" style="292" customWidth="1"/>
    <col min="6" max="6" width="9.140625" style="292" customWidth="1"/>
    <col min="7" max="7" width="5.00390625" style="292" customWidth="1"/>
    <col min="8" max="8" width="77.8515625" style="292" customWidth="1"/>
    <col min="9" max="10" width="20.00390625" style="292" customWidth="1"/>
    <col min="11" max="11" width="1.7109375" style="292" customWidth="1"/>
  </cols>
  <sheetData>
    <row r="1" s="1" customFormat="1" ht="37.5" customHeight="1"/>
    <row r="2" spans="2:11" s="1" customFormat="1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pans="2:11" s="16" customFormat="1" ht="45" customHeight="1">
      <c r="B3" s="296"/>
      <c r="C3" s="297" t="s">
        <v>577</v>
      </c>
      <c r="D3" s="297"/>
      <c r="E3" s="297"/>
      <c r="F3" s="297"/>
      <c r="G3" s="297"/>
      <c r="H3" s="297"/>
      <c r="I3" s="297"/>
      <c r="J3" s="297"/>
      <c r="K3" s="298"/>
    </row>
    <row r="4" spans="2:11" s="1" customFormat="1" ht="25.5" customHeight="1">
      <c r="B4" s="299"/>
      <c r="C4" s="300" t="s">
        <v>578</v>
      </c>
      <c r="D4" s="300"/>
      <c r="E4" s="300"/>
      <c r="F4" s="300"/>
      <c r="G4" s="300"/>
      <c r="H4" s="300"/>
      <c r="I4" s="300"/>
      <c r="J4" s="300"/>
      <c r="K4" s="301"/>
    </row>
    <row r="5" spans="2:11" s="1" customFormat="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s="1" customFormat="1" ht="15" customHeight="1">
      <c r="B6" s="299"/>
      <c r="C6" s="303" t="s">
        <v>579</v>
      </c>
      <c r="D6" s="303"/>
      <c r="E6" s="303"/>
      <c r="F6" s="303"/>
      <c r="G6" s="303"/>
      <c r="H6" s="303"/>
      <c r="I6" s="303"/>
      <c r="J6" s="303"/>
      <c r="K6" s="301"/>
    </row>
    <row r="7" spans="2:11" s="1" customFormat="1" ht="15" customHeight="1">
      <c r="B7" s="304"/>
      <c r="C7" s="303" t="s">
        <v>580</v>
      </c>
      <c r="D7" s="303"/>
      <c r="E7" s="303"/>
      <c r="F7" s="303"/>
      <c r="G7" s="303"/>
      <c r="H7" s="303"/>
      <c r="I7" s="303"/>
      <c r="J7" s="303"/>
      <c r="K7" s="301"/>
    </row>
    <row r="8" spans="2:11" s="1" customFormat="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s="1" customFormat="1" ht="15" customHeight="1">
      <c r="B9" s="304"/>
      <c r="C9" s="303" t="s">
        <v>581</v>
      </c>
      <c r="D9" s="303"/>
      <c r="E9" s="303"/>
      <c r="F9" s="303"/>
      <c r="G9" s="303"/>
      <c r="H9" s="303"/>
      <c r="I9" s="303"/>
      <c r="J9" s="303"/>
      <c r="K9" s="301"/>
    </row>
    <row r="10" spans="2:11" s="1" customFormat="1" ht="15" customHeight="1">
      <c r="B10" s="304"/>
      <c r="C10" s="303"/>
      <c r="D10" s="303" t="s">
        <v>582</v>
      </c>
      <c r="E10" s="303"/>
      <c r="F10" s="303"/>
      <c r="G10" s="303"/>
      <c r="H10" s="303"/>
      <c r="I10" s="303"/>
      <c r="J10" s="303"/>
      <c r="K10" s="301"/>
    </row>
    <row r="11" spans="2:11" s="1" customFormat="1" ht="15" customHeight="1">
      <c r="B11" s="304"/>
      <c r="C11" s="305"/>
      <c r="D11" s="303" t="s">
        <v>583</v>
      </c>
      <c r="E11" s="303"/>
      <c r="F11" s="303"/>
      <c r="G11" s="303"/>
      <c r="H11" s="303"/>
      <c r="I11" s="303"/>
      <c r="J11" s="303"/>
      <c r="K11" s="301"/>
    </row>
    <row r="12" spans="2:11" s="1" customFormat="1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spans="2:11" s="1" customFormat="1" ht="15" customHeight="1">
      <c r="B13" s="304"/>
      <c r="C13" s="305"/>
      <c r="D13" s="306" t="s">
        <v>584</v>
      </c>
      <c r="E13" s="303"/>
      <c r="F13" s="303"/>
      <c r="G13" s="303"/>
      <c r="H13" s="303"/>
      <c r="I13" s="303"/>
      <c r="J13" s="303"/>
      <c r="K13" s="301"/>
    </row>
    <row r="14" spans="2:11" s="1" customFormat="1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spans="2:11" s="1" customFormat="1" ht="15" customHeight="1">
      <c r="B15" s="304"/>
      <c r="C15" s="305"/>
      <c r="D15" s="303" t="s">
        <v>585</v>
      </c>
      <c r="E15" s="303"/>
      <c r="F15" s="303"/>
      <c r="G15" s="303"/>
      <c r="H15" s="303"/>
      <c r="I15" s="303"/>
      <c r="J15" s="303"/>
      <c r="K15" s="301"/>
    </row>
    <row r="16" spans="2:11" s="1" customFormat="1" ht="15" customHeight="1">
      <c r="B16" s="304"/>
      <c r="C16" s="305"/>
      <c r="D16" s="303" t="s">
        <v>586</v>
      </c>
      <c r="E16" s="303"/>
      <c r="F16" s="303"/>
      <c r="G16" s="303"/>
      <c r="H16" s="303"/>
      <c r="I16" s="303"/>
      <c r="J16" s="303"/>
      <c r="K16" s="301"/>
    </row>
    <row r="17" spans="2:11" s="1" customFormat="1" ht="15" customHeight="1">
      <c r="B17" s="304"/>
      <c r="C17" s="305"/>
      <c r="D17" s="303" t="s">
        <v>587</v>
      </c>
      <c r="E17" s="303"/>
      <c r="F17" s="303"/>
      <c r="G17" s="303"/>
      <c r="H17" s="303"/>
      <c r="I17" s="303"/>
      <c r="J17" s="303"/>
      <c r="K17" s="301"/>
    </row>
    <row r="18" spans="2:11" s="1" customFormat="1" ht="15" customHeight="1">
      <c r="B18" s="304"/>
      <c r="C18" s="305"/>
      <c r="D18" s="305"/>
      <c r="E18" s="307" t="s">
        <v>85</v>
      </c>
      <c r="F18" s="303" t="s">
        <v>588</v>
      </c>
      <c r="G18" s="303"/>
      <c r="H18" s="303"/>
      <c r="I18" s="303"/>
      <c r="J18" s="303"/>
      <c r="K18" s="301"/>
    </row>
    <row r="19" spans="2:11" s="1" customFormat="1" ht="15" customHeight="1">
      <c r="B19" s="304"/>
      <c r="C19" s="305"/>
      <c r="D19" s="305"/>
      <c r="E19" s="307" t="s">
        <v>589</v>
      </c>
      <c r="F19" s="303" t="s">
        <v>590</v>
      </c>
      <c r="G19" s="303"/>
      <c r="H19" s="303"/>
      <c r="I19" s="303"/>
      <c r="J19" s="303"/>
      <c r="K19" s="301"/>
    </row>
    <row r="20" spans="2:11" s="1" customFormat="1" ht="15" customHeight="1">
      <c r="B20" s="304"/>
      <c r="C20" s="305"/>
      <c r="D20" s="305"/>
      <c r="E20" s="307" t="s">
        <v>591</v>
      </c>
      <c r="F20" s="303" t="s">
        <v>592</v>
      </c>
      <c r="G20" s="303"/>
      <c r="H20" s="303"/>
      <c r="I20" s="303"/>
      <c r="J20" s="303"/>
      <c r="K20" s="301"/>
    </row>
    <row r="21" spans="2:11" s="1" customFormat="1" ht="15" customHeight="1">
      <c r="B21" s="304"/>
      <c r="C21" s="305"/>
      <c r="D21" s="305"/>
      <c r="E21" s="307" t="s">
        <v>593</v>
      </c>
      <c r="F21" s="303" t="s">
        <v>594</v>
      </c>
      <c r="G21" s="303"/>
      <c r="H21" s="303"/>
      <c r="I21" s="303"/>
      <c r="J21" s="303"/>
      <c r="K21" s="301"/>
    </row>
    <row r="22" spans="2:11" s="1" customFormat="1" ht="15" customHeight="1">
      <c r="B22" s="304"/>
      <c r="C22" s="305"/>
      <c r="D22" s="305"/>
      <c r="E22" s="307" t="s">
        <v>595</v>
      </c>
      <c r="F22" s="303" t="s">
        <v>596</v>
      </c>
      <c r="G22" s="303"/>
      <c r="H22" s="303"/>
      <c r="I22" s="303"/>
      <c r="J22" s="303"/>
      <c r="K22" s="301"/>
    </row>
    <row r="23" spans="2:11" s="1" customFormat="1" ht="15" customHeight="1">
      <c r="B23" s="304"/>
      <c r="C23" s="305"/>
      <c r="D23" s="305"/>
      <c r="E23" s="307" t="s">
        <v>597</v>
      </c>
      <c r="F23" s="303" t="s">
        <v>598</v>
      </c>
      <c r="G23" s="303"/>
      <c r="H23" s="303"/>
      <c r="I23" s="303"/>
      <c r="J23" s="303"/>
      <c r="K23" s="301"/>
    </row>
    <row r="24" spans="2:11" s="1" customFormat="1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spans="2:11" s="1" customFormat="1" ht="15" customHeight="1">
      <c r="B25" s="304"/>
      <c r="C25" s="303" t="s">
        <v>599</v>
      </c>
      <c r="D25" s="303"/>
      <c r="E25" s="303"/>
      <c r="F25" s="303"/>
      <c r="G25" s="303"/>
      <c r="H25" s="303"/>
      <c r="I25" s="303"/>
      <c r="J25" s="303"/>
      <c r="K25" s="301"/>
    </row>
    <row r="26" spans="2:11" s="1" customFormat="1" ht="15" customHeight="1">
      <c r="B26" s="304"/>
      <c r="C26" s="303" t="s">
        <v>600</v>
      </c>
      <c r="D26" s="303"/>
      <c r="E26" s="303"/>
      <c r="F26" s="303"/>
      <c r="G26" s="303"/>
      <c r="H26" s="303"/>
      <c r="I26" s="303"/>
      <c r="J26" s="303"/>
      <c r="K26" s="301"/>
    </row>
    <row r="27" spans="2:11" s="1" customFormat="1" ht="15" customHeight="1">
      <c r="B27" s="304"/>
      <c r="C27" s="303"/>
      <c r="D27" s="303" t="s">
        <v>601</v>
      </c>
      <c r="E27" s="303"/>
      <c r="F27" s="303"/>
      <c r="G27" s="303"/>
      <c r="H27" s="303"/>
      <c r="I27" s="303"/>
      <c r="J27" s="303"/>
      <c r="K27" s="301"/>
    </row>
    <row r="28" spans="2:11" s="1" customFormat="1" ht="15" customHeight="1">
      <c r="B28" s="304"/>
      <c r="C28" s="305"/>
      <c r="D28" s="303" t="s">
        <v>602</v>
      </c>
      <c r="E28" s="303"/>
      <c r="F28" s="303"/>
      <c r="G28" s="303"/>
      <c r="H28" s="303"/>
      <c r="I28" s="303"/>
      <c r="J28" s="303"/>
      <c r="K28" s="301"/>
    </row>
    <row r="29" spans="2:11" s="1" customFormat="1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spans="2:11" s="1" customFormat="1" ht="15" customHeight="1">
      <c r="B30" s="304"/>
      <c r="C30" s="305"/>
      <c r="D30" s="303" t="s">
        <v>603</v>
      </c>
      <c r="E30" s="303"/>
      <c r="F30" s="303"/>
      <c r="G30" s="303"/>
      <c r="H30" s="303"/>
      <c r="I30" s="303"/>
      <c r="J30" s="303"/>
      <c r="K30" s="301"/>
    </row>
    <row r="31" spans="2:11" s="1" customFormat="1" ht="15" customHeight="1">
      <c r="B31" s="304"/>
      <c r="C31" s="305"/>
      <c r="D31" s="303" t="s">
        <v>604</v>
      </c>
      <c r="E31" s="303"/>
      <c r="F31" s="303"/>
      <c r="G31" s="303"/>
      <c r="H31" s="303"/>
      <c r="I31" s="303"/>
      <c r="J31" s="303"/>
      <c r="K31" s="301"/>
    </row>
    <row r="32" spans="2:11" s="1" customFormat="1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spans="2:11" s="1" customFormat="1" ht="15" customHeight="1">
      <c r="B33" s="304"/>
      <c r="C33" s="305"/>
      <c r="D33" s="303" t="s">
        <v>605</v>
      </c>
      <c r="E33" s="303"/>
      <c r="F33" s="303"/>
      <c r="G33" s="303"/>
      <c r="H33" s="303"/>
      <c r="I33" s="303"/>
      <c r="J33" s="303"/>
      <c r="K33" s="301"/>
    </row>
    <row r="34" spans="2:11" s="1" customFormat="1" ht="15" customHeight="1">
      <c r="B34" s="304"/>
      <c r="C34" s="305"/>
      <c r="D34" s="303" t="s">
        <v>606</v>
      </c>
      <c r="E34" s="303"/>
      <c r="F34" s="303"/>
      <c r="G34" s="303"/>
      <c r="H34" s="303"/>
      <c r="I34" s="303"/>
      <c r="J34" s="303"/>
      <c r="K34" s="301"/>
    </row>
    <row r="35" spans="2:11" s="1" customFormat="1" ht="15" customHeight="1">
      <c r="B35" s="304"/>
      <c r="C35" s="305"/>
      <c r="D35" s="303" t="s">
        <v>607</v>
      </c>
      <c r="E35" s="303"/>
      <c r="F35" s="303"/>
      <c r="G35" s="303"/>
      <c r="H35" s="303"/>
      <c r="I35" s="303"/>
      <c r="J35" s="303"/>
      <c r="K35" s="301"/>
    </row>
    <row r="36" spans="2:11" s="1" customFormat="1" ht="15" customHeight="1">
      <c r="B36" s="304"/>
      <c r="C36" s="305"/>
      <c r="D36" s="303"/>
      <c r="E36" s="306" t="s">
        <v>131</v>
      </c>
      <c r="F36" s="303"/>
      <c r="G36" s="303" t="s">
        <v>608</v>
      </c>
      <c r="H36" s="303"/>
      <c r="I36" s="303"/>
      <c r="J36" s="303"/>
      <c r="K36" s="301"/>
    </row>
    <row r="37" spans="2:11" s="1" customFormat="1" ht="30.75" customHeight="1">
      <c r="B37" s="304"/>
      <c r="C37" s="305"/>
      <c r="D37" s="303"/>
      <c r="E37" s="306" t="s">
        <v>609</v>
      </c>
      <c r="F37" s="303"/>
      <c r="G37" s="303" t="s">
        <v>610</v>
      </c>
      <c r="H37" s="303"/>
      <c r="I37" s="303"/>
      <c r="J37" s="303"/>
      <c r="K37" s="301"/>
    </row>
    <row r="38" spans="2:11" s="1" customFormat="1" ht="15" customHeight="1">
      <c r="B38" s="304"/>
      <c r="C38" s="305"/>
      <c r="D38" s="303"/>
      <c r="E38" s="306" t="s">
        <v>59</v>
      </c>
      <c r="F38" s="303"/>
      <c r="G38" s="303" t="s">
        <v>611</v>
      </c>
      <c r="H38" s="303"/>
      <c r="I38" s="303"/>
      <c r="J38" s="303"/>
      <c r="K38" s="301"/>
    </row>
    <row r="39" spans="2:11" s="1" customFormat="1" ht="15" customHeight="1">
      <c r="B39" s="304"/>
      <c r="C39" s="305"/>
      <c r="D39" s="303"/>
      <c r="E39" s="306" t="s">
        <v>60</v>
      </c>
      <c r="F39" s="303"/>
      <c r="G39" s="303" t="s">
        <v>612</v>
      </c>
      <c r="H39" s="303"/>
      <c r="I39" s="303"/>
      <c r="J39" s="303"/>
      <c r="K39" s="301"/>
    </row>
    <row r="40" spans="2:11" s="1" customFormat="1" ht="15" customHeight="1">
      <c r="B40" s="304"/>
      <c r="C40" s="305"/>
      <c r="D40" s="303"/>
      <c r="E40" s="306" t="s">
        <v>132</v>
      </c>
      <c r="F40" s="303"/>
      <c r="G40" s="303" t="s">
        <v>613</v>
      </c>
      <c r="H40" s="303"/>
      <c r="I40" s="303"/>
      <c r="J40" s="303"/>
      <c r="K40" s="301"/>
    </row>
    <row r="41" spans="2:11" s="1" customFormat="1" ht="15" customHeight="1">
      <c r="B41" s="304"/>
      <c r="C41" s="305"/>
      <c r="D41" s="303"/>
      <c r="E41" s="306" t="s">
        <v>133</v>
      </c>
      <c r="F41" s="303"/>
      <c r="G41" s="303" t="s">
        <v>614</v>
      </c>
      <c r="H41" s="303"/>
      <c r="I41" s="303"/>
      <c r="J41" s="303"/>
      <c r="K41" s="301"/>
    </row>
    <row r="42" spans="2:11" s="1" customFormat="1" ht="15" customHeight="1">
      <c r="B42" s="304"/>
      <c r="C42" s="305"/>
      <c r="D42" s="303"/>
      <c r="E42" s="306" t="s">
        <v>615</v>
      </c>
      <c r="F42" s="303"/>
      <c r="G42" s="303" t="s">
        <v>616</v>
      </c>
      <c r="H42" s="303"/>
      <c r="I42" s="303"/>
      <c r="J42" s="303"/>
      <c r="K42" s="301"/>
    </row>
    <row r="43" spans="2:11" s="1" customFormat="1" ht="15" customHeight="1">
      <c r="B43" s="304"/>
      <c r="C43" s="305"/>
      <c r="D43" s="303"/>
      <c r="E43" s="306"/>
      <c r="F43" s="303"/>
      <c r="G43" s="303" t="s">
        <v>617</v>
      </c>
      <c r="H43" s="303"/>
      <c r="I43" s="303"/>
      <c r="J43" s="303"/>
      <c r="K43" s="301"/>
    </row>
    <row r="44" spans="2:11" s="1" customFormat="1" ht="15" customHeight="1">
      <c r="B44" s="304"/>
      <c r="C44" s="305"/>
      <c r="D44" s="303"/>
      <c r="E44" s="306" t="s">
        <v>618</v>
      </c>
      <c r="F44" s="303"/>
      <c r="G44" s="303" t="s">
        <v>619</v>
      </c>
      <c r="H44" s="303"/>
      <c r="I44" s="303"/>
      <c r="J44" s="303"/>
      <c r="K44" s="301"/>
    </row>
    <row r="45" spans="2:11" s="1" customFormat="1" ht="15" customHeight="1">
      <c r="B45" s="304"/>
      <c r="C45" s="305"/>
      <c r="D45" s="303"/>
      <c r="E45" s="306" t="s">
        <v>135</v>
      </c>
      <c r="F45" s="303"/>
      <c r="G45" s="303" t="s">
        <v>620</v>
      </c>
      <c r="H45" s="303"/>
      <c r="I45" s="303"/>
      <c r="J45" s="303"/>
      <c r="K45" s="301"/>
    </row>
    <row r="46" spans="2:11" s="1" customFormat="1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spans="2:11" s="1" customFormat="1" ht="15" customHeight="1">
      <c r="B47" s="304"/>
      <c r="C47" s="305"/>
      <c r="D47" s="303" t="s">
        <v>621</v>
      </c>
      <c r="E47" s="303"/>
      <c r="F47" s="303"/>
      <c r="G47" s="303"/>
      <c r="H47" s="303"/>
      <c r="I47" s="303"/>
      <c r="J47" s="303"/>
      <c r="K47" s="301"/>
    </row>
    <row r="48" spans="2:11" s="1" customFormat="1" ht="15" customHeight="1">
      <c r="B48" s="304"/>
      <c r="C48" s="305"/>
      <c r="D48" s="305"/>
      <c r="E48" s="303" t="s">
        <v>622</v>
      </c>
      <c r="F48" s="303"/>
      <c r="G48" s="303"/>
      <c r="H48" s="303"/>
      <c r="I48" s="303"/>
      <c r="J48" s="303"/>
      <c r="K48" s="301"/>
    </row>
    <row r="49" spans="2:11" s="1" customFormat="1" ht="15" customHeight="1">
      <c r="B49" s="304"/>
      <c r="C49" s="305"/>
      <c r="D49" s="305"/>
      <c r="E49" s="303" t="s">
        <v>623</v>
      </c>
      <c r="F49" s="303"/>
      <c r="G49" s="303"/>
      <c r="H49" s="303"/>
      <c r="I49" s="303"/>
      <c r="J49" s="303"/>
      <c r="K49" s="301"/>
    </row>
    <row r="50" spans="2:11" s="1" customFormat="1" ht="15" customHeight="1">
      <c r="B50" s="304"/>
      <c r="C50" s="305"/>
      <c r="D50" s="305"/>
      <c r="E50" s="303" t="s">
        <v>624</v>
      </c>
      <c r="F50" s="303"/>
      <c r="G50" s="303"/>
      <c r="H50" s="303"/>
      <c r="I50" s="303"/>
      <c r="J50" s="303"/>
      <c r="K50" s="301"/>
    </row>
    <row r="51" spans="2:11" s="1" customFormat="1" ht="15" customHeight="1">
      <c r="B51" s="304"/>
      <c r="C51" s="305"/>
      <c r="D51" s="303" t="s">
        <v>625</v>
      </c>
      <c r="E51" s="303"/>
      <c r="F51" s="303"/>
      <c r="G51" s="303"/>
      <c r="H51" s="303"/>
      <c r="I51" s="303"/>
      <c r="J51" s="303"/>
      <c r="K51" s="301"/>
    </row>
    <row r="52" spans="2:11" s="1" customFormat="1" ht="25.5" customHeight="1">
      <c r="B52" s="299"/>
      <c r="C52" s="300" t="s">
        <v>626</v>
      </c>
      <c r="D52" s="300"/>
      <c r="E52" s="300"/>
      <c r="F52" s="300"/>
      <c r="G52" s="300"/>
      <c r="H52" s="300"/>
      <c r="I52" s="300"/>
      <c r="J52" s="300"/>
      <c r="K52" s="301"/>
    </row>
    <row r="53" spans="2:11" s="1" customFormat="1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spans="2:11" s="1" customFormat="1" ht="15" customHeight="1">
      <c r="B54" s="299"/>
      <c r="C54" s="303" t="s">
        <v>627</v>
      </c>
      <c r="D54" s="303"/>
      <c r="E54" s="303"/>
      <c r="F54" s="303"/>
      <c r="G54" s="303"/>
      <c r="H54" s="303"/>
      <c r="I54" s="303"/>
      <c r="J54" s="303"/>
      <c r="K54" s="301"/>
    </row>
    <row r="55" spans="2:11" s="1" customFormat="1" ht="15" customHeight="1">
      <c r="B55" s="299"/>
      <c r="C55" s="303" t="s">
        <v>628</v>
      </c>
      <c r="D55" s="303"/>
      <c r="E55" s="303"/>
      <c r="F55" s="303"/>
      <c r="G55" s="303"/>
      <c r="H55" s="303"/>
      <c r="I55" s="303"/>
      <c r="J55" s="303"/>
      <c r="K55" s="301"/>
    </row>
    <row r="56" spans="2:11" s="1" customFormat="1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spans="2:11" s="1" customFormat="1" ht="15" customHeight="1">
      <c r="B57" s="299"/>
      <c r="C57" s="303" t="s">
        <v>629</v>
      </c>
      <c r="D57" s="303"/>
      <c r="E57" s="303"/>
      <c r="F57" s="303"/>
      <c r="G57" s="303"/>
      <c r="H57" s="303"/>
      <c r="I57" s="303"/>
      <c r="J57" s="303"/>
      <c r="K57" s="301"/>
    </row>
    <row r="58" spans="2:11" s="1" customFormat="1" ht="15" customHeight="1">
      <c r="B58" s="299"/>
      <c r="C58" s="305"/>
      <c r="D58" s="303" t="s">
        <v>630</v>
      </c>
      <c r="E58" s="303"/>
      <c r="F58" s="303"/>
      <c r="G58" s="303"/>
      <c r="H58" s="303"/>
      <c r="I58" s="303"/>
      <c r="J58" s="303"/>
      <c r="K58" s="301"/>
    </row>
    <row r="59" spans="2:11" s="1" customFormat="1" ht="15" customHeight="1">
      <c r="B59" s="299"/>
      <c r="C59" s="305"/>
      <c r="D59" s="303" t="s">
        <v>631</v>
      </c>
      <c r="E59" s="303"/>
      <c r="F59" s="303"/>
      <c r="G59" s="303"/>
      <c r="H59" s="303"/>
      <c r="I59" s="303"/>
      <c r="J59" s="303"/>
      <c r="K59" s="301"/>
    </row>
    <row r="60" spans="2:11" s="1" customFormat="1" ht="15" customHeight="1">
      <c r="B60" s="299"/>
      <c r="C60" s="305"/>
      <c r="D60" s="303" t="s">
        <v>632</v>
      </c>
      <c r="E60" s="303"/>
      <c r="F60" s="303"/>
      <c r="G60" s="303"/>
      <c r="H60" s="303"/>
      <c r="I60" s="303"/>
      <c r="J60" s="303"/>
      <c r="K60" s="301"/>
    </row>
    <row r="61" spans="2:11" s="1" customFormat="1" ht="15" customHeight="1">
      <c r="B61" s="299"/>
      <c r="C61" s="305"/>
      <c r="D61" s="303" t="s">
        <v>633</v>
      </c>
      <c r="E61" s="303"/>
      <c r="F61" s="303"/>
      <c r="G61" s="303"/>
      <c r="H61" s="303"/>
      <c r="I61" s="303"/>
      <c r="J61" s="303"/>
      <c r="K61" s="301"/>
    </row>
    <row r="62" spans="2:11" s="1" customFormat="1" ht="15" customHeight="1">
      <c r="B62" s="299"/>
      <c r="C62" s="305"/>
      <c r="D62" s="308" t="s">
        <v>634</v>
      </c>
      <c r="E62" s="308"/>
      <c r="F62" s="308"/>
      <c r="G62" s="308"/>
      <c r="H62" s="308"/>
      <c r="I62" s="308"/>
      <c r="J62" s="308"/>
      <c r="K62" s="301"/>
    </row>
    <row r="63" spans="2:11" s="1" customFormat="1" ht="15" customHeight="1">
      <c r="B63" s="299"/>
      <c r="C63" s="305"/>
      <c r="D63" s="303" t="s">
        <v>635</v>
      </c>
      <c r="E63" s="303"/>
      <c r="F63" s="303"/>
      <c r="G63" s="303"/>
      <c r="H63" s="303"/>
      <c r="I63" s="303"/>
      <c r="J63" s="303"/>
      <c r="K63" s="301"/>
    </row>
    <row r="64" spans="2:11" s="1" customFormat="1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spans="2:11" s="1" customFormat="1" ht="15" customHeight="1">
      <c r="B65" s="299"/>
      <c r="C65" s="305"/>
      <c r="D65" s="303" t="s">
        <v>636</v>
      </c>
      <c r="E65" s="303"/>
      <c r="F65" s="303"/>
      <c r="G65" s="303"/>
      <c r="H65" s="303"/>
      <c r="I65" s="303"/>
      <c r="J65" s="303"/>
      <c r="K65" s="301"/>
    </row>
    <row r="66" spans="2:11" s="1" customFormat="1" ht="15" customHeight="1">
      <c r="B66" s="299"/>
      <c r="C66" s="305"/>
      <c r="D66" s="308" t="s">
        <v>637</v>
      </c>
      <c r="E66" s="308"/>
      <c r="F66" s="308"/>
      <c r="G66" s="308"/>
      <c r="H66" s="308"/>
      <c r="I66" s="308"/>
      <c r="J66" s="308"/>
      <c r="K66" s="301"/>
    </row>
    <row r="67" spans="2:11" s="1" customFormat="1" ht="15" customHeight="1">
      <c r="B67" s="299"/>
      <c r="C67" s="305"/>
      <c r="D67" s="303" t="s">
        <v>638</v>
      </c>
      <c r="E67" s="303"/>
      <c r="F67" s="303"/>
      <c r="G67" s="303"/>
      <c r="H67" s="303"/>
      <c r="I67" s="303"/>
      <c r="J67" s="303"/>
      <c r="K67" s="301"/>
    </row>
    <row r="68" spans="2:11" s="1" customFormat="1" ht="15" customHeight="1">
      <c r="B68" s="299"/>
      <c r="C68" s="305"/>
      <c r="D68" s="303" t="s">
        <v>639</v>
      </c>
      <c r="E68" s="303"/>
      <c r="F68" s="303"/>
      <c r="G68" s="303"/>
      <c r="H68" s="303"/>
      <c r="I68" s="303"/>
      <c r="J68" s="303"/>
      <c r="K68" s="301"/>
    </row>
    <row r="69" spans="2:11" s="1" customFormat="1" ht="15" customHeight="1">
      <c r="B69" s="299"/>
      <c r="C69" s="305"/>
      <c r="D69" s="303" t="s">
        <v>640</v>
      </c>
      <c r="E69" s="303"/>
      <c r="F69" s="303"/>
      <c r="G69" s="303"/>
      <c r="H69" s="303"/>
      <c r="I69" s="303"/>
      <c r="J69" s="303"/>
      <c r="K69" s="301"/>
    </row>
    <row r="70" spans="2:11" s="1" customFormat="1" ht="15" customHeight="1">
      <c r="B70" s="299"/>
      <c r="C70" s="305"/>
      <c r="D70" s="303" t="s">
        <v>641</v>
      </c>
      <c r="E70" s="303"/>
      <c r="F70" s="303"/>
      <c r="G70" s="303"/>
      <c r="H70" s="303"/>
      <c r="I70" s="303"/>
      <c r="J70" s="303"/>
      <c r="K70" s="301"/>
    </row>
    <row r="71" spans="2:11" s="1" customFormat="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spans="2:11" s="1" customFormat="1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spans="2:11" s="1" customFormat="1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spans="2:11" s="1" customFormat="1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spans="2:11" s="1" customFormat="1" ht="45" customHeight="1">
      <c r="B75" s="318"/>
      <c r="C75" s="319" t="s">
        <v>642</v>
      </c>
      <c r="D75" s="319"/>
      <c r="E75" s="319"/>
      <c r="F75" s="319"/>
      <c r="G75" s="319"/>
      <c r="H75" s="319"/>
      <c r="I75" s="319"/>
      <c r="J75" s="319"/>
      <c r="K75" s="320"/>
    </row>
    <row r="76" spans="2:11" s="1" customFormat="1" ht="17.25" customHeight="1">
      <c r="B76" s="318"/>
      <c r="C76" s="321" t="s">
        <v>643</v>
      </c>
      <c r="D76" s="321"/>
      <c r="E76" s="321"/>
      <c r="F76" s="321" t="s">
        <v>644</v>
      </c>
      <c r="G76" s="322"/>
      <c r="H76" s="321" t="s">
        <v>60</v>
      </c>
      <c r="I76" s="321" t="s">
        <v>63</v>
      </c>
      <c r="J76" s="321" t="s">
        <v>645</v>
      </c>
      <c r="K76" s="320"/>
    </row>
    <row r="77" spans="2:11" s="1" customFormat="1" ht="17.25" customHeight="1">
      <c r="B77" s="318"/>
      <c r="C77" s="323" t="s">
        <v>646</v>
      </c>
      <c r="D77" s="323"/>
      <c r="E77" s="323"/>
      <c r="F77" s="324" t="s">
        <v>647</v>
      </c>
      <c r="G77" s="325"/>
      <c r="H77" s="323"/>
      <c r="I77" s="323"/>
      <c r="J77" s="323" t="s">
        <v>648</v>
      </c>
      <c r="K77" s="320"/>
    </row>
    <row r="78" spans="2:11" s="1" customFormat="1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spans="2:11" s="1" customFormat="1" ht="15" customHeight="1">
      <c r="B79" s="318"/>
      <c r="C79" s="306" t="s">
        <v>59</v>
      </c>
      <c r="D79" s="328"/>
      <c r="E79" s="328"/>
      <c r="F79" s="329" t="s">
        <v>649</v>
      </c>
      <c r="G79" s="330"/>
      <c r="H79" s="306" t="s">
        <v>650</v>
      </c>
      <c r="I79" s="306" t="s">
        <v>651</v>
      </c>
      <c r="J79" s="306">
        <v>20</v>
      </c>
      <c r="K79" s="320"/>
    </row>
    <row r="80" spans="2:11" s="1" customFormat="1" ht="15" customHeight="1">
      <c r="B80" s="318"/>
      <c r="C80" s="306" t="s">
        <v>652</v>
      </c>
      <c r="D80" s="306"/>
      <c r="E80" s="306"/>
      <c r="F80" s="329" t="s">
        <v>649</v>
      </c>
      <c r="G80" s="330"/>
      <c r="H80" s="306" t="s">
        <v>653</v>
      </c>
      <c r="I80" s="306" t="s">
        <v>651</v>
      </c>
      <c r="J80" s="306">
        <v>120</v>
      </c>
      <c r="K80" s="320"/>
    </row>
    <row r="81" spans="2:11" s="1" customFormat="1" ht="15" customHeight="1">
      <c r="B81" s="331"/>
      <c r="C81" s="306" t="s">
        <v>654</v>
      </c>
      <c r="D81" s="306"/>
      <c r="E81" s="306"/>
      <c r="F81" s="329" t="s">
        <v>655</v>
      </c>
      <c r="G81" s="330"/>
      <c r="H81" s="306" t="s">
        <v>656</v>
      </c>
      <c r="I81" s="306" t="s">
        <v>651</v>
      </c>
      <c r="J81" s="306">
        <v>50</v>
      </c>
      <c r="K81" s="320"/>
    </row>
    <row r="82" spans="2:11" s="1" customFormat="1" ht="15" customHeight="1">
      <c r="B82" s="331"/>
      <c r="C82" s="306" t="s">
        <v>657</v>
      </c>
      <c r="D82" s="306"/>
      <c r="E82" s="306"/>
      <c r="F82" s="329" t="s">
        <v>649</v>
      </c>
      <c r="G82" s="330"/>
      <c r="H82" s="306" t="s">
        <v>658</v>
      </c>
      <c r="I82" s="306" t="s">
        <v>659</v>
      </c>
      <c r="J82" s="306"/>
      <c r="K82" s="320"/>
    </row>
    <row r="83" spans="2:11" s="1" customFormat="1" ht="15" customHeight="1">
      <c r="B83" s="331"/>
      <c r="C83" s="332" t="s">
        <v>660</v>
      </c>
      <c r="D83" s="332"/>
      <c r="E83" s="332"/>
      <c r="F83" s="333" t="s">
        <v>655</v>
      </c>
      <c r="G83" s="332"/>
      <c r="H83" s="332" t="s">
        <v>661</v>
      </c>
      <c r="I83" s="332" t="s">
        <v>651</v>
      </c>
      <c r="J83" s="332">
        <v>15</v>
      </c>
      <c r="K83" s="320"/>
    </row>
    <row r="84" spans="2:11" s="1" customFormat="1" ht="15" customHeight="1">
      <c r="B84" s="331"/>
      <c r="C84" s="332" t="s">
        <v>662</v>
      </c>
      <c r="D84" s="332"/>
      <c r="E84" s="332"/>
      <c r="F84" s="333" t="s">
        <v>655</v>
      </c>
      <c r="G84" s="332"/>
      <c r="H84" s="332" t="s">
        <v>663</v>
      </c>
      <c r="I84" s="332" t="s">
        <v>651</v>
      </c>
      <c r="J84" s="332">
        <v>15</v>
      </c>
      <c r="K84" s="320"/>
    </row>
    <row r="85" spans="2:11" s="1" customFormat="1" ht="15" customHeight="1">
      <c r="B85" s="331"/>
      <c r="C85" s="332" t="s">
        <v>664</v>
      </c>
      <c r="D85" s="332"/>
      <c r="E85" s="332"/>
      <c r="F85" s="333" t="s">
        <v>655</v>
      </c>
      <c r="G85" s="332"/>
      <c r="H85" s="332" t="s">
        <v>665</v>
      </c>
      <c r="I85" s="332" t="s">
        <v>651</v>
      </c>
      <c r="J85" s="332">
        <v>20</v>
      </c>
      <c r="K85" s="320"/>
    </row>
    <row r="86" spans="2:11" s="1" customFormat="1" ht="15" customHeight="1">
      <c r="B86" s="331"/>
      <c r="C86" s="332" t="s">
        <v>666</v>
      </c>
      <c r="D86" s="332"/>
      <c r="E86" s="332"/>
      <c r="F86" s="333" t="s">
        <v>655</v>
      </c>
      <c r="G86" s="332"/>
      <c r="H86" s="332" t="s">
        <v>667</v>
      </c>
      <c r="I86" s="332" t="s">
        <v>651</v>
      </c>
      <c r="J86" s="332">
        <v>20</v>
      </c>
      <c r="K86" s="320"/>
    </row>
    <row r="87" spans="2:11" s="1" customFormat="1" ht="15" customHeight="1">
      <c r="B87" s="331"/>
      <c r="C87" s="306" t="s">
        <v>668</v>
      </c>
      <c r="D87" s="306"/>
      <c r="E87" s="306"/>
      <c r="F87" s="329" t="s">
        <v>655</v>
      </c>
      <c r="G87" s="330"/>
      <c r="H87" s="306" t="s">
        <v>669</v>
      </c>
      <c r="I87" s="306" t="s">
        <v>651</v>
      </c>
      <c r="J87" s="306">
        <v>50</v>
      </c>
      <c r="K87" s="320"/>
    </row>
    <row r="88" spans="2:11" s="1" customFormat="1" ht="15" customHeight="1">
      <c r="B88" s="331"/>
      <c r="C88" s="306" t="s">
        <v>670</v>
      </c>
      <c r="D88" s="306"/>
      <c r="E88" s="306"/>
      <c r="F88" s="329" t="s">
        <v>655</v>
      </c>
      <c r="G88" s="330"/>
      <c r="H88" s="306" t="s">
        <v>671</v>
      </c>
      <c r="I88" s="306" t="s">
        <v>651</v>
      </c>
      <c r="J88" s="306">
        <v>20</v>
      </c>
      <c r="K88" s="320"/>
    </row>
    <row r="89" spans="2:11" s="1" customFormat="1" ht="15" customHeight="1">
      <c r="B89" s="331"/>
      <c r="C89" s="306" t="s">
        <v>672</v>
      </c>
      <c r="D89" s="306"/>
      <c r="E89" s="306"/>
      <c r="F89" s="329" t="s">
        <v>655</v>
      </c>
      <c r="G89" s="330"/>
      <c r="H89" s="306" t="s">
        <v>673</v>
      </c>
      <c r="I89" s="306" t="s">
        <v>651</v>
      </c>
      <c r="J89" s="306">
        <v>20</v>
      </c>
      <c r="K89" s="320"/>
    </row>
    <row r="90" spans="2:11" s="1" customFormat="1" ht="15" customHeight="1">
      <c r="B90" s="331"/>
      <c r="C90" s="306" t="s">
        <v>674</v>
      </c>
      <c r="D90" s="306"/>
      <c r="E90" s="306"/>
      <c r="F90" s="329" t="s">
        <v>655</v>
      </c>
      <c r="G90" s="330"/>
      <c r="H90" s="306" t="s">
        <v>675</v>
      </c>
      <c r="I90" s="306" t="s">
        <v>651</v>
      </c>
      <c r="J90" s="306">
        <v>50</v>
      </c>
      <c r="K90" s="320"/>
    </row>
    <row r="91" spans="2:11" s="1" customFormat="1" ht="15" customHeight="1">
      <c r="B91" s="331"/>
      <c r="C91" s="306" t="s">
        <v>676</v>
      </c>
      <c r="D91" s="306"/>
      <c r="E91" s="306"/>
      <c r="F91" s="329" t="s">
        <v>655</v>
      </c>
      <c r="G91" s="330"/>
      <c r="H91" s="306" t="s">
        <v>676</v>
      </c>
      <c r="I91" s="306" t="s">
        <v>651</v>
      </c>
      <c r="J91" s="306">
        <v>50</v>
      </c>
      <c r="K91" s="320"/>
    </row>
    <row r="92" spans="2:11" s="1" customFormat="1" ht="15" customHeight="1">
      <c r="B92" s="331"/>
      <c r="C92" s="306" t="s">
        <v>677</v>
      </c>
      <c r="D92" s="306"/>
      <c r="E92" s="306"/>
      <c r="F92" s="329" t="s">
        <v>655</v>
      </c>
      <c r="G92" s="330"/>
      <c r="H92" s="306" t="s">
        <v>678</v>
      </c>
      <c r="I92" s="306" t="s">
        <v>651</v>
      </c>
      <c r="J92" s="306">
        <v>255</v>
      </c>
      <c r="K92" s="320"/>
    </row>
    <row r="93" spans="2:11" s="1" customFormat="1" ht="15" customHeight="1">
      <c r="B93" s="331"/>
      <c r="C93" s="306" t="s">
        <v>679</v>
      </c>
      <c r="D93" s="306"/>
      <c r="E93" s="306"/>
      <c r="F93" s="329" t="s">
        <v>649</v>
      </c>
      <c r="G93" s="330"/>
      <c r="H93" s="306" t="s">
        <v>680</v>
      </c>
      <c r="I93" s="306" t="s">
        <v>681</v>
      </c>
      <c r="J93" s="306"/>
      <c r="K93" s="320"/>
    </row>
    <row r="94" spans="2:11" s="1" customFormat="1" ht="15" customHeight="1">
      <c r="B94" s="331"/>
      <c r="C94" s="306" t="s">
        <v>682</v>
      </c>
      <c r="D94" s="306"/>
      <c r="E94" s="306"/>
      <c r="F94" s="329" t="s">
        <v>649</v>
      </c>
      <c r="G94" s="330"/>
      <c r="H94" s="306" t="s">
        <v>683</v>
      </c>
      <c r="I94" s="306" t="s">
        <v>684</v>
      </c>
      <c r="J94" s="306"/>
      <c r="K94" s="320"/>
    </row>
    <row r="95" spans="2:11" s="1" customFormat="1" ht="15" customHeight="1">
      <c r="B95" s="331"/>
      <c r="C95" s="306" t="s">
        <v>685</v>
      </c>
      <c r="D95" s="306"/>
      <c r="E95" s="306"/>
      <c r="F95" s="329" t="s">
        <v>649</v>
      </c>
      <c r="G95" s="330"/>
      <c r="H95" s="306" t="s">
        <v>685</v>
      </c>
      <c r="I95" s="306" t="s">
        <v>684</v>
      </c>
      <c r="J95" s="306"/>
      <c r="K95" s="320"/>
    </row>
    <row r="96" spans="2:11" s="1" customFormat="1" ht="15" customHeight="1">
      <c r="B96" s="331"/>
      <c r="C96" s="306" t="s">
        <v>44</v>
      </c>
      <c r="D96" s="306"/>
      <c r="E96" s="306"/>
      <c r="F96" s="329" t="s">
        <v>649</v>
      </c>
      <c r="G96" s="330"/>
      <c r="H96" s="306" t="s">
        <v>686</v>
      </c>
      <c r="I96" s="306" t="s">
        <v>684</v>
      </c>
      <c r="J96" s="306"/>
      <c r="K96" s="320"/>
    </row>
    <row r="97" spans="2:11" s="1" customFormat="1" ht="15" customHeight="1">
      <c r="B97" s="331"/>
      <c r="C97" s="306" t="s">
        <v>54</v>
      </c>
      <c r="D97" s="306"/>
      <c r="E97" s="306"/>
      <c r="F97" s="329" t="s">
        <v>649</v>
      </c>
      <c r="G97" s="330"/>
      <c r="H97" s="306" t="s">
        <v>687</v>
      </c>
      <c r="I97" s="306" t="s">
        <v>684</v>
      </c>
      <c r="J97" s="306"/>
      <c r="K97" s="320"/>
    </row>
    <row r="98" spans="2:11" s="1" customFormat="1" ht="15" customHeight="1">
      <c r="B98" s="334"/>
      <c r="C98" s="335"/>
      <c r="D98" s="335"/>
      <c r="E98" s="335"/>
      <c r="F98" s="335"/>
      <c r="G98" s="335"/>
      <c r="H98" s="335"/>
      <c r="I98" s="335"/>
      <c r="J98" s="335"/>
      <c r="K98" s="336"/>
    </row>
    <row r="99" spans="2:11" s="1" customFormat="1" ht="18.75" customHeight="1">
      <c r="B99" s="337"/>
      <c r="C99" s="338"/>
      <c r="D99" s="338"/>
      <c r="E99" s="338"/>
      <c r="F99" s="338"/>
      <c r="G99" s="338"/>
      <c r="H99" s="338"/>
      <c r="I99" s="338"/>
      <c r="J99" s="338"/>
      <c r="K99" s="337"/>
    </row>
    <row r="100" spans="2:11" s="1" customFormat="1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spans="2:11" s="1" customFormat="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spans="2:11" s="1" customFormat="1" ht="45" customHeight="1">
      <c r="B102" s="318"/>
      <c r="C102" s="319" t="s">
        <v>688</v>
      </c>
      <c r="D102" s="319"/>
      <c r="E102" s="319"/>
      <c r="F102" s="319"/>
      <c r="G102" s="319"/>
      <c r="H102" s="319"/>
      <c r="I102" s="319"/>
      <c r="J102" s="319"/>
      <c r="K102" s="320"/>
    </row>
    <row r="103" spans="2:11" s="1" customFormat="1" ht="17.25" customHeight="1">
      <c r="B103" s="318"/>
      <c r="C103" s="321" t="s">
        <v>643</v>
      </c>
      <c r="D103" s="321"/>
      <c r="E103" s="321"/>
      <c r="F103" s="321" t="s">
        <v>644</v>
      </c>
      <c r="G103" s="322"/>
      <c r="H103" s="321" t="s">
        <v>60</v>
      </c>
      <c r="I103" s="321" t="s">
        <v>63</v>
      </c>
      <c r="J103" s="321" t="s">
        <v>645</v>
      </c>
      <c r="K103" s="320"/>
    </row>
    <row r="104" spans="2:11" s="1" customFormat="1" ht="17.25" customHeight="1">
      <c r="B104" s="318"/>
      <c r="C104" s="323" t="s">
        <v>646</v>
      </c>
      <c r="D104" s="323"/>
      <c r="E104" s="323"/>
      <c r="F104" s="324" t="s">
        <v>647</v>
      </c>
      <c r="G104" s="325"/>
      <c r="H104" s="323"/>
      <c r="I104" s="323"/>
      <c r="J104" s="323" t="s">
        <v>648</v>
      </c>
      <c r="K104" s="320"/>
    </row>
    <row r="105" spans="2:11" s="1" customFormat="1" ht="5.25" customHeight="1">
      <c r="B105" s="318"/>
      <c r="C105" s="321"/>
      <c r="D105" s="321"/>
      <c r="E105" s="321"/>
      <c r="F105" s="321"/>
      <c r="G105" s="339"/>
      <c r="H105" s="321"/>
      <c r="I105" s="321"/>
      <c r="J105" s="321"/>
      <c r="K105" s="320"/>
    </row>
    <row r="106" spans="2:11" s="1" customFormat="1" ht="15" customHeight="1">
      <c r="B106" s="318"/>
      <c r="C106" s="306" t="s">
        <v>59</v>
      </c>
      <c r="D106" s="328"/>
      <c r="E106" s="328"/>
      <c r="F106" s="329" t="s">
        <v>649</v>
      </c>
      <c r="G106" s="306"/>
      <c r="H106" s="306" t="s">
        <v>689</v>
      </c>
      <c r="I106" s="306" t="s">
        <v>651</v>
      </c>
      <c r="J106" s="306">
        <v>20</v>
      </c>
      <c r="K106" s="320"/>
    </row>
    <row r="107" spans="2:11" s="1" customFormat="1" ht="15" customHeight="1">
      <c r="B107" s="318"/>
      <c r="C107" s="306" t="s">
        <v>652</v>
      </c>
      <c r="D107" s="306"/>
      <c r="E107" s="306"/>
      <c r="F107" s="329" t="s">
        <v>649</v>
      </c>
      <c r="G107" s="306"/>
      <c r="H107" s="306" t="s">
        <v>689</v>
      </c>
      <c r="I107" s="306" t="s">
        <v>651</v>
      </c>
      <c r="J107" s="306">
        <v>120</v>
      </c>
      <c r="K107" s="320"/>
    </row>
    <row r="108" spans="2:11" s="1" customFormat="1" ht="15" customHeight="1">
      <c r="B108" s="331"/>
      <c r="C108" s="306" t="s">
        <v>654</v>
      </c>
      <c r="D108" s="306"/>
      <c r="E108" s="306"/>
      <c r="F108" s="329" t="s">
        <v>655</v>
      </c>
      <c r="G108" s="306"/>
      <c r="H108" s="306" t="s">
        <v>689</v>
      </c>
      <c r="I108" s="306" t="s">
        <v>651</v>
      </c>
      <c r="J108" s="306">
        <v>50</v>
      </c>
      <c r="K108" s="320"/>
    </row>
    <row r="109" spans="2:11" s="1" customFormat="1" ht="15" customHeight="1">
      <c r="B109" s="331"/>
      <c r="C109" s="306" t="s">
        <v>657</v>
      </c>
      <c r="D109" s="306"/>
      <c r="E109" s="306"/>
      <c r="F109" s="329" t="s">
        <v>649</v>
      </c>
      <c r="G109" s="306"/>
      <c r="H109" s="306" t="s">
        <v>689</v>
      </c>
      <c r="I109" s="306" t="s">
        <v>659</v>
      </c>
      <c r="J109" s="306"/>
      <c r="K109" s="320"/>
    </row>
    <row r="110" spans="2:11" s="1" customFormat="1" ht="15" customHeight="1">
      <c r="B110" s="331"/>
      <c r="C110" s="306" t="s">
        <v>668</v>
      </c>
      <c r="D110" s="306"/>
      <c r="E110" s="306"/>
      <c r="F110" s="329" t="s">
        <v>655</v>
      </c>
      <c r="G110" s="306"/>
      <c r="H110" s="306" t="s">
        <v>689</v>
      </c>
      <c r="I110" s="306" t="s">
        <v>651</v>
      </c>
      <c r="J110" s="306">
        <v>50</v>
      </c>
      <c r="K110" s="320"/>
    </row>
    <row r="111" spans="2:11" s="1" customFormat="1" ht="15" customHeight="1">
      <c r="B111" s="331"/>
      <c r="C111" s="306" t="s">
        <v>676</v>
      </c>
      <c r="D111" s="306"/>
      <c r="E111" s="306"/>
      <c r="F111" s="329" t="s">
        <v>655</v>
      </c>
      <c r="G111" s="306"/>
      <c r="H111" s="306" t="s">
        <v>689</v>
      </c>
      <c r="I111" s="306" t="s">
        <v>651</v>
      </c>
      <c r="J111" s="306">
        <v>50</v>
      </c>
      <c r="K111" s="320"/>
    </row>
    <row r="112" spans="2:11" s="1" customFormat="1" ht="15" customHeight="1">
      <c r="B112" s="331"/>
      <c r="C112" s="306" t="s">
        <v>674</v>
      </c>
      <c r="D112" s="306"/>
      <c r="E112" s="306"/>
      <c r="F112" s="329" t="s">
        <v>655</v>
      </c>
      <c r="G112" s="306"/>
      <c r="H112" s="306" t="s">
        <v>689</v>
      </c>
      <c r="I112" s="306" t="s">
        <v>651</v>
      </c>
      <c r="J112" s="306">
        <v>50</v>
      </c>
      <c r="K112" s="320"/>
    </row>
    <row r="113" spans="2:11" s="1" customFormat="1" ht="15" customHeight="1">
      <c r="B113" s="331"/>
      <c r="C113" s="306" t="s">
        <v>59</v>
      </c>
      <c r="D113" s="306"/>
      <c r="E113" s="306"/>
      <c r="F113" s="329" t="s">
        <v>649</v>
      </c>
      <c r="G113" s="306"/>
      <c r="H113" s="306" t="s">
        <v>690</v>
      </c>
      <c r="I113" s="306" t="s">
        <v>651</v>
      </c>
      <c r="J113" s="306">
        <v>20</v>
      </c>
      <c r="K113" s="320"/>
    </row>
    <row r="114" spans="2:11" s="1" customFormat="1" ht="15" customHeight="1">
      <c r="B114" s="331"/>
      <c r="C114" s="306" t="s">
        <v>691</v>
      </c>
      <c r="D114" s="306"/>
      <c r="E114" s="306"/>
      <c r="F114" s="329" t="s">
        <v>649</v>
      </c>
      <c r="G114" s="306"/>
      <c r="H114" s="306" t="s">
        <v>692</v>
      </c>
      <c r="I114" s="306" t="s">
        <v>651</v>
      </c>
      <c r="J114" s="306">
        <v>120</v>
      </c>
      <c r="K114" s="320"/>
    </row>
    <row r="115" spans="2:11" s="1" customFormat="1" ht="15" customHeight="1">
      <c r="B115" s="331"/>
      <c r="C115" s="306" t="s">
        <v>44</v>
      </c>
      <c r="D115" s="306"/>
      <c r="E115" s="306"/>
      <c r="F115" s="329" t="s">
        <v>649</v>
      </c>
      <c r="G115" s="306"/>
      <c r="H115" s="306" t="s">
        <v>693</v>
      </c>
      <c r="I115" s="306" t="s">
        <v>684</v>
      </c>
      <c r="J115" s="306"/>
      <c r="K115" s="320"/>
    </row>
    <row r="116" spans="2:11" s="1" customFormat="1" ht="15" customHeight="1">
      <c r="B116" s="331"/>
      <c r="C116" s="306" t="s">
        <v>54</v>
      </c>
      <c r="D116" s="306"/>
      <c r="E116" s="306"/>
      <c r="F116" s="329" t="s">
        <v>649</v>
      </c>
      <c r="G116" s="306"/>
      <c r="H116" s="306" t="s">
        <v>694</v>
      </c>
      <c r="I116" s="306" t="s">
        <v>684</v>
      </c>
      <c r="J116" s="306"/>
      <c r="K116" s="320"/>
    </row>
    <row r="117" spans="2:11" s="1" customFormat="1" ht="15" customHeight="1">
      <c r="B117" s="331"/>
      <c r="C117" s="306" t="s">
        <v>63</v>
      </c>
      <c r="D117" s="306"/>
      <c r="E117" s="306"/>
      <c r="F117" s="329" t="s">
        <v>649</v>
      </c>
      <c r="G117" s="306"/>
      <c r="H117" s="306" t="s">
        <v>695</v>
      </c>
      <c r="I117" s="306" t="s">
        <v>696</v>
      </c>
      <c r="J117" s="306"/>
      <c r="K117" s="320"/>
    </row>
    <row r="118" spans="2:11" s="1" customFormat="1" ht="15" customHeight="1">
      <c r="B118" s="334"/>
      <c r="C118" s="340"/>
      <c r="D118" s="340"/>
      <c r="E118" s="340"/>
      <c r="F118" s="340"/>
      <c r="G118" s="340"/>
      <c r="H118" s="340"/>
      <c r="I118" s="340"/>
      <c r="J118" s="340"/>
      <c r="K118" s="336"/>
    </row>
    <row r="119" spans="2:11" s="1" customFormat="1" ht="18.75" customHeight="1">
      <c r="B119" s="341"/>
      <c r="C119" s="342"/>
      <c r="D119" s="342"/>
      <c r="E119" s="342"/>
      <c r="F119" s="343"/>
      <c r="G119" s="342"/>
      <c r="H119" s="342"/>
      <c r="I119" s="342"/>
      <c r="J119" s="342"/>
      <c r="K119" s="341"/>
    </row>
    <row r="120" spans="2:11" s="1" customFormat="1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spans="2:11" s="1" customFormat="1" ht="7.5" customHeight="1">
      <c r="B121" s="344"/>
      <c r="C121" s="345"/>
      <c r="D121" s="345"/>
      <c r="E121" s="345"/>
      <c r="F121" s="345"/>
      <c r="G121" s="345"/>
      <c r="H121" s="345"/>
      <c r="I121" s="345"/>
      <c r="J121" s="345"/>
      <c r="K121" s="346"/>
    </row>
    <row r="122" spans="2:11" s="1" customFormat="1" ht="45" customHeight="1">
      <c r="B122" s="347"/>
      <c r="C122" s="297" t="s">
        <v>697</v>
      </c>
      <c r="D122" s="297"/>
      <c r="E122" s="297"/>
      <c r="F122" s="297"/>
      <c r="G122" s="297"/>
      <c r="H122" s="297"/>
      <c r="I122" s="297"/>
      <c r="J122" s="297"/>
      <c r="K122" s="348"/>
    </row>
    <row r="123" spans="2:11" s="1" customFormat="1" ht="17.25" customHeight="1">
      <c r="B123" s="349"/>
      <c r="C123" s="321" t="s">
        <v>643</v>
      </c>
      <c r="D123" s="321"/>
      <c r="E123" s="321"/>
      <c r="F123" s="321" t="s">
        <v>644</v>
      </c>
      <c r="G123" s="322"/>
      <c r="H123" s="321" t="s">
        <v>60</v>
      </c>
      <c r="I123" s="321" t="s">
        <v>63</v>
      </c>
      <c r="J123" s="321" t="s">
        <v>645</v>
      </c>
      <c r="K123" s="350"/>
    </row>
    <row r="124" spans="2:11" s="1" customFormat="1" ht="17.25" customHeight="1">
      <c r="B124" s="349"/>
      <c r="C124" s="323" t="s">
        <v>646</v>
      </c>
      <c r="D124" s="323"/>
      <c r="E124" s="323"/>
      <c r="F124" s="324" t="s">
        <v>647</v>
      </c>
      <c r="G124" s="325"/>
      <c r="H124" s="323"/>
      <c r="I124" s="323"/>
      <c r="J124" s="323" t="s">
        <v>648</v>
      </c>
      <c r="K124" s="350"/>
    </row>
    <row r="125" spans="2:11" s="1" customFormat="1" ht="5.25" customHeight="1">
      <c r="B125" s="351"/>
      <c r="C125" s="326"/>
      <c r="D125" s="326"/>
      <c r="E125" s="326"/>
      <c r="F125" s="326"/>
      <c r="G125" s="352"/>
      <c r="H125" s="326"/>
      <c r="I125" s="326"/>
      <c r="J125" s="326"/>
      <c r="K125" s="353"/>
    </row>
    <row r="126" spans="2:11" s="1" customFormat="1" ht="15" customHeight="1">
      <c r="B126" s="351"/>
      <c r="C126" s="306" t="s">
        <v>652</v>
      </c>
      <c r="D126" s="328"/>
      <c r="E126" s="328"/>
      <c r="F126" s="329" t="s">
        <v>649</v>
      </c>
      <c r="G126" s="306"/>
      <c r="H126" s="306" t="s">
        <v>689</v>
      </c>
      <c r="I126" s="306" t="s">
        <v>651</v>
      </c>
      <c r="J126" s="306">
        <v>120</v>
      </c>
      <c r="K126" s="354"/>
    </row>
    <row r="127" spans="2:11" s="1" customFormat="1" ht="15" customHeight="1">
      <c r="B127" s="351"/>
      <c r="C127" s="306" t="s">
        <v>698</v>
      </c>
      <c r="D127" s="306"/>
      <c r="E127" s="306"/>
      <c r="F127" s="329" t="s">
        <v>649</v>
      </c>
      <c r="G127" s="306"/>
      <c r="H127" s="306" t="s">
        <v>699</v>
      </c>
      <c r="I127" s="306" t="s">
        <v>651</v>
      </c>
      <c r="J127" s="306" t="s">
        <v>700</v>
      </c>
      <c r="K127" s="354"/>
    </row>
    <row r="128" spans="2:11" s="1" customFormat="1" ht="15" customHeight="1">
      <c r="B128" s="351"/>
      <c r="C128" s="306" t="s">
        <v>597</v>
      </c>
      <c r="D128" s="306"/>
      <c r="E128" s="306"/>
      <c r="F128" s="329" t="s">
        <v>649</v>
      </c>
      <c r="G128" s="306"/>
      <c r="H128" s="306" t="s">
        <v>701</v>
      </c>
      <c r="I128" s="306" t="s">
        <v>651</v>
      </c>
      <c r="J128" s="306" t="s">
        <v>700</v>
      </c>
      <c r="K128" s="354"/>
    </row>
    <row r="129" spans="2:11" s="1" customFormat="1" ht="15" customHeight="1">
      <c r="B129" s="351"/>
      <c r="C129" s="306" t="s">
        <v>660</v>
      </c>
      <c r="D129" s="306"/>
      <c r="E129" s="306"/>
      <c r="F129" s="329" t="s">
        <v>655</v>
      </c>
      <c r="G129" s="306"/>
      <c r="H129" s="306" t="s">
        <v>661</v>
      </c>
      <c r="I129" s="306" t="s">
        <v>651</v>
      </c>
      <c r="J129" s="306">
        <v>15</v>
      </c>
      <c r="K129" s="354"/>
    </row>
    <row r="130" spans="2:11" s="1" customFormat="1" ht="15" customHeight="1">
      <c r="B130" s="351"/>
      <c r="C130" s="332" t="s">
        <v>662</v>
      </c>
      <c r="D130" s="332"/>
      <c r="E130" s="332"/>
      <c r="F130" s="333" t="s">
        <v>655</v>
      </c>
      <c r="G130" s="332"/>
      <c r="H130" s="332" t="s">
        <v>663</v>
      </c>
      <c r="I130" s="332" t="s">
        <v>651</v>
      </c>
      <c r="J130" s="332">
        <v>15</v>
      </c>
      <c r="K130" s="354"/>
    </row>
    <row r="131" spans="2:11" s="1" customFormat="1" ht="15" customHeight="1">
      <c r="B131" s="351"/>
      <c r="C131" s="332" t="s">
        <v>664</v>
      </c>
      <c r="D131" s="332"/>
      <c r="E131" s="332"/>
      <c r="F131" s="333" t="s">
        <v>655</v>
      </c>
      <c r="G131" s="332"/>
      <c r="H131" s="332" t="s">
        <v>665</v>
      </c>
      <c r="I131" s="332" t="s">
        <v>651</v>
      </c>
      <c r="J131" s="332">
        <v>20</v>
      </c>
      <c r="K131" s="354"/>
    </row>
    <row r="132" spans="2:11" s="1" customFormat="1" ht="15" customHeight="1">
      <c r="B132" s="351"/>
      <c r="C132" s="332" t="s">
        <v>666</v>
      </c>
      <c r="D132" s="332"/>
      <c r="E132" s="332"/>
      <c r="F132" s="333" t="s">
        <v>655</v>
      </c>
      <c r="G132" s="332"/>
      <c r="H132" s="332" t="s">
        <v>667</v>
      </c>
      <c r="I132" s="332" t="s">
        <v>651</v>
      </c>
      <c r="J132" s="332">
        <v>20</v>
      </c>
      <c r="K132" s="354"/>
    </row>
    <row r="133" spans="2:11" s="1" customFormat="1" ht="15" customHeight="1">
      <c r="B133" s="351"/>
      <c r="C133" s="306" t="s">
        <v>654</v>
      </c>
      <c r="D133" s="306"/>
      <c r="E133" s="306"/>
      <c r="F133" s="329" t="s">
        <v>655</v>
      </c>
      <c r="G133" s="306"/>
      <c r="H133" s="306" t="s">
        <v>689</v>
      </c>
      <c r="I133" s="306" t="s">
        <v>651</v>
      </c>
      <c r="J133" s="306">
        <v>50</v>
      </c>
      <c r="K133" s="354"/>
    </row>
    <row r="134" spans="2:11" s="1" customFormat="1" ht="15" customHeight="1">
      <c r="B134" s="351"/>
      <c r="C134" s="306" t="s">
        <v>668</v>
      </c>
      <c r="D134" s="306"/>
      <c r="E134" s="306"/>
      <c r="F134" s="329" t="s">
        <v>655</v>
      </c>
      <c r="G134" s="306"/>
      <c r="H134" s="306" t="s">
        <v>689</v>
      </c>
      <c r="I134" s="306" t="s">
        <v>651</v>
      </c>
      <c r="J134" s="306">
        <v>50</v>
      </c>
      <c r="K134" s="354"/>
    </row>
    <row r="135" spans="2:11" s="1" customFormat="1" ht="15" customHeight="1">
      <c r="B135" s="351"/>
      <c r="C135" s="306" t="s">
        <v>674</v>
      </c>
      <c r="D135" s="306"/>
      <c r="E135" s="306"/>
      <c r="F135" s="329" t="s">
        <v>655</v>
      </c>
      <c r="G135" s="306"/>
      <c r="H135" s="306" t="s">
        <v>689</v>
      </c>
      <c r="I135" s="306" t="s">
        <v>651</v>
      </c>
      <c r="J135" s="306">
        <v>50</v>
      </c>
      <c r="K135" s="354"/>
    </row>
    <row r="136" spans="2:11" s="1" customFormat="1" ht="15" customHeight="1">
      <c r="B136" s="351"/>
      <c r="C136" s="306" t="s">
        <v>676</v>
      </c>
      <c r="D136" s="306"/>
      <c r="E136" s="306"/>
      <c r="F136" s="329" t="s">
        <v>655</v>
      </c>
      <c r="G136" s="306"/>
      <c r="H136" s="306" t="s">
        <v>689</v>
      </c>
      <c r="I136" s="306" t="s">
        <v>651</v>
      </c>
      <c r="J136" s="306">
        <v>50</v>
      </c>
      <c r="K136" s="354"/>
    </row>
    <row r="137" spans="2:11" s="1" customFormat="1" ht="15" customHeight="1">
      <c r="B137" s="351"/>
      <c r="C137" s="306" t="s">
        <v>677</v>
      </c>
      <c r="D137" s="306"/>
      <c r="E137" s="306"/>
      <c r="F137" s="329" t="s">
        <v>655</v>
      </c>
      <c r="G137" s="306"/>
      <c r="H137" s="306" t="s">
        <v>702</v>
      </c>
      <c r="I137" s="306" t="s">
        <v>651</v>
      </c>
      <c r="J137" s="306">
        <v>255</v>
      </c>
      <c r="K137" s="354"/>
    </row>
    <row r="138" spans="2:11" s="1" customFormat="1" ht="15" customHeight="1">
      <c r="B138" s="351"/>
      <c r="C138" s="306" t="s">
        <v>679</v>
      </c>
      <c r="D138" s="306"/>
      <c r="E138" s="306"/>
      <c r="F138" s="329" t="s">
        <v>649</v>
      </c>
      <c r="G138" s="306"/>
      <c r="H138" s="306" t="s">
        <v>703</v>
      </c>
      <c r="I138" s="306" t="s">
        <v>681</v>
      </c>
      <c r="J138" s="306"/>
      <c r="K138" s="354"/>
    </row>
    <row r="139" spans="2:11" s="1" customFormat="1" ht="15" customHeight="1">
      <c r="B139" s="351"/>
      <c r="C139" s="306" t="s">
        <v>682</v>
      </c>
      <c r="D139" s="306"/>
      <c r="E139" s="306"/>
      <c r="F139" s="329" t="s">
        <v>649</v>
      </c>
      <c r="G139" s="306"/>
      <c r="H139" s="306" t="s">
        <v>704</v>
      </c>
      <c r="I139" s="306" t="s">
        <v>684</v>
      </c>
      <c r="J139" s="306"/>
      <c r="K139" s="354"/>
    </row>
    <row r="140" spans="2:11" s="1" customFormat="1" ht="15" customHeight="1">
      <c r="B140" s="351"/>
      <c r="C140" s="306" t="s">
        <v>685</v>
      </c>
      <c r="D140" s="306"/>
      <c r="E140" s="306"/>
      <c r="F140" s="329" t="s">
        <v>649</v>
      </c>
      <c r="G140" s="306"/>
      <c r="H140" s="306" t="s">
        <v>685</v>
      </c>
      <c r="I140" s="306" t="s">
        <v>684</v>
      </c>
      <c r="J140" s="306"/>
      <c r="K140" s="354"/>
    </row>
    <row r="141" spans="2:11" s="1" customFormat="1" ht="15" customHeight="1">
      <c r="B141" s="351"/>
      <c r="C141" s="306" t="s">
        <v>44</v>
      </c>
      <c r="D141" s="306"/>
      <c r="E141" s="306"/>
      <c r="F141" s="329" t="s">
        <v>649</v>
      </c>
      <c r="G141" s="306"/>
      <c r="H141" s="306" t="s">
        <v>705</v>
      </c>
      <c r="I141" s="306" t="s">
        <v>684</v>
      </c>
      <c r="J141" s="306"/>
      <c r="K141" s="354"/>
    </row>
    <row r="142" spans="2:11" s="1" customFormat="1" ht="15" customHeight="1">
      <c r="B142" s="351"/>
      <c r="C142" s="306" t="s">
        <v>706</v>
      </c>
      <c r="D142" s="306"/>
      <c r="E142" s="306"/>
      <c r="F142" s="329" t="s">
        <v>649</v>
      </c>
      <c r="G142" s="306"/>
      <c r="H142" s="306" t="s">
        <v>707</v>
      </c>
      <c r="I142" s="306" t="s">
        <v>684</v>
      </c>
      <c r="J142" s="306"/>
      <c r="K142" s="354"/>
    </row>
    <row r="143" spans="2:11" s="1" customFormat="1" ht="15" customHeight="1">
      <c r="B143" s="355"/>
      <c r="C143" s="356"/>
      <c r="D143" s="356"/>
      <c r="E143" s="356"/>
      <c r="F143" s="356"/>
      <c r="G143" s="356"/>
      <c r="H143" s="356"/>
      <c r="I143" s="356"/>
      <c r="J143" s="356"/>
      <c r="K143" s="357"/>
    </row>
    <row r="144" spans="2:11" s="1" customFormat="1" ht="18.75" customHeight="1">
      <c r="B144" s="342"/>
      <c r="C144" s="342"/>
      <c r="D144" s="342"/>
      <c r="E144" s="342"/>
      <c r="F144" s="343"/>
      <c r="G144" s="342"/>
      <c r="H144" s="342"/>
      <c r="I144" s="342"/>
      <c r="J144" s="342"/>
      <c r="K144" s="342"/>
    </row>
    <row r="145" spans="2:11" s="1" customFormat="1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spans="2:11" s="1" customFormat="1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spans="2:11" s="1" customFormat="1" ht="45" customHeight="1">
      <c r="B147" s="318"/>
      <c r="C147" s="319" t="s">
        <v>708</v>
      </c>
      <c r="D147" s="319"/>
      <c r="E147" s="319"/>
      <c r="F147" s="319"/>
      <c r="G147" s="319"/>
      <c r="H147" s="319"/>
      <c r="I147" s="319"/>
      <c r="J147" s="319"/>
      <c r="K147" s="320"/>
    </row>
    <row r="148" spans="2:11" s="1" customFormat="1" ht="17.25" customHeight="1">
      <c r="B148" s="318"/>
      <c r="C148" s="321" t="s">
        <v>643</v>
      </c>
      <c r="D148" s="321"/>
      <c r="E148" s="321"/>
      <c r="F148" s="321" t="s">
        <v>644</v>
      </c>
      <c r="G148" s="322"/>
      <c r="H148" s="321" t="s">
        <v>60</v>
      </c>
      <c r="I148" s="321" t="s">
        <v>63</v>
      </c>
      <c r="J148" s="321" t="s">
        <v>645</v>
      </c>
      <c r="K148" s="320"/>
    </row>
    <row r="149" spans="2:11" s="1" customFormat="1" ht="17.25" customHeight="1">
      <c r="B149" s="318"/>
      <c r="C149" s="323" t="s">
        <v>646</v>
      </c>
      <c r="D149" s="323"/>
      <c r="E149" s="323"/>
      <c r="F149" s="324" t="s">
        <v>647</v>
      </c>
      <c r="G149" s="325"/>
      <c r="H149" s="323"/>
      <c r="I149" s="323"/>
      <c r="J149" s="323" t="s">
        <v>648</v>
      </c>
      <c r="K149" s="320"/>
    </row>
    <row r="150" spans="2:11" s="1" customFormat="1" ht="5.25" customHeight="1">
      <c r="B150" s="331"/>
      <c r="C150" s="326"/>
      <c r="D150" s="326"/>
      <c r="E150" s="326"/>
      <c r="F150" s="326"/>
      <c r="G150" s="327"/>
      <c r="H150" s="326"/>
      <c r="I150" s="326"/>
      <c r="J150" s="326"/>
      <c r="K150" s="354"/>
    </row>
    <row r="151" spans="2:11" s="1" customFormat="1" ht="15" customHeight="1">
      <c r="B151" s="331"/>
      <c r="C151" s="358" t="s">
        <v>652</v>
      </c>
      <c r="D151" s="306"/>
      <c r="E151" s="306"/>
      <c r="F151" s="359" t="s">
        <v>649</v>
      </c>
      <c r="G151" s="306"/>
      <c r="H151" s="358" t="s">
        <v>689</v>
      </c>
      <c r="I151" s="358" t="s">
        <v>651</v>
      </c>
      <c r="J151" s="358">
        <v>120</v>
      </c>
      <c r="K151" s="354"/>
    </row>
    <row r="152" spans="2:11" s="1" customFormat="1" ht="15" customHeight="1">
      <c r="B152" s="331"/>
      <c r="C152" s="358" t="s">
        <v>698</v>
      </c>
      <c r="D152" s="306"/>
      <c r="E152" s="306"/>
      <c r="F152" s="359" t="s">
        <v>649</v>
      </c>
      <c r="G152" s="306"/>
      <c r="H152" s="358" t="s">
        <v>709</v>
      </c>
      <c r="I152" s="358" t="s">
        <v>651</v>
      </c>
      <c r="J152" s="358" t="s">
        <v>700</v>
      </c>
      <c r="K152" s="354"/>
    </row>
    <row r="153" spans="2:11" s="1" customFormat="1" ht="15" customHeight="1">
      <c r="B153" s="331"/>
      <c r="C153" s="358" t="s">
        <v>597</v>
      </c>
      <c r="D153" s="306"/>
      <c r="E153" s="306"/>
      <c r="F153" s="359" t="s">
        <v>649</v>
      </c>
      <c r="G153" s="306"/>
      <c r="H153" s="358" t="s">
        <v>710</v>
      </c>
      <c r="I153" s="358" t="s">
        <v>651</v>
      </c>
      <c r="J153" s="358" t="s">
        <v>700</v>
      </c>
      <c r="K153" s="354"/>
    </row>
    <row r="154" spans="2:11" s="1" customFormat="1" ht="15" customHeight="1">
      <c r="B154" s="331"/>
      <c r="C154" s="358" t="s">
        <v>654</v>
      </c>
      <c r="D154" s="306"/>
      <c r="E154" s="306"/>
      <c r="F154" s="359" t="s">
        <v>655</v>
      </c>
      <c r="G154" s="306"/>
      <c r="H154" s="358" t="s">
        <v>689</v>
      </c>
      <c r="I154" s="358" t="s">
        <v>651</v>
      </c>
      <c r="J154" s="358">
        <v>50</v>
      </c>
      <c r="K154" s="354"/>
    </row>
    <row r="155" spans="2:11" s="1" customFormat="1" ht="15" customHeight="1">
      <c r="B155" s="331"/>
      <c r="C155" s="358" t="s">
        <v>657</v>
      </c>
      <c r="D155" s="306"/>
      <c r="E155" s="306"/>
      <c r="F155" s="359" t="s">
        <v>649</v>
      </c>
      <c r="G155" s="306"/>
      <c r="H155" s="358" t="s">
        <v>689</v>
      </c>
      <c r="I155" s="358" t="s">
        <v>659</v>
      </c>
      <c r="J155" s="358"/>
      <c r="K155" s="354"/>
    </row>
    <row r="156" spans="2:11" s="1" customFormat="1" ht="15" customHeight="1">
      <c r="B156" s="331"/>
      <c r="C156" s="358" t="s">
        <v>668</v>
      </c>
      <c r="D156" s="306"/>
      <c r="E156" s="306"/>
      <c r="F156" s="359" t="s">
        <v>655</v>
      </c>
      <c r="G156" s="306"/>
      <c r="H156" s="358" t="s">
        <v>689</v>
      </c>
      <c r="I156" s="358" t="s">
        <v>651</v>
      </c>
      <c r="J156" s="358">
        <v>50</v>
      </c>
      <c r="K156" s="354"/>
    </row>
    <row r="157" spans="2:11" s="1" customFormat="1" ht="15" customHeight="1">
      <c r="B157" s="331"/>
      <c r="C157" s="358" t="s">
        <v>676</v>
      </c>
      <c r="D157" s="306"/>
      <c r="E157" s="306"/>
      <c r="F157" s="359" t="s">
        <v>655</v>
      </c>
      <c r="G157" s="306"/>
      <c r="H157" s="358" t="s">
        <v>689</v>
      </c>
      <c r="I157" s="358" t="s">
        <v>651</v>
      </c>
      <c r="J157" s="358">
        <v>50</v>
      </c>
      <c r="K157" s="354"/>
    </row>
    <row r="158" spans="2:11" s="1" customFormat="1" ht="15" customHeight="1">
      <c r="B158" s="331"/>
      <c r="C158" s="358" t="s">
        <v>674</v>
      </c>
      <c r="D158" s="306"/>
      <c r="E158" s="306"/>
      <c r="F158" s="359" t="s">
        <v>655</v>
      </c>
      <c r="G158" s="306"/>
      <c r="H158" s="358" t="s">
        <v>689</v>
      </c>
      <c r="I158" s="358" t="s">
        <v>651</v>
      </c>
      <c r="J158" s="358">
        <v>50</v>
      </c>
      <c r="K158" s="354"/>
    </row>
    <row r="159" spans="2:11" s="1" customFormat="1" ht="15" customHeight="1">
      <c r="B159" s="331"/>
      <c r="C159" s="358" t="s">
        <v>120</v>
      </c>
      <c r="D159" s="306"/>
      <c r="E159" s="306"/>
      <c r="F159" s="359" t="s">
        <v>649</v>
      </c>
      <c r="G159" s="306"/>
      <c r="H159" s="358" t="s">
        <v>711</v>
      </c>
      <c r="I159" s="358" t="s">
        <v>651</v>
      </c>
      <c r="J159" s="358" t="s">
        <v>712</v>
      </c>
      <c r="K159" s="354"/>
    </row>
    <row r="160" spans="2:11" s="1" customFormat="1" ht="15" customHeight="1">
      <c r="B160" s="331"/>
      <c r="C160" s="358" t="s">
        <v>713</v>
      </c>
      <c r="D160" s="306"/>
      <c r="E160" s="306"/>
      <c r="F160" s="359" t="s">
        <v>649</v>
      </c>
      <c r="G160" s="306"/>
      <c r="H160" s="358" t="s">
        <v>714</v>
      </c>
      <c r="I160" s="358" t="s">
        <v>684</v>
      </c>
      <c r="J160" s="358"/>
      <c r="K160" s="354"/>
    </row>
    <row r="161" spans="2:11" s="1" customFormat="1" ht="15" customHeight="1">
      <c r="B161" s="360"/>
      <c r="C161" s="340"/>
      <c r="D161" s="340"/>
      <c r="E161" s="340"/>
      <c r="F161" s="340"/>
      <c r="G161" s="340"/>
      <c r="H161" s="340"/>
      <c r="I161" s="340"/>
      <c r="J161" s="340"/>
      <c r="K161" s="361"/>
    </row>
    <row r="162" spans="2:11" s="1" customFormat="1" ht="18.75" customHeight="1">
      <c r="B162" s="342"/>
      <c r="C162" s="352"/>
      <c r="D162" s="352"/>
      <c r="E162" s="352"/>
      <c r="F162" s="362"/>
      <c r="G162" s="352"/>
      <c r="H162" s="352"/>
      <c r="I162" s="352"/>
      <c r="J162" s="352"/>
      <c r="K162" s="342"/>
    </row>
    <row r="163" spans="2:11" s="1" customFormat="1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spans="2:11" s="1" customFormat="1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spans="2:11" s="1" customFormat="1" ht="45" customHeight="1">
      <c r="B165" s="296"/>
      <c r="C165" s="297" t="s">
        <v>715</v>
      </c>
      <c r="D165" s="297"/>
      <c r="E165" s="297"/>
      <c r="F165" s="297"/>
      <c r="G165" s="297"/>
      <c r="H165" s="297"/>
      <c r="I165" s="297"/>
      <c r="J165" s="297"/>
      <c r="K165" s="298"/>
    </row>
    <row r="166" spans="2:11" s="1" customFormat="1" ht="17.25" customHeight="1">
      <c r="B166" s="296"/>
      <c r="C166" s="321" t="s">
        <v>643</v>
      </c>
      <c r="D166" s="321"/>
      <c r="E166" s="321"/>
      <c r="F166" s="321" t="s">
        <v>644</v>
      </c>
      <c r="G166" s="363"/>
      <c r="H166" s="364" t="s">
        <v>60</v>
      </c>
      <c r="I166" s="364" t="s">
        <v>63</v>
      </c>
      <c r="J166" s="321" t="s">
        <v>645</v>
      </c>
      <c r="K166" s="298"/>
    </row>
    <row r="167" spans="2:11" s="1" customFormat="1" ht="17.25" customHeight="1">
      <c r="B167" s="299"/>
      <c r="C167" s="323" t="s">
        <v>646</v>
      </c>
      <c r="D167" s="323"/>
      <c r="E167" s="323"/>
      <c r="F167" s="324" t="s">
        <v>647</v>
      </c>
      <c r="G167" s="365"/>
      <c r="H167" s="366"/>
      <c r="I167" s="366"/>
      <c r="J167" s="323" t="s">
        <v>648</v>
      </c>
      <c r="K167" s="301"/>
    </row>
    <row r="168" spans="2:11" s="1" customFormat="1" ht="5.25" customHeight="1">
      <c r="B168" s="331"/>
      <c r="C168" s="326"/>
      <c r="D168" s="326"/>
      <c r="E168" s="326"/>
      <c r="F168" s="326"/>
      <c r="G168" s="327"/>
      <c r="H168" s="326"/>
      <c r="I168" s="326"/>
      <c r="J168" s="326"/>
      <c r="K168" s="354"/>
    </row>
    <row r="169" spans="2:11" s="1" customFormat="1" ht="15" customHeight="1">
      <c r="B169" s="331"/>
      <c r="C169" s="306" t="s">
        <v>652</v>
      </c>
      <c r="D169" s="306"/>
      <c r="E169" s="306"/>
      <c r="F169" s="329" t="s">
        <v>649</v>
      </c>
      <c r="G169" s="306"/>
      <c r="H169" s="306" t="s">
        <v>689</v>
      </c>
      <c r="I169" s="306" t="s">
        <v>651</v>
      </c>
      <c r="J169" s="306">
        <v>120</v>
      </c>
      <c r="K169" s="354"/>
    </row>
    <row r="170" spans="2:11" s="1" customFormat="1" ht="15" customHeight="1">
      <c r="B170" s="331"/>
      <c r="C170" s="306" t="s">
        <v>698</v>
      </c>
      <c r="D170" s="306"/>
      <c r="E170" s="306"/>
      <c r="F170" s="329" t="s">
        <v>649</v>
      </c>
      <c r="G170" s="306"/>
      <c r="H170" s="306" t="s">
        <v>699</v>
      </c>
      <c r="I170" s="306" t="s">
        <v>651</v>
      </c>
      <c r="J170" s="306" t="s">
        <v>700</v>
      </c>
      <c r="K170" s="354"/>
    </row>
    <row r="171" spans="2:11" s="1" customFormat="1" ht="15" customHeight="1">
      <c r="B171" s="331"/>
      <c r="C171" s="306" t="s">
        <v>597</v>
      </c>
      <c r="D171" s="306"/>
      <c r="E171" s="306"/>
      <c r="F171" s="329" t="s">
        <v>649</v>
      </c>
      <c r="G171" s="306"/>
      <c r="H171" s="306" t="s">
        <v>716</v>
      </c>
      <c r="I171" s="306" t="s">
        <v>651</v>
      </c>
      <c r="J171" s="306" t="s">
        <v>700</v>
      </c>
      <c r="K171" s="354"/>
    </row>
    <row r="172" spans="2:11" s="1" customFormat="1" ht="15" customHeight="1">
      <c r="B172" s="331"/>
      <c r="C172" s="306" t="s">
        <v>654</v>
      </c>
      <c r="D172" s="306"/>
      <c r="E172" s="306"/>
      <c r="F172" s="329" t="s">
        <v>655</v>
      </c>
      <c r="G172" s="306"/>
      <c r="H172" s="306" t="s">
        <v>716</v>
      </c>
      <c r="I172" s="306" t="s">
        <v>651</v>
      </c>
      <c r="J172" s="306">
        <v>50</v>
      </c>
      <c r="K172" s="354"/>
    </row>
    <row r="173" spans="2:11" s="1" customFormat="1" ht="15" customHeight="1">
      <c r="B173" s="331"/>
      <c r="C173" s="306" t="s">
        <v>657</v>
      </c>
      <c r="D173" s="306"/>
      <c r="E173" s="306"/>
      <c r="F173" s="329" t="s">
        <v>649</v>
      </c>
      <c r="G173" s="306"/>
      <c r="H173" s="306" t="s">
        <v>716</v>
      </c>
      <c r="I173" s="306" t="s">
        <v>659</v>
      </c>
      <c r="J173" s="306"/>
      <c r="K173" s="354"/>
    </row>
    <row r="174" spans="2:11" s="1" customFormat="1" ht="15" customHeight="1">
      <c r="B174" s="331"/>
      <c r="C174" s="306" t="s">
        <v>668</v>
      </c>
      <c r="D174" s="306"/>
      <c r="E174" s="306"/>
      <c r="F174" s="329" t="s">
        <v>655</v>
      </c>
      <c r="G174" s="306"/>
      <c r="H174" s="306" t="s">
        <v>716</v>
      </c>
      <c r="I174" s="306" t="s">
        <v>651</v>
      </c>
      <c r="J174" s="306">
        <v>50</v>
      </c>
      <c r="K174" s="354"/>
    </row>
    <row r="175" spans="2:11" s="1" customFormat="1" ht="15" customHeight="1">
      <c r="B175" s="331"/>
      <c r="C175" s="306" t="s">
        <v>676</v>
      </c>
      <c r="D175" s="306"/>
      <c r="E175" s="306"/>
      <c r="F175" s="329" t="s">
        <v>655</v>
      </c>
      <c r="G175" s="306"/>
      <c r="H175" s="306" t="s">
        <v>716</v>
      </c>
      <c r="I175" s="306" t="s">
        <v>651</v>
      </c>
      <c r="J175" s="306">
        <v>50</v>
      </c>
      <c r="K175" s="354"/>
    </row>
    <row r="176" spans="2:11" s="1" customFormat="1" ht="15" customHeight="1">
      <c r="B176" s="331"/>
      <c r="C176" s="306" t="s">
        <v>674</v>
      </c>
      <c r="D176" s="306"/>
      <c r="E176" s="306"/>
      <c r="F176" s="329" t="s">
        <v>655</v>
      </c>
      <c r="G176" s="306"/>
      <c r="H176" s="306" t="s">
        <v>716</v>
      </c>
      <c r="I176" s="306" t="s">
        <v>651</v>
      </c>
      <c r="J176" s="306">
        <v>50</v>
      </c>
      <c r="K176" s="354"/>
    </row>
    <row r="177" spans="2:11" s="1" customFormat="1" ht="15" customHeight="1">
      <c r="B177" s="331"/>
      <c r="C177" s="306" t="s">
        <v>131</v>
      </c>
      <c r="D177" s="306"/>
      <c r="E177" s="306"/>
      <c r="F177" s="329" t="s">
        <v>649</v>
      </c>
      <c r="G177" s="306"/>
      <c r="H177" s="306" t="s">
        <v>717</v>
      </c>
      <c r="I177" s="306" t="s">
        <v>718</v>
      </c>
      <c r="J177" s="306"/>
      <c r="K177" s="354"/>
    </row>
    <row r="178" spans="2:11" s="1" customFormat="1" ht="15" customHeight="1">
      <c r="B178" s="331"/>
      <c r="C178" s="306" t="s">
        <v>63</v>
      </c>
      <c r="D178" s="306"/>
      <c r="E178" s="306"/>
      <c r="F178" s="329" t="s">
        <v>649</v>
      </c>
      <c r="G178" s="306"/>
      <c r="H178" s="306" t="s">
        <v>719</v>
      </c>
      <c r="I178" s="306" t="s">
        <v>720</v>
      </c>
      <c r="J178" s="306">
        <v>1</v>
      </c>
      <c r="K178" s="354"/>
    </row>
    <row r="179" spans="2:11" s="1" customFormat="1" ht="15" customHeight="1">
      <c r="B179" s="331"/>
      <c r="C179" s="306" t="s">
        <v>59</v>
      </c>
      <c r="D179" s="306"/>
      <c r="E179" s="306"/>
      <c r="F179" s="329" t="s">
        <v>649</v>
      </c>
      <c r="G179" s="306"/>
      <c r="H179" s="306" t="s">
        <v>721</v>
      </c>
      <c r="I179" s="306" t="s">
        <v>651</v>
      </c>
      <c r="J179" s="306">
        <v>20</v>
      </c>
      <c r="K179" s="354"/>
    </row>
    <row r="180" spans="2:11" s="1" customFormat="1" ht="15" customHeight="1">
      <c r="B180" s="331"/>
      <c r="C180" s="306" t="s">
        <v>60</v>
      </c>
      <c r="D180" s="306"/>
      <c r="E180" s="306"/>
      <c r="F180" s="329" t="s">
        <v>649</v>
      </c>
      <c r="G180" s="306"/>
      <c r="H180" s="306" t="s">
        <v>722</v>
      </c>
      <c r="I180" s="306" t="s">
        <v>651</v>
      </c>
      <c r="J180" s="306">
        <v>255</v>
      </c>
      <c r="K180" s="354"/>
    </row>
    <row r="181" spans="2:11" s="1" customFormat="1" ht="15" customHeight="1">
      <c r="B181" s="331"/>
      <c r="C181" s="306" t="s">
        <v>132</v>
      </c>
      <c r="D181" s="306"/>
      <c r="E181" s="306"/>
      <c r="F181" s="329" t="s">
        <v>649</v>
      </c>
      <c r="G181" s="306"/>
      <c r="H181" s="306" t="s">
        <v>613</v>
      </c>
      <c r="I181" s="306" t="s">
        <v>651</v>
      </c>
      <c r="J181" s="306">
        <v>10</v>
      </c>
      <c r="K181" s="354"/>
    </row>
    <row r="182" spans="2:11" s="1" customFormat="1" ht="15" customHeight="1">
      <c r="B182" s="331"/>
      <c r="C182" s="306" t="s">
        <v>133</v>
      </c>
      <c r="D182" s="306"/>
      <c r="E182" s="306"/>
      <c r="F182" s="329" t="s">
        <v>649</v>
      </c>
      <c r="G182" s="306"/>
      <c r="H182" s="306" t="s">
        <v>723</v>
      </c>
      <c r="I182" s="306" t="s">
        <v>684</v>
      </c>
      <c r="J182" s="306"/>
      <c r="K182" s="354"/>
    </row>
    <row r="183" spans="2:11" s="1" customFormat="1" ht="15" customHeight="1">
      <c r="B183" s="331"/>
      <c r="C183" s="306" t="s">
        <v>724</v>
      </c>
      <c r="D183" s="306"/>
      <c r="E183" s="306"/>
      <c r="F183" s="329" t="s">
        <v>649</v>
      </c>
      <c r="G183" s="306"/>
      <c r="H183" s="306" t="s">
        <v>725</v>
      </c>
      <c r="I183" s="306" t="s">
        <v>684</v>
      </c>
      <c r="J183" s="306"/>
      <c r="K183" s="354"/>
    </row>
    <row r="184" spans="2:11" s="1" customFormat="1" ht="15" customHeight="1">
      <c r="B184" s="331"/>
      <c r="C184" s="306" t="s">
        <v>713</v>
      </c>
      <c r="D184" s="306"/>
      <c r="E184" s="306"/>
      <c r="F184" s="329" t="s">
        <v>649</v>
      </c>
      <c r="G184" s="306"/>
      <c r="H184" s="306" t="s">
        <v>726</v>
      </c>
      <c r="I184" s="306" t="s">
        <v>684</v>
      </c>
      <c r="J184" s="306"/>
      <c r="K184" s="354"/>
    </row>
    <row r="185" spans="2:11" s="1" customFormat="1" ht="15" customHeight="1">
      <c r="B185" s="331"/>
      <c r="C185" s="306" t="s">
        <v>135</v>
      </c>
      <c r="D185" s="306"/>
      <c r="E185" s="306"/>
      <c r="F185" s="329" t="s">
        <v>655</v>
      </c>
      <c r="G185" s="306"/>
      <c r="H185" s="306" t="s">
        <v>727</v>
      </c>
      <c r="I185" s="306" t="s">
        <v>651</v>
      </c>
      <c r="J185" s="306">
        <v>50</v>
      </c>
      <c r="K185" s="354"/>
    </row>
    <row r="186" spans="2:11" s="1" customFormat="1" ht="15" customHeight="1">
      <c r="B186" s="331"/>
      <c r="C186" s="306" t="s">
        <v>728</v>
      </c>
      <c r="D186" s="306"/>
      <c r="E186" s="306"/>
      <c r="F186" s="329" t="s">
        <v>655</v>
      </c>
      <c r="G186" s="306"/>
      <c r="H186" s="306" t="s">
        <v>729</v>
      </c>
      <c r="I186" s="306" t="s">
        <v>730</v>
      </c>
      <c r="J186" s="306"/>
      <c r="K186" s="354"/>
    </row>
    <row r="187" spans="2:11" s="1" customFormat="1" ht="15" customHeight="1">
      <c r="B187" s="331"/>
      <c r="C187" s="306" t="s">
        <v>731</v>
      </c>
      <c r="D187" s="306"/>
      <c r="E187" s="306"/>
      <c r="F187" s="329" t="s">
        <v>655</v>
      </c>
      <c r="G187" s="306"/>
      <c r="H187" s="306" t="s">
        <v>732</v>
      </c>
      <c r="I187" s="306" t="s">
        <v>730</v>
      </c>
      <c r="J187" s="306"/>
      <c r="K187" s="354"/>
    </row>
    <row r="188" spans="2:11" s="1" customFormat="1" ht="15" customHeight="1">
      <c r="B188" s="331"/>
      <c r="C188" s="306" t="s">
        <v>733</v>
      </c>
      <c r="D188" s="306"/>
      <c r="E188" s="306"/>
      <c r="F188" s="329" t="s">
        <v>655</v>
      </c>
      <c r="G188" s="306"/>
      <c r="H188" s="306" t="s">
        <v>734</v>
      </c>
      <c r="I188" s="306" t="s">
        <v>730</v>
      </c>
      <c r="J188" s="306"/>
      <c r="K188" s="354"/>
    </row>
    <row r="189" spans="2:11" s="1" customFormat="1" ht="15" customHeight="1">
      <c r="B189" s="331"/>
      <c r="C189" s="367" t="s">
        <v>735</v>
      </c>
      <c r="D189" s="306"/>
      <c r="E189" s="306"/>
      <c r="F189" s="329" t="s">
        <v>655</v>
      </c>
      <c r="G189" s="306"/>
      <c r="H189" s="306" t="s">
        <v>736</v>
      </c>
      <c r="I189" s="306" t="s">
        <v>737</v>
      </c>
      <c r="J189" s="368" t="s">
        <v>738</v>
      </c>
      <c r="K189" s="354"/>
    </row>
    <row r="190" spans="2:11" s="1" customFormat="1" ht="15" customHeight="1">
      <c r="B190" s="331"/>
      <c r="C190" s="367" t="s">
        <v>48</v>
      </c>
      <c r="D190" s="306"/>
      <c r="E190" s="306"/>
      <c r="F190" s="329" t="s">
        <v>649</v>
      </c>
      <c r="G190" s="306"/>
      <c r="H190" s="303" t="s">
        <v>739</v>
      </c>
      <c r="I190" s="306" t="s">
        <v>740</v>
      </c>
      <c r="J190" s="306"/>
      <c r="K190" s="354"/>
    </row>
    <row r="191" spans="2:11" s="1" customFormat="1" ht="15" customHeight="1">
      <c r="B191" s="331"/>
      <c r="C191" s="367" t="s">
        <v>741</v>
      </c>
      <c r="D191" s="306"/>
      <c r="E191" s="306"/>
      <c r="F191" s="329" t="s">
        <v>649</v>
      </c>
      <c r="G191" s="306"/>
      <c r="H191" s="306" t="s">
        <v>742</v>
      </c>
      <c r="I191" s="306" t="s">
        <v>684</v>
      </c>
      <c r="J191" s="306"/>
      <c r="K191" s="354"/>
    </row>
    <row r="192" spans="2:11" s="1" customFormat="1" ht="15" customHeight="1">
      <c r="B192" s="331"/>
      <c r="C192" s="367" t="s">
        <v>743</v>
      </c>
      <c r="D192" s="306"/>
      <c r="E192" s="306"/>
      <c r="F192" s="329" t="s">
        <v>649</v>
      </c>
      <c r="G192" s="306"/>
      <c r="H192" s="306" t="s">
        <v>744</v>
      </c>
      <c r="I192" s="306" t="s">
        <v>684</v>
      </c>
      <c r="J192" s="306"/>
      <c r="K192" s="354"/>
    </row>
    <row r="193" spans="2:11" s="1" customFormat="1" ht="15" customHeight="1">
      <c r="B193" s="331"/>
      <c r="C193" s="367" t="s">
        <v>745</v>
      </c>
      <c r="D193" s="306"/>
      <c r="E193" s="306"/>
      <c r="F193" s="329" t="s">
        <v>655</v>
      </c>
      <c r="G193" s="306"/>
      <c r="H193" s="306" t="s">
        <v>746</v>
      </c>
      <c r="I193" s="306" t="s">
        <v>684</v>
      </c>
      <c r="J193" s="306"/>
      <c r="K193" s="354"/>
    </row>
    <row r="194" spans="2:11" s="1" customFormat="1" ht="15" customHeight="1">
      <c r="B194" s="360"/>
      <c r="C194" s="369"/>
      <c r="D194" s="340"/>
      <c r="E194" s="340"/>
      <c r="F194" s="340"/>
      <c r="G194" s="340"/>
      <c r="H194" s="340"/>
      <c r="I194" s="340"/>
      <c r="J194" s="340"/>
      <c r="K194" s="361"/>
    </row>
    <row r="195" spans="2:11" s="1" customFormat="1" ht="18.75" customHeight="1">
      <c r="B195" s="342"/>
      <c r="C195" s="352"/>
      <c r="D195" s="352"/>
      <c r="E195" s="352"/>
      <c r="F195" s="362"/>
      <c r="G195" s="352"/>
      <c r="H195" s="352"/>
      <c r="I195" s="352"/>
      <c r="J195" s="352"/>
      <c r="K195" s="342"/>
    </row>
    <row r="196" spans="2:11" s="1" customFormat="1" ht="18.75" customHeight="1">
      <c r="B196" s="342"/>
      <c r="C196" s="352"/>
      <c r="D196" s="352"/>
      <c r="E196" s="352"/>
      <c r="F196" s="362"/>
      <c r="G196" s="352"/>
      <c r="H196" s="352"/>
      <c r="I196" s="352"/>
      <c r="J196" s="352"/>
      <c r="K196" s="342"/>
    </row>
    <row r="197" spans="2:11" s="1" customFormat="1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spans="2:11" s="1" customFormat="1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spans="2:11" s="1" customFormat="1" ht="21">
      <c r="B199" s="296"/>
      <c r="C199" s="297" t="s">
        <v>747</v>
      </c>
      <c r="D199" s="297"/>
      <c r="E199" s="297"/>
      <c r="F199" s="297"/>
      <c r="G199" s="297"/>
      <c r="H199" s="297"/>
      <c r="I199" s="297"/>
      <c r="J199" s="297"/>
      <c r="K199" s="298"/>
    </row>
    <row r="200" spans="2:11" s="1" customFormat="1" ht="25.5" customHeight="1">
      <c r="B200" s="296"/>
      <c r="C200" s="370" t="s">
        <v>748</v>
      </c>
      <c r="D200" s="370"/>
      <c r="E200" s="370"/>
      <c r="F200" s="370" t="s">
        <v>749</v>
      </c>
      <c r="G200" s="371"/>
      <c r="H200" s="370" t="s">
        <v>750</v>
      </c>
      <c r="I200" s="370"/>
      <c r="J200" s="370"/>
      <c r="K200" s="298"/>
    </row>
    <row r="201" spans="2:11" s="1" customFormat="1" ht="5.25" customHeight="1">
      <c r="B201" s="331"/>
      <c r="C201" s="326"/>
      <c r="D201" s="326"/>
      <c r="E201" s="326"/>
      <c r="F201" s="326"/>
      <c r="G201" s="352"/>
      <c r="H201" s="326"/>
      <c r="I201" s="326"/>
      <c r="J201" s="326"/>
      <c r="K201" s="354"/>
    </row>
    <row r="202" spans="2:11" s="1" customFormat="1" ht="15" customHeight="1">
      <c r="B202" s="331"/>
      <c r="C202" s="306" t="s">
        <v>740</v>
      </c>
      <c r="D202" s="306"/>
      <c r="E202" s="306"/>
      <c r="F202" s="329" t="s">
        <v>49</v>
      </c>
      <c r="G202" s="306"/>
      <c r="H202" s="306" t="s">
        <v>751</v>
      </c>
      <c r="I202" s="306"/>
      <c r="J202" s="306"/>
      <c r="K202" s="354"/>
    </row>
    <row r="203" spans="2:11" s="1" customFormat="1" ht="15" customHeight="1">
      <c r="B203" s="331"/>
      <c r="C203" s="306"/>
      <c r="D203" s="306"/>
      <c r="E203" s="306"/>
      <c r="F203" s="329" t="s">
        <v>50</v>
      </c>
      <c r="G203" s="306"/>
      <c r="H203" s="306" t="s">
        <v>752</v>
      </c>
      <c r="I203" s="306"/>
      <c r="J203" s="306"/>
      <c r="K203" s="354"/>
    </row>
    <row r="204" spans="2:11" s="1" customFormat="1" ht="15" customHeight="1">
      <c r="B204" s="331"/>
      <c r="C204" s="306"/>
      <c r="D204" s="306"/>
      <c r="E204" s="306"/>
      <c r="F204" s="329" t="s">
        <v>53</v>
      </c>
      <c r="G204" s="306"/>
      <c r="H204" s="306" t="s">
        <v>753</v>
      </c>
      <c r="I204" s="306"/>
      <c r="J204" s="306"/>
      <c r="K204" s="354"/>
    </row>
    <row r="205" spans="2:11" s="1" customFormat="1" ht="15" customHeight="1">
      <c r="B205" s="331"/>
      <c r="C205" s="306"/>
      <c r="D205" s="306"/>
      <c r="E205" s="306"/>
      <c r="F205" s="329" t="s">
        <v>51</v>
      </c>
      <c r="G205" s="306"/>
      <c r="H205" s="306" t="s">
        <v>754</v>
      </c>
      <c r="I205" s="306"/>
      <c r="J205" s="306"/>
      <c r="K205" s="354"/>
    </row>
    <row r="206" spans="2:11" s="1" customFormat="1" ht="15" customHeight="1">
      <c r="B206" s="331"/>
      <c r="C206" s="306"/>
      <c r="D206" s="306"/>
      <c r="E206" s="306"/>
      <c r="F206" s="329" t="s">
        <v>52</v>
      </c>
      <c r="G206" s="306"/>
      <c r="H206" s="306" t="s">
        <v>755</v>
      </c>
      <c r="I206" s="306"/>
      <c r="J206" s="306"/>
      <c r="K206" s="354"/>
    </row>
    <row r="207" spans="2:11" s="1" customFormat="1" ht="15" customHeight="1">
      <c r="B207" s="331"/>
      <c r="C207" s="306"/>
      <c r="D207" s="306"/>
      <c r="E207" s="306"/>
      <c r="F207" s="329"/>
      <c r="G207" s="306"/>
      <c r="H207" s="306"/>
      <c r="I207" s="306"/>
      <c r="J207" s="306"/>
      <c r="K207" s="354"/>
    </row>
    <row r="208" spans="2:11" s="1" customFormat="1" ht="15" customHeight="1">
      <c r="B208" s="331"/>
      <c r="C208" s="306" t="s">
        <v>696</v>
      </c>
      <c r="D208" s="306"/>
      <c r="E208" s="306"/>
      <c r="F208" s="329" t="s">
        <v>85</v>
      </c>
      <c r="G208" s="306"/>
      <c r="H208" s="306" t="s">
        <v>756</v>
      </c>
      <c r="I208" s="306"/>
      <c r="J208" s="306"/>
      <c r="K208" s="354"/>
    </row>
    <row r="209" spans="2:11" s="1" customFormat="1" ht="15" customHeight="1">
      <c r="B209" s="331"/>
      <c r="C209" s="306"/>
      <c r="D209" s="306"/>
      <c r="E209" s="306"/>
      <c r="F209" s="329" t="s">
        <v>591</v>
      </c>
      <c r="G209" s="306"/>
      <c r="H209" s="306" t="s">
        <v>592</v>
      </c>
      <c r="I209" s="306"/>
      <c r="J209" s="306"/>
      <c r="K209" s="354"/>
    </row>
    <row r="210" spans="2:11" s="1" customFormat="1" ht="15" customHeight="1">
      <c r="B210" s="331"/>
      <c r="C210" s="306"/>
      <c r="D210" s="306"/>
      <c r="E210" s="306"/>
      <c r="F210" s="329" t="s">
        <v>589</v>
      </c>
      <c r="G210" s="306"/>
      <c r="H210" s="306" t="s">
        <v>757</v>
      </c>
      <c r="I210" s="306"/>
      <c r="J210" s="306"/>
      <c r="K210" s="354"/>
    </row>
    <row r="211" spans="2:11" s="1" customFormat="1" ht="15" customHeight="1">
      <c r="B211" s="372"/>
      <c r="C211" s="306"/>
      <c r="D211" s="306"/>
      <c r="E211" s="306"/>
      <c r="F211" s="329" t="s">
        <v>593</v>
      </c>
      <c r="G211" s="367"/>
      <c r="H211" s="358" t="s">
        <v>594</v>
      </c>
      <c r="I211" s="358"/>
      <c r="J211" s="358"/>
      <c r="K211" s="373"/>
    </row>
    <row r="212" spans="2:11" s="1" customFormat="1" ht="15" customHeight="1">
      <c r="B212" s="372"/>
      <c r="C212" s="306"/>
      <c r="D212" s="306"/>
      <c r="E212" s="306"/>
      <c r="F212" s="329" t="s">
        <v>595</v>
      </c>
      <c r="G212" s="367"/>
      <c r="H212" s="358" t="s">
        <v>758</v>
      </c>
      <c r="I212" s="358"/>
      <c r="J212" s="358"/>
      <c r="K212" s="373"/>
    </row>
    <row r="213" spans="2:11" s="1" customFormat="1" ht="15" customHeight="1">
      <c r="B213" s="372"/>
      <c r="C213" s="306"/>
      <c r="D213" s="306"/>
      <c r="E213" s="306"/>
      <c r="F213" s="329"/>
      <c r="G213" s="367"/>
      <c r="H213" s="358"/>
      <c r="I213" s="358"/>
      <c r="J213" s="358"/>
      <c r="K213" s="373"/>
    </row>
    <row r="214" spans="2:11" s="1" customFormat="1" ht="15" customHeight="1">
      <c r="B214" s="372"/>
      <c r="C214" s="306" t="s">
        <v>720</v>
      </c>
      <c r="D214" s="306"/>
      <c r="E214" s="306"/>
      <c r="F214" s="329">
        <v>1</v>
      </c>
      <c r="G214" s="367"/>
      <c r="H214" s="358" t="s">
        <v>759</v>
      </c>
      <c r="I214" s="358"/>
      <c r="J214" s="358"/>
      <c r="K214" s="373"/>
    </row>
    <row r="215" spans="2:11" s="1" customFormat="1" ht="15" customHeight="1">
      <c r="B215" s="372"/>
      <c r="C215" s="306"/>
      <c r="D215" s="306"/>
      <c r="E215" s="306"/>
      <c r="F215" s="329">
        <v>2</v>
      </c>
      <c r="G215" s="367"/>
      <c r="H215" s="358" t="s">
        <v>760</v>
      </c>
      <c r="I215" s="358"/>
      <c r="J215" s="358"/>
      <c r="K215" s="373"/>
    </row>
    <row r="216" spans="2:11" s="1" customFormat="1" ht="15" customHeight="1">
      <c r="B216" s="372"/>
      <c r="C216" s="306"/>
      <c r="D216" s="306"/>
      <c r="E216" s="306"/>
      <c r="F216" s="329">
        <v>3</v>
      </c>
      <c r="G216" s="367"/>
      <c r="H216" s="358" t="s">
        <v>761</v>
      </c>
      <c r="I216" s="358"/>
      <c r="J216" s="358"/>
      <c r="K216" s="373"/>
    </row>
    <row r="217" spans="2:11" s="1" customFormat="1" ht="15" customHeight="1">
      <c r="B217" s="372"/>
      <c r="C217" s="306"/>
      <c r="D217" s="306"/>
      <c r="E217" s="306"/>
      <c r="F217" s="329">
        <v>4</v>
      </c>
      <c r="G217" s="367"/>
      <c r="H217" s="358" t="s">
        <v>762</v>
      </c>
      <c r="I217" s="358"/>
      <c r="J217" s="358"/>
      <c r="K217" s="373"/>
    </row>
    <row r="218" spans="2:11" s="1" customFormat="1" ht="12.75" customHeight="1">
      <c r="B218" s="374"/>
      <c r="C218" s="375"/>
      <c r="D218" s="375"/>
      <c r="E218" s="375"/>
      <c r="F218" s="375"/>
      <c r="G218" s="375"/>
      <c r="H218" s="375"/>
      <c r="I218" s="375"/>
      <c r="J218" s="375"/>
      <c r="K218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MIN-HORCICKOVA\Eva</dc:creator>
  <cp:keywords/>
  <dc:description/>
  <cp:lastModifiedBy>MIN-HORCICKOVA\Eva</cp:lastModifiedBy>
  <dcterms:created xsi:type="dcterms:W3CDTF">2023-11-29T13:24:53Z</dcterms:created>
  <dcterms:modified xsi:type="dcterms:W3CDTF">2023-11-29T13:25:24Z</dcterms:modified>
  <cp:category/>
  <cp:version/>
  <cp:contentType/>
  <cp:contentStatus/>
</cp:coreProperties>
</file>